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71" activeTab="1"/>
  </bookViews>
  <sheets>
    <sheet name="Appendix C (all data)" sheetId="1" r:id="rId1"/>
    <sheet name="Top 100 (raw)" sheetId="2" r:id="rId2"/>
    <sheet name="Top 100 vs All-time" sheetId="10" r:id="rId3"/>
    <sheet name="Top 100 (log-trans)" sheetId="8" r:id="rId4"/>
    <sheet name="top 100 vs All-time (log)" sheetId="9" r:id="rId5"/>
    <sheet name="Sheet1" sheetId="11" r:id="rId6"/>
    <sheet name="Survey responders" sheetId="5" r:id="rId7"/>
    <sheet name="data age 19-21" sheetId="6" r:id="rId8"/>
    <sheet name="college" sheetId="7" r:id="rId9"/>
  </sheets>
  <definedNames>
    <definedName name="_xlnm.Print_Area" localSheetId="1">'Top 100 (raw)'!$BL$91:$BT$122</definedName>
  </definedNames>
  <calcPr calcId="152511"/>
</workbook>
</file>

<file path=xl/calcChain.xml><?xml version="1.0" encoding="utf-8"?>
<calcChain xmlns="http://schemas.openxmlformats.org/spreadsheetml/2006/main">
  <c r="F11" i="11" l="1"/>
  <c r="F12" i="11"/>
  <c r="F10" i="11"/>
  <c r="F7" i="11"/>
  <c r="F8" i="11"/>
  <c r="F6" i="11"/>
  <c r="CE221" i="1" l="1"/>
  <c r="CD221" i="1"/>
  <c r="CC221" i="1"/>
  <c r="CB221" i="1"/>
  <c r="CA221" i="1"/>
  <c r="BZ221" i="1"/>
  <c r="BY221" i="1"/>
  <c r="BX221" i="1"/>
  <c r="BW221" i="1"/>
  <c r="BV221" i="1"/>
  <c r="CE220" i="1"/>
  <c r="CD220" i="1"/>
  <c r="CC220" i="1"/>
  <c r="CB220" i="1"/>
  <c r="CA220" i="1"/>
  <c r="BZ220" i="1"/>
  <c r="BY220" i="1"/>
  <c r="BX220" i="1"/>
  <c r="BW220" i="1"/>
  <c r="BV220" i="1"/>
  <c r="CE219" i="1"/>
  <c r="CD219" i="1"/>
  <c r="CC219" i="1"/>
  <c r="CB219" i="1"/>
  <c r="CA219" i="1"/>
  <c r="BZ219" i="1"/>
  <c r="BY219" i="1"/>
  <c r="BX219" i="1"/>
  <c r="BW219" i="1"/>
  <c r="BV219" i="1"/>
  <c r="CE218" i="1"/>
  <c r="CD218" i="1"/>
  <c r="CC218" i="1"/>
  <c r="CB218" i="1"/>
  <c r="CA218" i="1"/>
  <c r="BZ218" i="1"/>
  <c r="BY218" i="1"/>
  <c r="BX218" i="1"/>
  <c r="BW218" i="1"/>
  <c r="BV218" i="1"/>
  <c r="CE217" i="1"/>
  <c r="CD217" i="1"/>
  <c r="CC217" i="1"/>
  <c r="CB217" i="1"/>
  <c r="CA217" i="1"/>
  <c r="BZ217" i="1"/>
  <c r="BY217" i="1"/>
  <c r="BX217" i="1"/>
  <c r="BW217" i="1"/>
  <c r="BV217" i="1"/>
  <c r="CE216" i="1"/>
  <c r="CD216" i="1"/>
  <c r="CC216" i="1"/>
  <c r="CB216" i="1"/>
  <c r="CA216" i="1"/>
  <c r="BZ216" i="1"/>
  <c r="BY216" i="1"/>
  <c r="BX216" i="1"/>
  <c r="BW216" i="1"/>
  <c r="BV216" i="1"/>
  <c r="BS221" i="1"/>
  <c r="BR221" i="1"/>
  <c r="BQ221" i="1"/>
  <c r="BP221" i="1"/>
  <c r="BO221" i="1"/>
  <c r="BN221" i="1"/>
  <c r="BM221" i="1"/>
  <c r="BL221" i="1"/>
  <c r="BK221" i="1"/>
  <c r="BJ221" i="1"/>
  <c r="BS220" i="1"/>
  <c r="BR220" i="1"/>
  <c r="BQ220" i="1"/>
  <c r="BP220" i="1"/>
  <c r="BO220" i="1"/>
  <c r="BN220" i="1"/>
  <c r="BM220" i="1"/>
  <c r="BL220" i="1"/>
  <c r="BK220" i="1"/>
  <c r="BJ220" i="1"/>
  <c r="BS219" i="1"/>
  <c r="BR219" i="1"/>
  <c r="BQ219" i="1"/>
  <c r="BP219" i="1"/>
  <c r="BO219" i="1"/>
  <c r="BN219" i="1"/>
  <c r="BM219" i="1"/>
  <c r="BL219" i="1"/>
  <c r="BK219" i="1"/>
  <c r="BJ219" i="1"/>
  <c r="BS218" i="1"/>
  <c r="BR218" i="1"/>
  <c r="BQ218" i="1"/>
  <c r="BP218" i="1"/>
  <c r="BO218" i="1"/>
  <c r="BN218" i="1"/>
  <c r="BM218" i="1"/>
  <c r="BL218" i="1"/>
  <c r="BK218" i="1"/>
  <c r="BJ218" i="1"/>
  <c r="BS217" i="1"/>
  <c r="BR217" i="1"/>
  <c r="BQ217" i="1"/>
  <c r="BP217" i="1"/>
  <c r="BO217" i="1"/>
  <c r="BN217" i="1"/>
  <c r="BM217" i="1"/>
  <c r="BL217" i="1"/>
  <c r="BK217" i="1"/>
  <c r="BJ217" i="1"/>
  <c r="BS216" i="1"/>
  <c r="BR216" i="1"/>
  <c r="BQ216" i="1"/>
  <c r="BP216" i="1"/>
  <c r="BO216" i="1"/>
  <c r="BN216" i="1"/>
  <c r="BM216" i="1"/>
  <c r="BL216" i="1"/>
  <c r="BK216" i="1"/>
  <c r="BJ216" i="1"/>
  <c r="BG221" i="1"/>
  <c r="BF221" i="1"/>
  <c r="BE221" i="1"/>
  <c r="BD221" i="1"/>
  <c r="BC221" i="1"/>
  <c r="BB221" i="1"/>
  <c r="BA221" i="1"/>
  <c r="AZ221" i="1"/>
  <c r="AY221" i="1"/>
  <c r="AX221" i="1"/>
  <c r="BG220" i="1"/>
  <c r="BF220" i="1"/>
  <c r="BE220" i="1"/>
  <c r="BD220" i="1"/>
  <c r="BC220" i="1"/>
  <c r="BB220" i="1"/>
  <c r="BA220" i="1"/>
  <c r="AZ220" i="1"/>
  <c r="AY220" i="1"/>
  <c r="AX220" i="1"/>
  <c r="BG219" i="1"/>
  <c r="BF219" i="1"/>
  <c r="BE219" i="1"/>
  <c r="BD219" i="1"/>
  <c r="BC219" i="1"/>
  <c r="BB219" i="1"/>
  <c r="BA219" i="1"/>
  <c r="AZ219" i="1"/>
  <c r="AY219" i="1"/>
  <c r="AX219" i="1"/>
  <c r="BG218" i="1"/>
  <c r="BF218" i="1"/>
  <c r="BE218" i="1"/>
  <c r="BD218" i="1"/>
  <c r="BC218" i="1"/>
  <c r="BB218" i="1"/>
  <c r="BA218" i="1"/>
  <c r="AZ218" i="1"/>
  <c r="AY218" i="1"/>
  <c r="AX218" i="1"/>
  <c r="BG217" i="1"/>
  <c r="BF217" i="1"/>
  <c r="BE217" i="1"/>
  <c r="BD217" i="1"/>
  <c r="BC217" i="1"/>
  <c r="BB217" i="1"/>
  <c r="BA217" i="1"/>
  <c r="AZ217" i="1"/>
  <c r="AY217" i="1"/>
  <c r="AX217" i="1"/>
  <c r="BG216" i="1"/>
  <c r="BF216" i="1"/>
  <c r="BE216" i="1"/>
  <c r="BD216" i="1"/>
  <c r="BC216" i="1"/>
  <c r="BB216" i="1"/>
  <c r="BA216" i="1"/>
  <c r="AZ216" i="1"/>
  <c r="AY216" i="1"/>
  <c r="AX216" i="1"/>
  <c r="CE110" i="1"/>
  <c r="CD110" i="1"/>
  <c r="CC110" i="1"/>
  <c r="CB110" i="1"/>
  <c r="CA110" i="1"/>
  <c r="BZ110" i="1"/>
  <c r="BY110" i="1"/>
  <c r="BX110" i="1"/>
  <c r="BW110" i="1"/>
  <c r="BV110" i="1"/>
  <c r="CE109" i="1"/>
  <c r="CD109" i="1"/>
  <c r="CC109" i="1"/>
  <c r="CB109" i="1"/>
  <c r="CA109" i="1"/>
  <c r="BZ109" i="1"/>
  <c r="BY109" i="1"/>
  <c r="BX109" i="1"/>
  <c r="BW109" i="1"/>
  <c r="BV109" i="1"/>
  <c r="CE108" i="1"/>
  <c r="CD108" i="1"/>
  <c r="CC108" i="1"/>
  <c r="CB108" i="1"/>
  <c r="CA108" i="1"/>
  <c r="BZ108" i="1"/>
  <c r="BY108" i="1"/>
  <c r="BX108" i="1"/>
  <c r="BW108" i="1"/>
  <c r="BV108" i="1"/>
  <c r="CE107" i="1"/>
  <c r="CD107" i="1"/>
  <c r="CC107" i="1"/>
  <c r="CB107" i="1"/>
  <c r="CA107" i="1"/>
  <c r="BZ107" i="1"/>
  <c r="BY107" i="1"/>
  <c r="BX107" i="1"/>
  <c r="BW107" i="1"/>
  <c r="BV107" i="1"/>
  <c r="CE106" i="1"/>
  <c r="CD106" i="1"/>
  <c r="CC106" i="1"/>
  <c r="CB106" i="1"/>
  <c r="CA106" i="1"/>
  <c r="BZ106" i="1"/>
  <c r="BY106" i="1"/>
  <c r="BX106" i="1"/>
  <c r="BW106" i="1"/>
  <c r="BV106" i="1"/>
  <c r="CE105" i="1"/>
  <c r="CD105" i="1"/>
  <c r="CC105" i="1"/>
  <c r="CB105" i="1"/>
  <c r="CA105" i="1"/>
  <c r="BZ105" i="1"/>
  <c r="BY105" i="1"/>
  <c r="BX105" i="1"/>
  <c r="BW105" i="1"/>
  <c r="BV105" i="1"/>
  <c r="BS110" i="1"/>
  <c r="BR110" i="1"/>
  <c r="BQ110" i="1"/>
  <c r="BP110" i="1"/>
  <c r="BO110" i="1"/>
  <c r="BN110" i="1"/>
  <c r="BM110" i="1"/>
  <c r="BL110" i="1"/>
  <c r="BK110" i="1"/>
  <c r="BJ110" i="1"/>
  <c r="BS109" i="1"/>
  <c r="BR109" i="1"/>
  <c r="BQ109" i="1"/>
  <c r="BP109" i="1"/>
  <c r="BO109" i="1"/>
  <c r="BN109" i="1"/>
  <c r="BM109" i="1"/>
  <c r="BL109" i="1"/>
  <c r="BK109" i="1"/>
  <c r="BJ109" i="1"/>
  <c r="BS108" i="1"/>
  <c r="BR108" i="1"/>
  <c r="BQ108" i="1"/>
  <c r="BP108" i="1"/>
  <c r="BO108" i="1"/>
  <c r="BN108" i="1"/>
  <c r="BM108" i="1"/>
  <c r="BL108" i="1"/>
  <c r="BK108" i="1"/>
  <c r="BJ108" i="1"/>
  <c r="BS107" i="1"/>
  <c r="BR107" i="1"/>
  <c r="BQ107" i="1"/>
  <c r="BP107" i="1"/>
  <c r="BO107" i="1"/>
  <c r="BN107" i="1"/>
  <c r="BM107" i="1"/>
  <c r="BL107" i="1"/>
  <c r="BK107" i="1"/>
  <c r="BJ107" i="1"/>
  <c r="BS106" i="1"/>
  <c r="BR106" i="1"/>
  <c r="BQ106" i="1"/>
  <c r="BP106" i="1"/>
  <c r="BO106" i="1"/>
  <c r="BN106" i="1"/>
  <c r="BM106" i="1"/>
  <c r="BL106" i="1"/>
  <c r="BK106" i="1"/>
  <c r="BJ106" i="1"/>
  <c r="BS105" i="1"/>
  <c r="BR105" i="1"/>
  <c r="BQ105" i="1"/>
  <c r="BP105" i="1"/>
  <c r="BO105" i="1"/>
  <c r="BN105" i="1"/>
  <c r="BM105" i="1"/>
  <c r="BL105" i="1"/>
  <c r="BK105" i="1"/>
  <c r="BJ105" i="1"/>
  <c r="BG110" i="1"/>
  <c r="BF110" i="1"/>
  <c r="BE110" i="1"/>
  <c r="BD110" i="1"/>
  <c r="BC110" i="1"/>
  <c r="BB110" i="1"/>
  <c r="BA110" i="1"/>
  <c r="AZ110" i="1"/>
  <c r="AY110" i="1"/>
  <c r="AX110" i="1"/>
  <c r="BG109" i="1"/>
  <c r="BF109" i="1"/>
  <c r="BE109" i="1"/>
  <c r="BD109" i="1"/>
  <c r="BC109" i="1"/>
  <c r="BB109" i="1"/>
  <c r="BA109" i="1"/>
  <c r="AZ109" i="1"/>
  <c r="AY109" i="1"/>
  <c r="AX109" i="1"/>
  <c r="BG108" i="1"/>
  <c r="BF108" i="1"/>
  <c r="BE108" i="1"/>
  <c r="BD108" i="1"/>
  <c r="BC108" i="1"/>
  <c r="BB108" i="1"/>
  <c r="BA108" i="1"/>
  <c r="AZ108" i="1"/>
  <c r="AY108" i="1"/>
  <c r="AX108" i="1"/>
  <c r="BG107" i="1"/>
  <c r="BF107" i="1"/>
  <c r="BE107" i="1"/>
  <c r="BD107" i="1"/>
  <c r="BC107" i="1"/>
  <c r="BB107" i="1"/>
  <c r="BA107" i="1"/>
  <c r="AZ107" i="1"/>
  <c r="AY107" i="1"/>
  <c r="AX107" i="1"/>
  <c r="BG106" i="1"/>
  <c r="BF106" i="1"/>
  <c r="BE106" i="1"/>
  <c r="BD106" i="1"/>
  <c r="BC106" i="1"/>
  <c r="BB106" i="1"/>
  <c r="BA106" i="1"/>
  <c r="AZ106" i="1"/>
  <c r="AY106" i="1"/>
  <c r="AX106" i="1"/>
  <c r="BG105" i="1"/>
  <c r="BF105" i="1"/>
  <c r="BE105" i="1"/>
  <c r="BD105" i="1"/>
  <c r="BC105" i="1"/>
  <c r="BB105" i="1"/>
  <c r="BA105" i="1"/>
  <c r="AZ105" i="1"/>
  <c r="AY105" i="1"/>
  <c r="AX105" i="1"/>
  <c r="AU332" i="1"/>
  <c r="AT332" i="1"/>
  <c r="AS332" i="1"/>
  <c r="AR332" i="1"/>
  <c r="AQ332" i="1"/>
  <c r="AP332" i="1"/>
  <c r="AO332" i="1"/>
  <c r="AN332" i="1"/>
  <c r="AM332" i="1"/>
  <c r="AL332" i="1"/>
  <c r="AI332" i="1"/>
  <c r="AH332" i="1"/>
  <c r="AG332" i="1"/>
  <c r="AF332" i="1"/>
  <c r="AE332" i="1"/>
  <c r="AD332" i="1"/>
  <c r="AC332" i="1"/>
  <c r="AB332" i="1"/>
  <c r="AA332" i="1"/>
  <c r="Z332" i="1"/>
  <c r="AU331" i="1"/>
  <c r="AT331" i="1"/>
  <c r="AS331" i="1"/>
  <c r="AR331" i="1"/>
  <c r="AQ331" i="1"/>
  <c r="AP331" i="1"/>
  <c r="AO331" i="1"/>
  <c r="AN331" i="1"/>
  <c r="AM331" i="1"/>
  <c r="AL331" i="1"/>
  <c r="AI331" i="1"/>
  <c r="AH331" i="1"/>
  <c r="AG331" i="1"/>
  <c r="AF331" i="1"/>
  <c r="AE331" i="1"/>
  <c r="AD331" i="1"/>
  <c r="AC331" i="1"/>
  <c r="AB331" i="1"/>
  <c r="AA331" i="1"/>
  <c r="Z331" i="1"/>
  <c r="AU330" i="1"/>
  <c r="AT330" i="1"/>
  <c r="AS330" i="1"/>
  <c r="AR330" i="1"/>
  <c r="AQ330" i="1"/>
  <c r="AP330" i="1"/>
  <c r="AO330" i="1"/>
  <c r="AN330" i="1"/>
  <c r="AM330" i="1"/>
  <c r="AL330" i="1"/>
  <c r="AI330" i="1"/>
  <c r="AH330" i="1"/>
  <c r="AG330" i="1"/>
  <c r="AF330" i="1"/>
  <c r="AE330" i="1"/>
  <c r="AD330" i="1"/>
  <c r="AC330" i="1"/>
  <c r="AB330" i="1"/>
  <c r="AA330" i="1"/>
  <c r="Z330" i="1"/>
  <c r="AU329" i="1"/>
  <c r="AT329" i="1"/>
  <c r="AS329" i="1"/>
  <c r="AR329" i="1"/>
  <c r="AQ329" i="1"/>
  <c r="AP329" i="1"/>
  <c r="AO329" i="1"/>
  <c r="AN329" i="1"/>
  <c r="AM329" i="1"/>
  <c r="AL329" i="1"/>
  <c r="AI329" i="1"/>
  <c r="AH329" i="1"/>
  <c r="AG329" i="1"/>
  <c r="AF329" i="1"/>
  <c r="AE329" i="1"/>
  <c r="AD329" i="1"/>
  <c r="AC329" i="1"/>
  <c r="AB329" i="1"/>
  <c r="AA329" i="1"/>
  <c r="Z329" i="1"/>
  <c r="AU328" i="1"/>
  <c r="AT328" i="1"/>
  <c r="AS328" i="1"/>
  <c r="AR328" i="1"/>
  <c r="AQ328" i="1"/>
  <c r="AP328" i="1"/>
  <c r="AO328" i="1"/>
  <c r="AN328" i="1"/>
  <c r="AM328" i="1"/>
  <c r="AL328" i="1"/>
  <c r="AI328" i="1"/>
  <c r="AH328" i="1"/>
  <c r="AG328" i="1"/>
  <c r="AF328" i="1"/>
  <c r="AE328" i="1"/>
  <c r="AD328" i="1"/>
  <c r="AC328" i="1"/>
  <c r="AB328" i="1"/>
  <c r="AA328" i="1"/>
  <c r="Z328" i="1"/>
  <c r="AU327" i="1"/>
  <c r="AT327" i="1"/>
  <c r="AS327" i="1"/>
  <c r="AR327" i="1"/>
  <c r="AQ327" i="1"/>
  <c r="AP327" i="1"/>
  <c r="AO327" i="1"/>
  <c r="AN327" i="1"/>
  <c r="AM327" i="1"/>
  <c r="AL327" i="1"/>
  <c r="AI327" i="1"/>
  <c r="AH327" i="1"/>
  <c r="AG327" i="1"/>
  <c r="AF327" i="1"/>
  <c r="AE327" i="1"/>
  <c r="AD327" i="1"/>
  <c r="AC327" i="1"/>
  <c r="AB327" i="1"/>
  <c r="AA327" i="1"/>
  <c r="Z327" i="1"/>
  <c r="AU221" i="1"/>
  <c r="AT221" i="1"/>
  <c r="AS221" i="1"/>
  <c r="AR221" i="1"/>
  <c r="AQ221" i="1"/>
  <c r="AP221" i="1"/>
  <c r="AO221" i="1"/>
  <c r="AN221" i="1"/>
  <c r="AM221" i="1"/>
  <c r="AL221" i="1"/>
  <c r="AI221" i="1"/>
  <c r="AH221" i="1"/>
  <c r="AG221" i="1"/>
  <c r="AF221" i="1"/>
  <c r="AE221" i="1"/>
  <c r="AD221" i="1"/>
  <c r="AC221" i="1"/>
  <c r="AB221" i="1"/>
  <c r="AA221" i="1"/>
  <c r="Z221" i="1"/>
  <c r="AU220" i="1"/>
  <c r="AT220" i="1"/>
  <c r="AS220" i="1"/>
  <c r="AR220" i="1"/>
  <c r="AQ220" i="1"/>
  <c r="AP220" i="1"/>
  <c r="AO220" i="1"/>
  <c r="AN220" i="1"/>
  <c r="AM220" i="1"/>
  <c r="AL220" i="1"/>
  <c r="AI220" i="1"/>
  <c r="AH220" i="1"/>
  <c r="AG220" i="1"/>
  <c r="AF220" i="1"/>
  <c r="AE220" i="1"/>
  <c r="AD220" i="1"/>
  <c r="AC220" i="1"/>
  <c r="AB220" i="1"/>
  <c r="AA220" i="1"/>
  <c r="Z220" i="1"/>
  <c r="AU219" i="1"/>
  <c r="AT219" i="1"/>
  <c r="AS219" i="1"/>
  <c r="AR219" i="1"/>
  <c r="AQ219" i="1"/>
  <c r="AP219" i="1"/>
  <c r="AO219" i="1"/>
  <c r="AN219" i="1"/>
  <c r="AM219" i="1"/>
  <c r="AL219" i="1"/>
  <c r="AI219" i="1"/>
  <c r="AH219" i="1"/>
  <c r="AG219" i="1"/>
  <c r="AF219" i="1"/>
  <c r="AE219" i="1"/>
  <c r="AD219" i="1"/>
  <c r="AC219" i="1"/>
  <c r="AB219" i="1"/>
  <c r="AA219" i="1"/>
  <c r="Z219" i="1"/>
  <c r="AU218" i="1"/>
  <c r="AT218" i="1"/>
  <c r="AS218" i="1"/>
  <c r="AR218" i="1"/>
  <c r="AQ218" i="1"/>
  <c r="AP218" i="1"/>
  <c r="AO218" i="1"/>
  <c r="AN218" i="1"/>
  <c r="AM218" i="1"/>
  <c r="AL218" i="1"/>
  <c r="AI218" i="1"/>
  <c r="AH218" i="1"/>
  <c r="AG218" i="1"/>
  <c r="AF218" i="1"/>
  <c r="AE218" i="1"/>
  <c r="AD218" i="1"/>
  <c r="AC218" i="1"/>
  <c r="AB218" i="1"/>
  <c r="AA218" i="1"/>
  <c r="Z218" i="1"/>
  <c r="AU217" i="1"/>
  <c r="AT217" i="1"/>
  <c r="AS217" i="1"/>
  <c r="AR217" i="1"/>
  <c r="AQ217" i="1"/>
  <c r="AP217" i="1"/>
  <c r="AO217" i="1"/>
  <c r="AN217" i="1"/>
  <c r="AM217" i="1"/>
  <c r="AL217" i="1"/>
  <c r="AI217" i="1"/>
  <c r="AH217" i="1"/>
  <c r="AG217" i="1"/>
  <c r="AF217" i="1"/>
  <c r="AE217" i="1"/>
  <c r="AD217" i="1"/>
  <c r="AC217" i="1"/>
  <c r="AB217" i="1"/>
  <c r="AA217" i="1"/>
  <c r="Z217" i="1"/>
  <c r="AU216" i="1"/>
  <c r="AT216" i="1"/>
  <c r="AS216" i="1"/>
  <c r="AR216" i="1"/>
  <c r="AQ216" i="1"/>
  <c r="AP216" i="1"/>
  <c r="AO216" i="1"/>
  <c r="AN216" i="1"/>
  <c r="AM216" i="1"/>
  <c r="AL216" i="1"/>
  <c r="AI216" i="1"/>
  <c r="AH216" i="1"/>
  <c r="AG216" i="1"/>
  <c r="AF216" i="1"/>
  <c r="AE216" i="1"/>
  <c r="AD216" i="1"/>
  <c r="AC216" i="1"/>
  <c r="AB216" i="1"/>
  <c r="AA216" i="1"/>
  <c r="Z216" i="1"/>
  <c r="AU110" i="1"/>
  <c r="AT110" i="1"/>
  <c r="AS110" i="1"/>
  <c r="AR110" i="1"/>
  <c r="AQ110" i="1"/>
  <c r="AP110" i="1"/>
  <c r="AO110" i="1"/>
  <c r="AN110" i="1"/>
  <c r="AM110" i="1"/>
  <c r="AL110" i="1"/>
  <c r="AI110" i="1"/>
  <c r="AH110" i="1"/>
  <c r="AG110" i="1"/>
  <c r="AF110" i="1"/>
  <c r="AE110" i="1"/>
  <c r="AD110" i="1"/>
  <c r="AC110" i="1"/>
  <c r="AB110" i="1"/>
  <c r="AA110" i="1"/>
  <c r="Z110" i="1"/>
  <c r="AU109" i="1"/>
  <c r="AT109" i="1"/>
  <c r="AS109" i="1"/>
  <c r="AR109" i="1"/>
  <c r="AQ109" i="1"/>
  <c r="AP109" i="1"/>
  <c r="AO109" i="1"/>
  <c r="AN109" i="1"/>
  <c r="AM109" i="1"/>
  <c r="AL109" i="1"/>
  <c r="AI109" i="1"/>
  <c r="AH109" i="1"/>
  <c r="AG109" i="1"/>
  <c r="AF109" i="1"/>
  <c r="AE109" i="1"/>
  <c r="AD109" i="1"/>
  <c r="AC109" i="1"/>
  <c r="AB109" i="1"/>
  <c r="AA109" i="1"/>
  <c r="Z109" i="1"/>
  <c r="AU108" i="1"/>
  <c r="AT108" i="1"/>
  <c r="AS108" i="1"/>
  <c r="AR108" i="1"/>
  <c r="AQ108" i="1"/>
  <c r="AP108" i="1"/>
  <c r="AO108" i="1"/>
  <c r="AN108" i="1"/>
  <c r="AM108" i="1"/>
  <c r="AL108" i="1"/>
  <c r="AI108" i="1"/>
  <c r="AH108" i="1"/>
  <c r="AG108" i="1"/>
  <c r="AF108" i="1"/>
  <c r="AE108" i="1"/>
  <c r="AD108" i="1"/>
  <c r="AC108" i="1"/>
  <c r="AB108" i="1"/>
  <c r="AA108" i="1"/>
  <c r="Z108" i="1"/>
  <c r="AU107" i="1"/>
  <c r="AT107" i="1"/>
  <c r="AS107" i="1"/>
  <c r="AR107" i="1"/>
  <c r="AQ107" i="1"/>
  <c r="AP107" i="1"/>
  <c r="AO107" i="1"/>
  <c r="AN107" i="1"/>
  <c r="AM107" i="1"/>
  <c r="AL107" i="1"/>
  <c r="AI107" i="1"/>
  <c r="AH107" i="1"/>
  <c r="AG107" i="1"/>
  <c r="AF107" i="1"/>
  <c r="AE107" i="1"/>
  <c r="AD107" i="1"/>
  <c r="AC107" i="1"/>
  <c r="AB107" i="1"/>
  <c r="AA107" i="1"/>
  <c r="Z107" i="1"/>
  <c r="AU106" i="1"/>
  <c r="AT106" i="1"/>
  <c r="AS106" i="1"/>
  <c r="AR106" i="1"/>
  <c r="AQ106" i="1"/>
  <c r="AP106" i="1"/>
  <c r="AO106" i="1"/>
  <c r="AN106" i="1"/>
  <c r="AM106" i="1"/>
  <c r="AL106" i="1"/>
  <c r="AI106" i="1"/>
  <c r="AH106" i="1"/>
  <c r="AG106" i="1"/>
  <c r="AF106" i="1"/>
  <c r="AE106" i="1"/>
  <c r="AD106" i="1"/>
  <c r="AC106" i="1"/>
  <c r="AB106" i="1"/>
  <c r="AA106" i="1"/>
  <c r="Z106" i="1"/>
  <c r="AU105" i="1"/>
  <c r="AT105" i="1"/>
  <c r="AS105" i="1"/>
  <c r="AR105" i="1"/>
  <c r="AQ105" i="1"/>
  <c r="AP105" i="1"/>
  <c r="AO105" i="1"/>
  <c r="AN105" i="1"/>
  <c r="AM105" i="1"/>
  <c r="AL105" i="1"/>
  <c r="AI105" i="1"/>
  <c r="AH105" i="1"/>
  <c r="AG105" i="1"/>
  <c r="AF105" i="1"/>
  <c r="AE105" i="1"/>
  <c r="AD105" i="1"/>
  <c r="AC105" i="1"/>
  <c r="AB105" i="1"/>
  <c r="AA105" i="1"/>
  <c r="Z105" i="1"/>
  <c r="V134" i="10" l="1"/>
  <c r="W134" i="10"/>
  <c r="X134" i="10"/>
  <c r="Y134" i="10"/>
  <c r="Z134" i="10"/>
  <c r="AA134" i="10"/>
  <c r="AB134" i="10"/>
  <c r="AC134" i="10"/>
  <c r="U134" i="10"/>
  <c r="V133" i="10"/>
  <c r="W133" i="10"/>
  <c r="X133" i="10"/>
  <c r="Y133" i="10"/>
  <c r="Z133" i="10"/>
  <c r="AA133" i="10"/>
  <c r="AB133" i="10"/>
  <c r="AC133" i="10"/>
  <c r="U133" i="10"/>
  <c r="X3" i="10"/>
  <c r="BC107" i="2"/>
  <c r="BC105" i="2"/>
  <c r="AK2" i="10"/>
  <c r="X14" i="10" l="1"/>
  <c r="X15" i="10"/>
  <c r="X16" i="10"/>
  <c r="X5" i="10"/>
  <c r="X6" i="10"/>
  <c r="X7" i="10"/>
  <c r="X8" i="10"/>
  <c r="X9" i="10"/>
  <c r="X10" i="10"/>
  <c r="X11" i="10"/>
  <c r="X12" i="10"/>
  <c r="X13" i="10"/>
  <c r="X4" i="10"/>
  <c r="AO26" i="10"/>
  <c r="AO25" i="10"/>
  <c r="AO24" i="10"/>
  <c r="AO23" i="10"/>
  <c r="AO22" i="10"/>
  <c r="AO21" i="10"/>
  <c r="AO20" i="10"/>
  <c r="AO19" i="10"/>
  <c r="AO18" i="10"/>
  <c r="AK15" i="10"/>
  <c r="AK14" i="10"/>
  <c r="AK13" i="10"/>
  <c r="AO12" i="10"/>
  <c r="AK12" i="10"/>
  <c r="AO11" i="10"/>
  <c r="AK11" i="10"/>
  <c r="AO10" i="10"/>
  <c r="AK10" i="10"/>
  <c r="AO9" i="10"/>
  <c r="AK9" i="10"/>
  <c r="AO8" i="10"/>
  <c r="AK8" i="10"/>
  <c r="AO7" i="10"/>
  <c r="AK7" i="10"/>
  <c r="AO6" i="10"/>
  <c r="AK6" i="10"/>
  <c r="AO5" i="10"/>
  <c r="AK5" i="10"/>
  <c r="AO4" i="10"/>
  <c r="AK4" i="10"/>
  <c r="AK3" i="10"/>
  <c r="J4" i="9" l="1"/>
  <c r="J18" i="9"/>
  <c r="J5" i="9"/>
  <c r="J6" i="9"/>
  <c r="J7" i="9"/>
  <c r="J8" i="9"/>
  <c r="J9" i="9"/>
  <c r="J10" i="9"/>
  <c r="J11" i="9"/>
  <c r="J12" i="9"/>
  <c r="J19" i="9"/>
  <c r="J20" i="9"/>
  <c r="J21" i="9"/>
  <c r="J22" i="9"/>
  <c r="J23" i="9"/>
  <c r="J24" i="9"/>
  <c r="J25" i="9"/>
  <c r="J26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2" i="9"/>
  <c r="X214" i="8" l="1"/>
  <c r="W214" i="8"/>
  <c r="V214" i="8"/>
  <c r="U214" i="8"/>
  <c r="T214" i="8"/>
  <c r="S214" i="8"/>
  <c r="R214" i="8"/>
  <c r="Q214" i="8"/>
  <c r="P214" i="8"/>
  <c r="V213" i="8"/>
  <c r="U213" i="8"/>
  <c r="T213" i="8"/>
  <c r="S213" i="8"/>
  <c r="R213" i="8"/>
  <c r="Q213" i="8"/>
  <c r="P213" i="8"/>
  <c r="X212" i="8"/>
  <c r="W212" i="8"/>
  <c r="R212" i="8"/>
  <c r="Q212" i="8"/>
  <c r="P212" i="8"/>
  <c r="S211" i="8"/>
  <c r="R211" i="8"/>
  <c r="W210" i="8"/>
  <c r="V210" i="8"/>
  <c r="U210" i="8"/>
  <c r="T210" i="8"/>
  <c r="S210" i="8"/>
  <c r="R210" i="8"/>
  <c r="Q210" i="8"/>
  <c r="P210" i="8"/>
  <c r="X209" i="8"/>
  <c r="W209" i="8"/>
  <c r="V209" i="8"/>
  <c r="U209" i="8"/>
  <c r="T209" i="8"/>
  <c r="S209" i="8"/>
  <c r="R209" i="8"/>
  <c r="Q209" i="8"/>
  <c r="P209" i="8"/>
  <c r="X208" i="8"/>
  <c r="W208" i="8"/>
  <c r="V208" i="8"/>
  <c r="U208" i="8"/>
  <c r="T208" i="8"/>
  <c r="S208" i="8"/>
  <c r="R208" i="8"/>
  <c r="Q208" i="8"/>
  <c r="P208" i="8"/>
  <c r="X207" i="8"/>
  <c r="W207" i="8"/>
  <c r="V207" i="8"/>
  <c r="U207" i="8"/>
  <c r="T207" i="8"/>
  <c r="S207" i="8"/>
  <c r="R207" i="8"/>
  <c r="Q207" i="8"/>
  <c r="P207" i="8"/>
  <c r="X206" i="8"/>
  <c r="W206" i="8"/>
  <c r="V206" i="8"/>
  <c r="U206" i="8"/>
  <c r="T206" i="8"/>
  <c r="S206" i="8"/>
  <c r="R206" i="8"/>
  <c r="Q206" i="8"/>
  <c r="P206" i="8"/>
  <c r="X205" i="8"/>
  <c r="W205" i="8"/>
  <c r="V205" i="8"/>
  <c r="U205" i="8"/>
  <c r="T205" i="8"/>
  <c r="S205" i="8"/>
  <c r="R205" i="8"/>
  <c r="Q205" i="8"/>
  <c r="P205" i="8"/>
  <c r="R204" i="8"/>
  <c r="Q204" i="8"/>
  <c r="P204" i="8"/>
  <c r="S203" i="8"/>
  <c r="R203" i="8"/>
  <c r="Q203" i="8"/>
  <c r="P203" i="8"/>
  <c r="S202" i="8"/>
  <c r="R202" i="8"/>
  <c r="Q202" i="8"/>
  <c r="P202" i="8"/>
  <c r="T201" i="8"/>
  <c r="S201" i="8"/>
  <c r="R201" i="8"/>
  <c r="Q201" i="8"/>
  <c r="P201" i="8"/>
  <c r="T200" i="8"/>
  <c r="S200" i="8"/>
  <c r="R200" i="8"/>
  <c r="Q200" i="8"/>
  <c r="P200" i="8"/>
  <c r="R199" i="8"/>
  <c r="Q199" i="8"/>
  <c r="P199" i="8"/>
  <c r="X198" i="8"/>
  <c r="W198" i="8"/>
  <c r="V198" i="8"/>
  <c r="U198" i="8"/>
  <c r="T198" i="8"/>
  <c r="S198" i="8"/>
  <c r="R198" i="8"/>
  <c r="Q198" i="8"/>
  <c r="P198" i="8"/>
  <c r="S197" i="8"/>
  <c r="R197" i="8"/>
  <c r="Q197" i="8"/>
  <c r="P197" i="8"/>
  <c r="X196" i="8"/>
  <c r="W196" i="8"/>
  <c r="V196" i="8"/>
  <c r="U196" i="8"/>
  <c r="T196" i="8"/>
  <c r="S196" i="8"/>
  <c r="R196" i="8"/>
  <c r="Q196" i="8"/>
  <c r="P196" i="8"/>
  <c r="X195" i="8"/>
  <c r="W195" i="8"/>
  <c r="V195" i="8"/>
  <c r="U195" i="8"/>
  <c r="T195" i="8"/>
  <c r="S195" i="8"/>
  <c r="R195" i="8"/>
  <c r="Q195" i="8"/>
  <c r="P195" i="8"/>
  <c r="X194" i="8"/>
  <c r="W194" i="8"/>
  <c r="V194" i="8"/>
  <c r="U194" i="8"/>
  <c r="T194" i="8"/>
  <c r="S194" i="8"/>
  <c r="R194" i="8"/>
  <c r="Q194" i="8"/>
  <c r="P194" i="8"/>
  <c r="X193" i="8"/>
  <c r="W193" i="8"/>
  <c r="V193" i="8"/>
  <c r="U193" i="8"/>
  <c r="T193" i="8"/>
  <c r="S193" i="8"/>
  <c r="R193" i="8"/>
  <c r="Q193" i="8"/>
  <c r="P193" i="8"/>
  <c r="W192" i="8"/>
  <c r="V192" i="8"/>
  <c r="U192" i="8"/>
  <c r="T192" i="8"/>
  <c r="S192" i="8"/>
  <c r="R192" i="8"/>
  <c r="Q192" i="8"/>
  <c r="P192" i="8"/>
  <c r="U191" i="8"/>
  <c r="T191" i="8"/>
  <c r="S191" i="8"/>
  <c r="R191" i="8"/>
  <c r="Q191" i="8"/>
  <c r="P191" i="8"/>
  <c r="X190" i="8"/>
  <c r="W190" i="8"/>
  <c r="V190" i="8"/>
  <c r="U190" i="8"/>
  <c r="T190" i="8"/>
  <c r="S190" i="8"/>
  <c r="R190" i="8"/>
  <c r="Q190" i="8"/>
  <c r="P190" i="8"/>
  <c r="S189" i="8"/>
  <c r="R189" i="8"/>
  <c r="Q189" i="8"/>
  <c r="P189" i="8"/>
  <c r="X188" i="8"/>
  <c r="W188" i="8"/>
  <c r="V188" i="8"/>
  <c r="U188" i="8"/>
  <c r="T188" i="8"/>
  <c r="S188" i="8"/>
  <c r="R188" i="8"/>
  <c r="Q188" i="8"/>
  <c r="P188" i="8"/>
  <c r="S187" i="8"/>
  <c r="R187" i="8"/>
  <c r="Q187" i="8"/>
  <c r="P187" i="8"/>
  <c r="S186" i="8"/>
  <c r="R186" i="8"/>
  <c r="Q186" i="8"/>
  <c r="P186" i="8"/>
  <c r="X185" i="8"/>
  <c r="W185" i="8"/>
  <c r="V185" i="8"/>
  <c r="U185" i="8"/>
  <c r="T185" i="8"/>
  <c r="S185" i="8"/>
  <c r="R185" i="8"/>
  <c r="Q185" i="8"/>
  <c r="P185" i="8"/>
  <c r="S184" i="8"/>
  <c r="R184" i="8"/>
  <c r="Q184" i="8"/>
  <c r="P184" i="8"/>
  <c r="X183" i="8"/>
  <c r="W183" i="8"/>
  <c r="V183" i="8"/>
  <c r="U183" i="8"/>
  <c r="T183" i="8"/>
  <c r="S183" i="8"/>
  <c r="R183" i="8"/>
  <c r="Q183" i="8"/>
  <c r="P183" i="8"/>
  <c r="X182" i="8"/>
  <c r="W182" i="8"/>
  <c r="S182" i="8"/>
  <c r="R182" i="8"/>
  <c r="Q182" i="8"/>
  <c r="P182" i="8"/>
  <c r="Q181" i="8"/>
  <c r="P181" i="8"/>
  <c r="X180" i="8"/>
  <c r="W180" i="8"/>
  <c r="V180" i="8"/>
  <c r="U180" i="8"/>
  <c r="T180" i="8"/>
  <c r="S180" i="8"/>
  <c r="R180" i="8"/>
  <c r="Q180" i="8"/>
  <c r="P180" i="8"/>
  <c r="X179" i="8"/>
  <c r="W179" i="8"/>
  <c r="V179" i="8"/>
  <c r="U179" i="8"/>
  <c r="T179" i="8"/>
  <c r="S179" i="8"/>
  <c r="R179" i="8"/>
  <c r="Q179" i="8"/>
  <c r="P179" i="8"/>
  <c r="X178" i="8"/>
  <c r="W178" i="8"/>
  <c r="V178" i="8"/>
  <c r="U178" i="8"/>
  <c r="T178" i="8"/>
  <c r="S178" i="8"/>
  <c r="R178" i="8"/>
  <c r="Q178" i="8"/>
  <c r="P178" i="8"/>
  <c r="X177" i="8"/>
  <c r="W177" i="8"/>
  <c r="V177" i="8"/>
  <c r="U177" i="8"/>
  <c r="T177" i="8"/>
  <c r="S177" i="8"/>
  <c r="R177" i="8"/>
  <c r="Q177" i="8"/>
  <c r="P177" i="8"/>
  <c r="S176" i="8"/>
  <c r="R176" i="8"/>
  <c r="Q176" i="8"/>
  <c r="P176" i="8"/>
  <c r="X174" i="8"/>
  <c r="W174" i="8"/>
  <c r="V174" i="8"/>
  <c r="U174" i="8"/>
  <c r="T174" i="8"/>
  <c r="S174" i="8"/>
  <c r="R174" i="8"/>
  <c r="Q174" i="8"/>
  <c r="P174" i="8"/>
  <c r="Q173" i="8"/>
  <c r="P173" i="8"/>
  <c r="X172" i="8"/>
  <c r="W172" i="8"/>
  <c r="V172" i="8"/>
  <c r="U172" i="8"/>
  <c r="T172" i="8"/>
  <c r="S172" i="8"/>
  <c r="R172" i="8"/>
  <c r="Q172" i="8"/>
  <c r="P172" i="8"/>
  <c r="X171" i="8"/>
  <c r="W171" i="8"/>
  <c r="V171" i="8"/>
  <c r="U171" i="8"/>
  <c r="T171" i="8"/>
  <c r="S171" i="8"/>
  <c r="R171" i="8"/>
  <c r="Q171" i="8"/>
  <c r="P171" i="8"/>
  <c r="U170" i="8"/>
  <c r="T170" i="8"/>
  <c r="S170" i="8"/>
  <c r="R170" i="8"/>
  <c r="Q170" i="8"/>
  <c r="P170" i="8"/>
  <c r="W169" i="8"/>
  <c r="V169" i="8"/>
  <c r="U169" i="8"/>
  <c r="T169" i="8"/>
  <c r="S169" i="8"/>
  <c r="R169" i="8"/>
  <c r="Q169" i="8"/>
  <c r="P169" i="8"/>
  <c r="R168" i="8"/>
  <c r="Q168" i="8"/>
  <c r="P168" i="8"/>
  <c r="V167" i="8"/>
  <c r="U167" i="8"/>
  <c r="T167" i="8"/>
  <c r="S167" i="8"/>
  <c r="R167" i="8"/>
  <c r="Q167" i="8"/>
  <c r="P167" i="8"/>
  <c r="X166" i="8"/>
  <c r="W166" i="8"/>
  <c r="V166" i="8"/>
  <c r="U166" i="8"/>
  <c r="T166" i="8"/>
  <c r="S166" i="8"/>
  <c r="R166" i="8"/>
  <c r="Q166" i="8"/>
  <c r="P166" i="8"/>
  <c r="X165" i="8"/>
  <c r="W165" i="8"/>
  <c r="V165" i="8"/>
  <c r="U165" i="8"/>
  <c r="T165" i="8"/>
  <c r="S165" i="8"/>
  <c r="R165" i="8"/>
  <c r="Q165" i="8"/>
  <c r="P165" i="8"/>
  <c r="Q164" i="8"/>
  <c r="P164" i="8"/>
  <c r="T163" i="8"/>
  <c r="S163" i="8"/>
  <c r="R163" i="8"/>
  <c r="Q163" i="8"/>
  <c r="P163" i="8"/>
  <c r="P162" i="8"/>
  <c r="V161" i="8"/>
  <c r="U161" i="8"/>
  <c r="T161" i="8"/>
  <c r="S161" i="8"/>
  <c r="R161" i="8"/>
  <c r="Q161" i="8"/>
  <c r="P161" i="8"/>
  <c r="X160" i="8"/>
  <c r="W160" i="8"/>
  <c r="V160" i="8"/>
  <c r="U160" i="8"/>
  <c r="T160" i="8"/>
  <c r="S160" i="8"/>
  <c r="R160" i="8"/>
  <c r="Q160" i="8"/>
  <c r="P160" i="8"/>
  <c r="X159" i="8"/>
  <c r="W159" i="8"/>
  <c r="V159" i="8"/>
  <c r="U159" i="8"/>
  <c r="T159" i="8"/>
  <c r="S159" i="8"/>
  <c r="R159" i="8"/>
  <c r="Q159" i="8"/>
  <c r="P159" i="8"/>
  <c r="P158" i="8"/>
  <c r="T157" i="8"/>
  <c r="S157" i="8"/>
  <c r="R157" i="8"/>
  <c r="Q157" i="8"/>
  <c r="P157" i="8"/>
  <c r="X156" i="8"/>
  <c r="W156" i="8"/>
  <c r="V156" i="8"/>
  <c r="U156" i="8"/>
  <c r="T156" i="8"/>
  <c r="S156" i="8"/>
  <c r="R156" i="8"/>
  <c r="Q156" i="8"/>
  <c r="P156" i="8"/>
  <c r="X155" i="8"/>
  <c r="W155" i="8"/>
  <c r="V155" i="8"/>
  <c r="U155" i="8"/>
  <c r="T155" i="8"/>
  <c r="S155" i="8"/>
  <c r="R155" i="8"/>
  <c r="Q155" i="8"/>
  <c r="P155" i="8"/>
  <c r="X154" i="8"/>
  <c r="W154" i="8"/>
  <c r="V154" i="8"/>
  <c r="U154" i="8"/>
  <c r="T154" i="8"/>
  <c r="S154" i="8"/>
  <c r="R154" i="8"/>
  <c r="Q154" i="8"/>
  <c r="P154" i="8"/>
  <c r="X153" i="8"/>
  <c r="W153" i="8"/>
  <c r="V153" i="8"/>
  <c r="U153" i="8"/>
  <c r="T153" i="8"/>
  <c r="S153" i="8"/>
  <c r="R153" i="8"/>
  <c r="Q153" i="8"/>
  <c r="P153" i="8"/>
  <c r="R152" i="8"/>
  <c r="Q152" i="8"/>
  <c r="P152" i="8"/>
  <c r="X151" i="8"/>
  <c r="W151" i="8"/>
  <c r="V151" i="8"/>
  <c r="U151" i="8"/>
  <c r="T151" i="8"/>
  <c r="S151" i="8"/>
  <c r="R151" i="8"/>
  <c r="Q151" i="8"/>
  <c r="P151" i="8"/>
  <c r="W149" i="8"/>
  <c r="V149" i="8"/>
  <c r="U149" i="8"/>
  <c r="T149" i="8"/>
  <c r="S149" i="8"/>
  <c r="R149" i="8"/>
  <c r="Q149" i="8"/>
  <c r="P149" i="8"/>
  <c r="P148" i="8"/>
  <c r="P146" i="8"/>
  <c r="T145" i="8"/>
  <c r="S145" i="8"/>
  <c r="R145" i="8"/>
  <c r="Q145" i="8"/>
  <c r="P145" i="8"/>
  <c r="X145" i="8"/>
  <c r="W145" i="8"/>
  <c r="X144" i="8"/>
  <c r="W144" i="8"/>
  <c r="V144" i="8"/>
  <c r="U144" i="8"/>
  <c r="T144" i="8"/>
  <c r="S144" i="8"/>
  <c r="R144" i="8"/>
  <c r="Q144" i="8"/>
  <c r="P144" i="8"/>
  <c r="S143" i="8"/>
  <c r="R143" i="8"/>
  <c r="Q143" i="8"/>
  <c r="P143" i="8"/>
  <c r="X143" i="8"/>
  <c r="W143" i="8"/>
  <c r="V143" i="8"/>
  <c r="X142" i="8"/>
  <c r="W142" i="8"/>
  <c r="V142" i="8"/>
  <c r="U142" i="8"/>
  <c r="T142" i="8"/>
  <c r="S142" i="8"/>
  <c r="R142" i="8"/>
  <c r="Q142" i="8"/>
  <c r="P142" i="8"/>
  <c r="T141" i="8"/>
  <c r="S141" i="8"/>
  <c r="R141" i="8"/>
  <c r="Q141" i="8"/>
  <c r="P141" i="8"/>
  <c r="X140" i="8"/>
  <c r="W140" i="8"/>
  <c r="V140" i="8"/>
  <c r="U140" i="8"/>
  <c r="T140" i="8"/>
  <c r="S140" i="8"/>
  <c r="R140" i="8"/>
  <c r="Q140" i="8"/>
  <c r="P140" i="8"/>
  <c r="W139" i="8"/>
  <c r="T139" i="8"/>
  <c r="S139" i="8"/>
  <c r="R139" i="8"/>
  <c r="Q139" i="8"/>
  <c r="P139" i="8"/>
  <c r="X138" i="8"/>
  <c r="W138" i="8"/>
  <c r="V138" i="8"/>
  <c r="U138" i="8"/>
  <c r="T138" i="8"/>
  <c r="S138" i="8"/>
  <c r="R138" i="8"/>
  <c r="Q138" i="8"/>
  <c r="P138" i="8"/>
  <c r="X137" i="8"/>
  <c r="W137" i="8"/>
  <c r="V137" i="8"/>
  <c r="U137" i="8"/>
  <c r="T137" i="8"/>
  <c r="S137" i="8"/>
  <c r="R137" i="8"/>
  <c r="Q137" i="8"/>
  <c r="P137" i="8"/>
  <c r="X136" i="8"/>
  <c r="W136" i="8"/>
  <c r="V136" i="8"/>
  <c r="U136" i="8"/>
  <c r="T136" i="8"/>
  <c r="S136" i="8"/>
  <c r="R136" i="8"/>
  <c r="Q136" i="8"/>
  <c r="P136" i="8"/>
  <c r="X135" i="8"/>
  <c r="W135" i="8"/>
  <c r="V135" i="8"/>
  <c r="U135" i="8"/>
  <c r="T135" i="8"/>
  <c r="S135" i="8"/>
  <c r="R135" i="8"/>
  <c r="Q135" i="8"/>
  <c r="P135" i="8"/>
  <c r="X134" i="8"/>
  <c r="W134" i="8"/>
  <c r="V134" i="8"/>
  <c r="U134" i="8"/>
  <c r="R134" i="8"/>
  <c r="Q134" i="8"/>
  <c r="P134" i="8"/>
  <c r="V133" i="8"/>
  <c r="U133" i="8"/>
  <c r="T133" i="8"/>
  <c r="S133" i="8"/>
  <c r="R133" i="8"/>
  <c r="Q133" i="8"/>
  <c r="P133" i="8"/>
  <c r="Q132" i="8"/>
  <c r="P132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X129" i="8"/>
  <c r="W129" i="8"/>
  <c r="V129" i="8"/>
  <c r="U129" i="8"/>
  <c r="T129" i="8"/>
  <c r="S129" i="8"/>
  <c r="R129" i="8"/>
  <c r="Q129" i="8"/>
  <c r="P129" i="8"/>
  <c r="P128" i="8"/>
  <c r="X127" i="8"/>
  <c r="W127" i="8"/>
  <c r="V127" i="8"/>
  <c r="U127" i="8"/>
  <c r="T127" i="8"/>
  <c r="S127" i="8"/>
  <c r="R127" i="8"/>
  <c r="Q127" i="8"/>
  <c r="P127" i="8"/>
  <c r="X126" i="8"/>
  <c r="W126" i="8"/>
  <c r="V126" i="8"/>
  <c r="U126" i="8"/>
  <c r="T126" i="8"/>
  <c r="S126" i="8"/>
  <c r="R126" i="8"/>
  <c r="Q126" i="8"/>
  <c r="P126" i="8"/>
  <c r="X125" i="8"/>
  <c r="W125" i="8"/>
  <c r="V125" i="8"/>
  <c r="U125" i="8"/>
  <c r="T125" i="8"/>
  <c r="S125" i="8"/>
  <c r="R125" i="8"/>
  <c r="Q125" i="8"/>
  <c r="P125" i="8"/>
  <c r="T124" i="8"/>
  <c r="Q124" i="8"/>
  <c r="P124" i="8"/>
  <c r="W124" i="8"/>
  <c r="X123" i="8"/>
  <c r="W123" i="8"/>
  <c r="V123" i="8"/>
  <c r="U123" i="8"/>
  <c r="T123" i="8"/>
  <c r="S123" i="8"/>
  <c r="R123" i="8"/>
  <c r="Q123" i="8"/>
  <c r="P123" i="8"/>
  <c r="U122" i="8"/>
  <c r="T122" i="8"/>
  <c r="S122" i="8"/>
  <c r="R122" i="8"/>
  <c r="Q122" i="8"/>
  <c r="P122" i="8"/>
  <c r="Q121" i="8"/>
  <c r="P121" i="8"/>
  <c r="X120" i="8"/>
  <c r="W120" i="8"/>
  <c r="V120" i="8"/>
  <c r="U120" i="8"/>
  <c r="T120" i="8"/>
  <c r="S120" i="8"/>
  <c r="R120" i="8"/>
  <c r="Q120" i="8"/>
  <c r="P120" i="8"/>
  <c r="X119" i="8"/>
  <c r="W119" i="8"/>
  <c r="V119" i="8"/>
  <c r="U119" i="8"/>
  <c r="T119" i="8"/>
  <c r="S119" i="8"/>
  <c r="R119" i="8"/>
  <c r="Q119" i="8"/>
  <c r="P119" i="8"/>
  <c r="X118" i="8"/>
  <c r="W118" i="8"/>
  <c r="V118" i="8"/>
  <c r="U118" i="8"/>
  <c r="T118" i="8"/>
  <c r="S118" i="8"/>
  <c r="R118" i="8"/>
  <c r="Q118" i="8"/>
  <c r="P118" i="8"/>
  <c r="W117" i="8"/>
  <c r="R117" i="8"/>
  <c r="Q117" i="8"/>
  <c r="P117" i="8"/>
  <c r="X116" i="8"/>
  <c r="W116" i="8"/>
  <c r="V116" i="8"/>
  <c r="U116" i="8"/>
  <c r="T116" i="8"/>
  <c r="S116" i="8"/>
  <c r="R116" i="8"/>
  <c r="Q116" i="8"/>
  <c r="P116" i="8"/>
  <c r="X115" i="8"/>
  <c r="W115" i="8"/>
  <c r="V115" i="8"/>
  <c r="U115" i="8"/>
  <c r="T115" i="8"/>
  <c r="S115" i="8"/>
  <c r="R115" i="8"/>
  <c r="Q115" i="8"/>
  <c r="P115" i="8"/>
  <c r="P218" i="8"/>
  <c r="P4" i="8"/>
  <c r="AB4" i="8"/>
  <c r="U103" i="8"/>
  <c r="R103" i="8"/>
  <c r="Q103" i="8"/>
  <c r="P103" i="8"/>
  <c r="X102" i="8"/>
  <c r="W102" i="8"/>
  <c r="V102" i="8"/>
  <c r="U102" i="8"/>
  <c r="T102" i="8"/>
  <c r="S102" i="8"/>
  <c r="R102" i="8"/>
  <c r="Q102" i="8"/>
  <c r="P102" i="8"/>
  <c r="X101" i="8"/>
  <c r="W101" i="8"/>
  <c r="V101" i="8"/>
  <c r="U101" i="8"/>
  <c r="T101" i="8"/>
  <c r="S101" i="8"/>
  <c r="R101" i="8"/>
  <c r="Q101" i="8"/>
  <c r="P101" i="8"/>
  <c r="T100" i="8"/>
  <c r="S100" i="8"/>
  <c r="R100" i="8"/>
  <c r="Q100" i="8"/>
  <c r="P100" i="8"/>
  <c r="R99" i="8"/>
  <c r="Q99" i="8"/>
  <c r="P99" i="8"/>
  <c r="X98" i="8"/>
  <c r="W98" i="8"/>
  <c r="V98" i="8"/>
  <c r="U98" i="8"/>
  <c r="T98" i="8"/>
  <c r="S98" i="8"/>
  <c r="R98" i="8"/>
  <c r="Q98" i="8"/>
  <c r="P98" i="8"/>
  <c r="X97" i="8"/>
  <c r="W97" i="8"/>
  <c r="V97" i="8"/>
  <c r="U97" i="8"/>
  <c r="T97" i="8"/>
  <c r="S97" i="8"/>
  <c r="R97" i="8"/>
  <c r="Q97" i="8"/>
  <c r="P97" i="8"/>
  <c r="X96" i="8"/>
  <c r="W96" i="8"/>
  <c r="V96" i="8"/>
  <c r="U96" i="8"/>
  <c r="T96" i="8"/>
  <c r="S96" i="8"/>
  <c r="R96" i="8"/>
  <c r="Q96" i="8"/>
  <c r="P96" i="8"/>
  <c r="Q95" i="8"/>
  <c r="P95" i="8"/>
  <c r="X94" i="8"/>
  <c r="W94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X92" i="8"/>
  <c r="W92" i="8"/>
  <c r="V92" i="8"/>
  <c r="U92" i="8"/>
  <c r="T92" i="8"/>
  <c r="S92" i="8"/>
  <c r="R92" i="8"/>
  <c r="Q92" i="8"/>
  <c r="P92" i="8"/>
  <c r="W91" i="8"/>
  <c r="V91" i="8"/>
  <c r="U91" i="8"/>
  <c r="T91" i="8"/>
  <c r="S91" i="8"/>
  <c r="R91" i="8"/>
  <c r="Q91" i="8"/>
  <c r="P91" i="8"/>
  <c r="W90" i="8"/>
  <c r="S90" i="8"/>
  <c r="R90" i="8"/>
  <c r="Q90" i="8"/>
  <c r="P90" i="8"/>
  <c r="X89" i="8"/>
  <c r="W89" i="8"/>
  <c r="V89" i="8"/>
  <c r="U89" i="8"/>
  <c r="T89" i="8"/>
  <c r="S89" i="8"/>
  <c r="R89" i="8"/>
  <c r="Q89" i="8"/>
  <c r="P89" i="8"/>
  <c r="X87" i="8"/>
  <c r="W87" i="8"/>
  <c r="V87" i="8"/>
  <c r="U87" i="8"/>
  <c r="T87" i="8"/>
  <c r="S87" i="8"/>
  <c r="R87" i="8"/>
  <c r="Q87" i="8"/>
  <c r="P87" i="8"/>
  <c r="Q86" i="8"/>
  <c r="P86" i="8"/>
  <c r="W85" i="8"/>
  <c r="V85" i="8"/>
  <c r="U85" i="8"/>
  <c r="T85" i="8"/>
  <c r="S85" i="8"/>
  <c r="R85" i="8"/>
  <c r="Q85" i="8"/>
  <c r="P85" i="8"/>
  <c r="X84" i="8"/>
  <c r="W84" i="8"/>
  <c r="V84" i="8"/>
  <c r="U84" i="8"/>
  <c r="T84" i="8"/>
  <c r="S84" i="8"/>
  <c r="R84" i="8"/>
  <c r="Q84" i="8"/>
  <c r="P84" i="8"/>
  <c r="X83" i="8"/>
  <c r="W83" i="8"/>
  <c r="V83" i="8"/>
  <c r="U83" i="8"/>
  <c r="T83" i="8"/>
  <c r="S83" i="8"/>
  <c r="R83" i="8"/>
  <c r="Q83" i="8"/>
  <c r="P83" i="8"/>
  <c r="T82" i="8"/>
  <c r="S82" i="8"/>
  <c r="R82" i="8"/>
  <c r="Q82" i="8"/>
  <c r="P82" i="8"/>
  <c r="S81" i="8"/>
  <c r="R81" i="8"/>
  <c r="Q81" i="8"/>
  <c r="P81" i="8"/>
  <c r="V80" i="8"/>
  <c r="U80" i="8"/>
  <c r="T80" i="8"/>
  <c r="S80" i="8"/>
  <c r="R80" i="8"/>
  <c r="Q80" i="8"/>
  <c r="P80" i="8"/>
  <c r="W79" i="8"/>
  <c r="V79" i="8"/>
  <c r="U79" i="8"/>
  <c r="T79" i="8"/>
  <c r="S79" i="8"/>
  <c r="R79" i="8"/>
  <c r="Q79" i="8"/>
  <c r="P79" i="8"/>
  <c r="S78" i="8"/>
  <c r="R78" i="8"/>
  <c r="Q78" i="8"/>
  <c r="P78" i="8"/>
  <c r="S77" i="8"/>
  <c r="R77" i="8"/>
  <c r="Q77" i="8"/>
  <c r="P77" i="8"/>
  <c r="X76" i="8"/>
  <c r="W76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W74" i="8"/>
  <c r="V74" i="8"/>
  <c r="U74" i="8"/>
  <c r="T74" i="8"/>
  <c r="S74" i="8"/>
  <c r="R74" i="8"/>
  <c r="Q74" i="8"/>
  <c r="P74" i="8"/>
  <c r="S73" i="8"/>
  <c r="R73" i="8"/>
  <c r="Q73" i="8"/>
  <c r="P73" i="8"/>
  <c r="P70" i="8"/>
  <c r="V72" i="8"/>
  <c r="U72" i="8"/>
  <c r="T72" i="8"/>
  <c r="S72" i="8"/>
  <c r="R72" i="8"/>
  <c r="Q72" i="8"/>
  <c r="P72" i="8"/>
  <c r="R71" i="8"/>
  <c r="Q71" i="8"/>
  <c r="P71" i="8"/>
  <c r="X70" i="8"/>
  <c r="W70" i="8"/>
  <c r="V70" i="8"/>
  <c r="U70" i="8"/>
  <c r="T70" i="8"/>
  <c r="S70" i="8"/>
  <c r="R70" i="8"/>
  <c r="Q70" i="8"/>
  <c r="R69" i="8"/>
  <c r="Q69" i="8"/>
  <c r="P69" i="8"/>
  <c r="X68" i="8"/>
  <c r="W68" i="8"/>
  <c r="V68" i="8"/>
  <c r="U68" i="8"/>
  <c r="T68" i="8"/>
  <c r="S68" i="8"/>
  <c r="R68" i="8"/>
  <c r="Q68" i="8"/>
  <c r="P68" i="8"/>
  <c r="X67" i="8"/>
  <c r="W67" i="8"/>
  <c r="V67" i="8"/>
  <c r="U67" i="8"/>
  <c r="T67" i="8"/>
  <c r="S67" i="8"/>
  <c r="R67" i="8"/>
  <c r="Q67" i="8"/>
  <c r="P67" i="8"/>
  <c r="X66" i="8"/>
  <c r="W66" i="8"/>
  <c r="V66" i="8"/>
  <c r="U66" i="8"/>
  <c r="T66" i="8"/>
  <c r="S66" i="8"/>
  <c r="R66" i="8"/>
  <c r="Q66" i="8"/>
  <c r="P66" i="8"/>
  <c r="X65" i="8"/>
  <c r="W65" i="8"/>
  <c r="V65" i="8"/>
  <c r="U65" i="8"/>
  <c r="T65" i="8"/>
  <c r="S65" i="8"/>
  <c r="R65" i="8"/>
  <c r="Q65" i="8"/>
  <c r="P65" i="8"/>
  <c r="W64" i="8"/>
  <c r="V64" i="8"/>
  <c r="U64" i="8"/>
  <c r="T64" i="8"/>
  <c r="S64" i="8"/>
  <c r="R64" i="8"/>
  <c r="Q64" i="8"/>
  <c r="P64" i="8"/>
  <c r="X63" i="8"/>
  <c r="W63" i="8"/>
  <c r="V63" i="8"/>
  <c r="U63" i="8"/>
  <c r="T63" i="8"/>
  <c r="S63" i="8"/>
  <c r="R63" i="8"/>
  <c r="Q63" i="8"/>
  <c r="P63" i="8"/>
  <c r="R62" i="8"/>
  <c r="Q62" i="8"/>
  <c r="P62" i="8"/>
  <c r="S61" i="8"/>
  <c r="R61" i="8"/>
  <c r="Q61" i="8"/>
  <c r="P61" i="8"/>
  <c r="S60" i="8"/>
  <c r="R60" i="8"/>
  <c r="Q60" i="8"/>
  <c r="P60" i="8"/>
  <c r="R59" i="8"/>
  <c r="Q59" i="8"/>
  <c r="P59" i="8"/>
  <c r="W58" i="8"/>
  <c r="V58" i="8"/>
  <c r="U58" i="8"/>
  <c r="T58" i="8"/>
  <c r="S58" i="8"/>
  <c r="R58" i="8"/>
  <c r="Q58" i="8"/>
  <c r="P58" i="8"/>
  <c r="X57" i="8"/>
  <c r="W57" i="8"/>
  <c r="V57" i="8"/>
  <c r="U57" i="8"/>
  <c r="T57" i="8"/>
  <c r="S57" i="8"/>
  <c r="R57" i="8"/>
  <c r="Q57" i="8"/>
  <c r="P57" i="8"/>
  <c r="X56" i="8"/>
  <c r="W56" i="8"/>
  <c r="V56" i="8"/>
  <c r="U56" i="8"/>
  <c r="T56" i="8"/>
  <c r="S56" i="8"/>
  <c r="R56" i="8"/>
  <c r="Q56" i="8"/>
  <c r="P56" i="8"/>
  <c r="T55" i="8"/>
  <c r="S55" i="8"/>
  <c r="R55" i="8"/>
  <c r="Q55" i="8"/>
  <c r="P55" i="8"/>
  <c r="W54" i="8"/>
  <c r="V54" i="8"/>
  <c r="U54" i="8"/>
  <c r="T54" i="8"/>
  <c r="S54" i="8"/>
  <c r="R54" i="8"/>
  <c r="Q54" i="8"/>
  <c r="P54" i="8"/>
  <c r="X53" i="8"/>
  <c r="W53" i="8"/>
  <c r="V53" i="8"/>
  <c r="U53" i="8"/>
  <c r="T53" i="8"/>
  <c r="S53" i="8"/>
  <c r="R53" i="8"/>
  <c r="Q53" i="8"/>
  <c r="P53" i="8"/>
  <c r="U52" i="8"/>
  <c r="T52" i="8"/>
  <c r="S52" i="8"/>
  <c r="R52" i="8"/>
  <c r="Q52" i="8"/>
  <c r="P52" i="8"/>
  <c r="X51" i="8"/>
  <c r="W51" i="8"/>
  <c r="V51" i="8"/>
  <c r="U51" i="8"/>
  <c r="T51" i="8"/>
  <c r="S51" i="8"/>
  <c r="R51" i="8"/>
  <c r="Q51" i="8"/>
  <c r="P51" i="8"/>
  <c r="W50" i="8"/>
  <c r="V50" i="8"/>
  <c r="U50" i="8"/>
  <c r="T50" i="8"/>
  <c r="S50" i="8"/>
  <c r="R50" i="8"/>
  <c r="Q50" i="8"/>
  <c r="P50" i="8"/>
  <c r="R49" i="8"/>
  <c r="Q49" i="8"/>
  <c r="P49" i="8"/>
  <c r="X48" i="8"/>
  <c r="W48" i="8"/>
  <c r="V48" i="8"/>
  <c r="U48" i="8"/>
  <c r="T48" i="8"/>
  <c r="S48" i="8"/>
  <c r="R48" i="8"/>
  <c r="Q48" i="8"/>
  <c r="P48" i="8"/>
  <c r="X47" i="8"/>
  <c r="W47" i="8"/>
  <c r="V47" i="8"/>
  <c r="U47" i="8"/>
  <c r="T47" i="8"/>
  <c r="S47" i="8"/>
  <c r="R47" i="8"/>
  <c r="Q47" i="8"/>
  <c r="P47" i="8"/>
  <c r="X46" i="8"/>
  <c r="W46" i="8"/>
  <c r="V46" i="8"/>
  <c r="U46" i="8"/>
  <c r="T46" i="8"/>
  <c r="S46" i="8"/>
  <c r="R46" i="8"/>
  <c r="Q46" i="8"/>
  <c r="P46" i="8"/>
  <c r="X45" i="8"/>
  <c r="W45" i="8"/>
  <c r="V45" i="8"/>
  <c r="U45" i="8"/>
  <c r="T45" i="8"/>
  <c r="S45" i="8"/>
  <c r="R45" i="8"/>
  <c r="Q45" i="8"/>
  <c r="P45" i="8"/>
  <c r="X44" i="8"/>
  <c r="W44" i="8"/>
  <c r="V44" i="8"/>
  <c r="U44" i="8"/>
  <c r="T44" i="8"/>
  <c r="S44" i="8"/>
  <c r="R44" i="8"/>
  <c r="Q44" i="8"/>
  <c r="P44" i="8"/>
  <c r="U43" i="8"/>
  <c r="R43" i="8"/>
  <c r="U42" i="8"/>
  <c r="T42" i="8"/>
  <c r="S42" i="8"/>
  <c r="R42" i="8"/>
  <c r="Q42" i="8"/>
  <c r="P42" i="8"/>
  <c r="X41" i="8"/>
  <c r="W41" i="8"/>
  <c r="V41" i="8"/>
  <c r="U41" i="8"/>
  <c r="T41" i="8"/>
  <c r="S41" i="8"/>
  <c r="R41" i="8"/>
  <c r="Q41" i="8"/>
  <c r="P41" i="8"/>
  <c r="U40" i="8"/>
  <c r="T40" i="8"/>
  <c r="S40" i="8"/>
  <c r="R40" i="8"/>
  <c r="Q40" i="8"/>
  <c r="P40" i="8"/>
  <c r="V39" i="8"/>
  <c r="S39" i="8"/>
  <c r="R39" i="8"/>
  <c r="Q39" i="8"/>
  <c r="P39" i="8"/>
  <c r="X38" i="8"/>
  <c r="W38" i="8"/>
  <c r="V38" i="8"/>
  <c r="U38" i="8"/>
  <c r="T38" i="8"/>
  <c r="S38" i="8"/>
  <c r="R38" i="8"/>
  <c r="Q38" i="8"/>
  <c r="P38" i="8"/>
  <c r="X37" i="8"/>
  <c r="W37" i="8"/>
  <c r="V37" i="8"/>
  <c r="U37" i="8"/>
  <c r="T37" i="8"/>
  <c r="S37" i="8"/>
  <c r="R37" i="8"/>
  <c r="Q37" i="8"/>
  <c r="P37" i="8"/>
  <c r="X36" i="8"/>
  <c r="W36" i="8"/>
  <c r="V36" i="8"/>
  <c r="U36" i="8"/>
  <c r="T36" i="8"/>
  <c r="S36" i="8"/>
  <c r="R36" i="8"/>
  <c r="Q36" i="8"/>
  <c r="P36" i="8"/>
  <c r="X35" i="8"/>
  <c r="W35" i="8"/>
  <c r="V35" i="8"/>
  <c r="U35" i="8"/>
  <c r="T35" i="8"/>
  <c r="S35" i="8"/>
  <c r="R35" i="8"/>
  <c r="Q35" i="8"/>
  <c r="P35" i="8"/>
  <c r="X34" i="8"/>
  <c r="W34" i="8"/>
  <c r="V34" i="8"/>
  <c r="U34" i="8"/>
  <c r="T34" i="8"/>
  <c r="S34" i="8"/>
  <c r="R34" i="8"/>
  <c r="Q34" i="8"/>
  <c r="P34" i="8"/>
  <c r="S33" i="8"/>
  <c r="R33" i="8"/>
  <c r="Q33" i="8"/>
  <c r="P33" i="8"/>
  <c r="R32" i="8"/>
  <c r="Q32" i="8"/>
  <c r="P32" i="8"/>
  <c r="W32" i="8"/>
  <c r="V32" i="8"/>
  <c r="W31" i="8"/>
  <c r="V31" i="8"/>
  <c r="U31" i="8"/>
  <c r="T31" i="8"/>
  <c r="S31" i="8"/>
  <c r="R31" i="8"/>
  <c r="Q31" i="8"/>
  <c r="P31" i="8"/>
  <c r="U30" i="8"/>
  <c r="T30" i="8"/>
  <c r="S30" i="8"/>
  <c r="P30" i="8"/>
  <c r="X29" i="8"/>
  <c r="W29" i="8"/>
  <c r="V29" i="8"/>
  <c r="U29" i="8"/>
  <c r="T29" i="8"/>
  <c r="S29" i="8"/>
  <c r="R29" i="8"/>
  <c r="Q29" i="8"/>
  <c r="P29" i="8"/>
  <c r="R28" i="8"/>
  <c r="Q28" i="8"/>
  <c r="P28" i="8"/>
  <c r="X27" i="8"/>
  <c r="W27" i="8"/>
  <c r="V27" i="8"/>
  <c r="U27" i="8"/>
  <c r="W26" i="8"/>
  <c r="T27" i="8"/>
  <c r="S27" i="8"/>
  <c r="R27" i="8"/>
  <c r="Q27" i="8"/>
  <c r="P27" i="8"/>
  <c r="T26" i="8"/>
  <c r="S26" i="8"/>
  <c r="R26" i="8"/>
  <c r="Q26" i="8"/>
  <c r="P26" i="8"/>
  <c r="W25" i="8"/>
  <c r="V25" i="8"/>
  <c r="U25" i="8"/>
  <c r="T25" i="8"/>
  <c r="S25" i="8"/>
  <c r="R25" i="8"/>
  <c r="Q25" i="8"/>
  <c r="P25" i="8"/>
  <c r="S24" i="8"/>
  <c r="R24" i="8"/>
  <c r="Q24" i="8"/>
  <c r="P24" i="8"/>
  <c r="X23" i="8"/>
  <c r="W23" i="8"/>
  <c r="V23" i="8"/>
  <c r="U23" i="8"/>
  <c r="T23" i="8"/>
  <c r="S23" i="8"/>
  <c r="R23" i="8"/>
  <c r="Q23" i="8"/>
  <c r="P23" i="8"/>
  <c r="X22" i="8"/>
  <c r="W22" i="8"/>
  <c r="V22" i="8"/>
  <c r="U22" i="8"/>
  <c r="T22" i="8"/>
  <c r="S22" i="8"/>
  <c r="R22" i="8"/>
  <c r="Q22" i="8"/>
  <c r="W21" i="8"/>
  <c r="V21" i="8"/>
  <c r="U21" i="8"/>
  <c r="T21" i="8"/>
  <c r="S21" i="8"/>
  <c r="R21" i="8"/>
  <c r="Q21" i="8"/>
  <c r="P21" i="8"/>
  <c r="X20" i="8"/>
  <c r="W20" i="8"/>
  <c r="V20" i="8"/>
  <c r="U20" i="8"/>
  <c r="T20" i="8"/>
  <c r="S20" i="8"/>
  <c r="R20" i="8"/>
  <c r="Q20" i="8"/>
  <c r="P20" i="8"/>
  <c r="P19" i="8"/>
  <c r="R18" i="8"/>
  <c r="Q18" i="8"/>
  <c r="P18" i="8"/>
  <c r="X17" i="8"/>
  <c r="W17" i="8"/>
  <c r="V17" i="8"/>
  <c r="U17" i="8"/>
  <c r="T17" i="8"/>
  <c r="S17" i="8"/>
  <c r="R17" i="8"/>
  <c r="Q17" i="8"/>
  <c r="P17" i="8"/>
  <c r="T16" i="8"/>
  <c r="S16" i="8"/>
  <c r="R16" i="8"/>
  <c r="Q16" i="8"/>
  <c r="P16" i="8"/>
  <c r="V15" i="8"/>
  <c r="U15" i="8"/>
  <c r="T15" i="8"/>
  <c r="S15" i="8"/>
  <c r="R15" i="8"/>
  <c r="Q15" i="8"/>
  <c r="P15" i="8"/>
  <c r="X14" i="8"/>
  <c r="W14" i="8"/>
  <c r="V14" i="8"/>
  <c r="U14" i="8"/>
  <c r="T14" i="8"/>
  <c r="S14" i="8"/>
  <c r="R14" i="8"/>
  <c r="Q14" i="8"/>
  <c r="P14" i="8"/>
  <c r="X13" i="8"/>
  <c r="W13" i="8"/>
  <c r="V13" i="8"/>
  <c r="U13" i="8"/>
  <c r="T13" i="8"/>
  <c r="S13" i="8"/>
  <c r="R13" i="8"/>
  <c r="Q13" i="8"/>
  <c r="P13" i="8"/>
  <c r="X12" i="8"/>
  <c r="W12" i="8"/>
  <c r="V12" i="8"/>
  <c r="U12" i="8"/>
  <c r="T12" i="8"/>
  <c r="S12" i="8"/>
  <c r="R12" i="8"/>
  <c r="Q12" i="8"/>
  <c r="P12" i="8"/>
  <c r="W11" i="8"/>
  <c r="V11" i="8"/>
  <c r="R11" i="8"/>
  <c r="Q11" i="8"/>
  <c r="P11" i="8"/>
  <c r="X9" i="8"/>
  <c r="W9" i="8"/>
  <c r="V9" i="8"/>
  <c r="U9" i="8"/>
  <c r="T9" i="8"/>
  <c r="S9" i="8"/>
  <c r="R9" i="8"/>
  <c r="Q9" i="8"/>
  <c r="P9" i="8"/>
  <c r="X8" i="8"/>
  <c r="W8" i="8"/>
  <c r="V8" i="8"/>
  <c r="U8" i="8"/>
  <c r="T8" i="8"/>
  <c r="S8" i="8"/>
  <c r="R8" i="8"/>
  <c r="Q8" i="8"/>
  <c r="P8" i="8"/>
  <c r="X6" i="8"/>
  <c r="W6" i="8"/>
  <c r="V6" i="8"/>
  <c r="U6" i="8"/>
  <c r="T6" i="8"/>
  <c r="S6" i="8"/>
  <c r="R6" i="8"/>
  <c r="Q6" i="8"/>
  <c r="P6" i="8"/>
  <c r="X5" i="8"/>
  <c r="W5" i="8"/>
  <c r="V5" i="8"/>
  <c r="U5" i="8"/>
  <c r="T5" i="8"/>
  <c r="S5" i="8"/>
  <c r="R5" i="8"/>
  <c r="Q5" i="8"/>
  <c r="P5" i="8"/>
  <c r="U4" i="8"/>
  <c r="T4" i="8"/>
  <c r="S4" i="8"/>
  <c r="R4" i="8"/>
  <c r="Q4" i="8"/>
  <c r="X221" i="8"/>
  <c r="W221" i="8"/>
  <c r="V221" i="8"/>
  <c r="U221" i="8"/>
  <c r="T221" i="8"/>
  <c r="S221" i="8"/>
  <c r="R221" i="8"/>
  <c r="Q221" i="8"/>
  <c r="P221" i="8"/>
  <c r="X220" i="8"/>
  <c r="W220" i="8"/>
  <c r="V220" i="8"/>
  <c r="U220" i="8"/>
  <c r="T220" i="8"/>
  <c r="S220" i="8"/>
  <c r="R220" i="8"/>
  <c r="Q220" i="8"/>
  <c r="P220" i="8"/>
  <c r="X219" i="8"/>
  <c r="W219" i="8"/>
  <c r="V219" i="8"/>
  <c r="U219" i="8"/>
  <c r="T219" i="8"/>
  <c r="S219" i="8"/>
  <c r="R219" i="8"/>
  <c r="Q219" i="8"/>
  <c r="P219" i="8"/>
  <c r="X218" i="8"/>
  <c r="W218" i="8"/>
  <c r="V218" i="8"/>
  <c r="U218" i="8"/>
  <c r="T218" i="8"/>
  <c r="S218" i="8"/>
  <c r="R218" i="8"/>
  <c r="Q218" i="8"/>
  <c r="X217" i="8"/>
  <c r="W217" i="8"/>
  <c r="V217" i="8"/>
  <c r="U217" i="8"/>
  <c r="T217" i="8"/>
  <c r="S217" i="8"/>
  <c r="R217" i="8"/>
  <c r="Q217" i="8"/>
  <c r="P217" i="8"/>
  <c r="X216" i="8"/>
  <c r="W216" i="8"/>
  <c r="V216" i="8"/>
  <c r="U216" i="8"/>
  <c r="T216" i="8"/>
  <c r="S216" i="8"/>
  <c r="R216" i="8"/>
  <c r="Q216" i="8"/>
  <c r="P216" i="8"/>
  <c r="AJ5" i="8"/>
  <c r="AJ6" i="8"/>
  <c r="AJ8" i="8"/>
  <c r="AJ9" i="8"/>
  <c r="AJ12" i="8"/>
  <c r="AJ13" i="8"/>
  <c r="AJ14" i="8"/>
  <c r="AJ17" i="8"/>
  <c r="AJ20" i="8"/>
  <c r="AJ22" i="8"/>
  <c r="AJ23" i="8"/>
  <c r="AJ27" i="8"/>
  <c r="AJ29" i="8"/>
  <c r="AJ34" i="8"/>
  <c r="AJ35" i="8"/>
  <c r="AJ36" i="8"/>
  <c r="AJ37" i="8"/>
  <c r="AJ38" i="8"/>
  <c r="AJ41" i="8"/>
  <c r="AJ44" i="8"/>
  <c r="AJ45" i="8"/>
  <c r="AJ46" i="8"/>
  <c r="AJ47" i="8"/>
  <c r="AJ48" i="8"/>
  <c r="AJ51" i="8"/>
  <c r="AJ53" i="8"/>
  <c r="AJ56" i="8"/>
  <c r="AJ57" i="8"/>
  <c r="AJ63" i="8"/>
  <c r="AJ65" i="8"/>
  <c r="AJ66" i="8"/>
  <c r="AJ67" i="8"/>
  <c r="AJ68" i="8"/>
  <c r="AJ70" i="8"/>
  <c r="AJ76" i="8"/>
  <c r="AJ83" i="8"/>
  <c r="AJ84" i="8"/>
  <c r="AJ87" i="8"/>
  <c r="AJ89" i="8"/>
  <c r="AJ92" i="8"/>
  <c r="AJ94" i="8"/>
  <c r="AJ96" i="8"/>
  <c r="AJ97" i="8"/>
  <c r="AJ98" i="8"/>
  <c r="AJ101" i="8"/>
  <c r="AJ102" i="8"/>
  <c r="AJ110" i="8"/>
  <c r="AI5" i="8"/>
  <c r="AI6" i="8"/>
  <c r="AI8" i="8"/>
  <c r="AI9" i="8"/>
  <c r="AI11" i="8"/>
  <c r="AI12" i="8"/>
  <c r="AI13" i="8"/>
  <c r="AI14" i="8"/>
  <c r="AI17" i="8"/>
  <c r="AI20" i="8"/>
  <c r="AI21" i="8"/>
  <c r="AI22" i="8"/>
  <c r="AI23" i="8"/>
  <c r="AI25" i="8"/>
  <c r="AI26" i="8"/>
  <c r="AI27" i="8"/>
  <c r="AI29" i="8"/>
  <c r="AI31" i="8"/>
  <c r="AI32" i="8"/>
  <c r="AI34" i="8"/>
  <c r="AI35" i="8"/>
  <c r="AI36" i="8"/>
  <c r="AI37" i="8"/>
  <c r="AI38" i="8"/>
  <c r="AI41" i="8"/>
  <c r="AI44" i="8"/>
  <c r="AI45" i="8"/>
  <c r="AI46" i="8"/>
  <c r="AI47" i="8"/>
  <c r="AI48" i="8"/>
  <c r="AI50" i="8"/>
  <c r="AI51" i="8"/>
  <c r="AI53" i="8"/>
  <c r="AI54" i="8"/>
  <c r="AI56" i="8"/>
  <c r="AI57" i="8"/>
  <c r="AI58" i="8"/>
  <c r="AI63" i="8"/>
  <c r="AI64" i="8"/>
  <c r="AI65" i="8"/>
  <c r="AI66" i="8"/>
  <c r="AI67" i="8"/>
  <c r="AI68" i="8"/>
  <c r="AI70" i="8"/>
  <c r="AI74" i="8"/>
  <c r="AI76" i="8"/>
  <c r="AI79" i="8"/>
  <c r="AI83" i="8"/>
  <c r="AI84" i="8"/>
  <c r="AI85" i="8"/>
  <c r="AI87" i="8"/>
  <c r="AI89" i="8"/>
  <c r="AI90" i="8"/>
  <c r="AI91" i="8"/>
  <c r="AI92" i="8"/>
  <c r="AI94" i="8"/>
  <c r="AI96" i="8"/>
  <c r="AI97" i="8"/>
  <c r="AI98" i="8"/>
  <c r="AI101" i="8"/>
  <c r="AI102" i="8"/>
  <c r="AI110" i="8"/>
  <c r="AH5" i="8"/>
  <c r="AH6" i="8"/>
  <c r="AH8" i="8"/>
  <c r="AH9" i="8"/>
  <c r="AH11" i="8"/>
  <c r="AH12" i="8"/>
  <c r="AH13" i="8"/>
  <c r="AH14" i="8"/>
  <c r="AH15" i="8"/>
  <c r="AH17" i="8"/>
  <c r="AH20" i="8"/>
  <c r="AH21" i="8"/>
  <c r="AH22" i="8"/>
  <c r="AH23" i="8"/>
  <c r="AH25" i="8"/>
  <c r="AH27" i="8"/>
  <c r="AH29" i="8"/>
  <c r="AH31" i="8"/>
  <c r="AH32" i="8"/>
  <c r="AH34" i="8"/>
  <c r="AH35" i="8"/>
  <c r="AH36" i="8"/>
  <c r="AH37" i="8"/>
  <c r="AH38" i="8"/>
  <c r="AH39" i="8"/>
  <c r="AH41" i="8"/>
  <c r="AH44" i="8"/>
  <c r="AH45" i="8"/>
  <c r="AH46" i="8"/>
  <c r="AH47" i="8"/>
  <c r="AH48" i="8"/>
  <c r="AH50" i="8"/>
  <c r="AH51" i="8"/>
  <c r="AH53" i="8"/>
  <c r="AH54" i="8"/>
  <c r="AH56" i="8"/>
  <c r="AH57" i="8"/>
  <c r="AH58" i="8"/>
  <c r="AH63" i="8"/>
  <c r="AH64" i="8"/>
  <c r="AH65" i="8"/>
  <c r="AH66" i="8"/>
  <c r="AH67" i="8"/>
  <c r="AH68" i="8"/>
  <c r="AH70" i="8"/>
  <c r="AH72" i="8"/>
  <c r="AH74" i="8"/>
  <c r="AH75" i="8"/>
  <c r="AH76" i="8"/>
  <c r="AH79" i="8"/>
  <c r="AH80" i="8"/>
  <c r="AH83" i="8"/>
  <c r="AH84" i="8"/>
  <c r="AH85" i="8"/>
  <c r="AH87" i="8"/>
  <c r="AH89" i="8"/>
  <c r="AH91" i="8"/>
  <c r="AH92" i="8"/>
  <c r="AH93" i="8"/>
  <c r="AH94" i="8"/>
  <c r="AH96" i="8"/>
  <c r="AH97" i="8"/>
  <c r="AH98" i="8"/>
  <c r="AH101" i="8"/>
  <c r="AH102" i="8"/>
  <c r="AH110" i="8"/>
  <c r="AG4" i="8"/>
  <c r="AG5" i="8"/>
  <c r="AG6" i="8"/>
  <c r="AG8" i="8"/>
  <c r="AG9" i="8"/>
  <c r="AG12" i="8"/>
  <c r="AG13" i="8"/>
  <c r="AG14" i="8"/>
  <c r="AG15" i="8"/>
  <c r="AG17" i="8"/>
  <c r="AG20" i="8"/>
  <c r="AG21" i="8"/>
  <c r="AG22" i="8"/>
  <c r="AG23" i="8"/>
  <c r="AG25" i="8"/>
  <c r="AG27" i="8"/>
  <c r="AG29" i="8"/>
  <c r="AG30" i="8"/>
  <c r="AG31" i="8"/>
  <c r="AG34" i="8"/>
  <c r="AG35" i="8"/>
  <c r="AG36" i="8"/>
  <c r="AG37" i="8"/>
  <c r="AG38" i="8"/>
  <c r="AG40" i="8"/>
  <c r="AG41" i="8"/>
  <c r="AG42" i="8"/>
  <c r="AG43" i="8"/>
  <c r="AG44" i="8"/>
  <c r="AG45" i="8"/>
  <c r="AG46" i="8"/>
  <c r="AG47" i="8"/>
  <c r="AG48" i="8"/>
  <c r="AG50" i="8"/>
  <c r="AG51" i="8"/>
  <c r="AG52" i="8"/>
  <c r="AG53" i="8"/>
  <c r="AG54" i="8"/>
  <c r="AG56" i="8"/>
  <c r="AG57" i="8"/>
  <c r="AG58" i="8"/>
  <c r="AG63" i="8"/>
  <c r="AG64" i="8"/>
  <c r="AG65" i="8"/>
  <c r="AG66" i="8"/>
  <c r="AG67" i="8"/>
  <c r="AG68" i="8"/>
  <c r="AG70" i="8"/>
  <c r="AG72" i="8"/>
  <c r="AG74" i="8"/>
  <c r="AG75" i="8"/>
  <c r="AG76" i="8"/>
  <c r="AG79" i="8"/>
  <c r="AG80" i="8"/>
  <c r="AG83" i="8"/>
  <c r="AG84" i="8"/>
  <c r="AG85" i="8"/>
  <c r="AG87" i="8"/>
  <c r="AG89" i="8"/>
  <c r="AG91" i="8"/>
  <c r="AG92" i="8"/>
  <c r="AG93" i="8"/>
  <c r="AG94" i="8"/>
  <c r="AG96" i="8"/>
  <c r="AG97" i="8"/>
  <c r="AG98" i="8"/>
  <c r="AG101" i="8"/>
  <c r="AG102" i="8"/>
  <c r="AG103" i="8"/>
  <c r="AG110" i="8"/>
  <c r="AF4" i="8"/>
  <c r="AF5" i="8"/>
  <c r="AF6" i="8"/>
  <c r="AF8" i="8"/>
  <c r="AF9" i="8"/>
  <c r="AF12" i="8"/>
  <c r="AF13" i="8"/>
  <c r="AF14" i="8"/>
  <c r="AF15" i="8"/>
  <c r="AF16" i="8"/>
  <c r="AF17" i="8"/>
  <c r="AF20" i="8"/>
  <c r="AF21" i="8"/>
  <c r="AF22" i="8"/>
  <c r="AF23" i="8"/>
  <c r="AF25" i="8"/>
  <c r="AF26" i="8"/>
  <c r="AF27" i="8"/>
  <c r="AF29" i="8"/>
  <c r="AF30" i="8"/>
  <c r="AF31" i="8"/>
  <c r="AF34" i="8"/>
  <c r="AF35" i="8"/>
  <c r="AF36" i="8"/>
  <c r="AF37" i="8"/>
  <c r="AF38" i="8"/>
  <c r="AF40" i="8"/>
  <c r="AF41" i="8"/>
  <c r="AF42" i="8"/>
  <c r="AF44" i="8"/>
  <c r="AF45" i="8"/>
  <c r="AF46" i="8"/>
  <c r="AF47" i="8"/>
  <c r="AF48" i="8"/>
  <c r="AF50" i="8"/>
  <c r="AF51" i="8"/>
  <c r="AF52" i="8"/>
  <c r="AF53" i="8"/>
  <c r="AF54" i="8"/>
  <c r="AF55" i="8"/>
  <c r="AF56" i="8"/>
  <c r="AF57" i="8"/>
  <c r="AF58" i="8"/>
  <c r="AF63" i="8"/>
  <c r="AF64" i="8"/>
  <c r="AF65" i="8"/>
  <c r="AF66" i="8"/>
  <c r="AF67" i="8"/>
  <c r="AF68" i="8"/>
  <c r="AF70" i="8"/>
  <c r="AF72" i="8"/>
  <c r="AF74" i="8"/>
  <c r="AF75" i="8"/>
  <c r="AF76" i="8"/>
  <c r="AF79" i="8"/>
  <c r="AF80" i="8"/>
  <c r="AF82" i="8"/>
  <c r="AF83" i="8"/>
  <c r="AF84" i="8"/>
  <c r="AF85" i="8"/>
  <c r="AF87" i="8"/>
  <c r="AF89" i="8"/>
  <c r="AF91" i="8"/>
  <c r="AF92" i="8"/>
  <c r="AF93" i="8"/>
  <c r="AF94" i="8"/>
  <c r="AF96" i="8"/>
  <c r="AF97" i="8"/>
  <c r="AF98" i="8"/>
  <c r="AF100" i="8"/>
  <c r="AF101" i="8"/>
  <c r="AF102" i="8"/>
  <c r="AF110" i="8"/>
  <c r="AE4" i="8"/>
  <c r="AE5" i="8"/>
  <c r="AE6" i="8"/>
  <c r="AE8" i="8"/>
  <c r="AE9" i="8"/>
  <c r="AE12" i="8"/>
  <c r="AE13" i="8"/>
  <c r="AE14" i="8"/>
  <c r="AE15" i="8"/>
  <c r="AE16" i="8"/>
  <c r="AE17" i="8"/>
  <c r="AE20" i="8"/>
  <c r="AE21" i="8"/>
  <c r="AE22" i="8"/>
  <c r="AE23" i="8"/>
  <c r="AE24" i="8"/>
  <c r="AE25" i="8"/>
  <c r="AE26" i="8"/>
  <c r="AE27" i="8"/>
  <c r="AE29" i="8"/>
  <c r="AE30" i="8"/>
  <c r="AE31" i="8"/>
  <c r="AE33" i="8"/>
  <c r="AE34" i="8"/>
  <c r="AE35" i="8"/>
  <c r="AE36" i="8"/>
  <c r="AE37" i="8"/>
  <c r="AE38" i="8"/>
  <c r="AE39" i="8"/>
  <c r="AE40" i="8"/>
  <c r="AE41" i="8"/>
  <c r="AE42" i="8"/>
  <c r="AE44" i="8"/>
  <c r="AE45" i="8"/>
  <c r="AE46" i="8"/>
  <c r="AE47" i="8"/>
  <c r="AE48" i="8"/>
  <c r="AE50" i="8"/>
  <c r="AE51" i="8"/>
  <c r="AE52" i="8"/>
  <c r="AE53" i="8"/>
  <c r="AE54" i="8"/>
  <c r="AE55" i="8"/>
  <c r="AE56" i="8"/>
  <c r="AE57" i="8"/>
  <c r="AE58" i="8"/>
  <c r="AE60" i="8"/>
  <c r="AE61" i="8"/>
  <c r="AE63" i="8"/>
  <c r="AE64" i="8"/>
  <c r="AE65" i="8"/>
  <c r="AE66" i="8"/>
  <c r="AE67" i="8"/>
  <c r="AE68" i="8"/>
  <c r="AE70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7" i="8"/>
  <c r="AE89" i="8"/>
  <c r="AE90" i="8"/>
  <c r="AE91" i="8"/>
  <c r="AE92" i="8"/>
  <c r="AE93" i="8"/>
  <c r="AE94" i="8"/>
  <c r="AE96" i="8"/>
  <c r="AE97" i="8"/>
  <c r="AE98" i="8"/>
  <c r="AE100" i="8"/>
  <c r="AE101" i="8"/>
  <c r="AE102" i="8"/>
  <c r="AE110" i="8"/>
  <c r="AD4" i="8"/>
  <c r="AD5" i="8"/>
  <c r="AD6" i="8"/>
  <c r="AD8" i="8"/>
  <c r="AD9" i="8"/>
  <c r="AD11" i="8"/>
  <c r="AD12" i="8"/>
  <c r="AD13" i="8"/>
  <c r="AD14" i="8"/>
  <c r="AD15" i="8"/>
  <c r="AD16" i="8"/>
  <c r="AD17" i="8"/>
  <c r="AD18" i="8"/>
  <c r="AD20" i="8"/>
  <c r="AD21" i="8"/>
  <c r="AD22" i="8"/>
  <c r="AD23" i="8"/>
  <c r="AD24" i="8"/>
  <c r="AD25" i="8"/>
  <c r="AD26" i="8"/>
  <c r="AD27" i="8"/>
  <c r="AD28" i="8"/>
  <c r="AD29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7" i="8"/>
  <c r="AD89" i="8"/>
  <c r="AD90" i="8"/>
  <c r="AD91" i="8"/>
  <c r="AD92" i="8"/>
  <c r="AD93" i="8"/>
  <c r="AD94" i="8"/>
  <c r="AD96" i="8"/>
  <c r="AD97" i="8"/>
  <c r="AD98" i="8"/>
  <c r="AD99" i="8"/>
  <c r="AD100" i="8"/>
  <c r="AD101" i="8"/>
  <c r="AD102" i="8"/>
  <c r="AD103" i="8"/>
  <c r="AD110" i="8"/>
  <c r="AC4" i="8"/>
  <c r="AC5" i="8"/>
  <c r="AC6" i="8"/>
  <c r="AC8" i="8"/>
  <c r="AC9" i="8"/>
  <c r="AC11" i="8"/>
  <c r="AC12" i="8"/>
  <c r="AC13" i="8"/>
  <c r="AC14" i="8"/>
  <c r="AC15" i="8"/>
  <c r="AC16" i="8"/>
  <c r="AC17" i="8"/>
  <c r="AC18" i="8"/>
  <c r="AC20" i="8"/>
  <c r="AC21" i="8"/>
  <c r="AC22" i="8"/>
  <c r="AC23" i="8"/>
  <c r="AC24" i="8"/>
  <c r="AC25" i="8"/>
  <c r="AC26" i="8"/>
  <c r="AC27" i="8"/>
  <c r="AC28" i="8"/>
  <c r="AC29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10" i="8"/>
  <c r="AB5" i="8"/>
  <c r="AB6" i="8"/>
  <c r="AB8" i="8"/>
  <c r="AB9" i="8"/>
  <c r="AB11" i="8"/>
  <c r="AB12" i="8"/>
  <c r="AB13" i="8"/>
  <c r="AB14" i="8"/>
  <c r="AB15" i="8"/>
  <c r="AB16" i="8"/>
  <c r="AB17" i="8"/>
  <c r="AB18" i="8"/>
  <c r="AB19" i="8"/>
  <c r="AB20" i="8"/>
  <c r="AB21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10" i="8"/>
  <c r="X110" i="8"/>
  <c r="W110" i="8"/>
  <c r="V110" i="8"/>
  <c r="U110" i="8"/>
  <c r="T110" i="8"/>
  <c r="S110" i="8"/>
  <c r="R110" i="8"/>
  <c r="Q110" i="8"/>
  <c r="P110" i="8"/>
  <c r="AJ109" i="8"/>
  <c r="AI109" i="8"/>
  <c r="AH109" i="8"/>
  <c r="AG109" i="8"/>
  <c r="AF109" i="8"/>
  <c r="AE109" i="8"/>
  <c r="AD109" i="8"/>
  <c r="AC109" i="8"/>
  <c r="AB109" i="8"/>
  <c r="X109" i="8"/>
  <c r="W109" i="8"/>
  <c r="V109" i="8"/>
  <c r="U109" i="8"/>
  <c r="T109" i="8"/>
  <c r="S109" i="8"/>
  <c r="R109" i="8"/>
  <c r="Q109" i="8"/>
  <c r="P109" i="8"/>
  <c r="AJ108" i="8"/>
  <c r="AI108" i="8"/>
  <c r="AH108" i="8"/>
  <c r="AG108" i="8"/>
  <c r="AF108" i="8"/>
  <c r="AE108" i="8"/>
  <c r="AD108" i="8"/>
  <c r="AC108" i="8"/>
  <c r="AB108" i="8"/>
  <c r="X108" i="8"/>
  <c r="W108" i="8"/>
  <c r="V108" i="8"/>
  <c r="U108" i="8"/>
  <c r="T108" i="8"/>
  <c r="S108" i="8"/>
  <c r="R108" i="8"/>
  <c r="Q108" i="8"/>
  <c r="P108" i="8"/>
  <c r="AJ107" i="8"/>
  <c r="AI107" i="8"/>
  <c r="AH107" i="8"/>
  <c r="AG107" i="8"/>
  <c r="AF107" i="8"/>
  <c r="AE107" i="8"/>
  <c r="AD107" i="8"/>
  <c r="AC107" i="8"/>
  <c r="AB107" i="8"/>
  <c r="X107" i="8"/>
  <c r="W107" i="8"/>
  <c r="V107" i="8"/>
  <c r="U107" i="8"/>
  <c r="T107" i="8"/>
  <c r="S107" i="8"/>
  <c r="R107" i="8"/>
  <c r="Q107" i="8"/>
  <c r="P107" i="8"/>
  <c r="AJ106" i="8"/>
  <c r="AI106" i="8"/>
  <c r="AH106" i="8"/>
  <c r="AG106" i="8"/>
  <c r="AF106" i="8"/>
  <c r="AE106" i="8"/>
  <c r="AD106" i="8"/>
  <c r="AC106" i="8"/>
  <c r="AB106" i="8"/>
  <c r="X106" i="8"/>
  <c r="W106" i="8"/>
  <c r="V106" i="8"/>
  <c r="U106" i="8"/>
  <c r="T106" i="8"/>
  <c r="S106" i="8"/>
  <c r="R106" i="8"/>
  <c r="Q106" i="8"/>
  <c r="P106" i="8"/>
  <c r="AJ105" i="8"/>
  <c r="AI105" i="8"/>
  <c r="AH105" i="8"/>
  <c r="AG105" i="8"/>
  <c r="AF105" i="8"/>
  <c r="AE105" i="8"/>
  <c r="AD105" i="8"/>
  <c r="AC105" i="8"/>
  <c r="AB105" i="8"/>
  <c r="X105" i="8"/>
  <c r="W105" i="8"/>
  <c r="V105" i="8"/>
  <c r="U105" i="8"/>
  <c r="T105" i="8"/>
  <c r="S105" i="8"/>
  <c r="R105" i="8"/>
  <c r="Q105" i="8"/>
  <c r="P105" i="8"/>
  <c r="L221" i="8"/>
  <c r="K221" i="8"/>
  <c r="J221" i="8"/>
  <c r="I221" i="8"/>
  <c r="H221" i="8"/>
  <c r="G221" i="8"/>
  <c r="F221" i="8"/>
  <c r="E221" i="8"/>
  <c r="D221" i="8"/>
  <c r="C221" i="8"/>
  <c r="L220" i="8"/>
  <c r="K220" i="8"/>
  <c r="J220" i="8"/>
  <c r="I220" i="8"/>
  <c r="H220" i="8"/>
  <c r="G220" i="8"/>
  <c r="F220" i="8"/>
  <c r="E220" i="8"/>
  <c r="D220" i="8"/>
  <c r="C220" i="8"/>
  <c r="L219" i="8"/>
  <c r="K219" i="8"/>
  <c r="J219" i="8"/>
  <c r="I219" i="8"/>
  <c r="H219" i="8"/>
  <c r="G219" i="8"/>
  <c r="F219" i="8"/>
  <c r="E219" i="8"/>
  <c r="D219" i="8"/>
  <c r="C219" i="8"/>
  <c r="L218" i="8"/>
  <c r="K218" i="8"/>
  <c r="J218" i="8"/>
  <c r="I218" i="8"/>
  <c r="H218" i="8"/>
  <c r="G218" i="8"/>
  <c r="F218" i="8"/>
  <c r="E218" i="8"/>
  <c r="D218" i="8"/>
  <c r="C218" i="8"/>
  <c r="L217" i="8"/>
  <c r="K217" i="8"/>
  <c r="J217" i="8"/>
  <c r="I217" i="8"/>
  <c r="H217" i="8"/>
  <c r="G217" i="8"/>
  <c r="F217" i="8"/>
  <c r="E217" i="8"/>
  <c r="D217" i="8"/>
  <c r="C217" i="8"/>
  <c r="L216" i="8"/>
  <c r="K216" i="8"/>
  <c r="J216" i="8"/>
  <c r="I216" i="8"/>
  <c r="H216" i="8"/>
  <c r="G216" i="8"/>
  <c r="F216" i="8"/>
  <c r="E216" i="8"/>
  <c r="D216" i="8"/>
  <c r="C216" i="8"/>
  <c r="L110" i="8"/>
  <c r="K110" i="8"/>
  <c r="J110" i="8"/>
  <c r="I110" i="8"/>
  <c r="H110" i="8"/>
  <c r="G110" i="8"/>
  <c r="F110" i="8"/>
  <c r="E110" i="8"/>
  <c r="D110" i="8"/>
  <c r="C110" i="8"/>
  <c r="L109" i="8"/>
  <c r="K109" i="8"/>
  <c r="J109" i="8"/>
  <c r="I109" i="8"/>
  <c r="H109" i="8"/>
  <c r="G109" i="8"/>
  <c r="F109" i="8"/>
  <c r="E109" i="8"/>
  <c r="D109" i="8"/>
  <c r="C109" i="8"/>
  <c r="L108" i="8"/>
  <c r="K108" i="8"/>
  <c r="J108" i="8"/>
  <c r="I108" i="8"/>
  <c r="H108" i="8"/>
  <c r="G108" i="8"/>
  <c r="F108" i="8"/>
  <c r="E108" i="8"/>
  <c r="D108" i="8"/>
  <c r="C108" i="8"/>
  <c r="L107" i="8"/>
  <c r="K107" i="8"/>
  <c r="J107" i="8"/>
  <c r="I107" i="8"/>
  <c r="H107" i="8"/>
  <c r="G107" i="8"/>
  <c r="F107" i="8"/>
  <c r="E107" i="8"/>
  <c r="D107" i="8"/>
  <c r="C107" i="8"/>
  <c r="L106" i="8"/>
  <c r="K106" i="8"/>
  <c r="J106" i="8"/>
  <c r="I106" i="8"/>
  <c r="H106" i="8"/>
  <c r="G106" i="8"/>
  <c r="F106" i="8"/>
  <c r="E106" i="8"/>
  <c r="D106" i="8"/>
  <c r="C106" i="8"/>
  <c r="L105" i="8"/>
  <c r="K105" i="8"/>
  <c r="J105" i="8"/>
  <c r="I105" i="8"/>
  <c r="H105" i="8"/>
  <c r="G105" i="8"/>
  <c r="F105" i="8"/>
  <c r="E105" i="8"/>
  <c r="D105" i="8"/>
  <c r="C105" i="8"/>
  <c r="BI84" i="2"/>
  <c r="BE45" i="2"/>
  <c r="BF26" i="2"/>
  <c r="BJ14" i="2"/>
  <c r="AQ105" i="2"/>
  <c r="AR105" i="2"/>
  <c r="AS105" i="2"/>
  <c r="AT105" i="2"/>
  <c r="AU105" i="2"/>
  <c r="AV105" i="2"/>
  <c r="AW105" i="2"/>
  <c r="AX105" i="2"/>
  <c r="AY105" i="2"/>
  <c r="AQ216" i="2"/>
  <c r="AR216" i="2"/>
  <c r="AS216" i="2"/>
  <c r="AT216" i="2"/>
  <c r="AU216" i="2"/>
  <c r="AV216" i="2"/>
  <c r="AW216" i="2"/>
  <c r="AX216" i="2"/>
  <c r="AY216" i="2"/>
  <c r="T28" i="5"/>
  <c r="Y4" i="5"/>
  <c r="U54" i="5"/>
  <c r="T54" i="5"/>
  <c r="S54" i="5"/>
  <c r="R54" i="5"/>
  <c r="Q54" i="5"/>
  <c r="V53" i="5"/>
  <c r="U53" i="5"/>
  <c r="T53" i="5"/>
  <c r="S53" i="5"/>
  <c r="R53" i="5"/>
  <c r="Q53" i="5"/>
  <c r="Y52" i="5"/>
  <c r="X52" i="5"/>
  <c r="W52" i="5"/>
  <c r="V52" i="5"/>
  <c r="U52" i="5"/>
  <c r="T52" i="5"/>
  <c r="S52" i="5"/>
  <c r="R52" i="5"/>
  <c r="Q52" i="5"/>
  <c r="Y51" i="5"/>
  <c r="X51" i="5"/>
  <c r="W51" i="5"/>
  <c r="V51" i="5"/>
  <c r="U51" i="5"/>
  <c r="T51" i="5"/>
  <c r="S51" i="5"/>
  <c r="R51" i="5"/>
  <c r="Q51" i="5"/>
  <c r="Y50" i="5"/>
  <c r="X50" i="5"/>
  <c r="W50" i="5"/>
  <c r="V50" i="5"/>
  <c r="U50" i="5"/>
  <c r="T50" i="5"/>
  <c r="S50" i="5"/>
  <c r="R50" i="5"/>
  <c r="Q50" i="5"/>
  <c r="X49" i="5"/>
  <c r="W49" i="5"/>
  <c r="V49" i="5"/>
  <c r="U49" i="5"/>
  <c r="T49" i="5"/>
  <c r="S49" i="5"/>
  <c r="R49" i="5"/>
  <c r="Q49" i="5"/>
  <c r="Y48" i="5"/>
  <c r="X48" i="5"/>
  <c r="W48" i="5"/>
  <c r="V48" i="5"/>
  <c r="U48" i="5"/>
  <c r="T48" i="5"/>
  <c r="S48" i="5"/>
  <c r="R48" i="5"/>
  <c r="Q48" i="5"/>
  <c r="Y47" i="5"/>
  <c r="X47" i="5"/>
  <c r="W47" i="5"/>
  <c r="V47" i="5"/>
  <c r="U47" i="5"/>
  <c r="T47" i="5"/>
  <c r="S47" i="5"/>
  <c r="R47" i="5"/>
  <c r="Q47" i="5"/>
  <c r="Y46" i="5"/>
  <c r="X46" i="5"/>
  <c r="W46" i="5"/>
  <c r="V46" i="5"/>
  <c r="U46" i="5"/>
  <c r="T46" i="5"/>
  <c r="S46" i="5"/>
  <c r="R46" i="5"/>
  <c r="Q46" i="5"/>
  <c r="Y45" i="5"/>
  <c r="X45" i="5"/>
  <c r="W45" i="5"/>
  <c r="V45" i="5"/>
  <c r="U45" i="5"/>
  <c r="T45" i="5"/>
  <c r="S45" i="5"/>
  <c r="R45" i="5"/>
  <c r="Q45" i="5"/>
  <c r="Y44" i="5"/>
  <c r="X44" i="5"/>
  <c r="W44" i="5"/>
  <c r="V44" i="5"/>
  <c r="U44" i="5"/>
  <c r="T44" i="5"/>
  <c r="S44" i="5"/>
  <c r="R44" i="5"/>
  <c r="Q44" i="5"/>
  <c r="Y43" i="5"/>
  <c r="X43" i="5"/>
  <c r="W43" i="5"/>
  <c r="V43" i="5"/>
  <c r="U43" i="5"/>
  <c r="T43" i="5"/>
  <c r="S43" i="5"/>
  <c r="R43" i="5"/>
  <c r="Q43" i="5"/>
  <c r="Y42" i="5"/>
  <c r="X42" i="5"/>
  <c r="W42" i="5"/>
  <c r="V42" i="5"/>
  <c r="U42" i="5"/>
  <c r="T42" i="5"/>
  <c r="S42" i="5"/>
  <c r="R42" i="5"/>
  <c r="Q42" i="5"/>
  <c r="Y41" i="5"/>
  <c r="X41" i="5"/>
  <c r="W41" i="5"/>
  <c r="V41" i="5"/>
  <c r="U41" i="5"/>
  <c r="T41" i="5"/>
  <c r="S41" i="5"/>
  <c r="R41" i="5"/>
  <c r="Q41" i="5"/>
  <c r="Y40" i="5"/>
  <c r="X40" i="5"/>
  <c r="W40" i="5"/>
  <c r="V40" i="5"/>
  <c r="U40" i="5"/>
  <c r="T40" i="5"/>
  <c r="S40" i="5"/>
  <c r="R40" i="5"/>
  <c r="Q40" i="5"/>
  <c r="Y39" i="5"/>
  <c r="X39" i="5"/>
  <c r="W39" i="5"/>
  <c r="V39" i="5"/>
  <c r="U39" i="5"/>
  <c r="T39" i="5"/>
  <c r="S39" i="5"/>
  <c r="R39" i="5"/>
  <c r="Q39" i="5"/>
  <c r="Q38" i="5"/>
  <c r="Y37" i="5"/>
  <c r="X37" i="5"/>
  <c r="W37" i="5"/>
  <c r="V37" i="5"/>
  <c r="U37" i="5"/>
  <c r="T37" i="5"/>
  <c r="S37" i="5"/>
  <c r="R37" i="5"/>
  <c r="Q37" i="5"/>
  <c r="Y36" i="5"/>
  <c r="X36" i="5"/>
  <c r="W36" i="5"/>
  <c r="V36" i="5"/>
  <c r="U36" i="5"/>
  <c r="T36" i="5"/>
  <c r="S36" i="5"/>
  <c r="R36" i="5"/>
  <c r="Q36" i="5"/>
  <c r="Y35" i="5"/>
  <c r="X35" i="5"/>
  <c r="W35" i="5"/>
  <c r="V35" i="5"/>
  <c r="U35" i="5"/>
  <c r="T35" i="5"/>
  <c r="S35" i="5"/>
  <c r="R35" i="5"/>
  <c r="Q35" i="5"/>
  <c r="Y34" i="5"/>
  <c r="X34" i="5"/>
  <c r="W34" i="5"/>
  <c r="V34" i="5"/>
  <c r="U34" i="5"/>
  <c r="T34" i="5"/>
  <c r="S34" i="5"/>
  <c r="R34" i="5"/>
  <c r="Q34" i="5"/>
  <c r="Y22" i="5"/>
  <c r="X22" i="5"/>
  <c r="W22" i="5"/>
  <c r="V22" i="5"/>
  <c r="U22" i="5"/>
  <c r="T22" i="5"/>
  <c r="S22" i="5"/>
  <c r="R22" i="5"/>
  <c r="Q22" i="5"/>
  <c r="U21" i="5"/>
  <c r="T21" i="5"/>
  <c r="S21" i="5"/>
  <c r="R21" i="5"/>
  <c r="Q21" i="5"/>
  <c r="V20" i="5"/>
  <c r="S20" i="5"/>
  <c r="R20" i="5"/>
  <c r="Q20" i="5"/>
  <c r="Y19" i="5"/>
  <c r="X19" i="5"/>
  <c r="W19" i="5"/>
  <c r="V19" i="5"/>
  <c r="U19" i="5"/>
  <c r="T19" i="5"/>
  <c r="S19" i="5"/>
  <c r="R19" i="5"/>
  <c r="Q19" i="5"/>
  <c r="Y18" i="5"/>
  <c r="X18" i="5"/>
  <c r="W18" i="5"/>
  <c r="V18" i="5"/>
  <c r="U18" i="5"/>
  <c r="T18" i="5"/>
  <c r="S18" i="5"/>
  <c r="R18" i="5"/>
  <c r="Q18" i="5"/>
  <c r="Y17" i="5"/>
  <c r="X17" i="5"/>
  <c r="W17" i="5"/>
  <c r="V17" i="5"/>
  <c r="U17" i="5"/>
  <c r="T17" i="5"/>
  <c r="S17" i="5"/>
  <c r="R17" i="5"/>
  <c r="Q17" i="5"/>
  <c r="X16" i="5"/>
  <c r="W16" i="5"/>
  <c r="S16" i="5"/>
  <c r="R16" i="5"/>
  <c r="Q16" i="5"/>
  <c r="X15" i="5"/>
  <c r="W15" i="5"/>
  <c r="S15" i="5"/>
  <c r="R15" i="5"/>
  <c r="Q15" i="5"/>
  <c r="V14" i="5"/>
  <c r="S14" i="5"/>
  <c r="V13" i="5"/>
  <c r="U13" i="5"/>
  <c r="S13" i="5"/>
  <c r="R13" i="5"/>
  <c r="Q13" i="5"/>
  <c r="Y12" i="5"/>
  <c r="X12" i="5"/>
  <c r="W12" i="5"/>
  <c r="V12" i="5"/>
  <c r="U12" i="5"/>
  <c r="T12" i="5"/>
  <c r="S12" i="5"/>
  <c r="R12" i="5"/>
  <c r="Q12" i="5"/>
  <c r="Y11" i="5"/>
  <c r="X11" i="5"/>
  <c r="W11" i="5"/>
  <c r="V11" i="5"/>
  <c r="U11" i="5"/>
  <c r="T11" i="5"/>
  <c r="S11" i="5"/>
  <c r="R11" i="5"/>
  <c r="Q11" i="5"/>
  <c r="V10" i="5"/>
  <c r="U10" i="5"/>
  <c r="T10" i="5"/>
  <c r="Q10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X4" i="5"/>
  <c r="W4" i="5"/>
  <c r="V4" i="5"/>
  <c r="U4" i="5"/>
  <c r="T4" i="5"/>
  <c r="S4" i="5"/>
  <c r="R4" i="5"/>
  <c r="Q4" i="5"/>
  <c r="Y61" i="5"/>
  <c r="X61" i="5"/>
  <c r="W61" i="5"/>
  <c r="V61" i="5"/>
  <c r="U61" i="5"/>
  <c r="T61" i="5"/>
  <c r="S61" i="5"/>
  <c r="R61" i="5"/>
  <c r="Q61" i="5"/>
  <c r="Y60" i="5"/>
  <c r="X60" i="5"/>
  <c r="W60" i="5"/>
  <c r="V60" i="5"/>
  <c r="U60" i="5"/>
  <c r="T60" i="5"/>
  <c r="S60" i="5"/>
  <c r="R60" i="5"/>
  <c r="Q60" i="5"/>
  <c r="Y59" i="5"/>
  <c r="X59" i="5"/>
  <c r="W59" i="5"/>
  <c r="V59" i="5"/>
  <c r="U59" i="5"/>
  <c r="T59" i="5"/>
  <c r="S59" i="5"/>
  <c r="R59" i="5"/>
  <c r="Q59" i="5"/>
  <c r="Y58" i="5"/>
  <c r="X58" i="5"/>
  <c r="W58" i="5"/>
  <c r="V58" i="5"/>
  <c r="U58" i="5"/>
  <c r="T58" i="5"/>
  <c r="S58" i="5"/>
  <c r="R58" i="5"/>
  <c r="Q58" i="5"/>
  <c r="Y57" i="5"/>
  <c r="X57" i="5"/>
  <c r="W57" i="5"/>
  <c r="V57" i="5"/>
  <c r="U57" i="5"/>
  <c r="T57" i="5"/>
  <c r="S57" i="5"/>
  <c r="R57" i="5"/>
  <c r="Q57" i="5"/>
  <c r="Y56" i="5"/>
  <c r="X56" i="5"/>
  <c r="W56" i="5"/>
  <c r="V56" i="5"/>
  <c r="U56" i="5"/>
  <c r="T56" i="5"/>
  <c r="S56" i="5"/>
  <c r="R56" i="5"/>
  <c r="Q56" i="5"/>
  <c r="Y29" i="5"/>
  <c r="X29" i="5"/>
  <c r="W29" i="5"/>
  <c r="V29" i="5"/>
  <c r="U29" i="5"/>
  <c r="T29" i="5"/>
  <c r="S29" i="5"/>
  <c r="R29" i="5"/>
  <c r="Q29" i="5"/>
  <c r="Y28" i="5"/>
  <c r="X28" i="5"/>
  <c r="W28" i="5"/>
  <c r="V28" i="5"/>
  <c r="U28" i="5"/>
  <c r="S28" i="5"/>
  <c r="R28" i="5"/>
  <c r="Q28" i="5"/>
  <c r="Y27" i="5"/>
  <c r="X27" i="5"/>
  <c r="W27" i="5"/>
  <c r="V27" i="5"/>
  <c r="U27" i="5"/>
  <c r="T27" i="5"/>
  <c r="S27" i="5"/>
  <c r="R27" i="5"/>
  <c r="Q27" i="5"/>
  <c r="Y26" i="5"/>
  <c r="X26" i="5"/>
  <c r="W26" i="5"/>
  <c r="V26" i="5"/>
  <c r="U26" i="5"/>
  <c r="T26" i="5"/>
  <c r="S26" i="5"/>
  <c r="R26" i="5"/>
  <c r="Q26" i="5"/>
  <c r="Y25" i="5"/>
  <c r="X25" i="5"/>
  <c r="W25" i="5"/>
  <c r="V25" i="5"/>
  <c r="U25" i="5"/>
  <c r="T25" i="5"/>
  <c r="S25" i="5"/>
  <c r="R25" i="5"/>
  <c r="Q25" i="5"/>
  <c r="Y24" i="5"/>
  <c r="X24" i="5"/>
  <c r="W24" i="5"/>
  <c r="V24" i="5"/>
  <c r="U24" i="5"/>
  <c r="T24" i="5"/>
  <c r="S24" i="5"/>
  <c r="R24" i="5"/>
  <c r="Q24" i="5"/>
  <c r="AY221" i="2"/>
  <c r="AX221" i="2"/>
  <c r="AW221" i="2"/>
  <c r="AV221" i="2"/>
  <c r="AU221" i="2"/>
  <c r="AT221" i="2"/>
  <c r="AS221" i="2"/>
  <c r="AR221" i="2"/>
  <c r="AQ221" i="2"/>
  <c r="AY220" i="2"/>
  <c r="AX220" i="2"/>
  <c r="AW220" i="2"/>
  <c r="AV220" i="2"/>
  <c r="AU220" i="2"/>
  <c r="AT220" i="2"/>
  <c r="AS220" i="2"/>
  <c r="AR220" i="2"/>
  <c r="AQ220" i="2"/>
  <c r="AY219" i="2"/>
  <c r="AX219" i="2"/>
  <c r="AW219" i="2"/>
  <c r="AV219" i="2"/>
  <c r="AU219" i="2"/>
  <c r="AT219" i="2"/>
  <c r="AS219" i="2"/>
  <c r="AR219" i="2"/>
  <c r="AQ219" i="2"/>
  <c r="AY218" i="2"/>
  <c r="AX218" i="2"/>
  <c r="BJ67" i="2" s="1"/>
  <c r="AW218" i="2"/>
  <c r="BI17" i="2" s="1"/>
  <c r="AV218" i="2"/>
  <c r="BH22" i="2" s="1"/>
  <c r="AU218" i="2"/>
  <c r="BG41" i="2" s="1"/>
  <c r="AT218" i="2"/>
  <c r="BF77" i="2" s="1"/>
  <c r="AS218" i="2"/>
  <c r="BE56" i="2" s="1"/>
  <c r="AR218" i="2"/>
  <c r="BD64" i="2" s="1"/>
  <c r="AQ218" i="2"/>
  <c r="BC58" i="2" s="1"/>
  <c r="AY217" i="2"/>
  <c r="AX217" i="2"/>
  <c r="AW217" i="2"/>
  <c r="AV217" i="2"/>
  <c r="AU217" i="2"/>
  <c r="AT217" i="2"/>
  <c r="AS217" i="2"/>
  <c r="AR217" i="2"/>
  <c r="AQ217" i="2"/>
  <c r="AY110" i="2"/>
  <c r="AX110" i="2"/>
  <c r="AW110" i="2"/>
  <c r="AV110" i="2"/>
  <c r="AU110" i="2"/>
  <c r="AT110" i="2"/>
  <c r="AS110" i="2"/>
  <c r="AR110" i="2"/>
  <c r="AQ110" i="2"/>
  <c r="AY109" i="2"/>
  <c r="AX109" i="2"/>
  <c r="AW109" i="2"/>
  <c r="AV109" i="2"/>
  <c r="AU109" i="2"/>
  <c r="AT109" i="2"/>
  <c r="AS109" i="2"/>
  <c r="AR109" i="2"/>
  <c r="AQ109" i="2"/>
  <c r="AY108" i="2"/>
  <c r="AX108" i="2"/>
  <c r="AW108" i="2"/>
  <c r="AV108" i="2"/>
  <c r="AU108" i="2"/>
  <c r="AT108" i="2"/>
  <c r="AS108" i="2"/>
  <c r="AR108" i="2"/>
  <c r="AQ108" i="2"/>
  <c r="AY107" i="2"/>
  <c r="AX107" i="2"/>
  <c r="AW107" i="2"/>
  <c r="AV107" i="2"/>
  <c r="AU107" i="2"/>
  <c r="AT107" i="2"/>
  <c r="AS107" i="2"/>
  <c r="AR107" i="2"/>
  <c r="AQ107" i="2"/>
  <c r="AY106" i="2"/>
  <c r="AX106" i="2"/>
  <c r="AW106" i="2"/>
  <c r="AV106" i="2"/>
  <c r="AU106" i="2"/>
  <c r="AT106" i="2"/>
  <c r="AS106" i="2"/>
  <c r="AR106" i="2"/>
  <c r="AQ106" i="2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AO56" i="5"/>
  <c r="AO57" i="5"/>
  <c r="AO58" i="5"/>
  <c r="AO59" i="5"/>
  <c r="AO60" i="5"/>
  <c r="AO61" i="5"/>
  <c r="AO24" i="5"/>
  <c r="AO25" i="5"/>
  <c r="AO26" i="5"/>
  <c r="AO27" i="5"/>
  <c r="AO28" i="5"/>
  <c r="AO29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6" i="5"/>
  <c r="AZ57" i="5"/>
  <c r="AZ58" i="5"/>
  <c r="AZ59" i="5"/>
  <c r="AZ60" i="5"/>
  <c r="AZ61" i="5"/>
  <c r="AZ11" i="5"/>
  <c r="AZ8" i="5"/>
  <c r="AZ9" i="5"/>
  <c r="AZ10" i="5"/>
  <c r="AZ12" i="5"/>
  <c r="AZ13" i="5"/>
  <c r="AZ14" i="5"/>
  <c r="AZ15" i="5"/>
  <c r="AZ16" i="5"/>
  <c r="AZ17" i="5"/>
  <c r="AZ18" i="5"/>
  <c r="AZ19" i="5"/>
  <c r="AZ20" i="5"/>
  <c r="AZ22" i="5"/>
  <c r="AZ4" i="5"/>
  <c r="AZ5" i="5"/>
  <c r="AZ6" i="5"/>
  <c r="AZ7" i="5"/>
  <c r="AZ21" i="5"/>
  <c r="AZ24" i="5"/>
  <c r="AZ25" i="5"/>
  <c r="AZ26" i="5"/>
  <c r="AZ27" i="5"/>
  <c r="AZ28" i="5"/>
  <c r="AZ29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4" i="5"/>
  <c r="BA25" i="5"/>
  <c r="BA26" i="5"/>
  <c r="BA27" i="5"/>
  <c r="BA28" i="5"/>
  <c r="BA29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6" i="5"/>
  <c r="BA57" i="5"/>
  <c r="BA58" i="5"/>
  <c r="BA59" i="5"/>
  <c r="BA60" i="5"/>
  <c r="BA61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6" i="5"/>
  <c r="BC57" i="5"/>
  <c r="BC58" i="5"/>
  <c r="BC59" i="5"/>
  <c r="BC60" i="5"/>
  <c r="BC61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4" i="5"/>
  <c r="BC25" i="5"/>
  <c r="BC26" i="5"/>
  <c r="BC27" i="5"/>
  <c r="BC28" i="5"/>
  <c r="BC29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6" i="5"/>
  <c r="BB57" i="5"/>
  <c r="BB58" i="5"/>
  <c r="BB59" i="5"/>
  <c r="BB60" i="5"/>
  <c r="BB61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4" i="5"/>
  <c r="BB25" i="5"/>
  <c r="BB26" i="5"/>
  <c r="BB27" i="5"/>
  <c r="BB28" i="5"/>
  <c r="BB29" i="5"/>
  <c r="N15" i="5"/>
  <c r="AL15" i="5"/>
  <c r="AY61" i="5"/>
  <c r="AX61" i="5"/>
  <c r="AW61" i="5"/>
  <c r="AV61" i="5"/>
  <c r="AU61" i="5"/>
  <c r="AT61" i="5"/>
  <c r="AS61" i="5"/>
  <c r="AR61" i="5"/>
  <c r="AQ61" i="5"/>
  <c r="AP61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61" i="5"/>
  <c r="AK61" i="5"/>
  <c r="AJ61" i="5"/>
  <c r="AI61" i="5"/>
  <c r="AH61" i="5"/>
  <c r="AG61" i="5"/>
  <c r="AF61" i="5"/>
  <c r="AE61" i="5"/>
  <c r="AD61" i="5"/>
  <c r="AC61" i="5"/>
  <c r="AB61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L60" i="5"/>
  <c r="AK60" i="5"/>
  <c r="AJ60" i="5"/>
  <c r="AI60" i="5"/>
  <c r="AH60" i="5"/>
  <c r="AG60" i="5"/>
  <c r="AF60" i="5"/>
  <c r="AE60" i="5"/>
  <c r="AD60" i="5"/>
  <c r="AC60" i="5"/>
  <c r="AB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L59" i="5"/>
  <c r="AK59" i="5"/>
  <c r="AJ59" i="5"/>
  <c r="AI59" i="5"/>
  <c r="AH59" i="5"/>
  <c r="AG59" i="5"/>
  <c r="AF59" i="5"/>
  <c r="AE59" i="5"/>
  <c r="AD59" i="5"/>
  <c r="AC59" i="5"/>
  <c r="AB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L58" i="5"/>
  <c r="AK58" i="5"/>
  <c r="AJ58" i="5"/>
  <c r="AI58" i="5"/>
  <c r="AH58" i="5"/>
  <c r="AG58" i="5"/>
  <c r="AF58" i="5"/>
  <c r="AE58" i="5"/>
  <c r="AD58" i="5"/>
  <c r="AC58" i="5"/>
  <c r="AB58" i="5"/>
  <c r="N58" i="5"/>
  <c r="M58" i="5"/>
  <c r="L58" i="5"/>
  <c r="K58" i="5"/>
  <c r="J58" i="5"/>
  <c r="I58" i="5"/>
  <c r="H58" i="5"/>
  <c r="G58" i="5"/>
  <c r="F58" i="5"/>
  <c r="E58" i="5"/>
  <c r="D58" i="5"/>
  <c r="AY57" i="5"/>
  <c r="AX57" i="5"/>
  <c r="AW57" i="5"/>
  <c r="AV57" i="5"/>
  <c r="AU57" i="5"/>
  <c r="AT57" i="5"/>
  <c r="AS57" i="5"/>
  <c r="AR57" i="5"/>
  <c r="AQ57" i="5"/>
  <c r="AP57" i="5"/>
  <c r="AL57" i="5"/>
  <c r="AK57" i="5"/>
  <c r="AJ57" i="5"/>
  <c r="AI57" i="5"/>
  <c r="AH57" i="5"/>
  <c r="AG57" i="5"/>
  <c r="AF57" i="5"/>
  <c r="AE57" i="5"/>
  <c r="AD57" i="5"/>
  <c r="AC57" i="5"/>
  <c r="AB57" i="5"/>
  <c r="N57" i="5"/>
  <c r="M57" i="5"/>
  <c r="L57" i="5"/>
  <c r="K57" i="5"/>
  <c r="J57" i="5"/>
  <c r="I57" i="5"/>
  <c r="H57" i="5"/>
  <c r="G57" i="5"/>
  <c r="F57" i="5"/>
  <c r="E57" i="5"/>
  <c r="D57" i="5"/>
  <c r="AY56" i="5"/>
  <c r="AX56" i="5"/>
  <c r="AW56" i="5"/>
  <c r="AV56" i="5"/>
  <c r="AU56" i="5"/>
  <c r="AT56" i="5"/>
  <c r="AS56" i="5"/>
  <c r="AR56" i="5"/>
  <c r="AQ56" i="5"/>
  <c r="AP56" i="5"/>
  <c r="AL56" i="5"/>
  <c r="AK56" i="5"/>
  <c r="AJ56" i="5"/>
  <c r="AI56" i="5"/>
  <c r="AH56" i="5"/>
  <c r="AG56" i="5"/>
  <c r="AF56" i="5"/>
  <c r="AE56" i="5"/>
  <c r="AD56" i="5"/>
  <c r="AC56" i="5"/>
  <c r="AB56" i="5"/>
  <c r="N56" i="5"/>
  <c r="M56" i="5"/>
  <c r="L56" i="5"/>
  <c r="K56" i="5"/>
  <c r="J56" i="5"/>
  <c r="I56" i="5"/>
  <c r="H56" i="5"/>
  <c r="G56" i="5"/>
  <c r="F56" i="5"/>
  <c r="E56" i="5"/>
  <c r="D56" i="5"/>
  <c r="AY29" i="5"/>
  <c r="AX29" i="5"/>
  <c r="AW29" i="5"/>
  <c r="AV29" i="5"/>
  <c r="AU29" i="5"/>
  <c r="AT29" i="5"/>
  <c r="AS29" i="5"/>
  <c r="AR29" i="5"/>
  <c r="AQ29" i="5"/>
  <c r="AP29" i="5"/>
  <c r="AL4" i="5"/>
  <c r="AL5" i="5"/>
  <c r="AL6" i="5"/>
  <c r="AL7" i="5"/>
  <c r="AL8" i="5"/>
  <c r="AL9" i="5"/>
  <c r="AL10" i="5"/>
  <c r="AL11" i="5"/>
  <c r="AL12" i="5"/>
  <c r="AL13" i="5"/>
  <c r="AL14" i="5"/>
  <c r="AL16" i="5"/>
  <c r="AL17" i="5"/>
  <c r="AL18" i="5"/>
  <c r="AL19" i="5"/>
  <c r="AL20" i="5"/>
  <c r="AL21" i="5"/>
  <c r="AL22" i="5"/>
  <c r="AL29" i="5"/>
  <c r="AK29" i="5"/>
  <c r="AJ29" i="5"/>
  <c r="AI29" i="5"/>
  <c r="AH29" i="5"/>
  <c r="AG29" i="5"/>
  <c r="AF29" i="5"/>
  <c r="AE29" i="5"/>
  <c r="AD29" i="5"/>
  <c r="AC29" i="5"/>
  <c r="AB29" i="5"/>
  <c r="N4" i="5"/>
  <c r="N5" i="5"/>
  <c r="N6" i="5"/>
  <c r="N7" i="5"/>
  <c r="N8" i="5"/>
  <c r="N9" i="5"/>
  <c r="N10" i="5"/>
  <c r="N11" i="5"/>
  <c r="N12" i="5"/>
  <c r="N13" i="5"/>
  <c r="N14" i="5"/>
  <c r="N16" i="5"/>
  <c r="N17" i="5"/>
  <c r="N18" i="5"/>
  <c r="N19" i="5"/>
  <c r="N20" i="5"/>
  <c r="N21" i="5"/>
  <c r="N22" i="5"/>
  <c r="N29" i="5"/>
  <c r="M29" i="5"/>
  <c r="L29" i="5"/>
  <c r="K29" i="5"/>
  <c r="J29" i="5"/>
  <c r="I29" i="5"/>
  <c r="H29" i="5"/>
  <c r="G29" i="5"/>
  <c r="F29" i="5"/>
  <c r="E29" i="5"/>
  <c r="D29" i="5"/>
  <c r="AY28" i="5"/>
  <c r="AX28" i="5"/>
  <c r="AW28" i="5"/>
  <c r="AV28" i="5"/>
  <c r="AU28" i="5"/>
  <c r="AT28" i="5"/>
  <c r="AS28" i="5"/>
  <c r="AR28" i="5"/>
  <c r="AQ28" i="5"/>
  <c r="AP28" i="5"/>
  <c r="AL28" i="5"/>
  <c r="AK28" i="5"/>
  <c r="AJ28" i="5"/>
  <c r="AI28" i="5"/>
  <c r="AH28" i="5"/>
  <c r="AG28" i="5"/>
  <c r="AF28" i="5"/>
  <c r="AE28" i="5"/>
  <c r="AD28" i="5"/>
  <c r="AC28" i="5"/>
  <c r="AB28" i="5"/>
  <c r="N28" i="5"/>
  <c r="M28" i="5"/>
  <c r="L28" i="5"/>
  <c r="K28" i="5"/>
  <c r="J28" i="5"/>
  <c r="I28" i="5"/>
  <c r="H28" i="5"/>
  <c r="G28" i="5"/>
  <c r="F28" i="5"/>
  <c r="E28" i="5"/>
  <c r="D28" i="5"/>
  <c r="AY27" i="5"/>
  <c r="AX27" i="5"/>
  <c r="AW27" i="5"/>
  <c r="AV27" i="5"/>
  <c r="AU27" i="5"/>
  <c r="AT27" i="5"/>
  <c r="AS27" i="5"/>
  <c r="AR27" i="5"/>
  <c r="AQ27" i="5"/>
  <c r="AP27" i="5"/>
  <c r="AL27" i="5"/>
  <c r="AK27" i="5"/>
  <c r="AJ27" i="5"/>
  <c r="AI27" i="5"/>
  <c r="AH27" i="5"/>
  <c r="AG27" i="5"/>
  <c r="AF27" i="5"/>
  <c r="AE27" i="5"/>
  <c r="AD27" i="5"/>
  <c r="AC27" i="5"/>
  <c r="AB27" i="5"/>
  <c r="N27" i="5"/>
  <c r="M27" i="5"/>
  <c r="L27" i="5"/>
  <c r="K27" i="5"/>
  <c r="J27" i="5"/>
  <c r="I27" i="5"/>
  <c r="H27" i="5"/>
  <c r="G27" i="5"/>
  <c r="F27" i="5"/>
  <c r="E27" i="5"/>
  <c r="D27" i="5"/>
  <c r="AY26" i="5"/>
  <c r="AX26" i="5"/>
  <c r="AW26" i="5"/>
  <c r="AV26" i="5"/>
  <c r="AU26" i="5"/>
  <c r="AT26" i="5"/>
  <c r="AS26" i="5"/>
  <c r="AR26" i="5"/>
  <c r="AQ26" i="5"/>
  <c r="AP26" i="5"/>
  <c r="AL26" i="5"/>
  <c r="AK26" i="5"/>
  <c r="AJ26" i="5"/>
  <c r="AI26" i="5"/>
  <c r="AH26" i="5"/>
  <c r="AG26" i="5"/>
  <c r="AF26" i="5"/>
  <c r="AE26" i="5"/>
  <c r="AD26" i="5"/>
  <c r="AC26" i="5"/>
  <c r="AB26" i="5"/>
  <c r="N26" i="5"/>
  <c r="M26" i="5"/>
  <c r="L26" i="5"/>
  <c r="K26" i="5"/>
  <c r="J26" i="5"/>
  <c r="I26" i="5"/>
  <c r="H26" i="5"/>
  <c r="G26" i="5"/>
  <c r="F26" i="5"/>
  <c r="E26" i="5"/>
  <c r="D26" i="5"/>
  <c r="AY25" i="5"/>
  <c r="AX25" i="5"/>
  <c r="AW25" i="5"/>
  <c r="AV25" i="5"/>
  <c r="AU25" i="5"/>
  <c r="AT25" i="5"/>
  <c r="AS25" i="5"/>
  <c r="AR25" i="5"/>
  <c r="AQ25" i="5"/>
  <c r="AP25" i="5"/>
  <c r="AL25" i="5"/>
  <c r="AK25" i="5"/>
  <c r="AJ25" i="5"/>
  <c r="AI25" i="5"/>
  <c r="AH25" i="5"/>
  <c r="AG25" i="5"/>
  <c r="AF25" i="5"/>
  <c r="AE25" i="5"/>
  <c r="AD25" i="5"/>
  <c r="AC25" i="5"/>
  <c r="AB25" i="5"/>
  <c r="N25" i="5"/>
  <c r="M25" i="5"/>
  <c r="L25" i="5"/>
  <c r="K25" i="5"/>
  <c r="J25" i="5"/>
  <c r="I25" i="5"/>
  <c r="H25" i="5"/>
  <c r="G25" i="5"/>
  <c r="F25" i="5"/>
  <c r="E25" i="5"/>
  <c r="D25" i="5"/>
  <c r="AY24" i="5"/>
  <c r="AX24" i="5"/>
  <c r="AW24" i="5"/>
  <c r="AV24" i="5"/>
  <c r="AU24" i="5"/>
  <c r="AT24" i="5"/>
  <c r="AS24" i="5"/>
  <c r="AR24" i="5"/>
  <c r="AQ24" i="5"/>
  <c r="AP24" i="5"/>
  <c r="AL24" i="5"/>
  <c r="AK24" i="5"/>
  <c r="AJ24" i="5"/>
  <c r="AI24" i="5"/>
  <c r="AH24" i="5"/>
  <c r="AG24" i="5"/>
  <c r="AF24" i="5"/>
  <c r="AE24" i="5"/>
  <c r="AD24" i="5"/>
  <c r="AC24" i="5"/>
  <c r="AB24" i="5"/>
  <c r="N24" i="5"/>
  <c r="M24" i="5"/>
  <c r="L24" i="5"/>
  <c r="K24" i="5"/>
  <c r="J24" i="5"/>
  <c r="I24" i="5"/>
  <c r="H24" i="5"/>
  <c r="G24" i="5"/>
  <c r="F24" i="5"/>
  <c r="E24" i="5"/>
  <c r="D24" i="5"/>
  <c r="M7" i="2"/>
  <c r="Z7" i="2"/>
  <c r="AM7" i="2"/>
  <c r="M10" i="2"/>
  <c r="Z10" i="2"/>
  <c r="AM10" i="2"/>
  <c r="M12" i="2"/>
  <c r="Z12" i="2"/>
  <c r="AM12" i="2"/>
  <c r="M13" i="2"/>
  <c r="Z13" i="2"/>
  <c r="AM13" i="2"/>
  <c r="M14" i="2"/>
  <c r="Z14" i="2"/>
  <c r="AM14" i="2"/>
  <c r="M15" i="2"/>
  <c r="Z15" i="2"/>
  <c r="AM15" i="2"/>
  <c r="M16" i="2"/>
  <c r="Z16" i="2"/>
  <c r="AM16" i="2"/>
  <c r="M17" i="2"/>
  <c r="Z17" i="2"/>
  <c r="AM17" i="2"/>
  <c r="M18" i="2"/>
  <c r="Z18" i="2"/>
  <c r="AM18" i="2"/>
  <c r="M19" i="2"/>
  <c r="Z19" i="2"/>
  <c r="AM19" i="2"/>
  <c r="M20" i="2"/>
  <c r="Z20" i="2"/>
  <c r="AM20" i="2"/>
  <c r="M21" i="2"/>
  <c r="Z21" i="2"/>
  <c r="AM21" i="2"/>
  <c r="M22" i="2"/>
  <c r="Z22" i="2"/>
  <c r="AM22" i="2"/>
  <c r="M23" i="2"/>
  <c r="Z23" i="2"/>
  <c r="AM23" i="2"/>
  <c r="M24" i="2"/>
  <c r="Z24" i="2"/>
  <c r="AM24" i="2"/>
  <c r="M25" i="2"/>
  <c r="Z25" i="2"/>
  <c r="AM25" i="2"/>
  <c r="M26" i="2"/>
  <c r="Z26" i="2"/>
  <c r="AM26" i="2"/>
  <c r="M27" i="2"/>
  <c r="Z27" i="2"/>
  <c r="AM27" i="2"/>
  <c r="M28" i="2"/>
  <c r="Z28" i="2"/>
  <c r="AM28" i="2"/>
  <c r="M31" i="2"/>
  <c r="Z31" i="2"/>
  <c r="AM31" i="2"/>
  <c r="M33" i="2"/>
  <c r="Z33" i="2"/>
  <c r="AM33" i="2"/>
  <c r="M34" i="2"/>
  <c r="Z34" i="2"/>
  <c r="AM34" i="2"/>
  <c r="M35" i="2"/>
  <c r="Z35" i="2"/>
  <c r="AM35" i="2"/>
  <c r="M36" i="2"/>
  <c r="Z36" i="2"/>
  <c r="AM36" i="2"/>
  <c r="M37" i="2"/>
  <c r="Z37" i="2"/>
  <c r="AM37" i="2"/>
  <c r="M38" i="2"/>
  <c r="Z38" i="2"/>
  <c r="AM38" i="2"/>
  <c r="M39" i="2"/>
  <c r="Z39" i="2"/>
  <c r="AM39" i="2"/>
  <c r="M40" i="2"/>
  <c r="Z40" i="2"/>
  <c r="AM40" i="2"/>
  <c r="M41" i="2"/>
  <c r="Z41" i="2"/>
  <c r="AM41" i="2"/>
  <c r="M43" i="2"/>
  <c r="Z43" i="2"/>
  <c r="AM43" i="2"/>
  <c r="M44" i="2"/>
  <c r="Z44" i="2"/>
  <c r="AM44" i="2"/>
  <c r="M45" i="2"/>
  <c r="Z45" i="2"/>
  <c r="AM45" i="2"/>
  <c r="M46" i="2"/>
  <c r="Z46" i="2"/>
  <c r="AM46" i="2"/>
  <c r="M47" i="2"/>
  <c r="Z47" i="2"/>
  <c r="AM47" i="2"/>
  <c r="M48" i="2"/>
  <c r="Z48" i="2"/>
  <c r="AM48" i="2"/>
  <c r="M49" i="2"/>
  <c r="Z49" i="2"/>
  <c r="AM49" i="2"/>
  <c r="M50" i="2"/>
  <c r="Z50" i="2"/>
  <c r="AM50" i="2"/>
  <c r="M51" i="2"/>
  <c r="Z51" i="2"/>
  <c r="AM51" i="2"/>
  <c r="M52" i="2"/>
  <c r="Z52" i="2"/>
  <c r="AM52" i="2"/>
  <c r="AM115" i="2"/>
  <c r="AM217" i="2" s="1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21" i="2"/>
  <c r="AL221" i="2"/>
  <c r="AK221" i="2"/>
  <c r="AJ221" i="2"/>
  <c r="AI221" i="2"/>
  <c r="AH221" i="2"/>
  <c r="AG221" i="2"/>
  <c r="AF221" i="2"/>
  <c r="AE221" i="2"/>
  <c r="AD221" i="2"/>
  <c r="AC221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Y221" i="2"/>
  <c r="X221" i="2"/>
  <c r="W221" i="2"/>
  <c r="V221" i="2"/>
  <c r="U221" i="2"/>
  <c r="T221" i="2"/>
  <c r="S221" i="2"/>
  <c r="R221" i="2"/>
  <c r="Q221" i="2"/>
  <c r="P221" i="2"/>
  <c r="M115" i="2"/>
  <c r="M116" i="2"/>
  <c r="M117" i="2"/>
  <c r="M118" i="2"/>
  <c r="M219" i="2" s="1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L221" i="2"/>
  <c r="K221" i="2"/>
  <c r="J221" i="2"/>
  <c r="I221" i="2"/>
  <c r="H221" i="2"/>
  <c r="G221" i="2"/>
  <c r="F221" i="2"/>
  <c r="E221" i="2"/>
  <c r="D221" i="2"/>
  <c r="C221" i="2"/>
  <c r="AL220" i="2"/>
  <c r="AK220" i="2"/>
  <c r="AJ220" i="2"/>
  <c r="AI220" i="2"/>
  <c r="AH220" i="2"/>
  <c r="AG220" i="2"/>
  <c r="AF220" i="2"/>
  <c r="AE220" i="2"/>
  <c r="AD220" i="2"/>
  <c r="AC220" i="2"/>
  <c r="Y220" i="2"/>
  <c r="X220" i="2"/>
  <c r="W220" i="2"/>
  <c r="V220" i="2"/>
  <c r="U220" i="2"/>
  <c r="T220" i="2"/>
  <c r="S220" i="2"/>
  <c r="R220" i="2"/>
  <c r="Q220" i="2"/>
  <c r="P220" i="2"/>
  <c r="L220" i="2"/>
  <c r="K220" i="2"/>
  <c r="J220" i="2"/>
  <c r="I220" i="2"/>
  <c r="H220" i="2"/>
  <c r="G220" i="2"/>
  <c r="F220" i="2"/>
  <c r="E220" i="2"/>
  <c r="D220" i="2"/>
  <c r="C220" i="2"/>
  <c r="AL219" i="2"/>
  <c r="AK219" i="2"/>
  <c r="AJ219" i="2"/>
  <c r="AI219" i="2"/>
  <c r="AH219" i="2"/>
  <c r="AG219" i="2"/>
  <c r="AF219" i="2"/>
  <c r="AE219" i="2"/>
  <c r="AD219" i="2"/>
  <c r="AC219" i="2"/>
  <c r="Y219" i="2"/>
  <c r="X219" i="2"/>
  <c r="W219" i="2"/>
  <c r="V219" i="2"/>
  <c r="U219" i="2"/>
  <c r="T219" i="2"/>
  <c r="S219" i="2"/>
  <c r="R219" i="2"/>
  <c r="Q219" i="2"/>
  <c r="P219" i="2"/>
  <c r="L219" i="2"/>
  <c r="K219" i="2"/>
  <c r="J219" i="2"/>
  <c r="I219" i="2"/>
  <c r="H219" i="2"/>
  <c r="G219" i="2"/>
  <c r="F219" i="2"/>
  <c r="E219" i="2"/>
  <c r="D219" i="2"/>
  <c r="C219" i="2"/>
  <c r="AL218" i="2"/>
  <c r="AK218" i="2"/>
  <c r="AJ218" i="2"/>
  <c r="AI218" i="2"/>
  <c r="AH218" i="2"/>
  <c r="AG218" i="2"/>
  <c r="AF218" i="2"/>
  <c r="AE218" i="2"/>
  <c r="AD218" i="2"/>
  <c r="AC218" i="2"/>
  <c r="Y218" i="2"/>
  <c r="X218" i="2"/>
  <c r="W218" i="2"/>
  <c r="V218" i="2"/>
  <c r="U218" i="2"/>
  <c r="T218" i="2"/>
  <c r="S218" i="2"/>
  <c r="R218" i="2"/>
  <c r="Q218" i="2"/>
  <c r="P218" i="2"/>
  <c r="L218" i="2"/>
  <c r="K218" i="2"/>
  <c r="J218" i="2"/>
  <c r="I218" i="2"/>
  <c r="H218" i="2"/>
  <c r="G218" i="2"/>
  <c r="F218" i="2"/>
  <c r="E218" i="2"/>
  <c r="D218" i="2"/>
  <c r="C218" i="2"/>
  <c r="AL217" i="2"/>
  <c r="AK217" i="2"/>
  <c r="AJ217" i="2"/>
  <c r="AI217" i="2"/>
  <c r="AH217" i="2"/>
  <c r="AG217" i="2"/>
  <c r="AF217" i="2"/>
  <c r="AE217" i="2"/>
  <c r="AD217" i="2"/>
  <c r="AC217" i="2"/>
  <c r="Y217" i="2"/>
  <c r="X217" i="2"/>
  <c r="W217" i="2"/>
  <c r="V217" i="2"/>
  <c r="U217" i="2"/>
  <c r="T217" i="2"/>
  <c r="S217" i="2"/>
  <c r="R217" i="2"/>
  <c r="Q217" i="2"/>
  <c r="P217" i="2"/>
  <c r="L217" i="2"/>
  <c r="K217" i="2"/>
  <c r="J217" i="2"/>
  <c r="I217" i="2"/>
  <c r="H217" i="2"/>
  <c r="G217" i="2"/>
  <c r="F217" i="2"/>
  <c r="E217" i="2"/>
  <c r="D217" i="2"/>
  <c r="C217" i="2"/>
  <c r="AL216" i="2"/>
  <c r="AK216" i="2"/>
  <c r="AJ216" i="2"/>
  <c r="AI216" i="2"/>
  <c r="AH216" i="2"/>
  <c r="AG216" i="2"/>
  <c r="AF216" i="2"/>
  <c r="AE216" i="2"/>
  <c r="AD216" i="2"/>
  <c r="AC216" i="2"/>
  <c r="Z216" i="2"/>
  <c r="Y216" i="2"/>
  <c r="X216" i="2"/>
  <c r="W216" i="2"/>
  <c r="V216" i="2"/>
  <c r="U216" i="2"/>
  <c r="T216" i="2"/>
  <c r="S216" i="2"/>
  <c r="R216" i="2"/>
  <c r="Q216" i="2"/>
  <c r="P216" i="2"/>
  <c r="L216" i="2"/>
  <c r="K216" i="2"/>
  <c r="J216" i="2"/>
  <c r="I216" i="2"/>
  <c r="H216" i="2"/>
  <c r="G216" i="2"/>
  <c r="F216" i="2"/>
  <c r="E216" i="2"/>
  <c r="D216" i="2"/>
  <c r="C216" i="2"/>
  <c r="W332" i="1"/>
  <c r="V332" i="1"/>
  <c r="U332" i="1"/>
  <c r="T332" i="1"/>
  <c r="S332" i="1"/>
  <c r="R332" i="1"/>
  <c r="Q332" i="1"/>
  <c r="P332" i="1"/>
  <c r="O332" i="1"/>
  <c r="N332" i="1"/>
  <c r="K332" i="1"/>
  <c r="J332" i="1"/>
  <c r="I332" i="1"/>
  <c r="H332" i="1"/>
  <c r="G332" i="1"/>
  <c r="F332" i="1"/>
  <c r="E332" i="1"/>
  <c r="D332" i="1"/>
  <c r="C332" i="1"/>
  <c r="B332" i="1"/>
  <c r="W331" i="1"/>
  <c r="V331" i="1"/>
  <c r="U331" i="1"/>
  <c r="T331" i="1"/>
  <c r="S331" i="1"/>
  <c r="R331" i="1"/>
  <c r="Q331" i="1"/>
  <c r="P331" i="1"/>
  <c r="O331" i="1"/>
  <c r="N331" i="1"/>
  <c r="K331" i="1"/>
  <c r="J331" i="1"/>
  <c r="I331" i="1"/>
  <c r="H331" i="1"/>
  <c r="G331" i="1"/>
  <c r="F331" i="1"/>
  <c r="E331" i="1"/>
  <c r="D331" i="1"/>
  <c r="C331" i="1"/>
  <c r="B331" i="1"/>
  <c r="W330" i="1"/>
  <c r="V330" i="1"/>
  <c r="U330" i="1"/>
  <c r="T330" i="1"/>
  <c r="S330" i="1"/>
  <c r="R330" i="1"/>
  <c r="Q330" i="1"/>
  <c r="P330" i="1"/>
  <c r="O330" i="1"/>
  <c r="N330" i="1"/>
  <c r="K330" i="1"/>
  <c r="J330" i="1"/>
  <c r="I330" i="1"/>
  <c r="H330" i="1"/>
  <c r="G330" i="1"/>
  <c r="F330" i="1"/>
  <c r="E330" i="1"/>
  <c r="D330" i="1"/>
  <c r="C330" i="1"/>
  <c r="B330" i="1"/>
  <c r="W329" i="1"/>
  <c r="V329" i="1"/>
  <c r="U329" i="1"/>
  <c r="T329" i="1"/>
  <c r="S329" i="1"/>
  <c r="R329" i="1"/>
  <c r="Q329" i="1"/>
  <c r="P329" i="1"/>
  <c r="O329" i="1"/>
  <c r="N329" i="1"/>
  <c r="K329" i="1"/>
  <c r="J329" i="1"/>
  <c r="I329" i="1"/>
  <c r="H329" i="1"/>
  <c r="G329" i="1"/>
  <c r="F329" i="1"/>
  <c r="E329" i="1"/>
  <c r="D329" i="1"/>
  <c r="C329" i="1"/>
  <c r="B329" i="1"/>
  <c r="W328" i="1"/>
  <c r="V328" i="1"/>
  <c r="U328" i="1"/>
  <c r="T328" i="1"/>
  <c r="S328" i="1"/>
  <c r="R328" i="1"/>
  <c r="Q328" i="1"/>
  <c r="P328" i="1"/>
  <c r="O328" i="1"/>
  <c r="N328" i="1"/>
  <c r="K328" i="1"/>
  <c r="J328" i="1"/>
  <c r="I328" i="1"/>
  <c r="H328" i="1"/>
  <c r="G328" i="1"/>
  <c r="F328" i="1"/>
  <c r="E328" i="1"/>
  <c r="D328" i="1"/>
  <c r="C328" i="1"/>
  <c r="B328" i="1"/>
  <c r="W327" i="1"/>
  <c r="V327" i="1"/>
  <c r="U327" i="1"/>
  <c r="T327" i="1"/>
  <c r="S327" i="1"/>
  <c r="R327" i="1"/>
  <c r="Q327" i="1"/>
  <c r="P327" i="1"/>
  <c r="O327" i="1"/>
  <c r="N327" i="1"/>
  <c r="K327" i="1"/>
  <c r="J327" i="1"/>
  <c r="I327" i="1"/>
  <c r="H327" i="1"/>
  <c r="G327" i="1"/>
  <c r="F327" i="1"/>
  <c r="E327" i="1"/>
  <c r="D327" i="1"/>
  <c r="C327" i="1"/>
  <c r="B327" i="1"/>
  <c r="AM4" i="2"/>
  <c r="AM5" i="2"/>
  <c r="AM6" i="2"/>
  <c r="AM8" i="2"/>
  <c r="AM9" i="2"/>
  <c r="AM11" i="2"/>
  <c r="AM29" i="2"/>
  <c r="AM30" i="2"/>
  <c r="AM32" i="2"/>
  <c r="AM4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L110" i="2"/>
  <c r="AK110" i="2"/>
  <c r="AJ110" i="2"/>
  <c r="AI110" i="2"/>
  <c r="AH110" i="2"/>
  <c r="AG110" i="2"/>
  <c r="AF110" i="2"/>
  <c r="AE110" i="2"/>
  <c r="AD110" i="2"/>
  <c r="AC110" i="2"/>
  <c r="AL109" i="2"/>
  <c r="AK109" i="2"/>
  <c r="AJ109" i="2"/>
  <c r="AI109" i="2"/>
  <c r="AH109" i="2"/>
  <c r="AG109" i="2"/>
  <c r="AF109" i="2"/>
  <c r="AE109" i="2"/>
  <c r="AD109" i="2"/>
  <c r="AC109" i="2"/>
  <c r="AL108" i="2"/>
  <c r="AK108" i="2"/>
  <c r="AJ108" i="2"/>
  <c r="AI108" i="2"/>
  <c r="AH108" i="2"/>
  <c r="AG108" i="2"/>
  <c r="AF108" i="2"/>
  <c r="AE108" i="2"/>
  <c r="AD108" i="2"/>
  <c r="AC108" i="2"/>
  <c r="AM107" i="2"/>
  <c r="AL107" i="2"/>
  <c r="AK107" i="2"/>
  <c r="AJ107" i="2"/>
  <c r="AI107" i="2"/>
  <c r="AH107" i="2"/>
  <c r="AG107" i="2"/>
  <c r="AF107" i="2"/>
  <c r="AE107" i="2"/>
  <c r="AD107" i="2"/>
  <c r="AC107" i="2"/>
  <c r="AL106" i="2"/>
  <c r="AK106" i="2"/>
  <c r="AJ106" i="2"/>
  <c r="AI106" i="2"/>
  <c r="AH106" i="2"/>
  <c r="AG106" i="2"/>
  <c r="AF106" i="2"/>
  <c r="AE106" i="2"/>
  <c r="AD106" i="2"/>
  <c r="AC106" i="2"/>
  <c r="AL105" i="2"/>
  <c r="AK105" i="2"/>
  <c r="AJ105" i="2"/>
  <c r="AI105" i="2"/>
  <c r="AH105" i="2"/>
  <c r="AG105" i="2"/>
  <c r="AF105" i="2"/>
  <c r="AE105" i="2"/>
  <c r="AD105" i="2"/>
  <c r="AC105" i="2"/>
  <c r="Z4" i="2"/>
  <c r="Z5" i="2"/>
  <c r="Z6" i="2"/>
  <c r="Z8" i="2"/>
  <c r="Z9" i="2"/>
  <c r="Z11" i="2"/>
  <c r="Z29" i="2"/>
  <c r="Z30" i="2"/>
  <c r="Z32" i="2"/>
  <c r="Z4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Y110" i="2"/>
  <c r="X110" i="2"/>
  <c r="W110" i="2"/>
  <c r="V110" i="2"/>
  <c r="U110" i="2"/>
  <c r="T110" i="2"/>
  <c r="S110" i="2"/>
  <c r="R110" i="2"/>
  <c r="Q110" i="2"/>
  <c r="P110" i="2"/>
  <c r="Y109" i="2"/>
  <c r="X109" i="2"/>
  <c r="W109" i="2"/>
  <c r="V109" i="2"/>
  <c r="U109" i="2"/>
  <c r="T109" i="2"/>
  <c r="S109" i="2"/>
  <c r="R109" i="2"/>
  <c r="Q109" i="2"/>
  <c r="P109" i="2"/>
  <c r="Z108" i="2"/>
  <c r="Y108" i="2"/>
  <c r="X108" i="2"/>
  <c r="W108" i="2"/>
  <c r="V108" i="2"/>
  <c r="U108" i="2"/>
  <c r="T108" i="2"/>
  <c r="S108" i="2"/>
  <c r="R108" i="2"/>
  <c r="Q108" i="2"/>
  <c r="P108" i="2"/>
  <c r="Y107" i="2"/>
  <c r="X107" i="2"/>
  <c r="W107" i="2"/>
  <c r="V107" i="2"/>
  <c r="U107" i="2"/>
  <c r="T107" i="2"/>
  <c r="S107" i="2"/>
  <c r="R107" i="2"/>
  <c r="Q107" i="2"/>
  <c r="P107" i="2"/>
  <c r="Y106" i="2"/>
  <c r="X106" i="2"/>
  <c r="W106" i="2"/>
  <c r="V106" i="2"/>
  <c r="U106" i="2"/>
  <c r="T106" i="2"/>
  <c r="S106" i="2"/>
  <c r="R106" i="2"/>
  <c r="Q106" i="2"/>
  <c r="P106" i="2"/>
  <c r="Y105" i="2"/>
  <c r="X105" i="2"/>
  <c r="W105" i="2"/>
  <c r="V105" i="2"/>
  <c r="U105" i="2"/>
  <c r="T105" i="2"/>
  <c r="S105" i="2"/>
  <c r="R105" i="2"/>
  <c r="Q105" i="2"/>
  <c r="P105" i="2"/>
  <c r="M4" i="2"/>
  <c r="M5" i="2"/>
  <c r="M6" i="2"/>
  <c r="M8" i="2"/>
  <c r="M108" i="2" s="1"/>
  <c r="M9" i="2"/>
  <c r="M11" i="2"/>
  <c r="M29" i="2"/>
  <c r="M30" i="2"/>
  <c r="M32" i="2"/>
  <c r="M4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L110" i="2"/>
  <c r="K110" i="2"/>
  <c r="J110" i="2"/>
  <c r="I110" i="2"/>
  <c r="H110" i="2"/>
  <c r="G110" i="2"/>
  <c r="F110" i="2"/>
  <c r="E110" i="2"/>
  <c r="D110" i="2"/>
  <c r="C110" i="2"/>
  <c r="L109" i="2"/>
  <c r="K109" i="2"/>
  <c r="J109" i="2"/>
  <c r="I109" i="2"/>
  <c r="H109" i="2"/>
  <c r="G109" i="2"/>
  <c r="F109" i="2"/>
  <c r="E109" i="2"/>
  <c r="D109" i="2"/>
  <c r="C109" i="2"/>
  <c r="L108" i="2"/>
  <c r="K108" i="2"/>
  <c r="J108" i="2"/>
  <c r="I108" i="2"/>
  <c r="H108" i="2"/>
  <c r="G108" i="2"/>
  <c r="F108" i="2"/>
  <c r="E108" i="2"/>
  <c r="D108" i="2"/>
  <c r="C108" i="2"/>
  <c r="L107" i="2"/>
  <c r="K107" i="2"/>
  <c r="J107" i="2"/>
  <c r="I107" i="2"/>
  <c r="H107" i="2"/>
  <c r="G107" i="2"/>
  <c r="F107" i="2"/>
  <c r="E107" i="2"/>
  <c r="D107" i="2"/>
  <c r="C107" i="2"/>
  <c r="L106" i="2"/>
  <c r="K106" i="2"/>
  <c r="J106" i="2"/>
  <c r="I106" i="2"/>
  <c r="H106" i="2"/>
  <c r="G106" i="2"/>
  <c r="F106" i="2"/>
  <c r="E106" i="2"/>
  <c r="D106" i="2"/>
  <c r="C106" i="2"/>
  <c r="L105" i="2"/>
  <c r="K105" i="2"/>
  <c r="J105" i="2"/>
  <c r="I105" i="2"/>
  <c r="H105" i="2"/>
  <c r="G105" i="2"/>
  <c r="F105" i="2"/>
  <c r="E105" i="2"/>
  <c r="D105" i="2"/>
  <c r="C105" i="2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221" i="1"/>
  <c r="J221" i="1"/>
  <c r="I221" i="1"/>
  <c r="H221" i="1"/>
  <c r="G221" i="1"/>
  <c r="F221" i="1"/>
  <c r="E221" i="1"/>
  <c r="D221" i="1"/>
  <c r="C221" i="1"/>
  <c r="B221" i="1"/>
  <c r="K220" i="1"/>
  <c r="J220" i="1"/>
  <c r="I220" i="1"/>
  <c r="H220" i="1"/>
  <c r="G220" i="1"/>
  <c r="F220" i="1"/>
  <c r="E220" i="1"/>
  <c r="D220" i="1"/>
  <c r="C220" i="1"/>
  <c r="B220" i="1"/>
  <c r="K219" i="1"/>
  <c r="J219" i="1"/>
  <c r="I219" i="1"/>
  <c r="H219" i="1"/>
  <c r="G219" i="1"/>
  <c r="F219" i="1"/>
  <c r="E219" i="1"/>
  <c r="D219" i="1"/>
  <c r="C219" i="1"/>
  <c r="B219" i="1"/>
  <c r="K218" i="1"/>
  <c r="J218" i="1"/>
  <c r="I218" i="1"/>
  <c r="H218" i="1"/>
  <c r="G218" i="1"/>
  <c r="F218" i="1"/>
  <c r="E218" i="1"/>
  <c r="D218" i="1"/>
  <c r="C218" i="1"/>
  <c r="B218" i="1"/>
  <c r="K217" i="1"/>
  <c r="J217" i="1"/>
  <c r="I217" i="1"/>
  <c r="H217" i="1"/>
  <c r="G217" i="1"/>
  <c r="F217" i="1"/>
  <c r="E217" i="1"/>
  <c r="D217" i="1"/>
  <c r="C217" i="1"/>
  <c r="B217" i="1"/>
  <c r="K216" i="1"/>
  <c r="J216" i="1"/>
  <c r="I216" i="1"/>
  <c r="H216" i="1"/>
  <c r="G216" i="1"/>
  <c r="F216" i="1"/>
  <c r="E216" i="1"/>
  <c r="D216" i="1"/>
  <c r="C216" i="1"/>
  <c r="B216" i="1"/>
  <c r="Z219" i="2" l="1"/>
  <c r="Z109" i="2"/>
  <c r="AM108" i="2"/>
  <c r="M218" i="2"/>
  <c r="BE17" i="2"/>
  <c r="BH31" i="2"/>
  <c r="BJ48" i="2"/>
  <c r="AM220" i="2"/>
  <c r="AM109" i="2"/>
  <c r="BE5" i="2"/>
  <c r="BH20" i="2"/>
  <c r="BE36" i="2"/>
  <c r="M105" i="2"/>
  <c r="Z220" i="2"/>
  <c r="BJ9" i="2"/>
  <c r="BE40" i="2"/>
  <c r="BI72" i="2"/>
  <c r="BK102" i="2"/>
  <c r="BK96" i="2"/>
  <c r="BK65" i="2"/>
  <c r="BK57" i="2"/>
  <c r="BK101" i="2"/>
  <c r="BK89" i="2"/>
  <c r="BK84" i="2"/>
  <c r="BK98" i="2"/>
  <c r="BK87" i="2"/>
  <c r="BK83" i="2"/>
  <c r="BK67" i="2"/>
  <c r="BK70" i="2"/>
  <c r="BK63" i="2"/>
  <c r="BK56" i="2"/>
  <c r="BK46" i="2"/>
  <c r="BK37" i="2"/>
  <c r="BK27" i="2"/>
  <c r="BK22" i="2"/>
  <c r="BK94" i="2"/>
  <c r="BK92" i="2"/>
  <c r="BK68" i="2"/>
  <c r="BK51" i="2"/>
  <c r="BK48" i="2"/>
  <c r="BK44" i="2"/>
  <c r="BK35" i="2"/>
  <c r="BK97" i="2"/>
  <c r="BK76" i="2"/>
  <c r="BK45" i="2"/>
  <c r="BK36" i="2"/>
  <c r="BK29" i="2"/>
  <c r="BK20" i="2"/>
  <c r="BK12" i="2"/>
  <c r="BK6" i="2"/>
  <c r="BK66" i="2"/>
  <c r="BK41" i="2"/>
  <c r="BK34" i="2"/>
  <c r="BK17" i="2"/>
  <c r="BK5" i="2"/>
  <c r="BK14" i="2"/>
  <c r="BK9" i="2"/>
  <c r="BC8" i="2"/>
  <c r="BC103" i="2"/>
  <c r="M107" i="2"/>
  <c r="Z107" i="2"/>
  <c r="AM106" i="2"/>
  <c r="AM110" i="2"/>
  <c r="M216" i="2"/>
  <c r="Z217" i="2"/>
  <c r="AM218" i="2"/>
  <c r="M220" i="2"/>
  <c r="Z221" i="2"/>
  <c r="BD101" i="2"/>
  <c r="BD99" i="2"/>
  <c r="BD89" i="2"/>
  <c r="BD84" i="2"/>
  <c r="BD72" i="2"/>
  <c r="BD70" i="2"/>
  <c r="BD68" i="2"/>
  <c r="BD63" i="2"/>
  <c r="BD61" i="2"/>
  <c r="BD56" i="2"/>
  <c r="BD100" i="2"/>
  <c r="BD98" i="2"/>
  <c r="BD95" i="2"/>
  <c r="BD93" i="2"/>
  <c r="BD87" i="2"/>
  <c r="BD83" i="2"/>
  <c r="BD97" i="2"/>
  <c r="BD94" i="2"/>
  <c r="BD92" i="2"/>
  <c r="BD91" i="2"/>
  <c r="BD82" i="2"/>
  <c r="BD81" i="2"/>
  <c r="BD76" i="2"/>
  <c r="BD66" i="2"/>
  <c r="BD59" i="2"/>
  <c r="BD58" i="2"/>
  <c r="BD53" i="2"/>
  <c r="BD103" i="2"/>
  <c r="BD86" i="2"/>
  <c r="BD80" i="2"/>
  <c r="BD79" i="2"/>
  <c r="BD77" i="2"/>
  <c r="BD75" i="2"/>
  <c r="BD74" i="2"/>
  <c r="BD52" i="2"/>
  <c r="BD49" i="2"/>
  <c r="BD45" i="2"/>
  <c r="BD40" i="2"/>
  <c r="BD36" i="2"/>
  <c r="BD29" i="2"/>
  <c r="BD102" i="2"/>
  <c r="BD85" i="2"/>
  <c r="BD78" i="2"/>
  <c r="BD73" i="2"/>
  <c r="BD67" i="2"/>
  <c r="BD62" i="2"/>
  <c r="BD55" i="2"/>
  <c r="BD54" i="2"/>
  <c r="BD47" i="2"/>
  <c r="BD41" i="2"/>
  <c r="BD38" i="2"/>
  <c r="BD34" i="2"/>
  <c r="BD33" i="2"/>
  <c r="BD28" i="2"/>
  <c r="BD69" i="2"/>
  <c r="BD60" i="2"/>
  <c r="BD51" i="2"/>
  <c r="BD50" i="2"/>
  <c r="BD44" i="2"/>
  <c r="BD42" i="2"/>
  <c r="BD35" i="2"/>
  <c r="BD32" i="2"/>
  <c r="BD26" i="2"/>
  <c r="BD25" i="2"/>
  <c r="BD17" i="2"/>
  <c r="BD15" i="2"/>
  <c r="BD11" i="2"/>
  <c r="BD5" i="2"/>
  <c r="BD71" i="2"/>
  <c r="BD65" i="2"/>
  <c r="BD57" i="2"/>
  <c r="BD31" i="2"/>
  <c r="BD27" i="2"/>
  <c r="BD16" i="2"/>
  <c r="BD14" i="2"/>
  <c r="BD9" i="2"/>
  <c r="BD96" i="2"/>
  <c r="BD48" i="2"/>
  <c r="BD39" i="2"/>
  <c r="BD24" i="2"/>
  <c r="BD21" i="2"/>
  <c r="BD13" i="2"/>
  <c r="BD8" i="2"/>
  <c r="BD4" i="2"/>
  <c r="BH101" i="2"/>
  <c r="BH89" i="2"/>
  <c r="BH84" i="2"/>
  <c r="BH72" i="2"/>
  <c r="BH70" i="2"/>
  <c r="BH68" i="2"/>
  <c r="BH63" i="2"/>
  <c r="BH56" i="2"/>
  <c r="BH103" i="2"/>
  <c r="BH98" i="2"/>
  <c r="BH93" i="2"/>
  <c r="BH87" i="2"/>
  <c r="BH83" i="2"/>
  <c r="BH97" i="2"/>
  <c r="BH94" i="2"/>
  <c r="BH92" i="2"/>
  <c r="BH91" i="2"/>
  <c r="BH76" i="2"/>
  <c r="BH66" i="2"/>
  <c r="BH58" i="2"/>
  <c r="BH53" i="2"/>
  <c r="BH96" i="2"/>
  <c r="BH67" i="2"/>
  <c r="BH54" i="2"/>
  <c r="BH52" i="2"/>
  <c r="BH45" i="2"/>
  <c r="BH40" i="2"/>
  <c r="BH36" i="2"/>
  <c r="BH29" i="2"/>
  <c r="BH80" i="2"/>
  <c r="BH79" i="2"/>
  <c r="BH75" i="2"/>
  <c r="BH74" i="2"/>
  <c r="BH47" i="2"/>
  <c r="BH41" i="2"/>
  <c r="BH38" i="2"/>
  <c r="BH34" i="2"/>
  <c r="BH23" i="2"/>
  <c r="BH102" i="2"/>
  <c r="BH65" i="2"/>
  <c r="BH57" i="2"/>
  <c r="BH48" i="2"/>
  <c r="BH17" i="2"/>
  <c r="BH15" i="2"/>
  <c r="BH5" i="2"/>
  <c r="BH46" i="2"/>
  <c r="BH43" i="2"/>
  <c r="BH37" i="2"/>
  <c r="BH14" i="2"/>
  <c r="BH9" i="2"/>
  <c r="BH85" i="2"/>
  <c r="BH64" i="2"/>
  <c r="BH51" i="2"/>
  <c r="BH50" i="2"/>
  <c r="BH44" i="2"/>
  <c r="BH42" i="2"/>
  <c r="BH35" i="2"/>
  <c r="BH30" i="2"/>
  <c r="BH25" i="2"/>
  <c r="BH21" i="2"/>
  <c r="BH13" i="2"/>
  <c r="BH8" i="2"/>
  <c r="BH4" i="2"/>
  <c r="BI5" i="2"/>
  <c r="BG8" i="2"/>
  <c r="BE11" i="2"/>
  <c r="BG13" i="2"/>
  <c r="BE15" i="2"/>
  <c r="BC21" i="2"/>
  <c r="BD23" i="2"/>
  <c r="BH27" i="2"/>
  <c r="BC33" i="2"/>
  <c r="BD37" i="2"/>
  <c r="BD46" i="2"/>
  <c r="BF50" i="2"/>
  <c r="BC66" i="2"/>
  <c r="BF75" i="2"/>
  <c r="BD90" i="2"/>
  <c r="BG102" i="2"/>
  <c r="BG96" i="2"/>
  <c r="BG85" i="2"/>
  <c r="BG65" i="2"/>
  <c r="BG64" i="2"/>
  <c r="BG57" i="2"/>
  <c r="BG101" i="2"/>
  <c r="BG89" i="2"/>
  <c r="BG84" i="2"/>
  <c r="BG100" i="2"/>
  <c r="BG98" i="2"/>
  <c r="BG93" i="2"/>
  <c r="BG87" i="2"/>
  <c r="BG83" i="2"/>
  <c r="BG80" i="2"/>
  <c r="BG79" i="2"/>
  <c r="BG75" i="2"/>
  <c r="BG74" i="2"/>
  <c r="BG67" i="2"/>
  <c r="BG55" i="2"/>
  <c r="BG54" i="2"/>
  <c r="BG72" i="2"/>
  <c r="BG68" i="2"/>
  <c r="BG46" i="2"/>
  <c r="BG37" i="2"/>
  <c r="BG31" i="2"/>
  <c r="BG27" i="2"/>
  <c r="BG97" i="2"/>
  <c r="BG70" i="2"/>
  <c r="BG63" i="2"/>
  <c r="BG56" i="2"/>
  <c r="BG51" i="2"/>
  <c r="BG50" i="2"/>
  <c r="BG48" i="2"/>
  <c r="BG44" i="2"/>
  <c r="BG42" i="2"/>
  <c r="BG35" i="2"/>
  <c r="BG30" i="2"/>
  <c r="BG26" i="2"/>
  <c r="BG25" i="2"/>
  <c r="BG53" i="2"/>
  <c r="BG22" i="2"/>
  <c r="BG20" i="2"/>
  <c r="BG12" i="2"/>
  <c r="BG6" i="2"/>
  <c r="BG92" i="2"/>
  <c r="BG82" i="2"/>
  <c r="BG76" i="2"/>
  <c r="BG47" i="2"/>
  <c r="BG38" i="2"/>
  <c r="BG23" i="2"/>
  <c r="BG17" i="2"/>
  <c r="BG15" i="2"/>
  <c r="BG5" i="2"/>
  <c r="BG91" i="2"/>
  <c r="BG66" i="2"/>
  <c r="BG58" i="2"/>
  <c r="BG52" i="2"/>
  <c r="BG45" i="2"/>
  <c r="BG40" i="2"/>
  <c r="BG36" i="2"/>
  <c r="BG29" i="2"/>
  <c r="BG16" i="2"/>
  <c r="BG14" i="2"/>
  <c r="BG9" i="2"/>
  <c r="BK53" i="2"/>
  <c r="M110" i="2"/>
  <c r="M106" i="2"/>
  <c r="Z106" i="2"/>
  <c r="Z110" i="2"/>
  <c r="AM105" i="2"/>
  <c r="M217" i="2"/>
  <c r="Z218" i="2"/>
  <c r="AM219" i="2"/>
  <c r="M221" i="2"/>
  <c r="BE28" i="2"/>
  <c r="BE100" i="2"/>
  <c r="BE98" i="2"/>
  <c r="BE93" i="2"/>
  <c r="BE87" i="2"/>
  <c r="BE83" i="2"/>
  <c r="BE80" i="2"/>
  <c r="BE79" i="2"/>
  <c r="BE78" i="2"/>
  <c r="BE77" i="2"/>
  <c r="BE75" i="2"/>
  <c r="BE74" i="2"/>
  <c r="BE73" i="2"/>
  <c r="BE67" i="2"/>
  <c r="BE62" i="2"/>
  <c r="BE55" i="2"/>
  <c r="BE54" i="2"/>
  <c r="BE97" i="2"/>
  <c r="BE94" i="2"/>
  <c r="BE92" i="2"/>
  <c r="BE91" i="2"/>
  <c r="BE82" i="2"/>
  <c r="BE81" i="2"/>
  <c r="BE103" i="2"/>
  <c r="BE102" i="2"/>
  <c r="BE96" i="2"/>
  <c r="BE90" i="2"/>
  <c r="BE85" i="2"/>
  <c r="BE71" i="2"/>
  <c r="BE69" i="2"/>
  <c r="BE65" i="2"/>
  <c r="BE64" i="2"/>
  <c r="BE60" i="2"/>
  <c r="BE57" i="2"/>
  <c r="BE101" i="2"/>
  <c r="BE84" i="2"/>
  <c r="BE76" i="2"/>
  <c r="BE51" i="2"/>
  <c r="BE50" i="2"/>
  <c r="BE48" i="2"/>
  <c r="BE44" i="2"/>
  <c r="BE43" i="2"/>
  <c r="BE42" i="2"/>
  <c r="BE39" i="2"/>
  <c r="BE35" i="2"/>
  <c r="BE32" i="2"/>
  <c r="BE26" i="2"/>
  <c r="BE25" i="2"/>
  <c r="BE24" i="2"/>
  <c r="BE99" i="2"/>
  <c r="BE66" i="2"/>
  <c r="BE59" i="2"/>
  <c r="BE58" i="2"/>
  <c r="BE53" i="2"/>
  <c r="BE46" i="2"/>
  <c r="BE37" i="2"/>
  <c r="BE31" i="2"/>
  <c r="BE27" i="2"/>
  <c r="BE89" i="2"/>
  <c r="BE72" i="2"/>
  <c r="BE41" i="2"/>
  <c r="BE34" i="2"/>
  <c r="BE16" i="2"/>
  <c r="BE14" i="2"/>
  <c r="BE9" i="2"/>
  <c r="BE63" i="2"/>
  <c r="BE49" i="2"/>
  <c r="BE21" i="2"/>
  <c r="BE13" i="2"/>
  <c r="BE8" i="2"/>
  <c r="BE4" i="2"/>
  <c r="BE68" i="2"/>
  <c r="BE47" i="2"/>
  <c r="BE38" i="2"/>
  <c r="BE33" i="2"/>
  <c r="BE23" i="2"/>
  <c r="BE22" i="2"/>
  <c r="BE20" i="2"/>
  <c r="BE18" i="2"/>
  <c r="BE12" i="2"/>
  <c r="BE6" i="2"/>
  <c r="BI98" i="2"/>
  <c r="BI93" i="2"/>
  <c r="BI87" i="2"/>
  <c r="BI83" i="2"/>
  <c r="BI80" i="2"/>
  <c r="BI79" i="2"/>
  <c r="BI75" i="2"/>
  <c r="BI74" i="2"/>
  <c r="BI67" i="2"/>
  <c r="BI54" i="2"/>
  <c r="BI97" i="2"/>
  <c r="BI94" i="2"/>
  <c r="BI92" i="2"/>
  <c r="BI91" i="2"/>
  <c r="BI102" i="2"/>
  <c r="BI96" i="2"/>
  <c r="BI85" i="2"/>
  <c r="BI65" i="2"/>
  <c r="BI64" i="2"/>
  <c r="BI57" i="2"/>
  <c r="BI89" i="2"/>
  <c r="BI66" i="2"/>
  <c r="BI58" i="2"/>
  <c r="BI53" i="2"/>
  <c r="BI51" i="2"/>
  <c r="BI50" i="2"/>
  <c r="BI48" i="2"/>
  <c r="BI44" i="2"/>
  <c r="BI35" i="2"/>
  <c r="BI32" i="2"/>
  <c r="BI25" i="2"/>
  <c r="BI76" i="2"/>
  <c r="BI46" i="2"/>
  <c r="BI39" i="2"/>
  <c r="BI37" i="2"/>
  <c r="BI31" i="2"/>
  <c r="BI27" i="2"/>
  <c r="BI63" i="2"/>
  <c r="BI47" i="2"/>
  <c r="BI38" i="2"/>
  <c r="BI23" i="2"/>
  <c r="BI14" i="2"/>
  <c r="BI9" i="2"/>
  <c r="BI101" i="2"/>
  <c r="BI68" i="2"/>
  <c r="BI45" i="2"/>
  <c r="BI36" i="2"/>
  <c r="BI29" i="2"/>
  <c r="BI21" i="2"/>
  <c r="BI13" i="2"/>
  <c r="BI8" i="2"/>
  <c r="BI70" i="2"/>
  <c r="BI56" i="2"/>
  <c r="BI41" i="2"/>
  <c r="BI34" i="2"/>
  <c r="BI22" i="2"/>
  <c r="BI20" i="2"/>
  <c r="BI12" i="2"/>
  <c r="BI11" i="2"/>
  <c r="BI6" i="2"/>
  <c r="BC4" i="2"/>
  <c r="BD6" i="2"/>
  <c r="BK8" i="2"/>
  <c r="BD12" i="2"/>
  <c r="BK13" i="2"/>
  <c r="BI15" i="2"/>
  <c r="BD18" i="2"/>
  <c r="BG21" i="2"/>
  <c r="BK23" i="2"/>
  <c r="BE29" i="2"/>
  <c r="BG34" i="2"/>
  <c r="BC38" i="2"/>
  <c r="BF42" i="2"/>
  <c r="BC47" i="2"/>
  <c r="BF51" i="2"/>
  <c r="BG94" i="2"/>
  <c r="BC102" i="2"/>
  <c r="BC96" i="2"/>
  <c r="BC90" i="2"/>
  <c r="BC86" i="2"/>
  <c r="BC85" i="2"/>
  <c r="BC71" i="2"/>
  <c r="BC69" i="2"/>
  <c r="BC65" i="2"/>
  <c r="BC64" i="2"/>
  <c r="BC60" i="2"/>
  <c r="BC57" i="2"/>
  <c r="BC101" i="2"/>
  <c r="BC99" i="2"/>
  <c r="BC89" i="2"/>
  <c r="BC84" i="2"/>
  <c r="BC100" i="2"/>
  <c r="BC98" i="2"/>
  <c r="BC95" i="2"/>
  <c r="BC93" i="2"/>
  <c r="BC87" i="2"/>
  <c r="BC83" i="2"/>
  <c r="BC80" i="2"/>
  <c r="BC79" i="2"/>
  <c r="BC78" i="2"/>
  <c r="BC77" i="2"/>
  <c r="BC75" i="2"/>
  <c r="BC74" i="2"/>
  <c r="BC73" i="2"/>
  <c r="BC67" i="2"/>
  <c r="BC62" i="2"/>
  <c r="BC55" i="2"/>
  <c r="BC54" i="2"/>
  <c r="BC94" i="2"/>
  <c r="BC92" i="2"/>
  <c r="BC82" i="2"/>
  <c r="BC70" i="2"/>
  <c r="BC63" i="2"/>
  <c r="BC61" i="2"/>
  <c r="BC56" i="2"/>
  <c r="BC46" i="2"/>
  <c r="BC37" i="2"/>
  <c r="BC31" i="2"/>
  <c r="BC30" i="2"/>
  <c r="BC27" i="2"/>
  <c r="BC91" i="2"/>
  <c r="BC72" i="2"/>
  <c r="BC68" i="2"/>
  <c r="BC51" i="2"/>
  <c r="BC50" i="2"/>
  <c r="BC48" i="2"/>
  <c r="BC44" i="2"/>
  <c r="BC42" i="2"/>
  <c r="BC39" i="2"/>
  <c r="BC35" i="2"/>
  <c r="BC32" i="2"/>
  <c r="BC26" i="2"/>
  <c r="BC25" i="2"/>
  <c r="BC24" i="2"/>
  <c r="BC52" i="2"/>
  <c r="BC45" i="2"/>
  <c r="BC40" i="2"/>
  <c r="BC36" i="2"/>
  <c r="BC29" i="2"/>
  <c r="BC23" i="2"/>
  <c r="BC20" i="2"/>
  <c r="BC18" i="2"/>
  <c r="BC12" i="2"/>
  <c r="BC6" i="2"/>
  <c r="BC97" i="2"/>
  <c r="BC59" i="2"/>
  <c r="BC53" i="2"/>
  <c r="BC41" i="2"/>
  <c r="BC34" i="2"/>
  <c r="BC28" i="2"/>
  <c r="BC19" i="2"/>
  <c r="BC17" i="2"/>
  <c r="BC15" i="2"/>
  <c r="BC11" i="2"/>
  <c r="BC5" i="2"/>
  <c r="BC81" i="2"/>
  <c r="BC76" i="2"/>
  <c r="BC49" i="2"/>
  <c r="BC16" i="2"/>
  <c r="BC14" i="2"/>
  <c r="BC9" i="2"/>
  <c r="BC13" i="2"/>
  <c r="M109" i="2"/>
  <c r="Z105" i="2"/>
  <c r="AM216" i="2"/>
  <c r="BF97" i="2"/>
  <c r="BF94" i="2"/>
  <c r="BF92" i="2"/>
  <c r="BF91" i="2"/>
  <c r="BF82" i="2"/>
  <c r="BF81" i="2"/>
  <c r="BF76" i="2"/>
  <c r="BF66" i="2"/>
  <c r="BF58" i="2"/>
  <c r="BF53" i="2"/>
  <c r="BF102" i="2"/>
  <c r="BF96" i="2"/>
  <c r="BF90" i="2"/>
  <c r="BF85" i="2"/>
  <c r="BF101" i="2"/>
  <c r="BF89" i="2"/>
  <c r="BF84" i="2"/>
  <c r="BF72" i="2"/>
  <c r="BF70" i="2"/>
  <c r="BF68" i="2"/>
  <c r="BF63" i="2"/>
  <c r="BF61" i="2"/>
  <c r="BF56" i="2"/>
  <c r="BF98" i="2"/>
  <c r="BF47" i="2"/>
  <c r="BF41" i="2"/>
  <c r="BF38" i="2"/>
  <c r="BF34" i="2"/>
  <c r="BF33" i="2"/>
  <c r="BF23" i="2"/>
  <c r="BF83" i="2"/>
  <c r="BF65" i="2"/>
  <c r="BF64" i="2"/>
  <c r="BF57" i="2"/>
  <c r="BF52" i="2"/>
  <c r="BF45" i="2"/>
  <c r="BF40" i="2"/>
  <c r="BF36" i="2"/>
  <c r="BF29" i="2"/>
  <c r="BF93" i="2"/>
  <c r="BF67" i="2"/>
  <c r="BF55" i="2"/>
  <c r="BF31" i="2"/>
  <c r="BF27" i="2"/>
  <c r="BF21" i="2"/>
  <c r="BF13" i="2"/>
  <c r="BF8" i="2"/>
  <c r="BF4" i="2"/>
  <c r="BF87" i="2"/>
  <c r="BF79" i="2"/>
  <c r="BF74" i="2"/>
  <c r="BF48" i="2"/>
  <c r="BF39" i="2"/>
  <c r="BF24" i="2"/>
  <c r="BF22" i="2"/>
  <c r="BF20" i="2"/>
  <c r="BF12" i="2"/>
  <c r="BF6" i="2"/>
  <c r="BF100" i="2"/>
  <c r="BF78" i="2"/>
  <c r="BF73" i="2"/>
  <c r="BF60" i="2"/>
  <c r="BF54" i="2"/>
  <c r="BF46" i="2"/>
  <c r="BF37" i="2"/>
  <c r="BF17" i="2"/>
  <c r="BF15" i="2"/>
  <c r="BF5" i="2"/>
  <c r="BJ97" i="2"/>
  <c r="BJ94" i="2"/>
  <c r="BJ92" i="2"/>
  <c r="BJ91" i="2"/>
  <c r="BJ90" i="2"/>
  <c r="BJ76" i="2"/>
  <c r="BJ66" i="2"/>
  <c r="BJ58" i="2"/>
  <c r="BJ53" i="2"/>
  <c r="BJ102" i="2"/>
  <c r="BJ96" i="2"/>
  <c r="BJ85" i="2"/>
  <c r="BJ101" i="2"/>
  <c r="BJ89" i="2"/>
  <c r="BJ84" i="2"/>
  <c r="BJ70" i="2"/>
  <c r="BJ68" i="2"/>
  <c r="BJ63" i="2"/>
  <c r="BJ56" i="2"/>
  <c r="BJ65" i="2"/>
  <c r="BJ64" i="2"/>
  <c r="BJ57" i="2"/>
  <c r="BJ47" i="2"/>
  <c r="BJ41" i="2"/>
  <c r="BJ38" i="2"/>
  <c r="BJ34" i="2"/>
  <c r="BJ23" i="2"/>
  <c r="BJ87" i="2"/>
  <c r="BJ45" i="2"/>
  <c r="BJ36" i="2"/>
  <c r="BJ29" i="2"/>
  <c r="BJ83" i="2"/>
  <c r="BJ79" i="2"/>
  <c r="BJ74" i="2"/>
  <c r="BJ46" i="2"/>
  <c r="BJ37" i="2"/>
  <c r="BJ21" i="2"/>
  <c r="BJ13" i="2"/>
  <c r="BJ8" i="2"/>
  <c r="BJ54" i="2"/>
  <c r="BJ51" i="2"/>
  <c r="BJ50" i="2"/>
  <c r="BJ44" i="2"/>
  <c r="BJ35" i="2"/>
  <c r="BJ32" i="2"/>
  <c r="BJ25" i="2"/>
  <c r="BJ22" i="2"/>
  <c r="BJ20" i="2"/>
  <c r="BJ12" i="2"/>
  <c r="BJ11" i="2"/>
  <c r="BJ6" i="2"/>
  <c r="BJ31" i="2"/>
  <c r="BJ27" i="2"/>
  <c r="BJ26" i="2"/>
  <c r="BJ17" i="2"/>
  <c r="BJ5" i="2"/>
  <c r="BG4" i="2"/>
  <c r="BH6" i="2"/>
  <c r="BF9" i="2"/>
  <c r="BH12" i="2"/>
  <c r="BF14" i="2"/>
  <c r="BF16" i="2"/>
  <c r="BD20" i="2"/>
  <c r="BD22" i="2"/>
  <c r="BF25" i="2"/>
  <c r="BF30" i="2"/>
  <c r="BF35" i="2"/>
  <c r="BK38" i="2"/>
  <c r="BF44" i="2"/>
  <c r="BK47" i="2"/>
  <c r="BE52" i="2"/>
  <c r="BE61" i="2"/>
  <c r="BE70" i="2"/>
  <c r="BF80" i="2"/>
  <c r="BJ98" i="2"/>
  <c r="BG110" i="2" l="1"/>
  <c r="BG109" i="2"/>
  <c r="BG108" i="2"/>
  <c r="BG106" i="2"/>
  <c r="BG107" i="2"/>
  <c r="BG105" i="2"/>
  <c r="BE107" i="2"/>
  <c r="BE110" i="2"/>
  <c r="BE106" i="2"/>
  <c r="BE108" i="2"/>
  <c r="BE105" i="2"/>
  <c r="BE109" i="2"/>
  <c r="BI107" i="2"/>
  <c r="BI110" i="2"/>
  <c r="BI106" i="2"/>
  <c r="BI105" i="2"/>
  <c r="BI109" i="2"/>
  <c r="BI108" i="2"/>
  <c r="BD108" i="2"/>
  <c r="BD107" i="2"/>
  <c r="BD109" i="2"/>
  <c r="BD105" i="2"/>
  <c r="BD106" i="2"/>
  <c r="BD110" i="2"/>
  <c r="BF110" i="2"/>
  <c r="BF106" i="2"/>
  <c r="BF109" i="2"/>
  <c r="BF105" i="2"/>
  <c r="BF107" i="2"/>
  <c r="BF108" i="2"/>
  <c r="BH108" i="2"/>
  <c r="BH107" i="2"/>
  <c r="BH105" i="2"/>
  <c r="BH110" i="2"/>
  <c r="BH109" i="2"/>
  <c r="BH106" i="2"/>
  <c r="BK110" i="2"/>
  <c r="BK109" i="2"/>
  <c r="BK108" i="2"/>
  <c r="BK105" i="2"/>
  <c r="BK107" i="2"/>
  <c r="BK106" i="2"/>
  <c r="BJ110" i="2"/>
  <c r="BJ106" i="2"/>
  <c r="BJ109" i="2"/>
  <c r="BJ105" i="2"/>
  <c r="BJ108" i="2"/>
  <c r="BJ107" i="2"/>
  <c r="BC109" i="2"/>
  <c r="BC108" i="2"/>
  <c r="BC110" i="2"/>
  <c r="BC106" i="2"/>
</calcChain>
</file>

<file path=xl/sharedStrings.xml><?xml version="1.0" encoding="utf-8"?>
<sst xmlns="http://schemas.openxmlformats.org/spreadsheetml/2006/main" count="3551" uniqueCount="515">
  <si>
    <t>Name</t>
  </si>
  <si>
    <t xml:space="preserve">Papadopoulos, Tina </t>
  </si>
  <si>
    <t xml:space="preserve">Cratsenberg, Amber </t>
  </si>
  <si>
    <t xml:space="preserve">Zhu, Annie </t>
  </si>
  <si>
    <t xml:space="preserve">Vaughn, Tori </t>
  </si>
  <si>
    <t xml:space="preserve">Pelton, Elizabeth </t>
  </si>
  <si>
    <t xml:space="preserve">Britt, Chelsea </t>
  </si>
  <si>
    <t xml:space="preserve">Esselman, Rebecca </t>
  </si>
  <si>
    <t xml:space="preserve">Lelli, Leticia </t>
  </si>
  <si>
    <t xml:space="preserve">Church, Lauren </t>
  </si>
  <si>
    <t xml:space="preserve">Nunnelly, Kristen </t>
  </si>
  <si>
    <t xml:space="preserve">Beagle, Jacie </t>
  </si>
  <si>
    <t xml:space="preserve">Hancock, Jordan </t>
  </si>
  <si>
    <t>Blodgett, Katie</t>
  </si>
  <si>
    <t xml:space="preserve">Gillig, Annie </t>
  </si>
  <si>
    <t xml:space="preserve">Hirai, Carrone </t>
  </si>
  <si>
    <t xml:space="preserve">Smith, Jessica </t>
  </si>
  <si>
    <t xml:space="preserve">Schaedler, Shaya </t>
  </si>
  <si>
    <t xml:space="preserve">Brinker, Jensen </t>
  </si>
  <si>
    <t xml:space="preserve">Tretter, Madisen </t>
  </si>
  <si>
    <t>Moore, Rachel</t>
  </si>
  <si>
    <t xml:space="preserve">Sidor, Nicole </t>
  </si>
  <si>
    <t xml:space="preserve">Seroka, Lauren </t>
  </si>
  <si>
    <t xml:space="preserve">Martin, Kylie </t>
  </si>
  <si>
    <t xml:space="preserve">Turner, Karen </t>
  </si>
  <si>
    <t xml:space="preserve">Oquist, Caley </t>
  </si>
  <si>
    <t xml:space="preserve">McKnight, Lindsey </t>
  </si>
  <si>
    <t xml:space="preserve">Lee, Danielle </t>
  </si>
  <si>
    <t xml:space="preserve">Champagne, Brittney </t>
  </si>
  <si>
    <t xml:space="preserve">Driscoll, Lauren </t>
  </si>
  <si>
    <t xml:space="preserve">Garland, Michelle </t>
  </si>
  <si>
    <t xml:space="preserve">Howell, Miranda </t>
  </si>
  <si>
    <t xml:space="preserve">Wood, Tori </t>
  </si>
  <si>
    <t>Sykstus, Sarah</t>
  </si>
  <si>
    <t xml:space="preserve">Twenge, Erika </t>
  </si>
  <si>
    <t xml:space="preserve">Larson, Nikki </t>
  </si>
  <si>
    <t xml:space="preserve">Roberts, Allie </t>
  </si>
  <si>
    <t xml:space="preserve">Schorr, Anna </t>
  </si>
  <si>
    <t xml:space="preserve">Cole, Caitlin </t>
  </si>
  <si>
    <t>Holtzen, Jenny</t>
  </si>
  <si>
    <t xml:space="preserve">Ternes, Koryn </t>
  </si>
  <si>
    <t xml:space="preserve">Mizerak, Courtney </t>
  </si>
  <si>
    <t xml:space="preserve">Ogbevoen, Etinosa </t>
  </si>
  <si>
    <t xml:space="preserve">Soapes, Chandler </t>
  </si>
  <si>
    <t>Stoehr, Rachel</t>
  </si>
  <si>
    <t xml:space="preserve">Wingfield, Amber </t>
  </si>
  <si>
    <t xml:space="preserve">Dematteo, Rosie </t>
  </si>
  <si>
    <t xml:space="preserve">Hollingsworth, Taylor </t>
  </si>
  <si>
    <t xml:space="preserve">Huddleston, Zoe </t>
  </si>
  <si>
    <t>Milano, Deidre</t>
  </si>
  <si>
    <t xml:space="preserve">Balko, Hayley </t>
  </si>
  <si>
    <t xml:space="preserve">Taylor, Courtney </t>
  </si>
  <si>
    <t xml:space="preserve">Miles, Smacker </t>
  </si>
  <si>
    <t xml:space="preserve">Lips, Haley </t>
  </si>
  <si>
    <t>Preston, Haley</t>
  </si>
  <si>
    <t xml:space="preserve">Williams, Colleen </t>
  </si>
  <si>
    <t xml:space="preserve">Roddy, Chloe </t>
  </si>
  <si>
    <t xml:space="preserve">Cox, Megan </t>
  </si>
  <si>
    <t xml:space="preserve">Snidow, Lindsay </t>
  </si>
  <si>
    <t xml:space="preserve">Lear, Morgan </t>
  </si>
  <si>
    <t>Coonce, Molly</t>
  </si>
  <si>
    <t xml:space="preserve">Wood, Marisa </t>
  </si>
  <si>
    <t xml:space="preserve">Schlobohm, Stephanie </t>
  </si>
  <si>
    <t xml:space="preserve">Rohr, Natalie </t>
  </si>
  <si>
    <t xml:space="preserve">Melton, Taylor </t>
  </si>
  <si>
    <t xml:space="preserve">Kramer, Lucy </t>
  </si>
  <si>
    <t xml:space="preserve">Lafferty, Sara </t>
  </si>
  <si>
    <t xml:space="preserve">Elliott, Erika </t>
  </si>
  <si>
    <t xml:space="preserve">Sadler, Madison </t>
  </si>
  <si>
    <t xml:space="preserve">Bao, Tana </t>
  </si>
  <si>
    <t xml:space="preserve">Jablon, Stephanie </t>
  </si>
  <si>
    <t xml:space="preserve">Thomas, Naomi </t>
  </si>
  <si>
    <t xml:space="preserve">Brandon, Bonnie </t>
  </si>
  <si>
    <t xml:space="preserve">Jones, Kaitlin </t>
  </si>
  <si>
    <t xml:space="preserve">Voler, Isabelle </t>
  </si>
  <si>
    <t xml:space="preserve">Shibano, Jenna </t>
  </si>
  <si>
    <t xml:space="preserve">Spinazzola, Angelica </t>
  </si>
  <si>
    <t xml:space="preserve">Zhang, Jennifer </t>
  </si>
  <si>
    <t xml:space="preserve">Schaefer, Hannah </t>
  </si>
  <si>
    <t xml:space="preserve">Fernandez, Savannah </t>
  </si>
  <si>
    <t xml:space="preserve">Bartholomew, Courtney </t>
  </si>
  <si>
    <t xml:space="preserve">Kamai, Charlotte </t>
  </si>
  <si>
    <t xml:space="preserve">Vocke, Erika </t>
  </si>
  <si>
    <t xml:space="preserve">Meisenheimer, Maylin </t>
  </si>
  <si>
    <t xml:space="preserve">Barker, Olivia </t>
  </si>
  <si>
    <t xml:space="preserve">Chaffee, Taylor </t>
  </si>
  <si>
    <t xml:space="preserve">Miller, Ashley </t>
  </si>
  <si>
    <t xml:space="preserve">Smith, Taylor </t>
  </si>
  <si>
    <t xml:space="preserve">Brooks, Anna </t>
  </si>
  <si>
    <t xml:space="preserve">Littlefield, Alyssa </t>
  </si>
  <si>
    <t>Bailey, Lauren</t>
  </si>
  <si>
    <t>Gaffey, Mikaila</t>
  </si>
  <si>
    <t xml:space="preserve">Hale, Jessy </t>
  </si>
  <si>
    <t xml:space="preserve">McCotter, Annie </t>
  </si>
  <si>
    <t xml:space="preserve">Morris, Lily </t>
  </si>
  <si>
    <t xml:space="preserve">Olson, Loree </t>
  </si>
  <si>
    <t xml:space="preserve">Rettstatt, Olivia </t>
  </si>
  <si>
    <t xml:space="preserve">McClellan, Shannon </t>
  </si>
  <si>
    <t xml:space="preserve">Haufler, Alli </t>
  </si>
  <si>
    <t xml:space="preserve">Almandoz, Andrea </t>
  </si>
  <si>
    <t xml:space="preserve">Bootsma, Rachel </t>
  </si>
  <si>
    <t>Best time</t>
  </si>
  <si>
    <t>National Ranking in 50-yard Freestyle</t>
  </si>
  <si>
    <t>Umbach, Gray</t>
  </si>
  <si>
    <t>Duggan, Sean</t>
  </si>
  <si>
    <t>Condorelli, Santo</t>
  </si>
  <si>
    <t>D'Alessandro, Teo</t>
  </si>
  <si>
    <t>Smith, Joshua</t>
  </si>
  <si>
    <t>Mahoney, Evan</t>
  </si>
  <si>
    <t>Butz, Kevin</t>
  </si>
  <si>
    <t>Choi, Daren</t>
  </si>
  <si>
    <t>Mitchell, Sam</t>
  </si>
  <si>
    <t>Rooker, Gabriel</t>
  </si>
  <si>
    <t>Henry, Andrew</t>
  </si>
  <si>
    <t>Stewart, Tynan</t>
  </si>
  <si>
    <t>Musser, Jesse</t>
  </si>
  <si>
    <t>Chan, Lorens</t>
  </si>
  <si>
    <t>Sovero, Andrew</t>
  </si>
  <si>
    <t>Wetz, Eric</t>
  </si>
  <si>
    <t>Stanton, Joseph</t>
  </si>
  <si>
    <t>Uu, Parker</t>
  </si>
  <si>
    <t>Roytman, Brian</t>
  </si>
  <si>
    <t>Skinner, Sam</t>
  </si>
  <si>
    <t>Lanzi, Antonio</t>
  </si>
  <si>
    <t>Wojciechowski, Louis</t>
  </si>
  <si>
    <t>Wolinski, Tommy</t>
  </si>
  <si>
    <t>Coard, Nicholas</t>
  </si>
  <si>
    <t>Koski, Matias</t>
  </si>
  <si>
    <t>Gordon, Jack</t>
  </si>
  <si>
    <t>Wathen, Alec</t>
  </si>
  <si>
    <t>Smith, Grayson</t>
  </si>
  <si>
    <t>Carducci, Matthew</t>
  </si>
  <si>
    <t>Hartman, Bryce</t>
  </si>
  <si>
    <t>Hartley, Danny</t>
  </si>
  <si>
    <t>Vivadelli, Christian</t>
  </si>
  <si>
    <t>Morris, Dawson</t>
  </si>
  <si>
    <t>Guadian, Michael</t>
  </si>
  <si>
    <t>Lentz, Mitchell</t>
  </si>
  <si>
    <t>Shiels, Tyler</t>
  </si>
  <si>
    <t>Goldstein, Jake</t>
  </si>
  <si>
    <t>Conroy, Brandon</t>
  </si>
  <si>
    <t>Procunier, Garrett</t>
  </si>
  <si>
    <t>Fujan, Reed</t>
  </si>
  <si>
    <t>Rice, Mack</t>
  </si>
  <si>
    <t>Vu, Jared</t>
  </si>
  <si>
    <t>McKenzie, Shane</t>
  </si>
  <si>
    <t>Broadbent, Matthew</t>
  </si>
  <si>
    <t>Perry, Barkley</t>
  </si>
  <si>
    <t>Bond, Nate</t>
  </si>
  <si>
    <t>Wolf, Dylan</t>
  </si>
  <si>
    <t>Key, Scott</t>
  </si>
  <si>
    <t>Peng, Didi</t>
  </si>
  <si>
    <t>Stevenson, Garrett</t>
  </si>
  <si>
    <t>Grenfell, Grant</t>
  </si>
  <si>
    <t>Bergstein, Nick</t>
  </si>
  <si>
    <t>Crouch, Erik</t>
  </si>
  <si>
    <t>Sweeney, Aidan</t>
  </si>
  <si>
    <t>Taylor, Tchaasu</t>
  </si>
  <si>
    <t>Lehane, Sean</t>
  </si>
  <si>
    <t>Homans, Henry</t>
  </si>
  <si>
    <t>Riess, Patrick</t>
  </si>
  <si>
    <t>Howes, Zach</t>
  </si>
  <si>
    <t>Hu, Philip</t>
  </si>
  <si>
    <t>Reymann, Charlie</t>
  </si>
  <si>
    <t>Kirsch, Mitchell</t>
  </si>
  <si>
    <t>Greenberg, Aaron</t>
  </si>
  <si>
    <t>Darmody, Kyle</t>
  </si>
  <si>
    <t>Apple, Ian</t>
  </si>
  <si>
    <t>Clifton, Cannon</t>
  </si>
  <si>
    <t>Taylor, Matt</t>
  </si>
  <si>
    <t>Chiodo Ortiz, Chris</t>
  </si>
  <si>
    <t>Warrington, Avery</t>
  </si>
  <si>
    <t>Chait, Derek</t>
  </si>
  <si>
    <t>Lawler, Keltan</t>
  </si>
  <si>
    <t>Hodgson, Thomas</t>
  </si>
  <si>
    <t>Zuppa, Mike</t>
  </si>
  <si>
    <t>Brindle, Carson</t>
  </si>
  <si>
    <t>Butz, Tim</t>
  </si>
  <si>
    <t>Buerger, Matthew</t>
  </si>
  <si>
    <t>Gibson, Matthew</t>
  </si>
  <si>
    <t>Cook, Matthew</t>
  </si>
  <si>
    <t>Gravley, Billy</t>
  </si>
  <si>
    <t>Hanson, Joshua</t>
  </si>
  <si>
    <t>Sloat, Sean</t>
  </si>
  <si>
    <t>Murphy, Sam</t>
  </si>
  <si>
    <t>Noe, Nic</t>
  </si>
  <si>
    <t>Saunders, Codi</t>
  </si>
  <si>
    <t>Arron, Zach</t>
  </si>
  <si>
    <t>Foster, Mitchell</t>
  </si>
  <si>
    <t>Neggia, Andrew</t>
  </si>
  <si>
    <t>Taylor, Lukas</t>
  </si>
  <si>
    <t>Howard, Jack</t>
  </si>
  <si>
    <t>Pickard, Jack</t>
  </si>
  <si>
    <t>Pinson, Adam</t>
  </si>
  <si>
    <t>Kinney, Jordan</t>
  </si>
  <si>
    <t>Grune, Steve</t>
  </si>
  <si>
    <t>Pretorius, Jeandre</t>
  </si>
  <si>
    <t>Wolff, Austin</t>
  </si>
  <si>
    <t>Crone, Rob</t>
  </si>
  <si>
    <t>Lee, Preston</t>
  </si>
  <si>
    <t>Halsmer, Jackson</t>
  </si>
  <si>
    <t>Yu, Stephen</t>
  </si>
  <si>
    <t>James, Cameron</t>
  </si>
  <si>
    <t>Mean</t>
  </si>
  <si>
    <t>SD</t>
  </si>
  <si>
    <t>Median</t>
  </si>
  <si>
    <t>Minimum</t>
  </si>
  <si>
    <t>Maximum</t>
  </si>
  <si>
    <t>Count</t>
  </si>
  <si>
    <t>50-yard Fr time</t>
  </si>
  <si>
    <t>count</t>
  </si>
  <si>
    <t>National Ranking (highest)</t>
  </si>
  <si>
    <t xml:space="preserve"> </t>
  </si>
  <si>
    <t>Christina Papadopoulos</t>
  </si>
  <si>
    <t>Amber Cratsenberg</t>
  </si>
  <si>
    <t>Annie McCotter</t>
  </si>
  <si>
    <t>Annie Zhu</t>
  </si>
  <si>
    <t>Charlotte Kamai</t>
  </si>
  <si>
    <t>Chelsea</t>
  </si>
  <si>
    <t>Danielle Lee</t>
  </si>
  <si>
    <t xml:space="preserve">Elizabeth Pelton </t>
  </si>
  <si>
    <t>Haley Lips</t>
  </si>
  <si>
    <t>Jenny Holtzen</t>
  </si>
  <si>
    <t>Koryn Ternes</t>
  </si>
  <si>
    <t>Lauren Driscoll</t>
  </si>
  <si>
    <t>leticia lelli</t>
  </si>
  <si>
    <t>Lindsey McKnight</t>
  </si>
  <si>
    <t>Molly Coonce</t>
  </si>
  <si>
    <t>Olivia Barker</t>
  </si>
  <si>
    <t>Rachel Bootsma</t>
  </si>
  <si>
    <t>Smacker Miles</t>
  </si>
  <si>
    <t>Stephanie Schlobohm</t>
  </si>
  <si>
    <t>Andrew Henry</t>
  </si>
  <si>
    <t>Antonio Lanzi</t>
  </si>
  <si>
    <t>Avery Warrington</t>
  </si>
  <si>
    <t>Cannon Clifton</t>
  </si>
  <si>
    <t>Christian Vivadelli</t>
  </si>
  <si>
    <t>Codi Saunders</t>
  </si>
  <si>
    <t>Garrett Procunier</t>
  </si>
  <si>
    <t>Grayson Smith</t>
  </si>
  <si>
    <t>Henry Homans</t>
  </si>
  <si>
    <t>Ian Apple</t>
  </si>
  <si>
    <t>Jordan Kinney</t>
  </si>
  <si>
    <t>Keltan Lawler</t>
  </si>
  <si>
    <t>Kyle Darmody</t>
  </si>
  <si>
    <t>Mack Rice</t>
  </si>
  <si>
    <t>Matthew Buerger</t>
  </si>
  <si>
    <t>Matthew Cook</t>
  </si>
  <si>
    <t>Nate Bond</t>
  </si>
  <si>
    <t>Reed Fujan</t>
  </si>
  <si>
    <t>Sam Mitchell</t>
  </si>
  <si>
    <t>Sean Lehane</t>
  </si>
  <si>
    <t>Shane McKenzie</t>
  </si>
  <si>
    <t>15-16</t>
  </si>
  <si>
    <t>14-15</t>
  </si>
  <si>
    <t>13-14</t>
  </si>
  <si>
    <t>12-13</t>
  </si>
  <si>
    <t>200IM</t>
  </si>
  <si>
    <t>100Ba</t>
  </si>
  <si>
    <t>1650Fr</t>
  </si>
  <si>
    <t>1000Fr</t>
  </si>
  <si>
    <t>200Ba</t>
  </si>
  <si>
    <t>500Fr</t>
  </si>
  <si>
    <t>100Fr</t>
  </si>
  <si>
    <t>100Br</t>
  </si>
  <si>
    <t>50Fr</t>
  </si>
  <si>
    <t>200Fly</t>
  </si>
  <si>
    <t>200Fr</t>
  </si>
  <si>
    <t>400IM</t>
  </si>
  <si>
    <t>100Fly</t>
  </si>
  <si>
    <t>DO</t>
  </si>
  <si>
    <t>98(D2)</t>
  </si>
  <si>
    <t>129(D3)</t>
  </si>
  <si>
    <t>500(D3)</t>
  </si>
  <si>
    <t>43(D3)</t>
  </si>
  <si>
    <t>top100</t>
  </si>
  <si>
    <t>top200</t>
  </si>
  <si>
    <t>top50</t>
  </si>
  <si>
    <t>top10</t>
  </si>
  <si>
    <t>#top100at9</t>
  </si>
  <si>
    <t>2016OT</t>
  </si>
  <si>
    <t>National Ranking (highest USAS) at each age</t>
  </si>
  <si>
    <t>National rank (overall)</t>
  </si>
  <si>
    <t>200Br</t>
  </si>
  <si>
    <t>MAX</t>
  </si>
  <si>
    <t>Age 22-23</t>
  </si>
  <si>
    <t>Age 19-20</t>
  </si>
  <si>
    <t>Age 20-21</t>
  </si>
  <si>
    <t>NCAA champ ranking</t>
  </si>
  <si>
    <t>NCAA  ranking</t>
  </si>
  <si>
    <t>2015OT</t>
  </si>
  <si>
    <t>45.7Fr time improvement (sec)</t>
  </si>
  <si>
    <t>50-yard Fr time improvement</t>
  </si>
  <si>
    <t>name</t>
  </si>
  <si>
    <t>Age</t>
  </si>
  <si>
    <t>Team</t>
  </si>
  <si>
    <t>Grade</t>
  </si>
  <si>
    <t>Sex</t>
  </si>
  <si>
    <t>Sovero Andrew</t>
  </si>
  <si>
    <t>Arizona</t>
  </si>
  <si>
    <t>Freshman</t>
  </si>
  <si>
    <t>m</t>
  </si>
  <si>
    <t>Koski Matias</t>
  </si>
  <si>
    <t>Georgia</t>
  </si>
  <si>
    <t>Sophomore</t>
  </si>
  <si>
    <t>Rooker Gabriel</t>
  </si>
  <si>
    <t>LSU</t>
  </si>
  <si>
    <t>Stewart Tynan</t>
  </si>
  <si>
    <t>Lehane Sean</t>
  </si>
  <si>
    <t>Tennessee</t>
  </si>
  <si>
    <t>Umbach Gray</t>
  </si>
  <si>
    <t>Stanford</t>
  </si>
  <si>
    <t>Condorelli Santo</t>
  </si>
  <si>
    <t>Southern Cali</t>
  </si>
  <si>
    <t>Darmody Kyle</t>
  </si>
  <si>
    <t>Auburn</t>
  </si>
  <si>
    <t>D'Alessandro Teo</t>
  </si>
  <si>
    <t>Princeton</t>
  </si>
  <si>
    <t>Brindle Carson</t>
  </si>
  <si>
    <t>Wojciechowski Louis</t>
  </si>
  <si>
    <t>NC State</t>
  </si>
  <si>
    <t>Clifton Cannon</t>
  </si>
  <si>
    <t>Wisconsin</t>
  </si>
  <si>
    <t>Duggan Sean</t>
  </si>
  <si>
    <t>Henry Andrew</t>
  </si>
  <si>
    <t>Eastern Mich</t>
  </si>
  <si>
    <t>Rice Mack</t>
  </si>
  <si>
    <t>Pittsburgh</t>
  </si>
  <si>
    <t>Greenberg Aaron</t>
  </si>
  <si>
    <t>Yale</t>
  </si>
  <si>
    <t>Smith Grayson</t>
  </si>
  <si>
    <t>Indiana</t>
  </si>
  <si>
    <t>Perry Barkley</t>
  </si>
  <si>
    <t>Arizona St</t>
  </si>
  <si>
    <t>Skinner Sam</t>
  </si>
  <si>
    <t>Duke</t>
  </si>
  <si>
    <t>Reymann Charlie</t>
  </si>
  <si>
    <t>NA</t>
  </si>
  <si>
    <t>Apple Ian</t>
  </si>
  <si>
    <t>Florida St</t>
  </si>
  <si>
    <t>Mahoney Evan</t>
  </si>
  <si>
    <t>South Carolina</t>
  </si>
  <si>
    <t>Grenfell Grant</t>
  </si>
  <si>
    <t>Bond Nate</t>
  </si>
  <si>
    <t>Louisville</t>
  </si>
  <si>
    <t>Cook Matthew</t>
  </si>
  <si>
    <t>Bergstein Nick</t>
  </si>
  <si>
    <t>Army</t>
  </si>
  <si>
    <t>McKenzie Shane</t>
  </si>
  <si>
    <t>Notre Dame</t>
  </si>
  <si>
    <t>Grune Steven</t>
  </si>
  <si>
    <t>Bucknell</t>
  </si>
  <si>
    <t>Fujan Reed</t>
  </si>
  <si>
    <t>Taylor Lukas</t>
  </si>
  <si>
    <t>Lanzi Antonio</t>
  </si>
  <si>
    <t>Buffalo</t>
  </si>
  <si>
    <t>Musser Jesse</t>
  </si>
  <si>
    <t>Halsmer Jackson</t>
  </si>
  <si>
    <t>Iowa</t>
  </si>
  <si>
    <t>Riess Patrick</t>
  </si>
  <si>
    <t>UNC</t>
  </si>
  <si>
    <t>Crouch Erik</t>
  </si>
  <si>
    <t>Buerger Matthew</t>
  </si>
  <si>
    <t>Vu Jared</t>
  </si>
  <si>
    <t>Sloat Sean</t>
  </si>
  <si>
    <t>Hanson Joshua</t>
  </si>
  <si>
    <t>Cal Baptist</t>
  </si>
  <si>
    <t>Chiodo Ortiz Chris</t>
  </si>
  <si>
    <t>Smith Joshua</t>
  </si>
  <si>
    <t>UCSB (M)</t>
  </si>
  <si>
    <t>Mitchell Sam</t>
  </si>
  <si>
    <t>Emory</t>
  </si>
  <si>
    <t>Warrington Avery</t>
  </si>
  <si>
    <t>Lawler Keltan</t>
  </si>
  <si>
    <t>Michigan</t>
  </si>
  <si>
    <t>Procunier Garrett</t>
  </si>
  <si>
    <t>Denison</t>
  </si>
  <si>
    <t>Wolff Austin</t>
  </si>
  <si>
    <t>Georgetown</t>
  </si>
  <si>
    <t>Vivadelli Christian</t>
  </si>
  <si>
    <t>Columbia</t>
  </si>
  <si>
    <t>Butz Kevin</t>
  </si>
  <si>
    <t>Wolf Dylan</t>
  </si>
  <si>
    <t>Hartley Danny</t>
  </si>
  <si>
    <t>Gravley Billy</t>
  </si>
  <si>
    <t>Johns Hopkins</t>
  </si>
  <si>
    <t>Goldstein Jake</t>
  </si>
  <si>
    <t>Pinson Adam</t>
  </si>
  <si>
    <t>CMU</t>
  </si>
  <si>
    <t>Pretorius Jeandre</t>
  </si>
  <si>
    <t>Connecticut</t>
  </si>
  <si>
    <t>Conroy Brandon</t>
  </si>
  <si>
    <t>Wolinski Tommy</t>
  </si>
  <si>
    <t>Carducci Matthew</t>
  </si>
  <si>
    <t>Lehigh</t>
  </si>
  <si>
    <t>Gibson Matthew</t>
  </si>
  <si>
    <t>Williams</t>
  </si>
  <si>
    <t>Noe Nic</t>
  </si>
  <si>
    <t>Coard Nicholas</t>
  </si>
  <si>
    <t>Foster Mitchell</t>
  </si>
  <si>
    <t>Harvard</t>
  </si>
  <si>
    <t>Hartman Bryce</t>
  </si>
  <si>
    <t>Kinney Jordan</t>
  </si>
  <si>
    <t>St. Cloud State</t>
  </si>
  <si>
    <t>James Cameron</t>
  </si>
  <si>
    <t>Saunders Codi</t>
  </si>
  <si>
    <t>Homans Henry</t>
  </si>
  <si>
    <t>Gordon Jack</t>
  </si>
  <si>
    <t>Chait Derek</t>
  </si>
  <si>
    <t>Choi Daren</t>
  </si>
  <si>
    <t>Chan Lorens</t>
  </si>
  <si>
    <t>Wetz Eric</t>
  </si>
  <si>
    <t>Stanton Joseph</t>
  </si>
  <si>
    <t>Uu Parker</t>
  </si>
  <si>
    <t>Roytman Brian</t>
  </si>
  <si>
    <t>Wathen Alec</t>
  </si>
  <si>
    <t>Florida Southern</t>
  </si>
  <si>
    <t>Morris Dawson</t>
  </si>
  <si>
    <t>Guadian Michael</t>
  </si>
  <si>
    <t>Lentz Mitchell</t>
  </si>
  <si>
    <t>Shiels Tyler</t>
  </si>
  <si>
    <t>Broadbent Matthew</t>
  </si>
  <si>
    <t>Key Scott</t>
  </si>
  <si>
    <t>Stevenson Garrett</t>
  </si>
  <si>
    <t>Peng Didi</t>
  </si>
  <si>
    <t>Sweeney Aidan</t>
  </si>
  <si>
    <t>Taylor Tchaasu</t>
  </si>
  <si>
    <t>Howes Zach</t>
  </si>
  <si>
    <t>Hu Philip</t>
  </si>
  <si>
    <t>Penn</t>
  </si>
  <si>
    <t>Kirsch Mitchell</t>
  </si>
  <si>
    <t>Taylor Matt</t>
  </si>
  <si>
    <t>UNC Wilmington</t>
  </si>
  <si>
    <t>Bourne Jesse</t>
  </si>
  <si>
    <t>Zuppa Mike</t>
  </si>
  <si>
    <t>Hodgson Thomas</t>
  </si>
  <si>
    <t>Butz Tim</t>
  </si>
  <si>
    <t>Murphy Sam</t>
  </si>
  <si>
    <t>Arron Zach</t>
  </si>
  <si>
    <t>Neggia Andrew</t>
  </si>
  <si>
    <t>Bryant U (M)</t>
  </si>
  <si>
    <t>Howard Jack</t>
  </si>
  <si>
    <t>Pickard Jack</t>
  </si>
  <si>
    <t>Lee Preston</t>
  </si>
  <si>
    <t>Crone Rob</t>
  </si>
  <si>
    <t>Yu Stephen</t>
  </si>
  <si>
    <t>45.7Fr time improvement vs Boys (sec)</t>
  </si>
  <si>
    <t>45.7Fr time improvement vs boys (sec)</t>
  </si>
  <si>
    <t>difflog.med</t>
  </si>
  <si>
    <t>difflog.LF</t>
  </si>
  <si>
    <t>difflog.UF</t>
  </si>
  <si>
    <t>difflog.FS</t>
  </si>
  <si>
    <t>med = median of difference in log(performance)</t>
  </si>
  <si>
    <t>n = number of observations</t>
  </si>
  <si>
    <t>LF = lower fourth (first quartile)</t>
  </si>
  <si>
    <t>UF = upper fourth (third quartile)</t>
  </si>
  <si>
    <t>FS = fourth spread (UF - LF)</t>
  </si>
  <si>
    <t>n</t>
  </si>
  <si>
    <t>Girls - Boys Diff</t>
  </si>
  <si>
    <t>Group</t>
  </si>
  <si>
    <t>t100</t>
  </si>
  <si>
    <t>total</t>
  </si>
  <si>
    <t>Girls</t>
  </si>
  <si>
    <t>Boys</t>
  </si>
  <si>
    <t>Total</t>
  </si>
  <si>
    <t>Top 100</t>
  </si>
  <si>
    <t>Top100-Gen Diff</t>
  </si>
  <si>
    <t>diff.med</t>
  </si>
  <si>
    <t>diff.mean</t>
  </si>
  <si>
    <t>diff.sd</t>
  </si>
  <si>
    <t>diff.n</t>
  </si>
  <si>
    <t>diff.min</t>
  </si>
  <si>
    <t>diff.max</t>
  </si>
  <si>
    <t>diff.LF</t>
  </si>
  <si>
    <t>diff.UF</t>
  </si>
  <si>
    <t>diff.FS</t>
  </si>
  <si>
    <t>Alt_time.med</t>
  </si>
  <si>
    <t>Alt_time.mean</t>
  </si>
  <si>
    <t>Alt_time.sd</t>
  </si>
  <si>
    <t>Alt_time.n</t>
  </si>
  <si>
    <t>Alt_time.min</t>
  </si>
  <si>
    <t>Alt_time.max</t>
  </si>
  <si>
    <t>Alt_time.LF</t>
  </si>
  <si>
    <t>Alt_time.UF</t>
  </si>
  <si>
    <t>Alt_time.FS</t>
  </si>
  <si>
    <t>1st quartile</t>
  </si>
  <si>
    <t>3rd quartile</t>
  </si>
  <si>
    <t>top_100_mean</t>
  </si>
  <si>
    <t>top_100_SD</t>
  </si>
  <si>
    <t>MED</t>
  </si>
  <si>
    <t>MIN</t>
  </si>
  <si>
    <t>ALLTIME 45.7Fr time (sec)</t>
  </si>
  <si>
    <t>All-time</t>
  </si>
  <si>
    <t>top 100 sex-diff in imp</t>
  </si>
  <si>
    <t>All-time - top 100 diff in 45.7Fr improvements (sec)</t>
  </si>
  <si>
    <t>AT sex-diff (med)</t>
  </si>
  <si>
    <t>AT vs T100 diff (med)</t>
  </si>
  <si>
    <t>Diff</t>
  </si>
  <si>
    <t>Med.</t>
  </si>
  <si>
    <t>Min.</t>
  </si>
  <si>
    <t>Max.</t>
  </si>
  <si>
    <t>45.7-meter Fr time</t>
  </si>
  <si>
    <t>US Ranking in 45.7-meter Freestyle</t>
  </si>
  <si>
    <t>US highest ranking achieved</t>
  </si>
  <si>
    <t>ID</t>
  </si>
  <si>
    <t>Figueiredo et al (2009)</t>
  </si>
  <si>
    <t>age 11-12</t>
  </si>
  <si>
    <t>n = 87</t>
  </si>
  <si>
    <t>age 13-14</t>
  </si>
  <si>
    <t>n = 72</t>
  </si>
  <si>
    <t>2-year follow-up</t>
  </si>
  <si>
    <t>dropout</t>
  </si>
  <si>
    <t>club continue.</t>
  </si>
  <si>
    <t>becoming elites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</si>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</sst>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:ss.00"/>
    <numFmt numFmtId="165" formatCode="0.0"/>
    <numFmt numFmtId="166" formatCode="0.000"/>
    <numFmt numFmtId="167" formatCode="0.000000000"/>
    <numFmt numFmtId="168" formatCode="0.00000"/>
    <numFmt numFmtId="169" formatCode="###0.0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3333FF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0504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2">
    <xf numFmtId="0" fontId="0" fillId="0" borderId="0" xfId="0"/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wrapText="1"/>
    </xf>
    <xf numFmtId="0" fontId="4" fillId="0" borderId="0" xfId="0" applyFont="1"/>
    <xf numFmtId="1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/>
    <xf numFmtId="1" fontId="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 wrapText="1"/>
    </xf>
    <xf numFmtId="1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0" fontId="4" fillId="9" borderId="0" xfId="0" applyFont="1" applyFill="1"/>
    <xf numFmtId="1" fontId="2" fillId="9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 wrapText="1"/>
    </xf>
    <xf numFmtId="1" fontId="2" fillId="9" borderId="1" xfId="0" applyNumberFormat="1" applyFont="1" applyFill="1" applyBorder="1" applyAlignment="1">
      <alignment horizontal="center" wrapText="1"/>
    </xf>
    <xf numFmtId="1" fontId="1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8" borderId="0" xfId="0" applyFont="1" applyFill="1" applyBorder="1"/>
    <xf numFmtId="0" fontId="6" fillId="8" borderId="0" xfId="0" applyFont="1" applyFill="1"/>
    <xf numFmtId="0" fontId="6" fillId="8" borderId="2" xfId="0" applyFont="1" applyFill="1" applyBorder="1"/>
    <xf numFmtId="0" fontId="6" fillId="0" borderId="0" xfId="0" applyFont="1" applyFill="1" applyBorder="1"/>
    <xf numFmtId="0" fontId="7" fillId="0" borderId="0" xfId="0" applyFont="1" applyFill="1"/>
    <xf numFmtId="0" fontId="7" fillId="9" borderId="0" xfId="0" applyFont="1" applyFill="1"/>
    <xf numFmtId="0" fontId="7" fillId="0" borderId="0" xfId="0" applyFont="1" applyFill="1" applyBorder="1"/>
    <xf numFmtId="0" fontId="3" fillId="2" borderId="1" xfId="0" quotePrefix="1" applyFont="1" applyFill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/>
    </xf>
    <xf numFmtId="0" fontId="0" fillId="0" borderId="0" xfId="0" applyFill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64" fontId="1" fillId="0" borderId="0" xfId="0" applyNumberFormat="1" applyFont="1"/>
    <xf numFmtId="0" fontId="3" fillId="2" borderId="6" xfId="0" applyFont="1" applyFill="1" applyBorder="1" applyAlignment="1">
      <alignment horizontal="center" vertical="center"/>
    </xf>
    <xf numFmtId="1" fontId="1" fillId="10" borderId="7" xfId="0" applyNumberFormat="1" applyFont="1" applyFill="1" applyBorder="1" applyAlignment="1">
      <alignment horizontal="center"/>
    </xf>
    <xf numFmtId="1" fontId="1" fillId="10" borderId="8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7" fillId="9" borderId="0" xfId="0" applyFont="1" applyFill="1" applyBorder="1"/>
    <xf numFmtId="0" fontId="7" fillId="0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2" fillId="13" borderId="1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2" fontId="1" fillId="14" borderId="7" xfId="0" applyNumberFormat="1" applyFont="1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66" fontId="1" fillId="14" borderId="5" xfId="0" applyNumberFormat="1" applyFont="1" applyFill="1" applyBorder="1" applyAlignment="1">
      <alignment horizontal="center"/>
    </xf>
    <xf numFmtId="166" fontId="1" fillId="14" borderId="8" xfId="0" applyNumberFormat="1" applyFont="1" applyFill="1" applyBorder="1" applyAlignment="1">
      <alignment horizontal="center"/>
    </xf>
    <xf numFmtId="166" fontId="2" fillId="8" borderId="1" xfId="0" applyNumberFormat="1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15" borderId="0" xfId="0" applyFill="1"/>
    <xf numFmtId="2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10" fillId="15" borderId="0" xfId="0" applyFont="1" applyFill="1"/>
    <xf numFmtId="0" fontId="0" fillId="15" borderId="9" xfId="0" applyFill="1" applyBorder="1"/>
    <xf numFmtId="2" fontId="0" fillId="15" borderId="9" xfId="0" applyNumberForma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15" borderId="9" xfId="0" applyFont="1" applyFill="1" applyBorder="1" applyAlignment="1">
      <alignment horizontal="center"/>
    </xf>
    <xf numFmtId="2" fontId="10" fillId="15" borderId="9" xfId="0" applyNumberFormat="1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169" fontId="9" fillId="0" borderId="0" xfId="1" applyNumberFormat="1" applyFont="1" applyFill="1" applyBorder="1" applyAlignment="1">
      <alignment horizontal="center" vertical="center"/>
    </xf>
    <xf numFmtId="169" fontId="12" fillId="0" borderId="0" xfId="1" applyNumberFormat="1" applyFont="1" applyFill="1" applyBorder="1" applyAlignment="1">
      <alignment horizontal="center"/>
    </xf>
    <xf numFmtId="169" fontId="9" fillId="0" borderId="9" xfId="1" applyNumberFormat="1" applyFont="1" applyFill="1" applyBorder="1" applyAlignment="1">
      <alignment horizontal="center" vertical="center"/>
    </xf>
    <xf numFmtId="169" fontId="12" fillId="0" borderId="9" xfId="1" applyNumberFormat="1" applyFont="1" applyFill="1" applyBorder="1" applyAlignment="1">
      <alignment horizontal="center"/>
    </xf>
    <xf numFmtId="0" fontId="2" fillId="0" borderId="0" xfId="0" applyFont="1" applyFill="1"/>
    <xf numFmtId="1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2" fontId="9" fillId="10" borderId="1" xfId="0" applyNumberFormat="1" applyFont="1" applyFill="1" applyBorder="1" applyAlignment="1">
      <alignment horizontal="center"/>
    </xf>
    <xf numFmtId="2" fontId="9" fillId="10" borderId="5" xfId="0" applyNumberFormat="1" applyFont="1" applyFill="1" applyBorder="1" applyAlignment="1">
      <alignment horizontal="center"/>
    </xf>
    <xf numFmtId="2" fontId="9" fillId="18" borderId="1" xfId="0" applyNumberFormat="1" applyFont="1" applyFill="1" applyBorder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2" fontId="9" fillId="17" borderId="1" xfId="0" applyNumberFormat="1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0" borderId="0" xfId="0" applyFont="1" applyFill="1"/>
    <xf numFmtId="0" fontId="2" fillId="20" borderId="0" xfId="0" applyFont="1" applyFill="1" applyBorder="1" applyAlignment="1">
      <alignment horizontal="center"/>
    </xf>
    <xf numFmtId="164" fontId="4" fillId="20" borderId="0" xfId="0" applyNumberFormat="1" applyFont="1" applyFill="1"/>
    <xf numFmtId="0" fontId="2" fillId="20" borderId="0" xfId="0" applyFont="1" applyFill="1" applyAlignment="1">
      <alignment horizontal="center"/>
    </xf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colors>
    <mruColors>
      <color rgb="FFFF0000"/>
      <color rgb="FFFF00FF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474625615752746"/>
                  <c:y val="1.3745704467353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(raw)'!$AQ$107:$AY$107</c:f>
              <c:numCache>
                <c:formatCode>0.00</c:formatCode>
                <c:ptCount val="9"/>
                <c:pt idx="0">
                  <c:v>-1.54</c:v>
                </c:pt>
                <c:pt idx="1">
                  <c:v>-1.0150000000000001</c:v>
                </c:pt>
                <c:pt idx="2">
                  <c:v>-0.96</c:v>
                </c:pt>
                <c:pt idx="3">
                  <c:v>-0.4</c:v>
                </c:pt>
                <c:pt idx="4">
                  <c:v>-0.4</c:v>
                </c:pt>
                <c:pt idx="5">
                  <c:v>0</c:v>
                </c:pt>
                <c:pt idx="6">
                  <c:v>-0.19</c:v>
                </c:pt>
                <c:pt idx="7">
                  <c:v>-0.05</c:v>
                </c:pt>
                <c:pt idx="8">
                  <c:v>-0.01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823606881296631E-2"/>
                  <c:y val="0.2444635657656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(raw)'!$AQ$218:$AY$218</c:f>
              <c:numCache>
                <c:formatCode>0.00</c:formatCode>
                <c:ptCount val="9"/>
                <c:pt idx="0">
                  <c:v>-1.5150000000000001</c:v>
                </c:pt>
                <c:pt idx="1">
                  <c:v>-1.04</c:v>
                </c:pt>
                <c:pt idx="2">
                  <c:v>-1.25</c:v>
                </c:pt>
                <c:pt idx="3">
                  <c:v>-1.04</c:v>
                </c:pt>
                <c:pt idx="4">
                  <c:v>-1.08</c:v>
                </c:pt>
                <c:pt idx="5">
                  <c:v>-0.57000000000000006</c:v>
                </c:pt>
                <c:pt idx="6">
                  <c:v>-0.41</c:v>
                </c:pt>
                <c:pt idx="7">
                  <c:v>-0.29000000000000004</c:v>
                </c:pt>
                <c:pt idx="8">
                  <c:v>-0.28999999999999998</c:v>
                </c:pt>
              </c:numCache>
            </c:numRef>
          </c:val>
          <c:smooth val="0"/>
        </c:ser>
        <c:ser>
          <c:idx val="2"/>
          <c:order val="2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92944"/>
        <c:axId val="134893504"/>
      </c:lineChart>
      <c:catAx>
        <c:axId val="1348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3504"/>
        <c:crossesAt val="-1.6"/>
        <c:auto val="1"/>
        <c:lblAlgn val="ctr"/>
        <c:lblOffset val="100"/>
        <c:noMultiLvlLbl val="0"/>
      </c:catAx>
      <c:valAx>
        <c:axId val="134893504"/>
        <c:scaling>
          <c:orientation val="minMax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All-time'!$AQ$9</c:f>
              <c:strCache>
                <c:ptCount val="1"/>
                <c:pt idx="0">
                  <c:v>Girls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1150882010881"/>
                  <c:y val="9.16380297823596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All-time'!$O$5:$O$13</c:f>
              <c:numCache>
                <c:formatCode>General</c:formatCode>
                <c:ptCount val="9"/>
                <c:pt idx="0">
                  <c:v>-3.67</c:v>
                </c:pt>
                <c:pt idx="1">
                  <c:v>-2.52</c:v>
                </c:pt>
                <c:pt idx="2">
                  <c:v>-1.93</c:v>
                </c:pt>
                <c:pt idx="3">
                  <c:v>-1.03</c:v>
                </c:pt>
                <c:pt idx="4">
                  <c:v>-0.65</c:v>
                </c:pt>
                <c:pt idx="5">
                  <c:v>-0.33</c:v>
                </c:pt>
                <c:pt idx="6">
                  <c:v>-0.2</c:v>
                </c:pt>
                <c:pt idx="7">
                  <c:v>-0.1</c:v>
                </c:pt>
                <c:pt idx="8">
                  <c:v>-0.06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All-time'!$AQ$10</c:f>
              <c:strCache>
                <c:ptCount val="1"/>
                <c:pt idx="0">
                  <c:v>Boys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241479432932099E-2"/>
                  <c:y val="0.2703321878579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All-time'!$O$21:$O$29</c:f>
              <c:numCache>
                <c:formatCode>General</c:formatCode>
                <c:ptCount val="9"/>
                <c:pt idx="0">
                  <c:v>-3.38</c:v>
                </c:pt>
                <c:pt idx="1">
                  <c:v>-2.31</c:v>
                </c:pt>
                <c:pt idx="2">
                  <c:v>-2.38</c:v>
                </c:pt>
                <c:pt idx="3">
                  <c:v>-1.86</c:v>
                </c:pt>
                <c:pt idx="4">
                  <c:v>-1.48</c:v>
                </c:pt>
                <c:pt idx="5">
                  <c:v>-0.84</c:v>
                </c:pt>
                <c:pt idx="6">
                  <c:v>-0.63</c:v>
                </c:pt>
                <c:pt idx="7">
                  <c:v>-0.42</c:v>
                </c:pt>
                <c:pt idx="8">
                  <c:v>-0.25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50928"/>
        <c:axId val="220971008"/>
      </c:lineChart>
      <c:catAx>
        <c:axId val="2213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1008"/>
        <c:crossesAt val="-7.5"/>
        <c:auto val="1"/>
        <c:lblAlgn val="ctr"/>
        <c:lblOffset val="100"/>
        <c:noMultiLvlLbl val="0"/>
      </c:catAx>
      <c:valAx>
        <c:axId val="22097100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09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73443347628148"/>
                  <c:y val="-2.2909507445589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(raw)'!$AQ$107:$AY$107</c:f>
              <c:numCache>
                <c:formatCode>0.00</c:formatCode>
                <c:ptCount val="9"/>
                <c:pt idx="0">
                  <c:v>-1.54</c:v>
                </c:pt>
                <c:pt idx="1">
                  <c:v>-1.0150000000000001</c:v>
                </c:pt>
                <c:pt idx="2">
                  <c:v>-0.96</c:v>
                </c:pt>
                <c:pt idx="3">
                  <c:v>-0.4</c:v>
                </c:pt>
                <c:pt idx="4">
                  <c:v>-0.4</c:v>
                </c:pt>
                <c:pt idx="5">
                  <c:v>0</c:v>
                </c:pt>
                <c:pt idx="6">
                  <c:v>-0.19</c:v>
                </c:pt>
                <c:pt idx="7">
                  <c:v>-0.05</c:v>
                </c:pt>
                <c:pt idx="8">
                  <c:v>-0.01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925801991881015E-2"/>
                  <c:y val="0.17411225658648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(raw)'!$AQ$218:$AY$218</c:f>
              <c:numCache>
                <c:formatCode>0.00</c:formatCode>
                <c:ptCount val="9"/>
                <c:pt idx="0">
                  <c:v>-1.5150000000000001</c:v>
                </c:pt>
                <c:pt idx="1">
                  <c:v>-1.04</c:v>
                </c:pt>
                <c:pt idx="2">
                  <c:v>-1.25</c:v>
                </c:pt>
                <c:pt idx="3">
                  <c:v>-1.04</c:v>
                </c:pt>
                <c:pt idx="4">
                  <c:v>-1.08</c:v>
                </c:pt>
                <c:pt idx="5">
                  <c:v>-0.57000000000000006</c:v>
                </c:pt>
                <c:pt idx="6">
                  <c:v>-0.41</c:v>
                </c:pt>
                <c:pt idx="7">
                  <c:v>-0.29000000000000004</c:v>
                </c:pt>
                <c:pt idx="8">
                  <c:v>-0.28999999999999998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4928"/>
        <c:axId val="220975488"/>
      </c:lineChart>
      <c:catAx>
        <c:axId val="2209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5488"/>
        <c:crossesAt val="-4"/>
        <c:auto val="1"/>
        <c:lblAlgn val="ctr"/>
        <c:lblOffset val="100"/>
        <c:noMultiLvlLbl val="0"/>
      </c:catAx>
      <c:valAx>
        <c:axId val="220975488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All-time'!$AQ$9</c:f>
              <c:strCache>
                <c:ptCount val="1"/>
                <c:pt idx="0">
                  <c:v>Girls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294242732981064"/>
                  <c:y val="-8.4143193441026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plus"/>
            <c:errValType val="cust"/>
            <c:noEndCap val="0"/>
            <c:plus>
              <c:numRef>
                <c:f>'Top 100 vs All-time'!$Q$5:$Q$13</c:f>
                <c:numCache>
                  <c:formatCode>General</c:formatCode>
                  <c:ptCount val="9"/>
                  <c:pt idx="0">
                    <c:v>4.0042035</c:v>
                  </c:pt>
                  <c:pt idx="1">
                    <c:v>3.1981638999999999</c:v>
                  </c:pt>
                  <c:pt idx="2">
                    <c:v>2.5433571000000001</c:v>
                  </c:pt>
                  <c:pt idx="4">
                    <c:v>1.4594819000000001</c:v>
                  </c:pt>
                  <c:pt idx="5">
                    <c:v>1.5565515999999999</c:v>
                  </c:pt>
                  <c:pt idx="6">
                    <c:v>1.5496977999999999</c:v>
                  </c:pt>
                  <c:pt idx="7">
                    <c:v>1.5280141</c:v>
                  </c:pt>
                  <c:pt idx="8">
                    <c:v>1.5880871999999999</c:v>
                  </c:pt>
                </c:numCache>
              </c:numRef>
            </c:plus>
            <c:minus>
              <c:numRef>
                <c:f>'Top 100 vs All-time'!$Q$5:$Q$13</c:f>
                <c:numCache>
                  <c:formatCode>General</c:formatCode>
                  <c:ptCount val="9"/>
                  <c:pt idx="0">
                    <c:v>4.0042035</c:v>
                  </c:pt>
                  <c:pt idx="1">
                    <c:v>3.1981638999999999</c:v>
                  </c:pt>
                  <c:pt idx="2">
                    <c:v>2.5433571000000001</c:v>
                  </c:pt>
                  <c:pt idx="4">
                    <c:v>1.4594819000000001</c:v>
                  </c:pt>
                  <c:pt idx="5">
                    <c:v>1.5565515999999999</c:v>
                  </c:pt>
                  <c:pt idx="6">
                    <c:v>1.5496977999999999</c:v>
                  </c:pt>
                  <c:pt idx="7">
                    <c:v>1.5280141</c:v>
                  </c:pt>
                  <c:pt idx="8">
                    <c:v>1.5880871999999999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All-time'!$P$5:$P$13</c:f>
              <c:numCache>
                <c:formatCode>0.00</c:formatCode>
                <c:ptCount val="9"/>
                <c:pt idx="0">
                  <c:v>-4.3705595300000004</c:v>
                </c:pt>
                <c:pt idx="1">
                  <c:v>-3.1084034300000001</c:v>
                </c:pt>
                <c:pt idx="2">
                  <c:v>-2.3490103100000002</c:v>
                </c:pt>
                <c:pt idx="3">
                  <c:v>-1.2981270300000001</c:v>
                </c:pt>
                <c:pt idx="4">
                  <c:v>-0.79565448000000005</c:v>
                </c:pt>
                <c:pt idx="5">
                  <c:v>-0.40260377000000003</c:v>
                </c:pt>
                <c:pt idx="6">
                  <c:v>-0.24192114000000001</c:v>
                </c:pt>
                <c:pt idx="7">
                  <c:v>-0.11306521999999999</c:v>
                </c:pt>
                <c:pt idx="8">
                  <c:v>-3.6579859999999999E-2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All-time'!$AQ$10</c:f>
              <c:strCache>
                <c:ptCount val="1"/>
                <c:pt idx="0">
                  <c:v>Boys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07069360945383E-2"/>
                  <c:y val="0.24051844034959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minus"/>
            <c:errValType val="cust"/>
            <c:noEndCap val="0"/>
            <c:plus>
              <c:numRef>
                <c:f>'Top 100 vs All-time'!$Q$21:$Q$29</c:f>
                <c:numCache>
                  <c:formatCode>General</c:formatCode>
                  <c:ptCount val="9"/>
                  <c:pt idx="0">
                    <c:v>4.5787630000000004</c:v>
                  </c:pt>
                  <c:pt idx="1">
                    <c:v>3.5160733999999998</c:v>
                  </c:pt>
                  <c:pt idx="2">
                    <c:v>2.901618</c:v>
                  </c:pt>
                  <c:pt idx="3">
                    <c:v>2.2904298000000001</c:v>
                  </c:pt>
                  <c:pt idx="4">
                    <c:v>1.8166825</c:v>
                  </c:pt>
                  <c:pt idx="5">
                    <c:v>1.4614117</c:v>
                  </c:pt>
                  <c:pt idx="6">
                    <c:v>1.3751409999999999</c:v>
                  </c:pt>
                  <c:pt idx="7">
                    <c:v>1.4851957</c:v>
                  </c:pt>
                  <c:pt idx="8">
                    <c:v>1.2919613000000001</c:v>
                  </c:pt>
                </c:numCache>
              </c:numRef>
            </c:plus>
            <c:minus>
              <c:numRef>
                <c:f>'Top 100 vs All-time'!$Q$21:$Q$29</c:f>
                <c:numCache>
                  <c:formatCode>General</c:formatCode>
                  <c:ptCount val="9"/>
                  <c:pt idx="0">
                    <c:v>4.5787630000000004</c:v>
                  </c:pt>
                  <c:pt idx="1">
                    <c:v>3.5160733999999998</c:v>
                  </c:pt>
                  <c:pt idx="2">
                    <c:v>2.901618</c:v>
                  </c:pt>
                  <c:pt idx="3">
                    <c:v>2.2904298000000001</c:v>
                  </c:pt>
                  <c:pt idx="4">
                    <c:v>1.8166825</c:v>
                  </c:pt>
                  <c:pt idx="5">
                    <c:v>1.4614117</c:v>
                  </c:pt>
                  <c:pt idx="6">
                    <c:v>1.3751409999999999</c:v>
                  </c:pt>
                  <c:pt idx="7">
                    <c:v>1.4851957</c:v>
                  </c:pt>
                  <c:pt idx="8">
                    <c:v>1.2919613000000001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All-time'!$P$21:$P$29</c:f>
              <c:numCache>
                <c:formatCode>0.00</c:formatCode>
                <c:ptCount val="9"/>
                <c:pt idx="0">
                  <c:v>-4.1660759199999999</c:v>
                </c:pt>
                <c:pt idx="1">
                  <c:v>-2.97164793</c:v>
                </c:pt>
                <c:pt idx="2">
                  <c:v>-2.8665358099999998</c:v>
                </c:pt>
                <c:pt idx="3">
                  <c:v>-2.2380158899999998</c:v>
                </c:pt>
                <c:pt idx="4">
                  <c:v>-1.73476919</c:v>
                </c:pt>
                <c:pt idx="5">
                  <c:v>-1.01826025</c:v>
                </c:pt>
                <c:pt idx="6">
                  <c:v>-0.72528243999999997</c:v>
                </c:pt>
                <c:pt idx="7">
                  <c:v>-0.46030310000000002</c:v>
                </c:pt>
                <c:pt idx="8">
                  <c:v>-0.24598157000000001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89504"/>
        <c:axId val="221890064"/>
      </c:lineChart>
      <c:catAx>
        <c:axId val="22188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0064"/>
        <c:crossesAt val="-16"/>
        <c:auto val="1"/>
        <c:lblAlgn val="ctr"/>
        <c:lblOffset val="100"/>
        <c:noMultiLvlLbl val="0"/>
      </c:catAx>
      <c:valAx>
        <c:axId val="221890064"/>
        <c:scaling>
          <c:orientation val="minMax"/>
          <c:max val="2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Improvement in 45.7Fr (sec)</a:t>
                </a:r>
              </a:p>
            </c:rich>
          </c:tx>
          <c:layout>
            <c:manualLayout>
              <c:xMode val="edge"/>
              <c:yMode val="edge"/>
              <c:x val="2.2027890009624048E-3"/>
              <c:y val="6.85950338681891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9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61850459224557"/>
                  <c:y val="-8.0700634070225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plus"/>
            <c:errValType val="cust"/>
            <c:noEndCap val="0"/>
            <c:plus>
              <c:numRef>
                <c:f>'Top 100 (raw)'!$AQ$106:$AY$106</c:f>
                <c:numCache>
                  <c:formatCode>General</c:formatCode>
                  <c:ptCount val="9"/>
                  <c:pt idx="0">
                    <c:v>0.73856746726037781</c:v>
                  </c:pt>
                  <c:pt idx="1">
                    <c:v>0.64152494520411896</c:v>
                  </c:pt>
                  <c:pt idx="2">
                    <c:v>0.58487914464292678</c:v>
                  </c:pt>
                  <c:pt idx="3">
                    <c:v>0.58241769665894561</c:v>
                  </c:pt>
                  <c:pt idx="4">
                    <c:v>0.58887493524378531</c:v>
                  </c:pt>
                  <c:pt idx="5">
                    <c:v>0.70873147127824199</c:v>
                  </c:pt>
                  <c:pt idx="6">
                    <c:v>0.6451035993126637</c:v>
                  </c:pt>
                  <c:pt idx="7">
                    <c:v>0.52829227917927868</c:v>
                  </c:pt>
                  <c:pt idx="8">
                    <c:v>0.53224254396267945</c:v>
                  </c:pt>
                </c:numCache>
              </c:numRef>
            </c:plus>
            <c:minus>
              <c:numRef>
                <c:f>'Top 100 (raw)'!$AQ$106:$AY$106</c:f>
                <c:numCache>
                  <c:formatCode>General</c:formatCode>
                  <c:ptCount val="9"/>
                  <c:pt idx="0">
                    <c:v>0.73856746726037781</c:v>
                  </c:pt>
                  <c:pt idx="1">
                    <c:v>0.64152494520411896</c:v>
                  </c:pt>
                  <c:pt idx="2">
                    <c:v>0.58487914464292678</c:v>
                  </c:pt>
                  <c:pt idx="3">
                    <c:v>0.58241769665894561</c:v>
                  </c:pt>
                  <c:pt idx="4">
                    <c:v>0.58887493524378531</c:v>
                  </c:pt>
                  <c:pt idx="5">
                    <c:v>0.70873147127824199</c:v>
                  </c:pt>
                  <c:pt idx="6">
                    <c:v>0.6451035993126637</c:v>
                  </c:pt>
                  <c:pt idx="7">
                    <c:v>0.52829227917927868</c:v>
                  </c:pt>
                  <c:pt idx="8">
                    <c:v>0.53224254396267945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(raw)'!$AQ$105:$AY$105</c:f>
              <c:numCache>
                <c:formatCode>0.00</c:formatCode>
                <c:ptCount val="9"/>
                <c:pt idx="0">
                  <c:v>-1.6001052631578949</c:v>
                </c:pt>
                <c:pt idx="1">
                  <c:v>-1.0352127659574475</c:v>
                </c:pt>
                <c:pt idx="2">
                  <c:v>-0.94559139784946245</c:v>
                </c:pt>
                <c:pt idx="3">
                  <c:v>-0.38085365853658532</c:v>
                </c:pt>
                <c:pt idx="4">
                  <c:v>-0.35597222222222213</c:v>
                </c:pt>
                <c:pt idx="5">
                  <c:v>-0.13710144927536227</c:v>
                </c:pt>
                <c:pt idx="6">
                  <c:v>-0.15230769230769234</c:v>
                </c:pt>
                <c:pt idx="7">
                  <c:v>-1.1967213114754105E-2</c:v>
                </c:pt>
                <c:pt idx="8">
                  <c:v>-0.16391304347826088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54168244379675E-2"/>
                  <c:y val="0.17720954983719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minus"/>
            <c:errValType val="cust"/>
            <c:noEndCap val="0"/>
            <c:plus>
              <c:numRef>
                <c:f>'Top 100 (raw)'!$AQ$217:$AY$217</c:f>
                <c:numCache>
                  <c:formatCode>General</c:formatCode>
                  <c:ptCount val="9"/>
                  <c:pt idx="0">
                    <c:v>0.82129508341100421</c:v>
                  </c:pt>
                  <c:pt idx="1">
                    <c:v>0.6218374246230135</c:v>
                  </c:pt>
                  <c:pt idx="2">
                    <c:v>0.69619333329093458</c:v>
                  </c:pt>
                  <c:pt idx="3">
                    <c:v>0.69428190329746398</c:v>
                  </c:pt>
                  <c:pt idx="4">
                    <c:v>0.67216262925760983</c:v>
                  </c:pt>
                  <c:pt idx="5">
                    <c:v>0.59494965991404292</c:v>
                  </c:pt>
                  <c:pt idx="6">
                    <c:v>0.58901238800244182</c:v>
                  </c:pt>
                  <c:pt idx="7">
                    <c:v>0.50140511604438198</c:v>
                  </c:pt>
                  <c:pt idx="8">
                    <c:v>0.53509036443689351</c:v>
                  </c:pt>
                </c:numCache>
              </c:numRef>
            </c:plus>
            <c:minus>
              <c:numRef>
                <c:f>'Top 100 (raw)'!$AQ$217:$AY$217</c:f>
                <c:numCache>
                  <c:formatCode>General</c:formatCode>
                  <c:ptCount val="9"/>
                  <c:pt idx="0">
                    <c:v>0.82129508341100421</c:v>
                  </c:pt>
                  <c:pt idx="1">
                    <c:v>0.6218374246230135</c:v>
                  </c:pt>
                  <c:pt idx="2">
                    <c:v>0.69619333329093458</c:v>
                  </c:pt>
                  <c:pt idx="3">
                    <c:v>0.69428190329746398</c:v>
                  </c:pt>
                  <c:pt idx="4">
                    <c:v>0.67216262925760983</c:v>
                  </c:pt>
                  <c:pt idx="5">
                    <c:v>0.59494965991404292</c:v>
                  </c:pt>
                  <c:pt idx="6">
                    <c:v>0.58901238800244182</c:v>
                  </c:pt>
                  <c:pt idx="7">
                    <c:v>0.50140511604438198</c:v>
                  </c:pt>
                  <c:pt idx="8">
                    <c:v>0.53509036443689351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(raw)'!$AQ$216:$AY$216</c:f>
              <c:numCache>
                <c:formatCode>0.00</c:formatCode>
                <c:ptCount val="9"/>
                <c:pt idx="0">
                  <c:v>-1.3983333333333332</c:v>
                </c:pt>
                <c:pt idx="1">
                  <c:v>-1.0978021978021981</c:v>
                </c:pt>
                <c:pt idx="2">
                  <c:v>-1.2382558139534885</c:v>
                </c:pt>
                <c:pt idx="3">
                  <c:v>-0.91215189873417724</c:v>
                </c:pt>
                <c:pt idx="4">
                  <c:v>-1.0894202898550722</c:v>
                </c:pt>
                <c:pt idx="5">
                  <c:v>-0.57612903225806433</c:v>
                </c:pt>
                <c:pt idx="6">
                  <c:v>-0.48542372881355922</c:v>
                </c:pt>
                <c:pt idx="7">
                  <c:v>-0.34116666666666667</c:v>
                </c:pt>
                <c:pt idx="8">
                  <c:v>-0.28226415094339619</c:v>
                </c:pt>
              </c:numCache>
            </c:numRef>
          </c:val>
          <c:smooth val="0"/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93984"/>
        <c:axId val="221894544"/>
      </c:lineChart>
      <c:catAx>
        <c:axId val="22189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4544"/>
        <c:crossesAt val="-12"/>
        <c:auto val="1"/>
        <c:lblAlgn val="ctr"/>
        <c:lblOffset val="100"/>
        <c:noMultiLvlLbl val="0"/>
      </c:catAx>
      <c:valAx>
        <c:axId val="221894544"/>
        <c:scaling>
          <c:orientation val="minMax"/>
          <c:max val="2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Improvement in 45.7Fr (sec)</a:t>
                </a:r>
              </a:p>
            </c:rich>
          </c:tx>
          <c:layout>
            <c:manualLayout>
              <c:xMode val="edge"/>
              <c:yMode val="edge"/>
              <c:x val="2.2027890009624048E-3"/>
              <c:y val="7.31769353573071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39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3055555555555554"/>
          <c:y val="0.60481099656357384"/>
          <c:w val="0.32777777777777778"/>
          <c:h val="0.21019527198275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9582197506793"/>
                  <c:y val="1.1792443470339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All-time'!$O$3:$O$16</c:f>
              <c:numCache>
                <c:formatCode>General</c:formatCode>
                <c:ptCount val="14"/>
                <c:pt idx="0">
                  <c:v>-6.64</c:v>
                </c:pt>
                <c:pt idx="1">
                  <c:v>-4.63</c:v>
                </c:pt>
                <c:pt idx="2">
                  <c:v>-3.67</c:v>
                </c:pt>
                <c:pt idx="3">
                  <c:v>-2.52</c:v>
                </c:pt>
                <c:pt idx="4">
                  <c:v>-1.93</c:v>
                </c:pt>
                <c:pt idx="5">
                  <c:v>-1.03</c:v>
                </c:pt>
                <c:pt idx="6">
                  <c:v>-0.65</c:v>
                </c:pt>
                <c:pt idx="7">
                  <c:v>-0.33</c:v>
                </c:pt>
                <c:pt idx="8">
                  <c:v>-0.2</c:v>
                </c:pt>
                <c:pt idx="9">
                  <c:v>-0.1</c:v>
                </c:pt>
                <c:pt idx="10">
                  <c:v>-0.06</c:v>
                </c:pt>
                <c:pt idx="11">
                  <c:v>-0.16</c:v>
                </c:pt>
                <c:pt idx="12">
                  <c:v>-0.09</c:v>
                </c:pt>
                <c:pt idx="13">
                  <c:v>-0.09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83714751101066E-2"/>
                  <c:y val="0.16172416592255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All-time'!$O$19:$O$32</c:f>
              <c:numCache>
                <c:formatCode>General</c:formatCode>
                <c:ptCount val="14"/>
                <c:pt idx="0">
                  <c:v>-6.73</c:v>
                </c:pt>
                <c:pt idx="1">
                  <c:v>-4.45</c:v>
                </c:pt>
                <c:pt idx="2">
                  <c:v>-3.38</c:v>
                </c:pt>
                <c:pt idx="3">
                  <c:v>-2.31</c:v>
                </c:pt>
                <c:pt idx="4">
                  <c:v>-2.38</c:v>
                </c:pt>
                <c:pt idx="5">
                  <c:v>-1.86</c:v>
                </c:pt>
                <c:pt idx="6">
                  <c:v>-1.48</c:v>
                </c:pt>
                <c:pt idx="7">
                  <c:v>-0.84</c:v>
                </c:pt>
                <c:pt idx="8">
                  <c:v>-0.63</c:v>
                </c:pt>
                <c:pt idx="9">
                  <c:v>-0.42</c:v>
                </c:pt>
                <c:pt idx="10">
                  <c:v>-0.25</c:v>
                </c:pt>
                <c:pt idx="11">
                  <c:v>-0.18</c:v>
                </c:pt>
                <c:pt idx="12">
                  <c:v>-0.16</c:v>
                </c:pt>
                <c:pt idx="13">
                  <c:v>-0.1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40256"/>
        <c:axId val="221640816"/>
      </c:lineChart>
      <c:catAx>
        <c:axId val="22164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0816"/>
        <c:crossesAt val="-7.5"/>
        <c:auto val="1"/>
        <c:lblAlgn val="ctr"/>
        <c:lblOffset val="100"/>
        <c:noMultiLvlLbl val="0"/>
      </c:catAx>
      <c:valAx>
        <c:axId val="2216408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0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All-time'!$AQ$9</c:f>
              <c:strCache>
                <c:ptCount val="1"/>
                <c:pt idx="0">
                  <c:v>Girls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'Top 100 vs All-time'!$Q$3:$Q$16</c:f>
                <c:numCache>
                  <c:formatCode>General</c:formatCode>
                  <c:ptCount val="14"/>
                  <c:pt idx="0">
                    <c:v>6.5425155000000004</c:v>
                  </c:pt>
                  <c:pt idx="1">
                    <c:v>5.0140681999999996</c:v>
                  </c:pt>
                  <c:pt idx="2">
                    <c:v>4.0042035</c:v>
                  </c:pt>
                  <c:pt idx="3">
                    <c:v>3.1981638999999999</c:v>
                  </c:pt>
                  <c:pt idx="4">
                    <c:v>2.5433571000000001</c:v>
                  </c:pt>
                  <c:pt idx="6">
                    <c:v>1.4594819000000001</c:v>
                  </c:pt>
                  <c:pt idx="7">
                    <c:v>1.5565515999999999</c:v>
                  </c:pt>
                  <c:pt idx="8">
                    <c:v>1.5496977999999999</c:v>
                  </c:pt>
                  <c:pt idx="9">
                    <c:v>1.5280141</c:v>
                  </c:pt>
                  <c:pt idx="10">
                    <c:v>1.5880871999999999</c:v>
                  </c:pt>
                  <c:pt idx="11">
                    <c:v>1.4308765000000001</c:v>
                  </c:pt>
                  <c:pt idx="12">
                    <c:v>0.78856159999999997</c:v>
                  </c:pt>
                  <c:pt idx="13">
                    <c:v>0.76767059999999998</c:v>
                  </c:pt>
                </c:numCache>
              </c:numRef>
            </c:plus>
            <c:minus>
              <c:numRef>
                <c:f>'Top 100 vs All-time'!$Q$3:$Q$16</c:f>
                <c:numCache>
                  <c:formatCode>General</c:formatCode>
                  <c:ptCount val="14"/>
                  <c:pt idx="0">
                    <c:v>6.5425155000000004</c:v>
                  </c:pt>
                  <c:pt idx="1">
                    <c:v>5.0140681999999996</c:v>
                  </c:pt>
                  <c:pt idx="2">
                    <c:v>4.0042035</c:v>
                  </c:pt>
                  <c:pt idx="3">
                    <c:v>3.1981638999999999</c:v>
                  </c:pt>
                  <c:pt idx="4">
                    <c:v>2.5433571000000001</c:v>
                  </c:pt>
                  <c:pt idx="6">
                    <c:v>1.4594819000000001</c:v>
                  </c:pt>
                  <c:pt idx="7">
                    <c:v>1.5565515999999999</c:v>
                  </c:pt>
                  <c:pt idx="8">
                    <c:v>1.5496977999999999</c:v>
                  </c:pt>
                  <c:pt idx="9">
                    <c:v>1.5280141</c:v>
                  </c:pt>
                  <c:pt idx="10">
                    <c:v>1.5880871999999999</c:v>
                  </c:pt>
                  <c:pt idx="11">
                    <c:v>1.4308765000000001</c:v>
                  </c:pt>
                  <c:pt idx="12">
                    <c:v>0.78856159999999997</c:v>
                  </c:pt>
                  <c:pt idx="13">
                    <c:v>0.76767059999999998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All-time'!$P$3:$P$16</c:f>
              <c:numCache>
                <c:formatCode>0.00</c:formatCode>
                <c:ptCount val="14"/>
                <c:pt idx="0">
                  <c:v>-7.8492933100000002</c:v>
                </c:pt>
                <c:pt idx="1">
                  <c:v>-5.5384839000000001</c:v>
                </c:pt>
                <c:pt idx="2">
                  <c:v>-4.3705595300000004</c:v>
                </c:pt>
                <c:pt idx="3">
                  <c:v>-3.1084034300000001</c:v>
                </c:pt>
                <c:pt idx="4">
                  <c:v>-2.3490103100000002</c:v>
                </c:pt>
                <c:pt idx="5">
                  <c:v>-1.2981270300000001</c:v>
                </c:pt>
                <c:pt idx="6">
                  <c:v>-0.79565448000000005</c:v>
                </c:pt>
                <c:pt idx="7">
                  <c:v>-0.40260377000000003</c:v>
                </c:pt>
                <c:pt idx="8">
                  <c:v>-0.24192114000000001</c:v>
                </c:pt>
                <c:pt idx="9">
                  <c:v>-0.11306521999999999</c:v>
                </c:pt>
                <c:pt idx="10">
                  <c:v>-3.6579859999999999E-2</c:v>
                </c:pt>
                <c:pt idx="11">
                  <c:v>-0.15040000000000001</c:v>
                </c:pt>
                <c:pt idx="12">
                  <c:v>-8.9386679999999996E-2</c:v>
                </c:pt>
                <c:pt idx="13">
                  <c:v>-0.1014207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All-time'!$AQ$10</c:f>
              <c:strCache>
                <c:ptCount val="1"/>
                <c:pt idx="0">
                  <c:v>Boys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'Top 100 vs All-time'!$Q$19:$Q$32</c:f>
                <c:numCache>
                  <c:formatCode>General</c:formatCode>
                  <c:ptCount val="14"/>
                  <c:pt idx="0">
                    <c:v>7.0137130000000001</c:v>
                  </c:pt>
                  <c:pt idx="1">
                    <c:v>5.3689220000000004</c:v>
                  </c:pt>
                  <c:pt idx="2">
                    <c:v>4.5787630000000004</c:v>
                  </c:pt>
                  <c:pt idx="3">
                    <c:v>3.5160733999999998</c:v>
                  </c:pt>
                  <c:pt idx="4">
                    <c:v>2.901618</c:v>
                  </c:pt>
                  <c:pt idx="5">
                    <c:v>2.2904298000000001</c:v>
                  </c:pt>
                  <c:pt idx="6">
                    <c:v>1.8166825</c:v>
                  </c:pt>
                  <c:pt idx="7">
                    <c:v>1.4614117</c:v>
                  </c:pt>
                  <c:pt idx="8">
                    <c:v>1.3751409999999999</c:v>
                  </c:pt>
                  <c:pt idx="9">
                    <c:v>1.4851957</c:v>
                  </c:pt>
                  <c:pt idx="10">
                    <c:v>1.2919613000000001</c:v>
                  </c:pt>
                  <c:pt idx="11">
                    <c:v>1.1571407</c:v>
                  </c:pt>
                  <c:pt idx="12">
                    <c:v>0.81750860000000003</c:v>
                  </c:pt>
                  <c:pt idx="13">
                    <c:v>0.73085389999999995</c:v>
                  </c:pt>
                </c:numCache>
              </c:numRef>
            </c:plus>
            <c:minus>
              <c:numRef>
                <c:f>'Top 100 vs All-time'!$Q$19:$Q$32</c:f>
                <c:numCache>
                  <c:formatCode>General</c:formatCode>
                  <c:ptCount val="14"/>
                  <c:pt idx="0">
                    <c:v>7.0137130000000001</c:v>
                  </c:pt>
                  <c:pt idx="1">
                    <c:v>5.3689220000000004</c:v>
                  </c:pt>
                  <c:pt idx="2">
                    <c:v>4.5787630000000004</c:v>
                  </c:pt>
                  <c:pt idx="3">
                    <c:v>3.5160733999999998</c:v>
                  </c:pt>
                  <c:pt idx="4">
                    <c:v>2.901618</c:v>
                  </c:pt>
                  <c:pt idx="5">
                    <c:v>2.2904298000000001</c:v>
                  </c:pt>
                  <c:pt idx="6">
                    <c:v>1.8166825</c:v>
                  </c:pt>
                  <c:pt idx="7">
                    <c:v>1.4614117</c:v>
                  </c:pt>
                  <c:pt idx="8">
                    <c:v>1.3751409999999999</c:v>
                  </c:pt>
                  <c:pt idx="9">
                    <c:v>1.4851957</c:v>
                  </c:pt>
                  <c:pt idx="10">
                    <c:v>1.2919613000000001</c:v>
                  </c:pt>
                  <c:pt idx="11">
                    <c:v>1.1571407</c:v>
                  </c:pt>
                  <c:pt idx="12">
                    <c:v>0.81750860000000003</c:v>
                  </c:pt>
                  <c:pt idx="13">
                    <c:v>0.73085389999999995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All-time'!$P$19:$P$32</c:f>
              <c:numCache>
                <c:formatCode>0.00</c:formatCode>
                <c:ptCount val="14"/>
                <c:pt idx="0">
                  <c:v>-8.0599839600000003</c:v>
                </c:pt>
                <c:pt idx="1">
                  <c:v>-5.43490232</c:v>
                </c:pt>
                <c:pt idx="2">
                  <c:v>-4.1660759199999999</c:v>
                </c:pt>
                <c:pt idx="3">
                  <c:v>-2.97164793</c:v>
                </c:pt>
                <c:pt idx="4">
                  <c:v>-2.8665358099999998</c:v>
                </c:pt>
                <c:pt idx="5">
                  <c:v>-2.2380158899999998</c:v>
                </c:pt>
                <c:pt idx="6">
                  <c:v>-1.73476919</c:v>
                </c:pt>
                <c:pt idx="7">
                  <c:v>-1.01826025</c:v>
                </c:pt>
                <c:pt idx="8">
                  <c:v>-0.72528243999999997</c:v>
                </c:pt>
                <c:pt idx="9">
                  <c:v>-0.46030310000000002</c:v>
                </c:pt>
                <c:pt idx="10">
                  <c:v>-0.24598157000000001</c:v>
                </c:pt>
                <c:pt idx="11">
                  <c:v>-0.18539568000000001</c:v>
                </c:pt>
                <c:pt idx="12">
                  <c:v>-0.15836061000000001</c:v>
                </c:pt>
                <c:pt idx="13">
                  <c:v>-7.8246860000000001E-2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44736"/>
        <c:axId val="221645296"/>
      </c:lineChart>
      <c:catAx>
        <c:axId val="2216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5296"/>
        <c:crossesAt val="-16"/>
        <c:auto val="1"/>
        <c:lblAlgn val="ctr"/>
        <c:lblOffset val="100"/>
        <c:noMultiLvlLbl val="0"/>
      </c:catAx>
      <c:valAx>
        <c:axId val="221645296"/>
        <c:scaling>
          <c:orientation val="minMax"/>
          <c:max val="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Improvement in 45.7Fr (sec)</a:t>
                </a:r>
              </a:p>
            </c:rich>
          </c:tx>
          <c:layout>
            <c:manualLayout>
              <c:xMode val="edge"/>
              <c:yMode val="edge"/>
              <c:x val="2.2027890009624048E-3"/>
              <c:y val="6.85950338681891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4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 (G)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0"/>
          <c:order val="0"/>
          <c:tx>
            <c:strRef>
              <c:f>'Top 100 vs All-time'!$AQ$11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440309449245"/>
                  <c:y val="-3.1882473024205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(raw)'!$AQ$107:$AY$107</c:f>
              <c:numCache>
                <c:formatCode>0.00</c:formatCode>
                <c:ptCount val="9"/>
                <c:pt idx="0">
                  <c:v>-1.54</c:v>
                </c:pt>
                <c:pt idx="1">
                  <c:v>-1.0150000000000001</c:v>
                </c:pt>
                <c:pt idx="2">
                  <c:v>-0.96</c:v>
                </c:pt>
                <c:pt idx="3">
                  <c:v>-0.4</c:v>
                </c:pt>
                <c:pt idx="4">
                  <c:v>-0.4</c:v>
                </c:pt>
                <c:pt idx="5">
                  <c:v>0</c:v>
                </c:pt>
                <c:pt idx="6">
                  <c:v>-0.19</c:v>
                </c:pt>
                <c:pt idx="7">
                  <c:v>-0.05</c:v>
                </c:pt>
                <c:pt idx="8">
                  <c:v>-0.01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100 vs All-time'!$AQ$12</c:f>
              <c:strCache>
                <c:ptCount val="1"/>
                <c:pt idx="0">
                  <c:v>All-time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0219696050391819E-2"/>
                  <c:y val="0.1347841936424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All-time'!$O$5:$O$13</c:f>
              <c:numCache>
                <c:formatCode>General</c:formatCode>
                <c:ptCount val="9"/>
                <c:pt idx="0">
                  <c:v>-3.67</c:v>
                </c:pt>
                <c:pt idx="1">
                  <c:v>-2.52</c:v>
                </c:pt>
                <c:pt idx="2">
                  <c:v>-1.93</c:v>
                </c:pt>
                <c:pt idx="3">
                  <c:v>-1.03</c:v>
                </c:pt>
                <c:pt idx="4">
                  <c:v>-0.65</c:v>
                </c:pt>
                <c:pt idx="5">
                  <c:v>-0.33</c:v>
                </c:pt>
                <c:pt idx="6">
                  <c:v>-0.2</c:v>
                </c:pt>
                <c:pt idx="7">
                  <c:v>-0.1</c:v>
                </c:pt>
                <c:pt idx="8">
                  <c:v>-0.06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8912"/>
        <c:axId val="222329472"/>
      </c:lineChart>
      <c:catAx>
        <c:axId val="2223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9472"/>
        <c:crossesAt val="-7.5"/>
        <c:auto val="1"/>
        <c:lblAlgn val="ctr"/>
        <c:lblOffset val="100"/>
        <c:noMultiLvlLbl val="0"/>
      </c:catAx>
      <c:valAx>
        <c:axId val="22232947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89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</a:t>
            </a:r>
          </a:p>
        </c:rich>
      </c:tx>
      <c:layout>
        <c:manualLayout>
          <c:xMode val="edge"/>
          <c:yMode val="edge"/>
          <c:x val="0.1604019201225064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All-time'!$AQ$11</c:f>
              <c:strCache>
                <c:ptCount val="1"/>
                <c:pt idx="0">
                  <c:v>Top 100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All-time'!$N$3:$N$16</c:f>
              <c:numCache>
                <c:formatCode>General</c:formatCode>
                <c:ptCount val="14"/>
                <c:pt idx="2" formatCode="0.00">
                  <c:v>-0.02</c:v>
                </c:pt>
                <c:pt idx="3" formatCode="0.00">
                  <c:v>0.03</c:v>
                </c:pt>
                <c:pt idx="4" formatCode="0.00">
                  <c:v>0.28999999999999998</c:v>
                </c:pt>
                <c:pt idx="5" formatCode="0.00">
                  <c:v>0.64</c:v>
                </c:pt>
                <c:pt idx="6" formatCode="0.00">
                  <c:v>0.68</c:v>
                </c:pt>
                <c:pt idx="7" formatCode="0.00">
                  <c:v>0.56999999999999995</c:v>
                </c:pt>
                <c:pt idx="8" formatCode="0.00">
                  <c:v>0.22</c:v>
                </c:pt>
                <c:pt idx="9" formatCode="0.00">
                  <c:v>0.24</c:v>
                </c:pt>
                <c:pt idx="10" formatCode="0.00">
                  <c:v>0.28000000000000003</c:v>
                </c:pt>
              </c:numCache>
            </c:numRef>
          </c:val>
          <c:smooth val="0"/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'Top 100 vs All-time'!$AQ$12</c:f>
              <c:strCache>
                <c:ptCount val="1"/>
                <c:pt idx="0">
                  <c:v>All-time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'Top 100 vs All-time'!$X$3:$X$16</c:f>
              <c:numCache>
                <c:formatCode>General</c:formatCode>
                <c:ptCount val="14"/>
                <c:pt idx="0">
                  <c:v>9.0000000000000746E-2</c:v>
                </c:pt>
                <c:pt idx="1">
                  <c:v>-0.17999999999999972</c:v>
                </c:pt>
                <c:pt idx="2">
                  <c:v>-0.29000000000000004</c:v>
                </c:pt>
                <c:pt idx="3">
                  <c:v>-0.20999999999999996</c:v>
                </c:pt>
                <c:pt idx="4">
                  <c:v>0.44999999999999996</c:v>
                </c:pt>
                <c:pt idx="5">
                  <c:v>0.83000000000000007</c:v>
                </c:pt>
                <c:pt idx="6">
                  <c:v>0.83</c:v>
                </c:pt>
                <c:pt idx="7">
                  <c:v>0.51</c:v>
                </c:pt>
                <c:pt idx="8">
                  <c:v>0.43</c:v>
                </c:pt>
                <c:pt idx="9">
                  <c:v>0.31999999999999995</c:v>
                </c:pt>
                <c:pt idx="10">
                  <c:v>0.19</c:v>
                </c:pt>
                <c:pt idx="11">
                  <c:v>1.999999999999999E-2</c:v>
                </c:pt>
                <c:pt idx="12">
                  <c:v>7.0000000000000007E-2</c:v>
                </c:pt>
                <c:pt idx="13">
                  <c:v>1.0000000000000009E-2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33392"/>
        <c:axId val="222145968"/>
      </c:lineChart>
      <c:catAx>
        <c:axId val="2223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5968"/>
        <c:crossesAt val="-0.9"/>
        <c:auto val="1"/>
        <c:lblAlgn val="ctr"/>
        <c:lblOffset val="100"/>
        <c:noMultiLvlLbl val="0"/>
      </c:catAx>
      <c:valAx>
        <c:axId val="222145968"/>
        <c:scaling>
          <c:orientation val="minMax"/>
          <c:max val="1.5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Median sex-diff in improvement (sec)</a:t>
                </a:r>
              </a:p>
            </c:rich>
          </c:tx>
          <c:layout>
            <c:manualLayout>
              <c:xMode val="edge"/>
              <c:yMode val="edge"/>
              <c:x val="8.4415884135865468E-3"/>
              <c:y val="5.31980898221055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3392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55631601750038628"/>
          <c:y val="6.4814814814814811E-2"/>
          <c:w val="0.40414986116968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 (B)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0"/>
          <c:order val="0"/>
          <c:tx>
            <c:strRef>
              <c:f>'Top 100 vs All-time'!$AQ$11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4347125970341"/>
                  <c:y val="1.44138232720909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(raw)'!$AQ$218:$AY$218</c:f>
              <c:numCache>
                <c:formatCode>0.00</c:formatCode>
                <c:ptCount val="9"/>
                <c:pt idx="0">
                  <c:v>-1.5150000000000001</c:v>
                </c:pt>
                <c:pt idx="1">
                  <c:v>-1.04</c:v>
                </c:pt>
                <c:pt idx="2">
                  <c:v>-1.25</c:v>
                </c:pt>
                <c:pt idx="3">
                  <c:v>-1.04</c:v>
                </c:pt>
                <c:pt idx="4">
                  <c:v>-1.08</c:v>
                </c:pt>
                <c:pt idx="5">
                  <c:v>-0.57000000000000006</c:v>
                </c:pt>
                <c:pt idx="6">
                  <c:v>-0.41</c:v>
                </c:pt>
                <c:pt idx="7">
                  <c:v>-0.29000000000000004</c:v>
                </c:pt>
                <c:pt idx="8">
                  <c:v>-0.28999999999999998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100 vs All-time'!$AQ$12</c:f>
              <c:strCache>
                <c:ptCount val="1"/>
                <c:pt idx="0">
                  <c:v>All-time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14746766684548E-2"/>
                  <c:y val="0.26904345290172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All-time'!$O$21:$O$29</c:f>
              <c:numCache>
                <c:formatCode>General</c:formatCode>
                <c:ptCount val="9"/>
                <c:pt idx="0">
                  <c:v>-3.38</c:v>
                </c:pt>
                <c:pt idx="1">
                  <c:v>-2.31</c:v>
                </c:pt>
                <c:pt idx="2">
                  <c:v>-2.38</c:v>
                </c:pt>
                <c:pt idx="3">
                  <c:v>-1.86</c:v>
                </c:pt>
                <c:pt idx="4">
                  <c:v>-1.48</c:v>
                </c:pt>
                <c:pt idx="5">
                  <c:v>-0.84</c:v>
                </c:pt>
                <c:pt idx="6">
                  <c:v>-0.63</c:v>
                </c:pt>
                <c:pt idx="7">
                  <c:v>-0.42</c:v>
                </c:pt>
                <c:pt idx="8">
                  <c:v>-0.25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9888"/>
        <c:axId val="222150448"/>
      </c:lineChart>
      <c:catAx>
        <c:axId val="2221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0448"/>
        <c:crossesAt val="-7.5"/>
        <c:auto val="1"/>
        <c:lblAlgn val="ctr"/>
        <c:lblOffset val="100"/>
        <c:noMultiLvlLbl val="0"/>
      </c:catAx>
      <c:valAx>
        <c:axId val="22215044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498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1385051814209834"/>
          <c:y val="0.54066437571592207"/>
          <c:w val="0.36944441399630384"/>
          <c:h val="0.25696638435659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</a:t>
            </a:r>
          </a:p>
        </c:rich>
      </c:tx>
      <c:layout>
        <c:manualLayout>
          <c:xMode val="edge"/>
          <c:yMode val="edge"/>
          <c:x val="2.7317828165796571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All-time'!$AQ$9</c:f>
              <c:strCache>
                <c:ptCount val="1"/>
                <c:pt idx="0">
                  <c:v>Girls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All-time'!$U$133:$AC$133</c:f>
              <c:numCache>
                <c:formatCode>0.00</c:formatCode>
                <c:ptCount val="9"/>
                <c:pt idx="0">
                  <c:v>-2.13</c:v>
                </c:pt>
                <c:pt idx="1">
                  <c:v>-1.5</c:v>
                </c:pt>
                <c:pt idx="2">
                  <c:v>-0.97</c:v>
                </c:pt>
                <c:pt idx="3">
                  <c:v>-0.63</c:v>
                </c:pt>
                <c:pt idx="4">
                  <c:v>-0.25</c:v>
                </c:pt>
                <c:pt idx="5">
                  <c:v>-0.33</c:v>
                </c:pt>
                <c:pt idx="6">
                  <c:v>-1.0000000000000009E-2</c:v>
                </c:pt>
                <c:pt idx="7">
                  <c:v>-0.05</c:v>
                </c:pt>
                <c:pt idx="8">
                  <c:v>-4.9999999999999996E-2</c:v>
                </c:pt>
              </c:numCache>
            </c:numRef>
          </c:val>
          <c:smooth val="0"/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'Top 100 vs All-time'!$AQ$10</c:f>
              <c:strCache>
                <c:ptCount val="1"/>
                <c:pt idx="0">
                  <c:v>Boys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rgbClr val="00FFFF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All-time'!$U$134:$AC$134</c:f>
              <c:numCache>
                <c:formatCode>0.00</c:formatCode>
                <c:ptCount val="9"/>
                <c:pt idx="0">
                  <c:v>-1.8599999999999999</c:v>
                </c:pt>
                <c:pt idx="1">
                  <c:v>-1.27</c:v>
                </c:pt>
                <c:pt idx="2">
                  <c:v>-1.1299999999999999</c:v>
                </c:pt>
                <c:pt idx="3">
                  <c:v>-0.82000000000000006</c:v>
                </c:pt>
                <c:pt idx="4">
                  <c:v>-0.39999999999999991</c:v>
                </c:pt>
                <c:pt idx="5">
                  <c:v>-0.27</c:v>
                </c:pt>
                <c:pt idx="6">
                  <c:v>-0.22000000000000003</c:v>
                </c:pt>
                <c:pt idx="7">
                  <c:v>-0.13</c:v>
                </c:pt>
                <c:pt idx="8">
                  <c:v>3.999999999999998E-2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80976"/>
        <c:axId val="222381536"/>
      </c:lineChart>
      <c:catAx>
        <c:axId val="22238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81536"/>
        <c:crossesAt val="-2.5"/>
        <c:auto val="1"/>
        <c:lblAlgn val="ctr"/>
        <c:lblOffset val="100"/>
        <c:noMultiLvlLbl val="0"/>
      </c:catAx>
      <c:valAx>
        <c:axId val="222381536"/>
        <c:scaling>
          <c:orientation val="minMax"/>
          <c:max val="0.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Median diff in improvements (sec)</a:t>
                </a:r>
              </a:p>
            </c:rich>
          </c:tx>
          <c:layout>
            <c:manualLayout>
              <c:xMode val="edge"/>
              <c:yMode val="edge"/>
              <c:x val="2.7776791438906133E-3"/>
              <c:y val="9.4864756488772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80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4314393736497208"/>
          <c:y val="0.31018518518518517"/>
          <c:w val="0.1685657596371882"/>
          <c:h val="0.1846070282881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798692086434"/>
          <c:y val="5.0925925925925923E-2"/>
          <c:w val="0.80234237819443022"/>
          <c:h val="0.80368839311752693"/>
        </c:manualLayout>
      </c:layout>
      <c:lineChart>
        <c:grouping val="standard"/>
        <c:varyColors val="0"/>
        <c:ser>
          <c:idx val="0"/>
          <c:order val="0"/>
          <c:tx>
            <c:v>Mean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(raw)'!$BC$106:$BK$106</c:f>
                <c:numCache>
                  <c:formatCode>General</c:formatCode>
                  <c:ptCount val="9"/>
                  <c:pt idx="0">
                    <c:v>0.73856746726037736</c:v>
                  </c:pt>
                  <c:pt idx="1">
                    <c:v>0.64152494520411985</c:v>
                  </c:pt>
                  <c:pt idx="2">
                    <c:v>0.58487914464292701</c:v>
                  </c:pt>
                  <c:pt idx="3">
                    <c:v>0.58241769665894605</c:v>
                  </c:pt>
                  <c:pt idx="4">
                    <c:v>0.5888749352437852</c:v>
                  </c:pt>
                  <c:pt idx="5">
                    <c:v>0.70873147127824199</c:v>
                  </c:pt>
                  <c:pt idx="6">
                    <c:v>0.64510359931266381</c:v>
                  </c:pt>
                  <c:pt idx="7">
                    <c:v>0.52829227917927901</c:v>
                  </c:pt>
                  <c:pt idx="8">
                    <c:v>0.53224254396267934</c:v>
                  </c:pt>
                </c:numCache>
              </c:numRef>
            </c:plus>
            <c:minus>
              <c:numRef>
                <c:f>'Top 100 (raw)'!$BC$106:$BK$106</c:f>
                <c:numCache>
                  <c:formatCode>General</c:formatCode>
                  <c:ptCount val="9"/>
                  <c:pt idx="0">
                    <c:v>0.73856746726037736</c:v>
                  </c:pt>
                  <c:pt idx="1">
                    <c:v>0.64152494520411985</c:v>
                  </c:pt>
                  <c:pt idx="2">
                    <c:v>0.58487914464292701</c:v>
                  </c:pt>
                  <c:pt idx="3">
                    <c:v>0.58241769665894605</c:v>
                  </c:pt>
                  <c:pt idx="4">
                    <c:v>0.5888749352437852</c:v>
                  </c:pt>
                  <c:pt idx="5">
                    <c:v>0.70873147127824199</c:v>
                  </c:pt>
                  <c:pt idx="6">
                    <c:v>0.64510359931266381</c:v>
                  </c:pt>
                  <c:pt idx="7">
                    <c:v>0.52829227917927901</c:v>
                  </c:pt>
                  <c:pt idx="8">
                    <c:v>0.53224254396267934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(raw)'!$BC$105:$BK$105</c:f>
              <c:numCache>
                <c:formatCode>0.00</c:formatCode>
                <c:ptCount val="9"/>
                <c:pt idx="0">
                  <c:v>-8.5105263157894614E-2</c:v>
                </c:pt>
                <c:pt idx="1">
                  <c:v>4.7872340425531984E-3</c:v>
                </c:pt>
                <c:pt idx="2">
                  <c:v>0.30440860215053772</c:v>
                </c:pt>
                <c:pt idx="3">
                  <c:v>0.65914634146341444</c:v>
                </c:pt>
                <c:pt idx="4">
                  <c:v>0.72402777777777816</c:v>
                </c:pt>
                <c:pt idx="5">
                  <c:v>0.43289855072463768</c:v>
                </c:pt>
                <c:pt idx="6">
                  <c:v>0.25769230769230766</c:v>
                </c:pt>
                <c:pt idx="7">
                  <c:v>0.27803278688524585</c:v>
                </c:pt>
                <c:pt idx="8">
                  <c:v>0.12608695652173915</c:v>
                </c:pt>
              </c:numCache>
            </c:numRef>
          </c:val>
          <c:smooth val="0"/>
        </c:ser>
        <c:ser>
          <c:idx val="1"/>
          <c:order val="1"/>
          <c:tx>
            <c:v>Median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(raw)'!$BC$107:$BK$107</c:f>
              <c:numCache>
                <c:formatCode>0.00</c:formatCode>
                <c:ptCount val="9"/>
                <c:pt idx="0">
                  <c:v>-2.4999999999999911E-2</c:v>
                </c:pt>
                <c:pt idx="1">
                  <c:v>2.5000000000000022E-2</c:v>
                </c:pt>
                <c:pt idx="2">
                  <c:v>0.29000000000000004</c:v>
                </c:pt>
                <c:pt idx="3">
                  <c:v>0.64</c:v>
                </c:pt>
                <c:pt idx="4">
                  <c:v>0.68</c:v>
                </c:pt>
                <c:pt idx="5">
                  <c:v>0.57000000000000006</c:v>
                </c:pt>
                <c:pt idx="6">
                  <c:v>0.21999999999999997</c:v>
                </c:pt>
                <c:pt idx="7">
                  <c:v>0.24000000000000005</c:v>
                </c:pt>
                <c:pt idx="8">
                  <c:v>0.27999999999999997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41952"/>
        <c:axId val="219842512"/>
      </c:lineChart>
      <c:catAx>
        <c:axId val="21984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6924368003437489"/>
              <c:y val="0.92627714658868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2512"/>
        <c:crossesAt val="-0.9"/>
        <c:auto val="1"/>
        <c:lblAlgn val="ctr"/>
        <c:lblOffset val="100"/>
        <c:noMultiLvlLbl val="0"/>
      </c:catAx>
      <c:valAx>
        <c:axId val="219842512"/>
        <c:scaling>
          <c:orientation val="minMax"/>
          <c:max val="1.4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Girls-boys diff in improvement (sec)</a:t>
                </a:r>
              </a:p>
            </c:rich>
          </c:tx>
          <c:layout>
            <c:manualLayout>
              <c:xMode val="edge"/>
              <c:yMode val="edge"/>
              <c:x val="2.777775259692639E-3"/>
              <c:y val="6.24573802891783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1952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8249872408625989"/>
          <c:y val="4.6296296296296294E-2"/>
          <c:w val="0.26890029380010172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 (G)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0"/>
          <c:order val="0"/>
          <c:tx>
            <c:strRef>
              <c:f>'Top 100 vs All-time'!$AQ$11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(raw)'!$AQ$107:$AY$107</c:f>
              <c:numCache>
                <c:formatCode>0.00</c:formatCode>
                <c:ptCount val="9"/>
                <c:pt idx="0">
                  <c:v>-1.54</c:v>
                </c:pt>
                <c:pt idx="1">
                  <c:v>-1.0150000000000001</c:v>
                </c:pt>
                <c:pt idx="2">
                  <c:v>-0.96</c:v>
                </c:pt>
                <c:pt idx="3">
                  <c:v>-0.4</c:v>
                </c:pt>
                <c:pt idx="4">
                  <c:v>-0.4</c:v>
                </c:pt>
                <c:pt idx="5">
                  <c:v>0</c:v>
                </c:pt>
                <c:pt idx="6">
                  <c:v>-0.19</c:v>
                </c:pt>
                <c:pt idx="7">
                  <c:v>-0.05</c:v>
                </c:pt>
                <c:pt idx="8">
                  <c:v>-0.01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100 vs All-time'!$AQ$12</c:f>
              <c:strCache>
                <c:ptCount val="1"/>
                <c:pt idx="0">
                  <c:v>All-time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All-time'!$O$5:$O$13</c:f>
              <c:numCache>
                <c:formatCode>General</c:formatCode>
                <c:ptCount val="9"/>
                <c:pt idx="0">
                  <c:v>-3.67</c:v>
                </c:pt>
                <c:pt idx="1">
                  <c:v>-2.52</c:v>
                </c:pt>
                <c:pt idx="2">
                  <c:v>-1.93</c:v>
                </c:pt>
                <c:pt idx="3">
                  <c:v>-1.03</c:v>
                </c:pt>
                <c:pt idx="4">
                  <c:v>-0.65</c:v>
                </c:pt>
                <c:pt idx="5">
                  <c:v>-0.33</c:v>
                </c:pt>
                <c:pt idx="6">
                  <c:v>-0.2</c:v>
                </c:pt>
                <c:pt idx="7">
                  <c:v>-0.1</c:v>
                </c:pt>
                <c:pt idx="8">
                  <c:v>-0.06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1st quartile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All-time'!$U$5:$U$13</c:f>
              <c:numCache>
                <c:formatCode>General</c:formatCode>
                <c:ptCount val="9"/>
                <c:pt idx="0">
                  <c:v>-5.82</c:v>
                </c:pt>
                <c:pt idx="1">
                  <c:v>-4.1900000000000004</c:v>
                </c:pt>
                <c:pt idx="2">
                  <c:v>-3.16</c:v>
                </c:pt>
                <c:pt idx="3">
                  <c:v>-1.91</c:v>
                </c:pt>
                <c:pt idx="4">
                  <c:v>-1.31</c:v>
                </c:pt>
                <c:pt idx="5">
                  <c:v>-0.87</c:v>
                </c:pt>
                <c:pt idx="6">
                  <c:v>-0.68</c:v>
                </c:pt>
                <c:pt idx="7">
                  <c:v>-0.54</c:v>
                </c:pt>
                <c:pt idx="8">
                  <c:v>-0.48</c:v>
                </c:pt>
              </c:numCache>
            </c:numRef>
          </c:val>
          <c:smooth val="0"/>
        </c:ser>
        <c:ser>
          <c:idx val="4"/>
          <c:order val="4"/>
          <c:tx>
            <c:v>3rd quartile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'Top 100 vs All-time'!$V$5:$V$13</c:f>
              <c:numCache>
                <c:formatCode>General</c:formatCode>
                <c:ptCount val="9"/>
                <c:pt idx="0">
                  <c:v>-2.16</c:v>
                </c:pt>
                <c:pt idx="1">
                  <c:v>-1.36</c:v>
                </c:pt>
                <c:pt idx="2">
                  <c:v>-1.05</c:v>
                </c:pt>
                <c:pt idx="3">
                  <c:v>-0.36</c:v>
                </c:pt>
                <c:pt idx="4">
                  <c:v>-0.12</c:v>
                </c:pt>
                <c:pt idx="5">
                  <c:v>0.15</c:v>
                </c:pt>
                <c:pt idx="6">
                  <c:v>0.25</c:v>
                </c:pt>
                <c:pt idx="7">
                  <c:v>0.33</c:v>
                </c:pt>
                <c:pt idx="8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86016"/>
        <c:axId val="222386576"/>
      </c:lineChart>
      <c:catAx>
        <c:axId val="2223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86576"/>
        <c:crossesAt val="-7.5"/>
        <c:auto val="1"/>
        <c:lblAlgn val="ctr"/>
        <c:lblOffset val="100"/>
        <c:noMultiLvlLbl val="0"/>
      </c:catAx>
      <c:valAx>
        <c:axId val="222386576"/>
        <c:scaling>
          <c:orientation val="minMax"/>
          <c:max val="0.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860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9688413243216465"/>
          <c:y val="0.48510899679206765"/>
          <c:w val="0.36944441399630384"/>
          <c:h val="0.30326261300670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vs. Top 100 (B)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0"/>
          <c:order val="0"/>
          <c:tx>
            <c:strRef>
              <c:f>'Top 100 vs All-time'!$AQ$11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(raw)'!$AQ$218:$AY$218</c:f>
              <c:numCache>
                <c:formatCode>0.00</c:formatCode>
                <c:ptCount val="9"/>
                <c:pt idx="0">
                  <c:v>-1.5150000000000001</c:v>
                </c:pt>
                <c:pt idx="1">
                  <c:v>-1.04</c:v>
                </c:pt>
                <c:pt idx="2">
                  <c:v>-1.25</c:v>
                </c:pt>
                <c:pt idx="3">
                  <c:v>-1.04</c:v>
                </c:pt>
                <c:pt idx="4">
                  <c:v>-1.08</c:v>
                </c:pt>
                <c:pt idx="5">
                  <c:v>-0.57000000000000006</c:v>
                </c:pt>
                <c:pt idx="6">
                  <c:v>-0.41</c:v>
                </c:pt>
                <c:pt idx="7">
                  <c:v>-0.29000000000000004</c:v>
                </c:pt>
                <c:pt idx="8">
                  <c:v>-0.28999999999999998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100 vs All-time'!$AQ$12</c:f>
              <c:strCache>
                <c:ptCount val="1"/>
                <c:pt idx="0">
                  <c:v>All-time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All-time'!$O$21:$O$29</c:f>
              <c:numCache>
                <c:formatCode>General</c:formatCode>
                <c:ptCount val="9"/>
                <c:pt idx="0">
                  <c:v>-3.38</c:v>
                </c:pt>
                <c:pt idx="1">
                  <c:v>-2.31</c:v>
                </c:pt>
                <c:pt idx="2">
                  <c:v>-2.38</c:v>
                </c:pt>
                <c:pt idx="3">
                  <c:v>-1.86</c:v>
                </c:pt>
                <c:pt idx="4">
                  <c:v>-1.48</c:v>
                </c:pt>
                <c:pt idx="5">
                  <c:v>-0.84</c:v>
                </c:pt>
                <c:pt idx="6">
                  <c:v>-0.63</c:v>
                </c:pt>
                <c:pt idx="7">
                  <c:v>-0.42</c:v>
                </c:pt>
                <c:pt idx="8">
                  <c:v>-0.25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All-time'!$A$5:$A$13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All-time'!$B$5:$B$13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1st quartile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All-time'!$U$21:$U$29</c:f>
              <c:numCache>
                <c:formatCode>General</c:formatCode>
                <c:ptCount val="9"/>
                <c:pt idx="0">
                  <c:v>-5.56</c:v>
                </c:pt>
                <c:pt idx="1">
                  <c:v>-4.08</c:v>
                </c:pt>
                <c:pt idx="2">
                  <c:v>-3.86</c:v>
                </c:pt>
                <c:pt idx="3">
                  <c:v>-3.01</c:v>
                </c:pt>
                <c:pt idx="4">
                  <c:v>-2.35</c:v>
                </c:pt>
                <c:pt idx="5">
                  <c:v>-1.5</c:v>
                </c:pt>
                <c:pt idx="6">
                  <c:v>-1.1599999999999999</c:v>
                </c:pt>
                <c:pt idx="7">
                  <c:v>-0.86</c:v>
                </c:pt>
                <c:pt idx="8">
                  <c:v>-0.65</c:v>
                </c:pt>
              </c:numCache>
            </c:numRef>
          </c:val>
          <c:smooth val="0"/>
        </c:ser>
        <c:ser>
          <c:idx val="4"/>
          <c:order val="4"/>
          <c:tx>
            <c:v>3rd quartile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'Top 100 vs All-time'!$V$21:$V$29</c:f>
              <c:numCache>
                <c:formatCode>General</c:formatCode>
                <c:ptCount val="9"/>
                <c:pt idx="0">
                  <c:v>-1.89</c:v>
                </c:pt>
                <c:pt idx="1">
                  <c:v>-1.1399999999999999</c:v>
                </c:pt>
                <c:pt idx="2">
                  <c:v>-1.32</c:v>
                </c:pt>
                <c:pt idx="3">
                  <c:v>-1.03</c:v>
                </c:pt>
                <c:pt idx="4">
                  <c:v>-0.81</c:v>
                </c:pt>
                <c:pt idx="5">
                  <c:v>-0.31</c:v>
                </c:pt>
                <c:pt idx="6">
                  <c:v>-0.19</c:v>
                </c:pt>
                <c:pt idx="7">
                  <c:v>-0.02</c:v>
                </c:pt>
                <c:pt idx="8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73552"/>
        <c:axId val="222674112"/>
      </c:lineChart>
      <c:catAx>
        <c:axId val="2226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4112"/>
        <c:crossesAt val="-7.5"/>
        <c:auto val="1"/>
        <c:lblAlgn val="ctr"/>
        <c:lblOffset val="100"/>
        <c:noMultiLvlLbl val="0"/>
      </c:catAx>
      <c:valAx>
        <c:axId val="2226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(sec)</a:t>
                </a:r>
              </a:p>
            </c:rich>
          </c:tx>
          <c:layout>
            <c:manualLayout>
              <c:xMode val="edge"/>
              <c:yMode val="edge"/>
              <c:x val="2.2027559055118112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35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9967647314206984"/>
          <c:y val="0.48510899679206765"/>
          <c:w val="0.36630566212179966"/>
          <c:h val="0.30130978419364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4.8167869982424449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71323281887646"/>
                  <c:y val="0.1164860062595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(log-trans)'!$P$107:$X$107</c:f>
              <c:numCache>
                <c:formatCode>0.000</c:formatCode>
                <c:ptCount val="9"/>
                <c:pt idx="0">
                  <c:v>-2.3000000000000131E-2</c:v>
                </c:pt>
                <c:pt idx="1">
                  <c:v>-1.5500000000000069E-2</c:v>
                </c:pt>
                <c:pt idx="2">
                  <c:v>-1.6000000000000014E-2</c:v>
                </c:pt>
                <c:pt idx="3">
                  <c:v>-6.9999999999998952E-3</c:v>
                </c:pt>
                <c:pt idx="4">
                  <c:v>-6.9999999999998952E-3</c:v>
                </c:pt>
                <c:pt idx="5">
                  <c:v>0</c:v>
                </c:pt>
                <c:pt idx="6">
                  <c:v>-2.9999999999998916E-3</c:v>
                </c:pt>
                <c:pt idx="7">
                  <c:v>-9.9999999999988987E-4</c:v>
                </c:pt>
                <c:pt idx="8">
                  <c:v>-4.9999999999994493E-4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685003347735558E-2"/>
                  <c:y val="0.37090203930694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(log-trans)'!$P$218:$X$218</c:f>
              <c:numCache>
                <c:formatCode>0.000</c:formatCode>
                <c:ptCount val="9"/>
                <c:pt idx="0">
                  <c:v>-2.2500000000000075E-2</c:v>
                </c:pt>
                <c:pt idx="1">
                  <c:v>-1.6000000000000014E-2</c:v>
                </c:pt>
                <c:pt idx="2">
                  <c:v>-2.0000000000000018E-2</c:v>
                </c:pt>
                <c:pt idx="3">
                  <c:v>-1.8000000000000016E-2</c:v>
                </c:pt>
                <c:pt idx="4">
                  <c:v>-2.0000000000000018E-2</c:v>
                </c:pt>
                <c:pt idx="5">
                  <c:v>-1.1000000000000121E-2</c:v>
                </c:pt>
                <c:pt idx="6">
                  <c:v>-8.0000000000000071E-3</c:v>
                </c:pt>
                <c:pt idx="7">
                  <c:v>-5.5000000000000604E-3</c:v>
                </c:pt>
                <c:pt idx="8">
                  <c:v>-6.0000000000000053E-3</c:v>
                </c:pt>
              </c:numCache>
            </c:numRef>
          </c:val>
          <c:smooth val="0"/>
        </c:ser>
        <c:ser>
          <c:idx val="2"/>
          <c:order val="2"/>
          <c:spPr>
            <a:ln w="158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'Top 100 (log-trans)'!$AB$111:$AJ$111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78032"/>
        <c:axId val="222678592"/>
      </c:lineChart>
      <c:catAx>
        <c:axId val="2226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8592"/>
        <c:crossesAt val="-1.6"/>
        <c:auto val="1"/>
        <c:lblAlgn val="ctr"/>
        <c:lblOffset val="100"/>
        <c:noMultiLvlLbl val="0"/>
      </c:catAx>
      <c:valAx>
        <c:axId val="222678592"/>
        <c:scaling>
          <c:orientation val="minMax"/>
          <c:max val="5.000000000000001E-3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471953719223745"/>
          <c:y val="5.9564719358533788E-2"/>
          <c:w val="0.47500813146484266"/>
          <c:h val="0.11397534071127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2.0911173537796397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(log-trans)'!$AB$107:$AJ$107</c:f>
              <c:numCache>
                <c:formatCode>0.000</c:formatCode>
                <c:ptCount val="9"/>
                <c:pt idx="0">
                  <c:v>-5.0000000000005596E-4</c:v>
                </c:pt>
                <c:pt idx="1">
                  <c:v>4.9999999999994493E-4</c:v>
                </c:pt>
                <c:pt idx="2">
                  <c:v>4.0000000000000036E-3</c:v>
                </c:pt>
                <c:pt idx="3">
                  <c:v>1.1000000000000121E-2</c:v>
                </c:pt>
                <c:pt idx="4">
                  <c:v>1.3000000000000123E-2</c:v>
                </c:pt>
                <c:pt idx="5">
                  <c:v>1.1000000000000121E-2</c:v>
                </c:pt>
                <c:pt idx="6">
                  <c:v>5.0000000000001155E-3</c:v>
                </c:pt>
                <c:pt idx="7">
                  <c:v>4.5000000000001705E-3</c:v>
                </c:pt>
                <c:pt idx="8">
                  <c:v>5.5000000000000604E-3</c:v>
                </c:pt>
              </c:numCache>
            </c:numRef>
          </c:val>
          <c:smooth val="0"/>
        </c:ser>
        <c:ser>
          <c:idx val="0"/>
          <c:order val="1"/>
          <c:tx>
            <c:v>Mean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(log-trans)'!$AB$106:$AJ$106</c:f>
                <c:numCache>
                  <c:formatCode>General</c:formatCode>
                  <c:ptCount val="9"/>
                  <c:pt idx="0">
                    <c:v>1.1216788728691435E-2</c:v>
                  </c:pt>
                  <c:pt idx="1">
                    <c:v>9.9590157629570481E-3</c:v>
                  </c:pt>
                  <c:pt idx="2">
                    <c:v>9.5351028346975179E-3</c:v>
                  </c:pt>
                  <c:pt idx="3">
                    <c:v>9.6960119014538465E-3</c:v>
                  </c:pt>
                  <c:pt idx="4">
                    <c:v>1.0076691445367023E-2</c:v>
                  </c:pt>
                  <c:pt idx="5">
                    <c:v>1.2208144389251593E-2</c:v>
                  </c:pt>
                  <c:pt idx="6">
                    <c:v>1.1082687469132272E-2</c:v>
                  </c:pt>
                  <c:pt idx="7">
                    <c:v>8.9738539460372836E-3</c:v>
                  </c:pt>
                  <c:pt idx="8">
                    <c:v>9.3170924950000521E-3</c:v>
                  </c:pt>
                </c:numCache>
              </c:numRef>
            </c:plus>
            <c:minus>
              <c:numRef>
                <c:f>'Top 100 (log-trans)'!$AB$106:$AJ$106</c:f>
                <c:numCache>
                  <c:formatCode>General</c:formatCode>
                  <c:ptCount val="9"/>
                  <c:pt idx="0">
                    <c:v>1.1216788728691435E-2</c:v>
                  </c:pt>
                  <c:pt idx="1">
                    <c:v>9.9590157629570481E-3</c:v>
                  </c:pt>
                  <c:pt idx="2">
                    <c:v>9.5351028346975179E-3</c:v>
                  </c:pt>
                  <c:pt idx="3">
                    <c:v>9.6960119014538465E-3</c:v>
                  </c:pt>
                  <c:pt idx="4">
                    <c:v>1.0076691445367023E-2</c:v>
                  </c:pt>
                  <c:pt idx="5">
                    <c:v>1.2208144389251593E-2</c:v>
                  </c:pt>
                  <c:pt idx="6">
                    <c:v>1.1082687469132272E-2</c:v>
                  </c:pt>
                  <c:pt idx="7">
                    <c:v>8.9738539460372836E-3</c:v>
                  </c:pt>
                  <c:pt idx="8">
                    <c:v>9.3170924950000521E-3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(log-trans)'!$AB$105:$AJ$105</c:f>
              <c:numCache>
                <c:formatCode>0.000</c:formatCode>
                <c:ptCount val="9"/>
                <c:pt idx="0">
                  <c:v>-1.5526315789473272E-3</c:v>
                </c:pt>
                <c:pt idx="1">
                  <c:v>-1.8085106382977203E-4</c:v>
                </c:pt>
                <c:pt idx="2">
                  <c:v>4.5913978494623543E-3</c:v>
                </c:pt>
                <c:pt idx="3">
                  <c:v>1.1634146341463444E-2</c:v>
                </c:pt>
                <c:pt idx="4">
                  <c:v>1.3847222222222236E-2</c:v>
                </c:pt>
                <c:pt idx="5">
                  <c:v>8.5942028985508297E-3</c:v>
                </c:pt>
                <c:pt idx="6">
                  <c:v>5.3538461538461821E-3</c:v>
                </c:pt>
                <c:pt idx="7">
                  <c:v>5.2377049180328435E-3</c:v>
                </c:pt>
                <c:pt idx="8">
                  <c:v>3.2391304347826138E-3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1952"/>
        <c:axId val="222682512"/>
      </c:lineChart>
      <c:catAx>
        <c:axId val="2226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2512"/>
        <c:crossesAt val="-0.8"/>
        <c:auto val="1"/>
        <c:lblAlgn val="ctr"/>
        <c:lblOffset val="100"/>
        <c:noMultiLvlLbl val="0"/>
      </c:catAx>
      <c:valAx>
        <c:axId val="22268251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Girls - boys diff in improvement (log)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6.24573490813648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76020927372415592"/>
          <c:y val="4.6296296296296294E-2"/>
          <c:w val="0.1911897209025998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4.1890849888695042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602060218992868"/>
                  <c:y val="-0.11728621551172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plus"/>
            <c:errValType val="cust"/>
            <c:noEndCap val="0"/>
            <c:plus>
              <c:numRef>
                <c:f>'Top 100 (log-trans)'!$P$106:$X$106</c:f>
                <c:numCache>
                  <c:formatCode>General</c:formatCode>
                  <c:ptCount val="9"/>
                  <c:pt idx="0">
                    <c:v>1.1216788728691415E-2</c:v>
                  </c:pt>
                  <c:pt idx="1">
                    <c:v>9.9590157629570446E-3</c:v>
                  </c:pt>
                  <c:pt idx="2">
                    <c:v>9.5351028346975179E-3</c:v>
                  </c:pt>
                  <c:pt idx="3">
                    <c:v>9.6960119014538482E-3</c:v>
                  </c:pt>
                  <c:pt idx="4">
                    <c:v>1.007669144536703E-2</c:v>
                  </c:pt>
                  <c:pt idx="5">
                    <c:v>1.2208144389251592E-2</c:v>
                  </c:pt>
                  <c:pt idx="6">
                    <c:v>1.1082687469132269E-2</c:v>
                  </c:pt>
                  <c:pt idx="7">
                    <c:v>8.9738539460372801E-3</c:v>
                  </c:pt>
                  <c:pt idx="8">
                    <c:v>9.3170924950000521E-3</c:v>
                  </c:pt>
                </c:numCache>
              </c:numRef>
            </c:plus>
            <c:minus>
              <c:numRef>
                <c:f>'Top 100 (log-trans)'!$P$106:$X$106</c:f>
                <c:numCache>
                  <c:formatCode>General</c:formatCode>
                  <c:ptCount val="9"/>
                  <c:pt idx="0">
                    <c:v>1.1216788728691415E-2</c:v>
                  </c:pt>
                  <c:pt idx="1">
                    <c:v>9.9590157629570446E-3</c:v>
                  </c:pt>
                  <c:pt idx="2">
                    <c:v>9.5351028346975179E-3</c:v>
                  </c:pt>
                  <c:pt idx="3">
                    <c:v>9.6960119014538482E-3</c:v>
                  </c:pt>
                  <c:pt idx="4">
                    <c:v>1.007669144536703E-2</c:v>
                  </c:pt>
                  <c:pt idx="5">
                    <c:v>1.2208144389251592E-2</c:v>
                  </c:pt>
                  <c:pt idx="6">
                    <c:v>1.1082687469132269E-2</c:v>
                  </c:pt>
                  <c:pt idx="7">
                    <c:v>8.9738539460372801E-3</c:v>
                  </c:pt>
                  <c:pt idx="8">
                    <c:v>9.3170924950000521E-3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(log-trans)'!$P$105:$X$105</c:f>
              <c:numCache>
                <c:formatCode>0.000</c:formatCode>
                <c:ptCount val="9"/>
                <c:pt idx="0">
                  <c:v>-2.4052631578947409E-2</c:v>
                </c:pt>
                <c:pt idx="1">
                  <c:v>-1.6180851063829785E-2</c:v>
                </c:pt>
                <c:pt idx="2">
                  <c:v>-1.5408602150537664E-2</c:v>
                </c:pt>
                <c:pt idx="3">
                  <c:v>-6.3658536585365719E-3</c:v>
                </c:pt>
                <c:pt idx="4">
                  <c:v>-6.1527777777777813E-3</c:v>
                </c:pt>
                <c:pt idx="5">
                  <c:v>-2.4057971014492903E-3</c:v>
                </c:pt>
                <c:pt idx="6">
                  <c:v>-2.6461538461538246E-3</c:v>
                </c:pt>
                <c:pt idx="7">
                  <c:v>-2.6229508196721699E-4</c:v>
                </c:pt>
                <c:pt idx="8">
                  <c:v>-2.7608695652173916E-3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0240866347153504E-2"/>
                  <c:y val="0.3738568245979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minus"/>
            <c:errValType val="cust"/>
            <c:noEndCap val="0"/>
            <c:plus>
              <c:numRef>
                <c:f>'Top 100 (log-trans)'!$P$217:$X$217</c:f>
                <c:numCache>
                  <c:formatCode>General</c:formatCode>
                  <c:ptCount val="9"/>
                  <c:pt idx="0">
                    <c:v>1.2343507242782815E-2</c:v>
                  </c:pt>
                  <c:pt idx="1">
                    <c:v>9.9757704021291183E-3</c:v>
                  </c:pt>
                  <c:pt idx="2">
                    <c:v>1.1683450242797447E-2</c:v>
                  </c:pt>
                  <c:pt idx="3">
                    <c:v>1.170445033912286E-2</c:v>
                  </c:pt>
                  <c:pt idx="4">
                    <c:v>1.1637425295965651E-2</c:v>
                  </c:pt>
                  <c:pt idx="5">
                    <c:v>1.1070372463622974E-2</c:v>
                  </c:pt>
                  <c:pt idx="6">
                    <c:v>1.1119404009609965E-2</c:v>
                  </c:pt>
                  <c:pt idx="7">
                    <c:v>9.6853900107851595E-3</c:v>
                  </c:pt>
                  <c:pt idx="8">
                    <c:v>1.0321325170035226E-2</c:v>
                  </c:pt>
                </c:numCache>
              </c:numRef>
            </c:plus>
            <c:minus>
              <c:numRef>
                <c:f>'Top 100 (log-trans)'!$P$217:$X$217</c:f>
                <c:numCache>
                  <c:formatCode>General</c:formatCode>
                  <c:ptCount val="9"/>
                  <c:pt idx="0">
                    <c:v>1.2343507242782815E-2</c:v>
                  </c:pt>
                  <c:pt idx="1">
                    <c:v>9.9757704021291183E-3</c:v>
                  </c:pt>
                  <c:pt idx="2">
                    <c:v>1.1683450242797447E-2</c:v>
                  </c:pt>
                  <c:pt idx="3">
                    <c:v>1.170445033912286E-2</c:v>
                  </c:pt>
                  <c:pt idx="4">
                    <c:v>1.1637425295965651E-2</c:v>
                  </c:pt>
                  <c:pt idx="5">
                    <c:v>1.1070372463622974E-2</c:v>
                  </c:pt>
                  <c:pt idx="6">
                    <c:v>1.1119404009609965E-2</c:v>
                  </c:pt>
                  <c:pt idx="7">
                    <c:v>9.6853900107851595E-3</c:v>
                  </c:pt>
                  <c:pt idx="8">
                    <c:v>1.0321325170035226E-2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(log-trans)'!$P$216:$X$216</c:f>
              <c:numCache>
                <c:formatCode>0.000</c:formatCode>
                <c:ptCount val="9"/>
                <c:pt idx="0">
                  <c:v>-2.1218750000000019E-2</c:v>
                </c:pt>
                <c:pt idx="1">
                  <c:v>-1.7340659340659346E-2</c:v>
                </c:pt>
                <c:pt idx="2">
                  <c:v>-2.059302325581398E-2</c:v>
                </c:pt>
                <c:pt idx="3">
                  <c:v>-1.5924050632911378E-2</c:v>
                </c:pt>
                <c:pt idx="4">
                  <c:v>-1.9478260869565191E-2</c:v>
                </c:pt>
                <c:pt idx="5">
                  <c:v>-1.093548387096773E-2</c:v>
                </c:pt>
                <c:pt idx="6">
                  <c:v>-9.2542372881356007E-3</c:v>
                </c:pt>
                <c:pt idx="7">
                  <c:v>-6.7000000000000063E-3</c:v>
                </c:pt>
                <c:pt idx="8">
                  <c:v>-5.67924528301885E-3</c:v>
                </c:pt>
              </c:numCache>
            </c:numRef>
          </c:val>
          <c:smooth val="0"/>
        </c:ser>
        <c:ser>
          <c:idx val="2"/>
          <c:order val="2"/>
          <c:spPr>
            <a:ln w="158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'Top 100 (log-trans)'!$AB$111:$AJ$111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5872"/>
        <c:axId val="223690992"/>
      </c:lineChart>
      <c:catAx>
        <c:axId val="2226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0992"/>
        <c:crossesAt val="-1.6"/>
        <c:auto val="1"/>
        <c:lblAlgn val="ctr"/>
        <c:lblOffset val="100"/>
        <c:noMultiLvlLbl val="0"/>
      </c:catAx>
      <c:valAx>
        <c:axId val="223690992"/>
        <c:scaling>
          <c:orientation val="minMax"/>
          <c:max val="1.5000000000000003E-2"/>
          <c:min val="-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5.94312308899531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5000545743235572"/>
          <c:y val="5.0400916380297825E-2"/>
          <c:w val="0.81110612638888369"/>
          <c:h val="7.7320128798333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100</a:t>
            </a:r>
          </a:p>
        </c:rich>
      </c:tx>
      <c:layout>
        <c:manualLayout>
          <c:xMode val="edge"/>
          <c:yMode val="edge"/>
          <c:x val="0.85883701894413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121259483785602"/>
                  <c:y val="6.5984432358326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(log)'!$E$41:$E$49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-1.6E-2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0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16842854449166E-2"/>
                  <c:y val="0.35494078704079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(log)'!$E$31:$E$39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-0.02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-1.0999999999999999E-2</c:v>
                </c:pt>
                <c:pt idx="6">
                  <c:v>-8.0000000000000002E-3</c:v>
                </c:pt>
                <c:pt idx="7">
                  <c:v>-6.0000000000000001E-3</c:v>
                </c:pt>
                <c:pt idx="8">
                  <c:v>-6.0000000000000001E-3</c:v>
                </c:pt>
              </c:numCache>
            </c:numRef>
          </c:val>
          <c:smooth val="0"/>
        </c:ser>
        <c:ser>
          <c:idx val="2"/>
          <c:order val="2"/>
          <c:spPr>
            <a:ln w="158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'Top 100 (log-trans)'!$AB$111:$AJ$111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94912"/>
        <c:axId val="223695472"/>
      </c:lineChart>
      <c:catAx>
        <c:axId val="2236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5472"/>
        <c:crossesAt val="-1.6"/>
        <c:auto val="1"/>
        <c:lblAlgn val="ctr"/>
        <c:lblOffset val="100"/>
        <c:noMultiLvlLbl val="0"/>
      </c:catAx>
      <c:valAx>
        <c:axId val="223695472"/>
        <c:scaling>
          <c:orientation val="minMax"/>
          <c:max val="5.000000000000001E-3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471953719223745"/>
          <c:y val="5.9564719358533788E-2"/>
          <c:w val="0.47500813146484266"/>
          <c:h val="0.11397534071127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100</a:t>
            </a:r>
          </a:p>
        </c:rich>
      </c:tx>
      <c:layout>
        <c:manualLayout>
          <c:xMode val="edge"/>
          <c:yMode val="edge"/>
          <c:x val="0.856866610824398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(log-trans)'!$AB$107:$AJ$107</c:f>
              <c:numCache>
                <c:formatCode>0.000</c:formatCode>
                <c:ptCount val="9"/>
                <c:pt idx="0">
                  <c:v>-5.0000000000005596E-4</c:v>
                </c:pt>
                <c:pt idx="1">
                  <c:v>4.9999999999994493E-4</c:v>
                </c:pt>
                <c:pt idx="2">
                  <c:v>4.0000000000000036E-3</c:v>
                </c:pt>
                <c:pt idx="3">
                  <c:v>1.1000000000000121E-2</c:v>
                </c:pt>
                <c:pt idx="4">
                  <c:v>1.3000000000000123E-2</c:v>
                </c:pt>
                <c:pt idx="5">
                  <c:v>1.1000000000000121E-2</c:v>
                </c:pt>
                <c:pt idx="6">
                  <c:v>5.0000000000001155E-3</c:v>
                </c:pt>
                <c:pt idx="7">
                  <c:v>4.5000000000001705E-3</c:v>
                </c:pt>
                <c:pt idx="8">
                  <c:v>5.5000000000000604E-3</c:v>
                </c:pt>
              </c:numCache>
            </c:numRef>
          </c:val>
          <c:smooth val="0"/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98272"/>
        <c:axId val="223698832"/>
      </c:lineChart>
      <c:catAx>
        <c:axId val="2236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8832"/>
        <c:crossesAt val="-0.8"/>
        <c:auto val="1"/>
        <c:lblAlgn val="ctr"/>
        <c:lblOffset val="100"/>
        <c:noMultiLvlLbl val="0"/>
      </c:catAx>
      <c:valAx>
        <c:axId val="223698832"/>
        <c:scaling>
          <c:orientation val="minMax"/>
          <c:max val="3.5000000000000003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Girls - boys diff in improvement (log)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6.24573490813648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6853314422117736"/>
          <c:y val="0.17592592592592593"/>
          <c:w val="0.1911897209025998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</a:t>
            </a:r>
          </a:p>
        </c:rich>
      </c:tx>
      <c:layout>
        <c:manualLayout>
          <c:xMode val="edge"/>
          <c:yMode val="edge"/>
          <c:x val="0.903131924485033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(log)'!$L$7</c:f>
              <c:strCache>
                <c:ptCount val="1"/>
                <c:pt idx="0">
                  <c:v>Girls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443377399352799"/>
                  <c:y val="0.13287514318442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(log)'!$E$18:$E$26</c:f>
              <c:numCache>
                <c:formatCode>General</c:formatCode>
                <c:ptCount val="9"/>
                <c:pt idx="0">
                  <c:v>-0.10123631299999999</c:v>
                </c:pt>
                <c:pt idx="1">
                  <c:v>-7.5306868999999999E-2</c:v>
                </c:pt>
                <c:pt idx="2">
                  <c:v>-6.2135259999999998E-2</c:v>
                </c:pt>
                <c:pt idx="3">
                  <c:v>-3.4674102999999998E-2</c:v>
                </c:pt>
                <c:pt idx="4">
                  <c:v>-2.2948933000000001E-2</c:v>
                </c:pt>
                <c:pt idx="5">
                  <c:v>-1.1939392E-2</c:v>
                </c:pt>
                <c:pt idx="6">
                  <c:v>-7.4117760000000001E-3</c:v>
                </c:pt>
                <c:pt idx="7">
                  <c:v>-3.7821529999999999E-3</c:v>
                </c:pt>
                <c:pt idx="8">
                  <c:v>-2.2970909999999998E-3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 (log)'!$L$8</c:f>
              <c:strCache>
                <c:ptCount val="1"/>
                <c:pt idx="0">
                  <c:v>Boys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77846334607466"/>
                  <c:y val="0.4416180967069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(log)'!$E$4:$E$12</c:f>
              <c:numCache>
                <c:formatCode>General</c:formatCode>
                <c:ptCount val="9"/>
                <c:pt idx="0">
                  <c:v>-9.4497123000000002E-2</c:v>
                </c:pt>
                <c:pt idx="1">
                  <c:v>-6.9873735000000006E-2</c:v>
                </c:pt>
                <c:pt idx="2">
                  <c:v>-7.7401125000000001E-2</c:v>
                </c:pt>
                <c:pt idx="3">
                  <c:v>-6.5435360999999997E-2</c:v>
                </c:pt>
                <c:pt idx="4">
                  <c:v>-5.5759106000000003E-2</c:v>
                </c:pt>
                <c:pt idx="5">
                  <c:v>-3.3164845999999998E-2</c:v>
                </c:pt>
                <c:pt idx="6">
                  <c:v>-2.5862502999999998E-2</c:v>
                </c:pt>
                <c:pt idx="7">
                  <c:v>-1.7719179000000002E-2</c:v>
                </c:pt>
                <c:pt idx="8">
                  <c:v>-1.0778711999999999E-2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1632"/>
        <c:axId val="223702192"/>
      </c:lineChart>
      <c:catAx>
        <c:axId val="2237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2192"/>
        <c:crossesAt val="-1.6"/>
        <c:auto val="1"/>
        <c:lblAlgn val="ctr"/>
        <c:lblOffset val="100"/>
        <c:noMultiLvlLbl val="0"/>
      </c:catAx>
      <c:valAx>
        <c:axId val="223702192"/>
        <c:scaling>
          <c:orientation val="minMax"/>
          <c:max val="5.000000000000001E-3"/>
          <c:min val="-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1632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1953719223745"/>
          <c:y val="5.9564719358533788E-2"/>
          <c:w val="0.47500813146484266"/>
          <c:h val="0.11397534071127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</a:t>
            </a:r>
          </a:p>
        </c:rich>
      </c:tx>
      <c:layout>
        <c:manualLayout>
          <c:xMode val="edge"/>
          <c:yMode val="edge"/>
          <c:x val="0.904035412212502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vs All-time (log)'!$C$2:$C$15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 (log)'!$F$2:$F$15</c:f>
              <c:numCache>
                <c:formatCode>0.000000000</c:formatCode>
                <c:ptCount val="14"/>
                <c:pt idx="0">
                  <c:v>4.2526279999999805E-3</c:v>
                </c:pt>
                <c:pt idx="1">
                  <c:v>-2.4259870000000044E-3</c:v>
                </c:pt>
                <c:pt idx="2">
                  <c:v>-6.7391899999999921E-3</c:v>
                </c:pt>
                <c:pt idx="3">
                  <c:v>-5.4331339999999922E-3</c:v>
                </c:pt>
                <c:pt idx="4">
                  <c:v>1.5265865000000003E-2</c:v>
                </c:pt>
                <c:pt idx="5">
                  <c:v>3.0761258E-2</c:v>
                </c:pt>
                <c:pt idx="6">
                  <c:v>3.2810172999999998E-2</c:v>
                </c:pt>
                <c:pt idx="7">
                  <c:v>2.1225453999999998E-2</c:v>
                </c:pt>
                <c:pt idx="8">
                  <c:v>1.8450727E-2</c:v>
                </c:pt>
                <c:pt idx="9">
                  <c:v>1.3937026000000002E-2</c:v>
                </c:pt>
                <c:pt idx="10">
                  <c:v>8.481621E-3</c:v>
                </c:pt>
                <c:pt idx="11">
                  <c:v>2.0134200000000001E-3</c:v>
                </c:pt>
                <c:pt idx="12">
                  <c:v>3.7436779999999998E-3</c:v>
                </c:pt>
                <c:pt idx="13">
                  <c:v>7.7237599999999953E-4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04992"/>
        <c:axId val="223705552"/>
      </c:lineChart>
      <c:catAx>
        <c:axId val="2237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5552"/>
        <c:crossesAt val="-0.8"/>
        <c:auto val="1"/>
        <c:lblAlgn val="ctr"/>
        <c:lblOffset val="100"/>
        <c:noMultiLvlLbl val="0"/>
      </c:catAx>
      <c:valAx>
        <c:axId val="2237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Girls - boys diff in improvement (log)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6.24573490813648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853314422117736"/>
          <c:y val="0.17592592592592593"/>
          <c:w val="0.1911897209025998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100</a:t>
            </a:r>
          </a:p>
        </c:rich>
      </c:tx>
      <c:layout>
        <c:manualLayout>
          <c:xMode val="edge"/>
          <c:yMode val="edge"/>
          <c:x val="0.85883701894413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28632122307999"/>
                  <c:y val="0.51775486827033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(log)'!$E$41:$E$49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-1.6E-2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0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559000835979149E-2"/>
                  <c:y val="0.5223367697594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(log)'!$E$31:$E$39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-0.02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-1.0999999999999999E-2</c:v>
                </c:pt>
                <c:pt idx="6">
                  <c:v>-8.0000000000000002E-3</c:v>
                </c:pt>
                <c:pt idx="7">
                  <c:v>-6.0000000000000001E-3</c:v>
                </c:pt>
                <c:pt idx="8">
                  <c:v>-6.0000000000000001E-3</c:v>
                </c:pt>
              </c:numCache>
            </c:numRef>
          </c:val>
          <c:smooth val="0"/>
        </c:ser>
        <c:ser>
          <c:idx val="2"/>
          <c:order val="2"/>
          <c:spPr>
            <a:ln w="158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'Top 100 (log-trans)'!$AB$111:$AJ$111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93776"/>
        <c:axId val="224294336"/>
      </c:lineChart>
      <c:catAx>
        <c:axId val="2242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4336"/>
        <c:crossesAt val="-1.6"/>
        <c:auto val="1"/>
        <c:lblAlgn val="ctr"/>
        <c:lblOffset val="100"/>
        <c:noMultiLvlLbl val="0"/>
      </c:catAx>
      <c:valAx>
        <c:axId val="224294336"/>
        <c:scaling>
          <c:orientation val="minMax"/>
          <c:max val="5.000000000000001E-3"/>
          <c:min val="-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3776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4165846491557918"/>
          <c:y val="0.41237113402061853"/>
          <c:w val="0.47500813146484266"/>
          <c:h val="0.11397534071127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5.6713924616736528E-4"/>
          <c:y val="0.90721649484536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v>Girls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875547244431099"/>
                  <c:y val="-0.12346168069197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plus"/>
            <c:errValType val="cust"/>
            <c:noEndCap val="0"/>
            <c:plus>
              <c:numRef>
                <c:f>'Top 100 (raw)'!$AQ$106:$AY$106</c:f>
                <c:numCache>
                  <c:formatCode>General</c:formatCode>
                  <c:ptCount val="9"/>
                  <c:pt idx="0">
                    <c:v>0.73856746726037781</c:v>
                  </c:pt>
                  <c:pt idx="1">
                    <c:v>0.64152494520411896</c:v>
                  </c:pt>
                  <c:pt idx="2">
                    <c:v>0.58487914464292678</c:v>
                  </c:pt>
                  <c:pt idx="3">
                    <c:v>0.58241769665894561</c:v>
                  </c:pt>
                  <c:pt idx="4">
                    <c:v>0.58887493524378531</c:v>
                  </c:pt>
                  <c:pt idx="5">
                    <c:v>0.70873147127824199</c:v>
                  </c:pt>
                  <c:pt idx="6">
                    <c:v>0.6451035993126637</c:v>
                  </c:pt>
                  <c:pt idx="7">
                    <c:v>0.52829227917927868</c:v>
                  </c:pt>
                  <c:pt idx="8">
                    <c:v>0.53224254396267945</c:v>
                  </c:pt>
                </c:numCache>
              </c:numRef>
            </c:plus>
            <c:minus>
              <c:numRef>
                <c:f>'Top 100 (raw)'!$AQ$106:$AY$106</c:f>
                <c:numCache>
                  <c:formatCode>General</c:formatCode>
                  <c:ptCount val="9"/>
                  <c:pt idx="0">
                    <c:v>0.73856746726037781</c:v>
                  </c:pt>
                  <c:pt idx="1">
                    <c:v>0.64152494520411896</c:v>
                  </c:pt>
                  <c:pt idx="2">
                    <c:v>0.58487914464292678</c:v>
                  </c:pt>
                  <c:pt idx="3">
                    <c:v>0.58241769665894561</c:v>
                  </c:pt>
                  <c:pt idx="4">
                    <c:v>0.58887493524378531</c:v>
                  </c:pt>
                  <c:pt idx="5">
                    <c:v>0.70873147127824199</c:v>
                  </c:pt>
                  <c:pt idx="6">
                    <c:v>0.6451035993126637</c:v>
                  </c:pt>
                  <c:pt idx="7">
                    <c:v>0.52829227917927868</c:v>
                  </c:pt>
                  <c:pt idx="8">
                    <c:v>0.53224254396267945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(raw)'!$AQ$105:$AY$105</c:f>
              <c:numCache>
                <c:formatCode>0.00</c:formatCode>
                <c:ptCount val="9"/>
                <c:pt idx="0">
                  <c:v>-1.6001052631578949</c:v>
                </c:pt>
                <c:pt idx="1">
                  <c:v>-1.0352127659574475</c:v>
                </c:pt>
                <c:pt idx="2">
                  <c:v>-0.94559139784946245</c:v>
                </c:pt>
                <c:pt idx="3">
                  <c:v>-0.38085365853658532</c:v>
                </c:pt>
                <c:pt idx="4">
                  <c:v>-0.35597222222222213</c:v>
                </c:pt>
                <c:pt idx="5">
                  <c:v>-0.13710144927536227</c:v>
                </c:pt>
                <c:pt idx="6">
                  <c:v>-0.15230769230769234</c:v>
                </c:pt>
                <c:pt idx="7">
                  <c:v>-1.1967213114754105E-2</c:v>
                </c:pt>
                <c:pt idx="8">
                  <c:v>-0.16391304347826088</c:v>
                </c:pt>
              </c:numCache>
            </c:numRef>
          </c:val>
          <c:smooth val="0"/>
        </c:ser>
        <c:ser>
          <c:idx val="0"/>
          <c:order val="1"/>
          <c:tx>
            <c:v>Boys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61835935187841E-2"/>
                  <c:y val="0.2647440719394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minus"/>
            <c:errValType val="cust"/>
            <c:noEndCap val="0"/>
            <c:plus>
              <c:numRef>
                <c:f>'Top 100 (raw)'!$AQ$217:$AY$217</c:f>
                <c:numCache>
                  <c:formatCode>General</c:formatCode>
                  <c:ptCount val="9"/>
                  <c:pt idx="0">
                    <c:v>0.82129508341100421</c:v>
                  </c:pt>
                  <c:pt idx="1">
                    <c:v>0.6218374246230135</c:v>
                  </c:pt>
                  <c:pt idx="2">
                    <c:v>0.69619333329093458</c:v>
                  </c:pt>
                  <c:pt idx="3">
                    <c:v>0.69428190329746398</c:v>
                  </c:pt>
                  <c:pt idx="4">
                    <c:v>0.67216262925760983</c:v>
                  </c:pt>
                  <c:pt idx="5">
                    <c:v>0.59494965991404292</c:v>
                  </c:pt>
                  <c:pt idx="6">
                    <c:v>0.58901238800244182</c:v>
                  </c:pt>
                  <c:pt idx="7">
                    <c:v>0.50140511604438198</c:v>
                  </c:pt>
                  <c:pt idx="8">
                    <c:v>0.53509036443689351</c:v>
                  </c:pt>
                </c:numCache>
              </c:numRef>
            </c:plus>
            <c:minus>
              <c:numRef>
                <c:f>'Top 100 (raw)'!$AQ$217:$AY$217</c:f>
                <c:numCache>
                  <c:formatCode>General</c:formatCode>
                  <c:ptCount val="9"/>
                  <c:pt idx="0">
                    <c:v>0.82129508341100421</c:v>
                  </c:pt>
                  <c:pt idx="1">
                    <c:v>0.6218374246230135</c:v>
                  </c:pt>
                  <c:pt idx="2">
                    <c:v>0.69619333329093458</c:v>
                  </c:pt>
                  <c:pt idx="3">
                    <c:v>0.69428190329746398</c:v>
                  </c:pt>
                  <c:pt idx="4">
                    <c:v>0.67216262925760983</c:v>
                  </c:pt>
                  <c:pt idx="5">
                    <c:v>0.59494965991404292</c:v>
                  </c:pt>
                  <c:pt idx="6">
                    <c:v>0.58901238800244182</c:v>
                  </c:pt>
                  <c:pt idx="7">
                    <c:v>0.50140511604438198</c:v>
                  </c:pt>
                  <c:pt idx="8">
                    <c:v>0.53509036443689351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(raw)'!$AQ$114:$AY$114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(raw)'!$AQ$216:$AY$216</c:f>
              <c:numCache>
                <c:formatCode>0.00</c:formatCode>
                <c:ptCount val="9"/>
                <c:pt idx="0">
                  <c:v>-1.3983333333333332</c:v>
                </c:pt>
                <c:pt idx="1">
                  <c:v>-1.0978021978021981</c:v>
                </c:pt>
                <c:pt idx="2">
                  <c:v>-1.2382558139534885</c:v>
                </c:pt>
                <c:pt idx="3">
                  <c:v>-0.91215189873417724</c:v>
                </c:pt>
                <c:pt idx="4">
                  <c:v>-1.0894202898550722</c:v>
                </c:pt>
                <c:pt idx="5">
                  <c:v>-0.57612903225806433</c:v>
                </c:pt>
                <c:pt idx="6">
                  <c:v>-0.48542372881355922</c:v>
                </c:pt>
                <c:pt idx="7">
                  <c:v>-0.34116666666666667</c:v>
                </c:pt>
                <c:pt idx="8">
                  <c:v>-0.28226415094339619</c:v>
                </c:pt>
              </c:numCache>
            </c:numRef>
          </c:val>
          <c:smooth val="0"/>
        </c:ser>
        <c:ser>
          <c:idx val="2"/>
          <c:order val="2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46432"/>
        <c:axId val="219846992"/>
      </c:lineChart>
      <c:catAx>
        <c:axId val="21984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6992"/>
        <c:crossesAt val="-2.4"/>
        <c:auto val="1"/>
        <c:lblAlgn val="ctr"/>
        <c:lblOffset val="100"/>
        <c:noMultiLvlLbl val="0"/>
      </c:catAx>
      <c:valAx>
        <c:axId val="2198469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Improvement in 45.7Fr (sec)</a:t>
                </a:r>
              </a:p>
            </c:rich>
          </c:tx>
          <c:layout>
            <c:manualLayout>
              <c:xMode val="edge"/>
              <c:yMode val="edge"/>
              <c:x val="2.2027890009624048E-3"/>
              <c:y val="7.31769353573071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64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3055555555555554"/>
          <c:y val="0.60481099656357384"/>
          <c:w val="0.32777777777777778"/>
          <c:h val="0.21019527198275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Girls: Top 100 vs Total</a:t>
            </a:r>
          </a:p>
        </c:rich>
      </c:tx>
      <c:layout>
        <c:manualLayout>
          <c:xMode val="edge"/>
          <c:yMode val="edge"/>
          <c:x val="0.636200403929429"/>
          <c:y val="0.7422680412371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997063718613997"/>
                  <c:y val="-2.2909507445589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(log)'!$E$41:$E$49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-1.6E-2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0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126454107796624"/>
                  <c:y val="0.49826230484076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(log)'!$E$18:$E$26</c:f>
              <c:numCache>
                <c:formatCode>General</c:formatCode>
                <c:ptCount val="9"/>
                <c:pt idx="0">
                  <c:v>-0.10123631299999999</c:v>
                </c:pt>
                <c:pt idx="1">
                  <c:v>-7.5306868999999999E-2</c:v>
                </c:pt>
                <c:pt idx="2">
                  <c:v>-6.2135259999999998E-2</c:v>
                </c:pt>
                <c:pt idx="3">
                  <c:v>-3.4674102999999998E-2</c:v>
                </c:pt>
                <c:pt idx="4">
                  <c:v>-2.2948933000000001E-2</c:v>
                </c:pt>
                <c:pt idx="5">
                  <c:v>-1.1939392E-2</c:v>
                </c:pt>
                <c:pt idx="6">
                  <c:v>-7.4117760000000001E-3</c:v>
                </c:pt>
                <c:pt idx="7">
                  <c:v>-3.7821529999999999E-3</c:v>
                </c:pt>
                <c:pt idx="8">
                  <c:v>-2.2970909999999998E-3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97136"/>
        <c:axId val="224297696"/>
      </c:lineChart>
      <c:catAx>
        <c:axId val="22429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7696"/>
        <c:crossesAt val="-1.6"/>
        <c:auto val="1"/>
        <c:lblAlgn val="ctr"/>
        <c:lblOffset val="100"/>
        <c:noMultiLvlLbl val="0"/>
      </c:catAx>
      <c:valAx>
        <c:axId val="22429769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713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302910013983845"/>
          <c:y val="0.23825887743413515"/>
          <c:w val="0.27697089986016149"/>
          <c:h val="0.28350569580864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Boys: Top 100 vs Total</a:t>
            </a:r>
          </a:p>
        </c:rich>
      </c:tx>
      <c:layout>
        <c:manualLayout>
          <c:xMode val="edge"/>
          <c:yMode val="edge"/>
          <c:x val="0.636200403929429"/>
          <c:y val="0.7422680412371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6776401191515"/>
                  <c:y val="-3.8244085468697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(log)'!$E$31:$E$39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-0.02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-1.0999999999999999E-2</c:v>
                </c:pt>
                <c:pt idx="6">
                  <c:v>-8.0000000000000002E-3</c:v>
                </c:pt>
                <c:pt idx="7">
                  <c:v>-6.0000000000000001E-3</c:v>
                </c:pt>
                <c:pt idx="8">
                  <c:v>-6.0000000000000001E-3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26454107796624"/>
                  <c:y val="0.49826230484076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(log)'!$E$4:$E$12</c:f>
              <c:numCache>
                <c:formatCode>General</c:formatCode>
                <c:ptCount val="9"/>
                <c:pt idx="0">
                  <c:v>-9.4497123000000002E-2</c:v>
                </c:pt>
                <c:pt idx="1">
                  <c:v>-6.9873735000000006E-2</c:v>
                </c:pt>
                <c:pt idx="2">
                  <c:v>-7.7401125000000001E-2</c:v>
                </c:pt>
                <c:pt idx="3">
                  <c:v>-6.5435360999999997E-2</c:v>
                </c:pt>
                <c:pt idx="4">
                  <c:v>-5.5759106000000003E-2</c:v>
                </c:pt>
                <c:pt idx="5">
                  <c:v>-3.3164845999999998E-2</c:v>
                </c:pt>
                <c:pt idx="6">
                  <c:v>-2.5862502999999998E-2</c:v>
                </c:pt>
                <c:pt idx="7">
                  <c:v>-1.7719179000000002E-2</c:v>
                </c:pt>
                <c:pt idx="8">
                  <c:v>-1.0778711999999999E-2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1056"/>
        <c:axId val="224301616"/>
      </c:lineChart>
      <c:catAx>
        <c:axId val="2243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1616"/>
        <c:crossesAt val="-1.6"/>
        <c:auto val="1"/>
        <c:lblAlgn val="ctr"/>
        <c:lblOffset val="100"/>
        <c:noMultiLvlLbl val="0"/>
      </c:catAx>
      <c:valAx>
        <c:axId val="224301616"/>
        <c:scaling>
          <c:orientation val="minMax"/>
          <c:max val="1.0000000000000002E-2"/>
          <c:min val="-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10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49223694722652"/>
          <c:y val="0.38487972508591067"/>
          <c:w val="0.27697089986016149"/>
          <c:h val="0.28350569580864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Girls: Top100 vs Total</a:t>
            </a:r>
          </a:p>
        </c:rich>
      </c:tx>
      <c:layout>
        <c:manualLayout>
          <c:xMode val="edge"/>
          <c:yMode val="edge"/>
          <c:x val="0.904035412212502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vs All-time (log)'!$C$4:$C$12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(log)'!$J$18:$J$26</c:f>
              <c:numCache>
                <c:formatCode>0.000</c:formatCode>
                <c:ptCount val="9"/>
                <c:pt idx="0">
                  <c:v>7.8236313000000002E-2</c:v>
                </c:pt>
                <c:pt idx="1">
                  <c:v>5.9306868999999998E-2</c:v>
                </c:pt>
                <c:pt idx="2">
                  <c:v>4.6135259999999997E-2</c:v>
                </c:pt>
                <c:pt idx="3">
                  <c:v>2.7674102999999999E-2</c:v>
                </c:pt>
                <c:pt idx="4">
                  <c:v>1.5948933000000002E-2</c:v>
                </c:pt>
                <c:pt idx="5">
                  <c:v>1.1939392E-2</c:v>
                </c:pt>
                <c:pt idx="6">
                  <c:v>4.4117760000000001E-3</c:v>
                </c:pt>
                <c:pt idx="7">
                  <c:v>2.7821529999999999E-3</c:v>
                </c:pt>
                <c:pt idx="8">
                  <c:v>2.2970909999999998E-3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4416"/>
        <c:axId val="224304976"/>
      </c:lineChart>
      <c:catAx>
        <c:axId val="2243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4976"/>
        <c:crossesAt val="-0.8"/>
        <c:auto val="1"/>
        <c:lblAlgn val="ctr"/>
        <c:lblOffset val="100"/>
        <c:noMultiLvlLbl val="0"/>
      </c:catAx>
      <c:valAx>
        <c:axId val="22430497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Top100 - Total diff (log)</a:t>
                </a:r>
              </a:p>
            </c:rich>
          </c:tx>
          <c:layout>
            <c:manualLayout>
              <c:xMode val="edge"/>
              <c:yMode val="edge"/>
              <c:x val="3.0586531701409736E-6"/>
              <c:y val="0.21523512685914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Boys: Top100 vs Total</a:t>
            </a:r>
          </a:p>
        </c:rich>
      </c:tx>
      <c:layout>
        <c:manualLayout>
          <c:xMode val="edge"/>
          <c:yMode val="edge"/>
          <c:x val="0.904035412212502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vs All-time (log)'!$C$4:$C$12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(log)'!$J$4:$J$12</c:f>
              <c:numCache>
                <c:formatCode>0.000</c:formatCode>
                <c:ptCount val="9"/>
                <c:pt idx="0">
                  <c:v>7.1497122999999996E-2</c:v>
                </c:pt>
                <c:pt idx="1">
                  <c:v>5.3873735000000006E-2</c:v>
                </c:pt>
                <c:pt idx="2">
                  <c:v>5.7401124999999997E-2</c:v>
                </c:pt>
                <c:pt idx="3">
                  <c:v>4.7435360999999995E-2</c:v>
                </c:pt>
                <c:pt idx="4">
                  <c:v>3.5759105999999999E-2</c:v>
                </c:pt>
                <c:pt idx="5">
                  <c:v>2.2164845999999998E-2</c:v>
                </c:pt>
                <c:pt idx="6">
                  <c:v>1.7862502999999998E-2</c:v>
                </c:pt>
                <c:pt idx="7">
                  <c:v>1.1719179000000001E-2</c:v>
                </c:pt>
                <c:pt idx="8">
                  <c:v>4.7787119999999992E-3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7216"/>
        <c:axId val="224307776"/>
      </c:lineChart>
      <c:catAx>
        <c:axId val="2243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7776"/>
        <c:crossesAt val="-0.8"/>
        <c:auto val="1"/>
        <c:lblAlgn val="ctr"/>
        <c:lblOffset val="100"/>
        <c:noMultiLvlLbl val="0"/>
      </c:catAx>
      <c:valAx>
        <c:axId val="22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Top100 - Total diff (log)</a:t>
                </a:r>
              </a:p>
            </c:rich>
          </c:tx>
          <c:layout>
            <c:manualLayout>
              <c:xMode val="edge"/>
              <c:yMode val="edge"/>
              <c:x val="3.0586531701409736E-6"/>
              <c:y val="0.21523512685914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Girls: Top 100 vs Total</a:t>
            </a:r>
          </a:p>
        </c:rich>
      </c:tx>
      <c:layout>
        <c:manualLayout>
          <c:xMode val="edge"/>
          <c:yMode val="edge"/>
          <c:x val="0.636200403929429"/>
          <c:y val="0.7422680412371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997063718613997"/>
                  <c:y val="-2.2909507445589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(log)'!$E$41:$E$49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-1.6E-2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0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126454107796624"/>
                  <c:y val="0.49826230484076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(log)'!$E$18:$E$26</c:f>
              <c:numCache>
                <c:formatCode>General</c:formatCode>
                <c:ptCount val="9"/>
                <c:pt idx="0">
                  <c:v>-0.10123631299999999</c:v>
                </c:pt>
                <c:pt idx="1">
                  <c:v>-7.5306868999999999E-2</c:v>
                </c:pt>
                <c:pt idx="2">
                  <c:v>-6.2135259999999998E-2</c:v>
                </c:pt>
                <c:pt idx="3">
                  <c:v>-3.4674102999999998E-2</c:v>
                </c:pt>
                <c:pt idx="4">
                  <c:v>-2.2948933000000001E-2</c:v>
                </c:pt>
                <c:pt idx="5">
                  <c:v>-1.1939392E-2</c:v>
                </c:pt>
                <c:pt idx="6">
                  <c:v>-7.4117760000000001E-3</c:v>
                </c:pt>
                <c:pt idx="7">
                  <c:v>-3.7821529999999999E-3</c:v>
                </c:pt>
                <c:pt idx="8">
                  <c:v>-2.2970909999999998E-3</c:v>
                </c:pt>
              </c:numCache>
            </c:numRef>
          </c:val>
          <c:smooth val="0"/>
        </c:ser>
        <c:ser>
          <c:idx val="2"/>
          <c:order val="2"/>
          <c:tx>
            <c:v>1st quartile</c:v>
          </c:tx>
          <c:spPr>
            <a:ln w="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 (log)'!$G$18:$G$26</c:f>
              <c:numCache>
                <c:formatCode>General</c:formatCode>
                <c:ptCount val="9"/>
                <c:pt idx="0">
                  <c:v>-0.15143635999999999</c:v>
                </c:pt>
                <c:pt idx="1">
                  <c:v>-0.1184342</c:v>
                </c:pt>
                <c:pt idx="2">
                  <c:v>-9.701883E-2</c:v>
                </c:pt>
                <c:pt idx="3">
                  <c:v>-6.2432380000000003E-2</c:v>
                </c:pt>
                <c:pt idx="4">
                  <c:v>-4.5162460000000001E-2</c:v>
                </c:pt>
                <c:pt idx="5">
                  <c:v>-3.1118150000000001E-2</c:v>
                </c:pt>
                <c:pt idx="6">
                  <c:v>-2.496756E-2</c:v>
                </c:pt>
                <c:pt idx="7">
                  <c:v>-2.0281899999999999E-2</c:v>
                </c:pt>
                <c:pt idx="8">
                  <c:v>-1.840787E-2</c:v>
                </c:pt>
              </c:numCache>
            </c:numRef>
          </c:val>
          <c:smooth val="0"/>
        </c:ser>
        <c:ser>
          <c:idx val="3"/>
          <c:order val="3"/>
          <c:tx>
            <c:v>3rd quartile</c:v>
          </c:tx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'top 100 vs All-time (log)'!$H$18:$H$26</c:f>
              <c:numCache>
                <c:formatCode>General</c:formatCode>
                <c:ptCount val="9"/>
                <c:pt idx="0">
                  <c:v>-6.1039459999999997E-2</c:v>
                </c:pt>
                <c:pt idx="1">
                  <c:v>-4.1892404000000001E-2</c:v>
                </c:pt>
                <c:pt idx="2">
                  <c:v>-3.4260969000000002E-2</c:v>
                </c:pt>
                <c:pt idx="3">
                  <c:v>-1.2470019000000001E-2</c:v>
                </c:pt>
                <c:pt idx="4">
                  <c:v>-4.1129239999999996E-3</c:v>
                </c:pt>
                <c:pt idx="5">
                  <c:v>5.4009000000000001E-3</c:v>
                </c:pt>
                <c:pt idx="6">
                  <c:v>9.0695340000000006E-3</c:v>
                </c:pt>
                <c:pt idx="7">
                  <c:v>1.2212795E-2</c:v>
                </c:pt>
                <c:pt idx="8">
                  <c:v>1.3479232000000001E-2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2432"/>
        <c:axId val="224422992"/>
      </c:lineChart>
      <c:catAx>
        <c:axId val="2244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22992"/>
        <c:crossesAt val="-1.6"/>
        <c:auto val="1"/>
        <c:lblAlgn val="ctr"/>
        <c:lblOffset val="100"/>
        <c:noMultiLvlLbl val="0"/>
      </c:catAx>
      <c:valAx>
        <c:axId val="224422992"/>
        <c:scaling>
          <c:orientation val="minMax"/>
          <c:max val="2.0000000000000004E-2"/>
          <c:min val="-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2243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302902192415808"/>
          <c:y val="0.37113402061855671"/>
          <c:w val="0.27697094617855567"/>
          <c:h val="0.36043906882773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Boys: Top 100 vs Total</a:t>
            </a:r>
          </a:p>
        </c:rich>
      </c:tx>
      <c:layout>
        <c:manualLayout>
          <c:xMode val="edge"/>
          <c:yMode val="edge"/>
          <c:x val="0.636200403929429"/>
          <c:y val="0.74226804123711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206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6776401191515"/>
                  <c:y val="-3.8244085468697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(log)'!$E$31:$E$39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-0.02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-1.0999999999999999E-2</c:v>
                </c:pt>
                <c:pt idx="6">
                  <c:v>-8.0000000000000002E-3</c:v>
                </c:pt>
                <c:pt idx="7">
                  <c:v>-6.0000000000000001E-3</c:v>
                </c:pt>
                <c:pt idx="8">
                  <c:v>-6.0000000000000001E-3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trendline>
            <c:spPr>
              <a:ln w="3175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84466560939199"/>
                  <c:y val="0.49493158715985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(log)'!$E$4:$E$12</c:f>
              <c:numCache>
                <c:formatCode>General</c:formatCode>
                <c:ptCount val="9"/>
                <c:pt idx="0">
                  <c:v>-9.4497123000000002E-2</c:v>
                </c:pt>
                <c:pt idx="1">
                  <c:v>-6.9873735000000006E-2</c:v>
                </c:pt>
                <c:pt idx="2">
                  <c:v>-7.7401125000000001E-2</c:v>
                </c:pt>
                <c:pt idx="3">
                  <c:v>-6.5435360999999997E-2</c:v>
                </c:pt>
                <c:pt idx="4">
                  <c:v>-5.5759106000000003E-2</c:v>
                </c:pt>
                <c:pt idx="5">
                  <c:v>-3.3164845999999998E-2</c:v>
                </c:pt>
                <c:pt idx="6">
                  <c:v>-2.5862502999999998E-2</c:v>
                </c:pt>
                <c:pt idx="7">
                  <c:v>-1.7719179000000002E-2</c:v>
                </c:pt>
                <c:pt idx="8">
                  <c:v>-1.0778711999999999E-2</c:v>
                </c:pt>
              </c:numCache>
            </c:numRef>
          </c:val>
          <c:smooth val="0"/>
        </c:ser>
        <c:ser>
          <c:idx val="2"/>
          <c:order val="2"/>
          <c:tx>
            <c:v>1st quartile</c:v>
          </c:tx>
          <c:spPr>
            <a:ln w="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 (log)'!$G$4:$G$12</c:f>
              <c:numCache>
                <c:formatCode>General</c:formatCode>
                <c:ptCount val="9"/>
                <c:pt idx="0">
                  <c:v>-0.14573211</c:v>
                </c:pt>
                <c:pt idx="1">
                  <c:v>-0.11637001</c:v>
                </c:pt>
                <c:pt idx="2">
                  <c:v>-0.12026487</c:v>
                </c:pt>
                <c:pt idx="3">
                  <c:v>-0.10091346</c:v>
                </c:pt>
                <c:pt idx="4">
                  <c:v>-8.5479150000000004E-2</c:v>
                </c:pt>
                <c:pt idx="5">
                  <c:v>-5.8010340000000001E-2</c:v>
                </c:pt>
                <c:pt idx="6">
                  <c:v>-4.676379E-2</c:v>
                </c:pt>
                <c:pt idx="7">
                  <c:v>-3.6104999999999998E-2</c:v>
                </c:pt>
                <c:pt idx="8">
                  <c:v>-2.8089409999999999E-2</c:v>
                </c:pt>
              </c:numCache>
            </c:numRef>
          </c:val>
          <c:smooth val="0"/>
        </c:ser>
        <c:ser>
          <c:idx val="3"/>
          <c:order val="3"/>
          <c:tx>
            <c:v>3rd quartile</c:v>
          </c:tx>
          <c:spPr>
            <a:ln w="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'top 100 vs All-time (log)'!$H$4:$H$12</c:f>
              <c:numCache>
                <c:formatCode>General</c:formatCode>
                <c:ptCount val="9"/>
                <c:pt idx="0">
                  <c:v>-5.5020321800000001E-2</c:v>
                </c:pt>
                <c:pt idx="1">
                  <c:v>-3.5154588899999999E-2</c:v>
                </c:pt>
                <c:pt idx="2">
                  <c:v>-4.3186627300000002E-2</c:v>
                </c:pt>
                <c:pt idx="3">
                  <c:v>-3.6573756399999997E-2</c:v>
                </c:pt>
                <c:pt idx="4">
                  <c:v>-3.0905787800000001E-2</c:v>
                </c:pt>
                <c:pt idx="5">
                  <c:v>-1.2497642999999999E-2</c:v>
                </c:pt>
                <c:pt idx="6">
                  <c:v>-7.8493493000000008E-3</c:v>
                </c:pt>
                <c:pt idx="7">
                  <c:v>-8.2987559999999998E-4</c:v>
                </c:pt>
                <c:pt idx="8">
                  <c:v>5.6485051000000003E-3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7472"/>
        <c:axId val="224428032"/>
      </c:lineChart>
      <c:catAx>
        <c:axId val="2244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28032"/>
        <c:crossesAt val="-1.6"/>
        <c:auto val="1"/>
        <c:lblAlgn val="ctr"/>
        <c:lblOffset val="100"/>
        <c:noMultiLvlLbl val="0"/>
      </c:catAx>
      <c:valAx>
        <c:axId val="224428032"/>
        <c:scaling>
          <c:orientation val="minMax"/>
          <c:min val="-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274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69401336238481"/>
          <c:y val="0.37113402061855671"/>
          <c:w val="0.28530598663761531"/>
          <c:h val="0.36502097031685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(log)'!$E$41:$E$49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-1.6E-2</c:v>
                </c:pt>
                <c:pt idx="3">
                  <c:v>-7.0000000000000001E-3</c:v>
                </c:pt>
                <c:pt idx="4">
                  <c:v>-7.0000000000000001E-3</c:v>
                </c:pt>
                <c:pt idx="5">
                  <c:v>0</c:v>
                </c:pt>
                <c:pt idx="6">
                  <c:v>-3.0000000000000001E-3</c:v>
                </c:pt>
                <c:pt idx="7">
                  <c:v>-1E-3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3rd quartile</c:v>
          </c:tx>
          <c:spPr>
            <a:ln w="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'top 100 vs All-time (log)'!$H$18:$H$26</c:f>
              <c:numCache>
                <c:formatCode>General</c:formatCode>
                <c:ptCount val="9"/>
                <c:pt idx="0">
                  <c:v>-6.1039459999999997E-2</c:v>
                </c:pt>
                <c:pt idx="1">
                  <c:v>-4.1892404000000001E-2</c:v>
                </c:pt>
                <c:pt idx="2">
                  <c:v>-3.4260969000000002E-2</c:v>
                </c:pt>
                <c:pt idx="3">
                  <c:v>-1.2470019000000001E-2</c:v>
                </c:pt>
                <c:pt idx="4">
                  <c:v>-4.1129239999999996E-3</c:v>
                </c:pt>
                <c:pt idx="5">
                  <c:v>5.4009000000000001E-3</c:v>
                </c:pt>
                <c:pt idx="6">
                  <c:v>9.0695340000000006E-3</c:v>
                </c:pt>
                <c:pt idx="7">
                  <c:v>1.2212795E-2</c:v>
                </c:pt>
                <c:pt idx="8">
                  <c:v>1.3479232000000001E-2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9050">
                <a:solidFill>
                  <a:srgbClr val="FF00FF"/>
                </a:solidFill>
              </a:ln>
              <a:effectLst/>
            </c:spPr>
          </c:marker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(log)'!$E$18:$E$26</c:f>
              <c:numCache>
                <c:formatCode>General</c:formatCode>
                <c:ptCount val="9"/>
                <c:pt idx="0">
                  <c:v>-0.10123631299999999</c:v>
                </c:pt>
                <c:pt idx="1">
                  <c:v>-7.5306868999999999E-2</c:v>
                </c:pt>
                <c:pt idx="2">
                  <c:v>-6.2135259999999998E-2</c:v>
                </c:pt>
                <c:pt idx="3">
                  <c:v>-3.4674102999999998E-2</c:v>
                </c:pt>
                <c:pt idx="4">
                  <c:v>-2.2948933000000001E-2</c:v>
                </c:pt>
                <c:pt idx="5">
                  <c:v>-1.1939392E-2</c:v>
                </c:pt>
                <c:pt idx="6">
                  <c:v>-7.4117760000000001E-3</c:v>
                </c:pt>
                <c:pt idx="7">
                  <c:v>-3.7821529999999999E-3</c:v>
                </c:pt>
                <c:pt idx="8">
                  <c:v>-2.2970909999999998E-3</c:v>
                </c:pt>
              </c:numCache>
            </c:numRef>
          </c:val>
          <c:smooth val="0"/>
        </c:ser>
        <c:ser>
          <c:idx val="2"/>
          <c:order val="3"/>
          <c:tx>
            <c:v>1st quartile</c:v>
          </c:tx>
          <c:spPr>
            <a:ln w="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 (log)'!$G$18:$G$26</c:f>
              <c:numCache>
                <c:formatCode>General</c:formatCode>
                <c:ptCount val="9"/>
                <c:pt idx="0">
                  <c:v>-0.15143635999999999</c:v>
                </c:pt>
                <c:pt idx="1">
                  <c:v>-0.1184342</c:v>
                </c:pt>
                <c:pt idx="2">
                  <c:v>-9.701883E-2</c:v>
                </c:pt>
                <c:pt idx="3">
                  <c:v>-6.2432380000000003E-2</c:v>
                </c:pt>
                <c:pt idx="4">
                  <c:v>-4.5162460000000001E-2</c:v>
                </c:pt>
                <c:pt idx="5">
                  <c:v>-3.1118150000000001E-2</c:v>
                </c:pt>
                <c:pt idx="6">
                  <c:v>-2.496756E-2</c:v>
                </c:pt>
                <c:pt idx="7">
                  <c:v>-2.0281899999999999E-2</c:v>
                </c:pt>
                <c:pt idx="8">
                  <c:v>-1.840787E-2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vs All-time (log)'!$X$95:$AF$95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3072"/>
        <c:axId val="224433632"/>
      </c:lineChart>
      <c:catAx>
        <c:axId val="2244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3632"/>
        <c:crossesAt val="-1.6"/>
        <c:auto val="1"/>
        <c:lblAlgn val="ctr"/>
        <c:lblOffset val="100"/>
        <c:noMultiLvlLbl val="0"/>
      </c:catAx>
      <c:valAx>
        <c:axId val="224433632"/>
        <c:scaling>
          <c:orientation val="minMax"/>
          <c:max val="2.0000000000000004E-2"/>
          <c:min val="-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330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68290560902109454"/>
          <c:y val="0.40778923253150057"/>
          <c:w val="0.27697094617855567"/>
          <c:h val="0.35127526584950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1392392137731"/>
          <c:y val="5.0400916380297825E-2"/>
          <c:w val="0.8322052292652784"/>
          <c:h val="0.80113032262719741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 (log)'!$L$9</c:f>
              <c:strCache>
                <c:ptCount val="1"/>
                <c:pt idx="0">
                  <c:v>Top 100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rgbClr val="002060"/>
              </a:solidFill>
              <a:ln w="19050">
                <a:solidFill>
                  <a:srgbClr val="002060"/>
                </a:solidFill>
              </a:ln>
              <a:effectLst/>
            </c:spPr>
          </c:marker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(log)'!$E$31:$E$39</c:f>
              <c:numCache>
                <c:formatCode>0.000</c:formatCode>
                <c:ptCount val="9"/>
                <c:pt idx="0">
                  <c:v>-2.3E-2</c:v>
                </c:pt>
                <c:pt idx="1">
                  <c:v>-1.6E-2</c:v>
                </c:pt>
                <c:pt idx="2">
                  <c:v>-0.02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-1.0999999999999999E-2</c:v>
                </c:pt>
                <c:pt idx="6">
                  <c:v>-8.0000000000000002E-3</c:v>
                </c:pt>
                <c:pt idx="7">
                  <c:v>-6.0000000000000001E-3</c:v>
                </c:pt>
                <c:pt idx="8">
                  <c:v>-6.0000000000000001E-3</c:v>
                </c:pt>
              </c:numCache>
            </c:numRef>
          </c:val>
          <c:smooth val="0"/>
        </c:ser>
        <c:ser>
          <c:idx val="3"/>
          <c:order val="1"/>
          <c:tx>
            <c:v>3rd quartile</c:v>
          </c:tx>
          <c:spPr>
            <a:ln w="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'top 100 vs All-time (log)'!$H$4:$H$12</c:f>
              <c:numCache>
                <c:formatCode>General</c:formatCode>
                <c:ptCount val="9"/>
                <c:pt idx="0">
                  <c:v>-5.5020321800000001E-2</c:v>
                </c:pt>
                <c:pt idx="1">
                  <c:v>-3.5154588899999999E-2</c:v>
                </c:pt>
                <c:pt idx="2">
                  <c:v>-4.3186627300000002E-2</c:v>
                </c:pt>
                <c:pt idx="3">
                  <c:v>-3.6573756399999997E-2</c:v>
                </c:pt>
                <c:pt idx="4">
                  <c:v>-3.0905787800000001E-2</c:v>
                </c:pt>
                <c:pt idx="5">
                  <c:v>-1.2497642999999999E-2</c:v>
                </c:pt>
                <c:pt idx="6">
                  <c:v>-7.8493493000000008E-3</c:v>
                </c:pt>
                <c:pt idx="7">
                  <c:v>-8.2987559999999998E-4</c:v>
                </c:pt>
                <c:pt idx="8">
                  <c:v>5.6485051000000003E-3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'top 100 vs All-time (log)'!$L$10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'top 100 vs All-time (log)'!$C$18:$C$26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vs All-time (log)'!$E$4:$E$12</c:f>
              <c:numCache>
                <c:formatCode>General</c:formatCode>
                <c:ptCount val="9"/>
                <c:pt idx="0">
                  <c:v>-9.4497123000000002E-2</c:v>
                </c:pt>
                <c:pt idx="1">
                  <c:v>-6.9873735000000006E-2</c:v>
                </c:pt>
                <c:pt idx="2">
                  <c:v>-7.7401125000000001E-2</c:v>
                </c:pt>
                <c:pt idx="3">
                  <c:v>-6.5435360999999997E-2</c:v>
                </c:pt>
                <c:pt idx="4">
                  <c:v>-5.5759106000000003E-2</c:v>
                </c:pt>
                <c:pt idx="5">
                  <c:v>-3.3164845999999998E-2</c:v>
                </c:pt>
                <c:pt idx="6">
                  <c:v>-2.5862502999999998E-2</c:v>
                </c:pt>
                <c:pt idx="7">
                  <c:v>-1.7719179000000002E-2</c:v>
                </c:pt>
                <c:pt idx="8">
                  <c:v>-1.0778711999999999E-2</c:v>
                </c:pt>
              </c:numCache>
            </c:numRef>
          </c:val>
          <c:smooth val="0"/>
        </c:ser>
        <c:ser>
          <c:idx val="2"/>
          <c:order val="3"/>
          <c:tx>
            <c:v>1st quartile</c:v>
          </c:tx>
          <c:spPr>
            <a:ln w="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'top 100 vs All-time (log)'!$G$4:$G$12</c:f>
              <c:numCache>
                <c:formatCode>General</c:formatCode>
                <c:ptCount val="9"/>
                <c:pt idx="0">
                  <c:v>-0.14573211</c:v>
                </c:pt>
                <c:pt idx="1">
                  <c:v>-0.11637001</c:v>
                </c:pt>
                <c:pt idx="2">
                  <c:v>-0.12026487</c:v>
                </c:pt>
                <c:pt idx="3">
                  <c:v>-0.10091346</c:v>
                </c:pt>
                <c:pt idx="4">
                  <c:v>-8.5479150000000004E-2</c:v>
                </c:pt>
                <c:pt idx="5">
                  <c:v>-5.8010340000000001E-2</c:v>
                </c:pt>
                <c:pt idx="6">
                  <c:v>-4.676379E-2</c:v>
                </c:pt>
                <c:pt idx="7">
                  <c:v>-3.6104999999999998E-2</c:v>
                </c:pt>
                <c:pt idx="8">
                  <c:v>-2.8089409999999999E-2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'top 100 vs All-time (log)'!$X$95:$AF$95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19296"/>
        <c:axId val="224819856"/>
      </c:lineChart>
      <c:catAx>
        <c:axId val="22481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5993721425569778"/>
              <c:y val="0.92575010597902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19856"/>
        <c:crossesAt val="-1.6"/>
        <c:auto val="1"/>
        <c:lblAlgn val="ctr"/>
        <c:lblOffset val="100"/>
        <c:noMultiLvlLbl val="0"/>
      </c:catAx>
      <c:valAx>
        <c:axId val="224819856"/>
        <c:scaling>
          <c:orientation val="minMax"/>
          <c:min val="-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Median Improvement in 45.7Fr (log)</a:t>
                </a:r>
              </a:p>
            </c:rich>
          </c:tx>
          <c:layout>
            <c:manualLayout>
              <c:xMode val="edge"/>
              <c:yMode val="edge"/>
              <c:x val="2.2026590710290837E-3"/>
              <c:y val="4.568552642259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1929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67457057451151936"/>
          <c:y val="0.40778923253150057"/>
          <c:w val="0.28530598663761531"/>
          <c:h val="0.35127526584950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 Top 100 45.7Fr </a:t>
            </a:r>
            <a:r>
              <a:rPr lang="en-US" b="1" baseline="0"/>
              <a:t>(Girls)</a:t>
            </a:r>
            <a:endParaRPr lang="en-US" b="1"/>
          </a:p>
        </c:rich>
      </c:tx>
      <c:layout>
        <c:manualLayout>
          <c:xMode val="edge"/>
          <c:yMode val="edge"/>
          <c:x val="0.331642635845908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3846257634158"/>
          <c:y val="7.9120370370370369E-2"/>
          <c:w val="0.79760961886740289"/>
          <c:h val="0.7625543161271506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All-time'!$B$38</c:f>
              <c:strCache>
                <c:ptCount val="1"/>
                <c:pt idx="0">
                  <c:v>Median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All-time'!$C$4:$C$13</c:f>
              <c:numCache>
                <c:formatCode>General</c:formatCode>
                <c:ptCount val="10"/>
                <c:pt idx="0">
                  <c:v>40.619999999999997</c:v>
                </c:pt>
                <c:pt idx="1">
                  <c:v>36.81</c:v>
                </c:pt>
                <c:pt idx="2">
                  <c:v>33.81</c:v>
                </c:pt>
                <c:pt idx="3">
                  <c:v>31.35</c:v>
                </c:pt>
                <c:pt idx="4">
                  <c:v>29.85</c:v>
                </c:pt>
                <c:pt idx="5">
                  <c:v>28.78</c:v>
                </c:pt>
                <c:pt idx="6">
                  <c:v>28.11</c:v>
                </c:pt>
                <c:pt idx="7">
                  <c:v>27.62</c:v>
                </c:pt>
                <c:pt idx="8">
                  <c:v>27.19</c:v>
                </c:pt>
                <c:pt idx="9">
                  <c:v>26.37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All-time'!$B$39</c:f>
              <c:strCache>
                <c:ptCount val="1"/>
                <c:pt idx="0">
                  <c:v>1st quartile</c:v>
                </c:pt>
              </c:strCache>
            </c:strRef>
          </c:tx>
          <c:spPr>
            <a:ln w="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All-time'!$I$4:$I$13</c:f>
              <c:numCache>
                <c:formatCode>General</c:formatCode>
                <c:ptCount val="10"/>
                <c:pt idx="0">
                  <c:v>36.64</c:v>
                </c:pt>
                <c:pt idx="1">
                  <c:v>33.35</c:v>
                </c:pt>
                <c:pt idx="2">
                  <c:v>31.06</c:v>
                </c:pt>
                <c:pt idx="3">
                  <c:v>29.12</c:v>
                </c:pt>
                <c:pt idx="4">
                  <c:v>28.11</c:v>
                </c:pt>
                <c:pt idx="5">
                  <c:v>27.23</c:v>
                </c:pt>
                <c:pt idx="6">
                  <c:v>26.69</c:v>
                </c:pt>
                <c:pt idx="7">
                  <c:v>26.26</c:v>
                </c:pt>
                <c:pt idx="8">
                  <c:v>25.87</c:v>
                </c:pt>
                <c:pt idx="9">
                  <c:v>25.12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100 vs All-time'!$B$40</c:f>
              <c:strCache>
                <c:ptCount val="1"/>
                <c:pt idx="0">
                  <c:v>3rd quartile</c:v>
                </c:pt>
              </c:strCache>
            </c:strRef>
          </c:tx>
          <c:spPr>
            <a:ln w="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All-time'!$J$4:$J$13</c:f>
              <c:numCache>
                <c:formatCode>General</c:formatCode>
                <c:ptCount val="10"/>
                <c:pt idx="0">
                  <c:v>46.07</c:v>
                </c:pt>
                <c:pt idx="1">
                  <c:v>41.43</c:v>
                </c:pt>
                <c:pt idx="2">
                  <c:v>37.590000000000003</c:v>
                </c:pt>
                <c:pt idx="3">
                  <c:v>34.36</c:v>
                </c:pt>
                <c:pt idx="4">
                  <c:v>32.28</c:v>
                </c:pt>
                <c:pt idx="5">
                  <c:v>30.78</c:v>
                </c:pt>
                <c:pt idx="6">
                  <c:v>29.81</c:v>
                </c:pt>
                <c:pt idx="7">
                  <c:v>29.2</c:v>
                </c:pt>
                <c:pt idx="8">
                  <c:v>28.69</c:v>
                </c:pt>
                <c:pt idx="9">
                  <c:v>27.96</c:v>
                </c:pt>
              </c:numCache>
            </c:numRef>
          </c:val>
          <c:smooth val="0"/>
        </c:ser>
        <c:ser>
          <c:idx val="3"/>
          <c:order val="3"/>
          <c:tx>
            <c:v>top 100 9-yo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vs All-time'!$M$2:$M$17</c:f>
                <c:numCache>
                  <c:formatCode>General</c:formatCode>
                  <c:ptCount val="16"/>
                  <c:pt idx="2">
                    <c:v>0.72417674610274441</c:v>
                  </c:pt>
                  <c:pt idx="3">
                    <c:v>0.96032984442206981</c:v>
                  </c:pt>
                  <c:pt idx="4">
                    <c:v>0.89569641713503112</c:v>
                  </c:pt>
                  <c:pt idx="5">
                    <c:v>0.89679821436666507</c:v>
                  </c:pt>
                  <c:pt idx="6">
                    <c:v>0.93317788097602683</c:v>
                  </c:pt>
                  <c:pt idx="7">
                    <c:v>1.0730599506354053</c:v>
                  </c:pt>
                  <c:pt idx="8">
                    <c:v>1.1088640284287039</c:v>
                  </c:pt>
                  <c:pt idx="9">
                    <c:v>1.1611091538602969</c:v>
                  </c:pt>
                  <c:pt idx="10">
                    <c:v>1.1639252373077746</c:v>
                  </c:pt>
                  <c:pt idx="11">
                    <c:v>1.2790372016737068</c:v>
                  </c:pt>
                </c:numCache>
              </c:numRef>
            </c:plus>
            <c:minus>
              <c:numRef>
                <c:f>'Top 100 vs All-time'!$M$2:$M$17</c:f>
                <c:numCache>
                  <c:formatCode>General</c:formatCode>
                  <c:ptCount val="16"/>
                  <c:pt idx="2">
                    <c:v>0.72417674610274441</c:v>
                  </c:pt>
                  <c:pt idx="3">
                    <c:v>0.96032984442206981</c:v>
                  </c:pt>
                  <c:pt idx="4">
                    <c:v>0.89569641713503112</c:v>
                  </c:pt>
                  <c:pt idx="5">
                    <c:v>0.89679821436666507</c:v>
                  </c:pt>
                  <c:pt idx="6">
                    <c:v>0.93317788097602683</c:v>
                  </c:pt>
                  <c:pt idx="7">
                    <c:v>1.0730599506354053</c:v>
                  </c:pt>
                  <c:pt idx="8">
                    <c:v>1.1088640284287039</c:v>
                  </c:pt>
                  <c:pt idx="9">
                    <c:v>1.1611091538602969</c:v>
                  </c:pt>
                  <c:pt idx="10">
                    <c:v>1.1639252373077746</c:v>
                  </c:pt>
                  <c:pt idx="11">
                    <c:v>1.2790372016737068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All-time'!$L$4:$L$13</c:f>
              <c:numCache>
                <c:formatCode>###0.00</c:formatCode>
                <c:ptCount val="10"/>
                <c:pt idx="0">
                  <c:v>29.760599999999997</c:v>
                </c:pt>
                <c:pt idx="1">
                  <c:v>28.234479166666674</c:v>
                </c:pt>
                <c:pt idx="2">
                  <c:v>27.222947368421053</c:v>
                </c:pt>
                <c:pt idx="3">
                  <c:v>26.252127659574469</c:v>
                </c:pt>
                <c:pt idx="4">
                  <c:v>25.862926829268297</c:v>
                </c:pt>
                <c:pt idx="5">
                  <c:v>25.408666666666665</c:v>
                </c:pt>
                <c:pt idx="6">
                  <c:v>25.240135135135134</c:v>
                </c:pt>
                <c:pt idx="7">
                  <c:v>25.090724637681166</c:v>
                </c:pt>
                <c:pt idx="8">
                  <c:v>25.043636363636363</c:v>
                </c:pt>
                <c:pt idx="9">
                  <c:v>24.788400000000003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8640"/>
        <c:axId val="135919200"/>
      </c:lineChart>
      <c:catAx>
        <c:axId val="1359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9200"/>
        <c:crosses val="autoZero"/>
        <c:auto val="1"/>
        <c:lblAlgn val="ctr"/>
        <c:lblOffset val="100"/>
        <c:noMultiLvlLbl val="0"/>
      </c:catAx>
      <c:valAx>
        <c:axId val="13591920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45.7-meter freestyle time (sec)</a:t>
                </a:r>
              </a:p>
            </c:rich>
          </c:tx>
          <c:layout>
            <c:manualLayout>
              <c:xMode val="edge"/>
              <c:yMode val="edge"/>
              <c:x val="1.9836328706920446E-2"/>
              <c:y val="0.1555941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77916233813554"/>
          <c:y val="0.20709390492855059"/>
          <c:w val="0.24660364424606218"/>
          <c:h val="0.2528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 Top 100 45.7</a:t>
            </a:r>
            <a:r>
              <a:rPr lang="en-US" b="1" baseline="0"/>
              <a:t>Fr (Boys)</a:t>
            </a:r>
            <a:endParaRPr lang="en-US" b="1"/>
          </a:p>
        </c:rich>
      </c:tx>
      <c:layout>
        <c:manualLayout>
          <c:xMode val="edge"/>
          <c:yMode val="edge"/>
          <c:x val="0.331642635845908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3846257634158"/>
          <c:y val="7.9120370370370369E-2"/>
          <c:w val="0.79760961886740289"/>
          <c:h val="0.7625543161271506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All-time'!$B$38</c:f>
              <c:strCache>
                <c:ptCount val="1"/>
                <c:pt idx="0">
                  <c:v>Median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All-time'!$C$20:$C$29</c:f>
              <c:numCache>
                <c:formatCode>General</c:formatCode>
                <c:ptCount val="10"/>
                <c:pt idx="0">
                  <c:v>39.99</c:v>
                </c:pt>
                <c:pt idx="1">
                  <c:v>36.49</c:v>
                </c:pt>
                <c:pt idx="2">
                  <c:v>33.770000000000003</c:v>
                </c:pt>
                <c:pt idx="3">
                  <c:v>30.88</c:v>
                </c:pt>
                <c:pt idx="4">
                  <c:v>28.48</c:v>
                </c:pt>
                <c:pt idx="5">
                  <c:v>26.5</c:v>
                </c:pt>
                <c:pt idx="6">
                  <c:v>25.34</c:v>
                </c:pt>
                <c:pt idx="7">
                  <c:v>24.52</c:v>
                </c:pt>
                <c:pt idx="8">
                  <c:v>23.91</c:v>
                </c:pt>
                <c:pt idx="9">
                  <c:v>23.26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All-time'!$B$39</c:f>
              <c:strCache>
                <c:ptCount val="1"/>
                <c:pt idx="0">
                  <c:v>1st quartile</c:v>
                </c:pt>
              </c:strCache>
            </c:strRef>
          </c:tx>
          <c:spPr>
            <a:ln w="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All-time'!$I$20:$I$29</c:f>
              <c:numCache>
                <c:formatCode>General</c:formatCode>
                <c:ptCount val="10"/>
                <c:pt idx="0">
                  <c:v>35.799999999999997</c:v>
                </c:pt>
                <c:pt idx="1">
                  <c:v>32.909999999999997</c:v>
                </c:pt>
                <c:pt idx="2">
                  <c:v>30.8</c:v>
                </c:pt>
                <c:pt idx="3">
                  <c:v>28.4</c:v>
                </c:pt>
                <c:pt idx="4">
                  <c:v>26.57</c:v>
                </c:pt>
                <c:pt idx="5">
                  <c:v>25</c:v>
                </c:pt>
                <c:pt idx="6">
                  <c:v>24.13</c:v>
                </c:pt>
                <c:pt idx="7">
                  <c:v>23.41</c:v>
                </c:pt>
                <c:pt idx="8">
                  <c:v>22.85</c:v>
                </c:pt>
                <c:pt idx="9">
                  <c:v>22.26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100 vs All-time'!$B$40</c:f>
              <c:strCache>
                <c:ptCount val="1"/>
                <c:pt idx="0">
                  <c:v>3rd quartile</c:v>
                </c:pt>
              </c:strCache>
            </c:strRef>
          </c:tx>
          <c:spPr>
            <a:ln w="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All-time'!$J$20:$J$29</c:f>
              <c:numCache>
                <c:formatCode>General</c:formatCode>
                <c:ptCount val="10"/>
                <c:pt idx="0">
                  <c:v>45.79</c:v>
                </c:pt>
                <c:pt idx="1">
                  <c:v>41.46</c:v>
                </c:pt>
                <c:pt idx="2">
                  <c:v>37.9</c:v>
                </c:pt>
                <c:pt idx="3">
                  <c:v>34.32</c:v>
                </c:pt>
                <c:pt idx="4">
                  <c:v>31.13</c:v>
                </c:pt>
                <c:pt idx="5">
                  <c:v>28.56</c:v>
                </c:pt>
                <c:pt idx="6">
                  <c:v>26.87</c:v>
                </c:pt>
                <c:pt idx="7">
                  <c:v>25.85</c:v>
                </c:pt>
                <c:pt idx="8">
                  <c:v>25.12</c:v>
                </c:pt>
                <c:pt idx="9">
                  <c:v>24.46</c:v>
                </c:pt>
              </c:numCache>
            </c:numRef>
          </c:val>
          <c:smooth val="0"/>
        </c:ser>
        <c:ser>
          <c:idx val="3"/>
          <c:order val="3"/>
          <c:tx>
            <c:v>top 100 9-yo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vs All-time'!$M$18:$M$33</c:f>
                <c:numCache>
                  <c:formatCode>General</c:formatCode>
                  <c:ptCount val="16"/>
                  <c:pt idx="2">
                    <c:v>0.69128190101193121</c:v>
                  </c:pt>
                  <c:pt idx="3">
                    <c:v>0.9663196537614327</c:v>
                  </c:pt>
                  <c:pt idx="4">
                    <c:v>1.1098998708728613</c:v>
                  </c:pt>
                  <c:pt idx="5">
                    <c:v>1.588617095756967</c:v>
                  </c:pt>
                  <c:pt idx="6">
                    <c:v>1.5742605793117057</c:v>
                  </c:pt>
                  <c:pt idx="7">
                    <c:v>1.188397074059762</c:v>
                  </c:pt>
                  <c:pt idx="8">
                    <c:v>1.0307171000738344</c:v>
                  </c:pt>
                  <c:pt idx="9">
                    <c:v>1.0163912402831332</c:v>
                  </c:pt>
                  <c:pt idx="10">
                    <c:v>1.0422866760884533</c:v>
                  </c:pt>
                  <c:pt idx="11">
                    <c:v>0.87494795692289595</c:v>
                  </c:pt>
                </c:numCache>
              </c:numRef>
            </c:plus>
            <c:minus>
              <c:numRef>
                <c:f>'Top 100 vs All-time'!$M$18:$M$33</c:f>
                <c:numCache>
                  <c:formatCode>General</c:formatCode>
                  <c:ptCount val="16"/>
                  <c:pt idx="2">
                    <c:v>0.69128190101193121</c:v>
                  </c:pt>
                  <c:pt idx="3">
                    <c:v>0.9663196537614327</c:v>
                  </c:pt>
                  <c:pt idx="4">
                    <c:v>1.1098998708728613</c:v>
                  </c:pt>
                  <c:pt idx="5">
                    <c:v>1.588617095756967</c:v>
                  </c:pt>
                  <c:pt idx="6">
                    <c:v>1.5742605793117057</c:v>
                  </c:pt>
                  <c:pt idx="7">
                    <c:v>1.188397074059762</c:v>
                  </c:pt>
                  <c:pt idx="8">
                    <c:v>1.0307171000738344</c:v>
                  </c:pt>
                  <c:pt idx="9">
                    <c:v>1.0163912402831332</c:v>
                  </c:pt>
                  <c:pt idx="10">
                    <c:v>1.0422866760884533</c:v>
                  </c:pt>
                  <c:pt idx="11">
                    <c:v>0.87494795692289595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'Top 100 vs All-time'!$A$4:$A$13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'Top 100 vs All-time'!$L$20:$L$29</c:f>
              <c:numCache>
                <c:formatCode>###0.00</c:formatCode>
                <c:ptCount val="10"/>
                <c:pt idx="0">
                  <c:v>29.529800000000002</c:v>
                </c:pt>
                <c:pt idx="1">
                  <c:v>28.123229166666665</c:v>
                </c:pt>
                <c:pt idx="2">
                  <c:v>27.024456521739133</c:v>
                </c:pt>
                <c:pt idx="3">
                  <c:v>25.874712643678162</c:v>
                </c:pt>
                <c:pt idx="4">
                  <c:v>24.904268292682918</c:v>
                </c:pt>
                <c:pt idx="5">
                  <c:v>23.565774647887313</c:v>
                </c:pt>
                <c:pt idx="6">
                  <c:v>22.849384615384622</c:v>
                </c:pt>
                <c:pt idx="7">
                  <c:v>22.369402985074625</c:v>
                </c:pt>
                <c:pt idx="8">
                  <c:v>22.019848484848485</c:v>
                </c:pt>
                <c:pt idx="9">
                  <c:v>21.649814814814818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74704"/>
        <c:axId val="219275264"/>
      </c:lineChart>
      <c:catAx>
        <c:axId val="21927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5264"/>
        <c:crosses val="autoZero"/>
        <c:auto val="1"/>
        <c:lblAlgn val="ctr"/>
        <c:lblOffset val="100"/>
        <c:noMultiLvlLbl val="0"/>
      </c:catAx>
      <c:valAx>
        <c:axId val="21927526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45.7-meter freestyle time (sec)</a:t>
                </a:r>
              </a:p>
            </c:rich>
          </c:tx>
          <c:layout>
            <c:manualLayout>
              <c:xMode val="edge"/>
              <c:yMode val="edge"/>
              <c:x val="1.9836328706920446E-2"/>
              <c:y val="0.1555941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4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360549970734399"/>
          <c:y val="0.20709390492855059"/>
          <c:w val="0.23706605123594304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 Top</a:t>
            </a:r>
            <a:r>
              <a:rPr lang="en-US" b="1" baseline="0"/>
              <a:t> 100 </a:t>
            </a:r>
            <a:r>
              <a:rPr lang="en-US" b="1"/>
              <a:t>45.7</a:t>
            </a:r>
            <a:r>
              <a:rPr lang="en-US" b="1" baseline="0"/>
              <a:t>Fr (Girls)</a:t>
            </a:r>
            <a:endParaRPr lang="en-US" b="1"/>
          </a:p>
        </c:rich>
      </c:tx>
      <c:layout>
        <c:manualLayout>
          <c:xMode val="edge"/>
          <c:yMode val="edge"/>
          <c:x val="0.331642635845908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3846257634158"/>
          <c:y val="7.9120370370370369E-2"/>
          <c:w val="0.79760961886740289"/>
          <c:h val="0.7625543161271506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All-time'!$B$38</c:f>
              <c:strCache>
                <c:ptCount val="1"/>
                <c:pt idx="0">
                  <c:v>Median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All-time'!$C$2:$C$17</c:f>
              <c:numCache>
                <c:formatCode>General</c:formatCode>
                <c:ptCount val="16"/>
                <c:pt idx="0">
                  <c:v>50.27</c:v>
                </c:pt>
                <c:pt idx="1">
                  <c:v>44.56</c:v>
                </c:pt>
                <c:pt idx="2">
                  <c:v>40.619999999999997</c:v>
                </c:pt>
                <c:pt idx="3">
                  <c:v>36.81</c:v>
                </c:pt>
                <c:pt idx="4">
                  <c:v>33.81</c:v>
                </c:pt>
                <c:pt idx="5">
                  <c:v>31.35</c:v>
                </c:pt>
                <c:pt idx="6">
                  <c:v>29.85</c:v>
                </c:pt>
                <c:pt idx="7">
                  <c:v>28.78</c:v>
                </c:pt>
                <c:pt idx="8">
                  <c:v>28.11</c:v>
                </c:pt>
                <c:pt idx="9">
                  <c:v>27.62</c:v>
                </c:pt>
                <c:pt idx="10">
                  <c:v>27.19</c:v>
                </c:pt>
                <c:pt idx="11">
                  <c:v>26.37</c:v>
                </c:pt>
                <c:pt idx="12">
                  <c:v>25.15</c:v>
                </c:pt>
                <c:pt idx="13">
                  <c:v>24.88</c:v>
                </c:pt>
                <c:pt idx="14">
                  <c:v>24.73</c:v>
                </c:pt>
                <c:pt idx="15">
                  <c:v>24.61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All-time'!$B$39</c:f>
              <c:strCache>
                <c:ptCount val="1"/>
                <c:pt idx="0">
                  <c:v>1st quartile</c:v>
                </c:pt>
              </c:strCache>
            </c:strRef>
          </c:tx>
          <c:spPr>
            <a:ln w="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All-time'!$I$2:$I$17</c:f>
              <c:numCache>
                <c:formatCode>General</c:formatCode>
                <c:ptCount val="16"/>
                <c:pt idx="0">
                  <c:v>44.61</c:v>
                </c:pt>
                <c:pt idx="1">
                  <c:v>39.99</c:v>
                </c:pt>
                <c:pt idx="2">
                  <c:v>36.64</c:v>
                </c:pt>
                <c:pt idx="3">
                  <c:v>33.35</c:v>
                </c:pt>
                <c:pt idx="4">
                  <c:v>31.06</c:v>
                </c:pt>
                <c:pt idx="5">
                  <c:v>29.12</c:v>
                </c:pt>
                <c:pt idx="6">
                  <c:v>28.11</c:v>
                </c:pt>
                <c:pt idx="7">
                  <c:v>27.23</c:v>
                </c:pt>
                <c:pt idx="8">
                  <c:v>26.69</c:v>
                </c:pt>
                <c:pt idx="9">
                  <c:v>26.26</c:v>
                </c:pt>
                <c:pt idx="10">
                  <c:v>25.87</c:v>
                </c:pt>
                <c:pt idx="11">
                  <c:v>25.12</c:v>
                </c:pt>
                <c:pt idx="12">
                  <c:v>24.24</c:v>
                </c:pt>
                <c:pt idx="13">
                  <c:v>24.02</c:v>
                </c:pt>
                <c:pt idx="14">
                  <c:v>23.92</c:v>
                </c:pt>
                <c:pt idx="15">
                  <c:v>23.79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100 vs All-time'!$B$40</c:f>
              <c:strCache>
                <c:ptCount val="1"/>
                <c:pt idx="0">
                  <c:v>3rd quartile</c:v>
                </c:pt>
              </c:strCache>
            </c:strRef>
          </c:tx>
          <c:spPr>
            <a:ln w="0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All-time'!$J$2:$J$17</c:f>
              <c:numCache>
                <c:formatCode>General</c:formatCode>
                <c:ptCount val="16"/>
                <c:pt idx="0">
                  <c:v>57.79</c:v>
                </c:pt>
                <c:pt idx="1">
                  <c:v>50.72</c:v>
                </c:pt>
                <c:pt idx="2">
                  <c:v>46.07</c:v>
                </c:pt>
                <c:pt idx="3">
                  <c:v>41.43</c:v>
                </c:pt>
                <c:pt idx="4">
                  <c:v>37.590000000000003</c:v>
                </c:pt>
                <c:pt idx="5">
                  <c:v>34.36</c:v>
                </c:pt>
                <c:pt idx="6">
                  <c:v>32.28</c:v>
                </c:pt>
                <c:pt idx="7">
                  <c:v>30.78</c:v>
                </c:pt>
                <c:pt idx="8">
                  <c:v>29.81</c:v>
                </c:pt>
                <c:pt idx="9">
                  <c:v>29.2</c:v>
                </c:pt>
                <c:pt idx="10">
                  <c:v>28.69</c:v>
                </c:pt>
                <c:pt idx="11">
                  <c:v>27.96</c:v>
                </c:pt>
                <c:pt idx="12">
                  <c:v>26.36</c:v>
                </c:pt>
                <c:pt idx="13">
                  <c:v>26.02</c:v>
                </c:pt>
                <c:pt idx="14">
                  <c:v>25.83</c:v>
                </c:pt>
                <c:pt idx="15">
                  <c:v>25.78</c:v>
                </c:pt>
              </c:numCache>
            </c:numRef>
          </c:val>
          <c:smooth val="0"/>
        </c:ser>
        <c:ser>
          <c:idx val="3"/>
          <c:order val="3"/>
          <c:tx>
            <c:v>top 100 9-yo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vs All-time'!$M$2:$M$17</c:f>
                <c:numCache>
                  <c:formatCode>General</c:formatCode>
                  <c:ptCount val="16"/>
                  <c:pt idx="2">
                    <c:v>0.72417674610274441</c:v>
                  </c:pt>
                  <c:pt idx="3">
                    <c:v>0.96032984442206981</c:v>
                  </c:pt>
                  <c:pt idx="4">
                    <c:v>0.89569641713503112</c:v>
                  </c:pt>
                  <c:pt idx="5">
                    <c:v>0.89679821436666507</c:v>
                  </c:pt>
                  <c:pt idx="6">
                    <c:v>0.93317788097602683</c:v>
                  </c:pt>
                  <c:pt idx="7">
                    <c:v>1.0730599506354053</c:v>
                  </c:pt>
                  <c:pt idx="8">
                    <c:v>1.1088640284287039</c:v>
                  </c:pt>
                  <c:pt idx="9">
                    <c:v>1.1611091538602969</c:v>
                  </c:pt>
                  <c:pt idx="10">
                    <c:v>1.1639252373077746</c:v>
                  </c:pt>
                  <c:pt idx="11">
                    <c:v>1.2790372016737068</c:v>
                  </c:pt>
                </c:numCache>
              </c:numRef>
            </c:plus>
            <c:minus>
              <c:numRef>
                <c:f>'Top 100 vs All-time'!$M$2:$M$17</c:f>
                <c:numCache>
                  <c:formatCode>General</c:formatCode>
                  <c:ptCount val="16"/>
                  <c:pt idx="2">
                    <c:v>0.72417674610274441</c:v>
                  </c:pt>
                  <c:pt idx="3">
                    <c:v>0.96032984442206981</c:v>
                  </c:pt>
                  <c:pt idx="4">
                    <c:v>0.89569641713503112</c:v>
                  </c:pt>
                  <c:pt idx="5">
                    <c:v>0.89679821436666507</c:v>
                  </c:pt>
                  <c:pt idx="6">
                    <c:v>0.93317788097602683</c:v>
                  </c:pt>
                  <c:pt idx="7">
                    <c:v>1.0730599506354053</c:v>
                  </c:pt>
                  <c:pt idx="8">
                    <c:v>1.1088640284287039</c:v>
                  </c:pt>
                  <c:pt idx="9">
                    <c:v>1.1611091538602969</c:v>
                  </c:pt>
                  <c:pt idx="10">
                    <c:v>1.1639252373077746</c:v>
                  </c:pt>
                  <c:pt idx="11">
                    <c:v>1.2790372016737068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'Top 100 vs All-time'!$L$2:$L$17</c:f>
              <c:numCache>
                <c:formatCode>General</c:formatCode>
                <c:ptCount val="16"/>
                <c:pt idx="2" formatCode="###0.00">
                  <c:v>29.760599999999997</c:v>
                </c:pt>
                <c:pt idx="3" formatCode="###0.00">
                  <c:v>28.234479166666674</c:v>
                </c:pt>
                <c:pt idx="4" formatCode="###0.00">
                  <c:v>27.222947368421053</c:v>
                </c:pt>
                <c:pt idx="5" formatCode="###0.00">
                  <c:v>26.252127659574469</c:v>
                </c:pt>
                <c:pt idx="6" formatCode="###0.00">
                  <c:v>25.862926829268297</c:v>
                </c:pt>
                <c:pt idx="7" formatCode="###0.00">
                  <c:v>25.408666666666665</c:v>
                </c:pt>
                <c:pt idx="8" formatCode="###0.00">
                  <c:v>25.240135135135134</c:v>
                </c:pt>
                <c:pt idx="9" formatCode="###0.00">
                  <c:v>25.090724637681166</c:v>
                </c:pt>
                <c:pt idx="10" formatCode="###0.00">
                  <c:v>25.043636363636363</c:v>
                </c:pt>
                <c:pt idx="11" formatCode="###0.00">
                  <c:v>24.788400000000003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79744"/>
        <c:axId val="219280304"/>
      </c:lineChart>
      <c:catAx>
        <c:axId val="2192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80304"/>
        <c:crosses val="autoZero"/>
        <c:auto val="1"/>
        <c:lblAlgn val="ctr"/>
        <c:lblOffset val="100"/>
        <c:noMultiLvlLbl val="0"/>
      </c:catAx>
      <c:valAx>
        <c:axId val="219280304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45.7-meter freestyle time (sec)</a:t>
                </a:r>
              </a:p>
            </c:rich>
          </c:tx>
          <c:layout>
            <c:manualLayout>
              <c:xMode val="edge"/>
              <c:yMode val="edge"/>
              <c:x val="1.9836328706920446E-2"/>
              <c:y val="0.1555941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9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77910633441233"/>
          <c:y val="0.17468649752114321"/>
          <c:w val="0.24660364424606218"/>
          <c:h val="0.21585812190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 vs Top 100 45.7</a:t>
            </a:r>
            <a:r>
              <a:rPr lang="en-US" b="1" baseline="0"/>
              <a:t>Fr (Boys)</a:t>
            </a:r>
            <a:endParaRPr lang="en-US" b="1"/>
          </a:p>
        </c:rich>
      </c:tx>
      <c:layout>
        <c:manualLayout>
          <c:xMode val="edge"/>
          <c:yMode val="edge"/>
          <c:x val="0.331642635845908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3846257634158"/>
          <c:y val="7.9120370370370369E-2"/>
          <c:w val="0.79760961886740289"/>
          <c:h val="0.76255431612715063"/>
        </c:manualLayout>
      </c:layout>
      <c:lineChart>
        <c:grouping val="standard"/>
        <c:varyColors val="0"/>
        <c:ser>
          <c:idx val="1"/>
          <c:order val="0"/>
          <c:tx>
            <c:strRef>
              <c:f>'Top 100 vs All-time'!$B$38</c:f>
              <c:strCache>
                <c:ptCount val="1"/>
                <c:pt idx="0">
                  <c:v>Median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All-time'!$C$18:$C$33</c:f>
              <c:numCache>
                <c:formatCode>General</c:formatCode>
                <c:ptCount val="16"/>
                <c:pt idx="0">
                  <c:v>49.72</c:v>
                </c:pt>
                <c:pt idx="1">
                  <c:v>43.77</c:v>
                </c:pt>
                <c:pt idx="2">
                  <c:v>39.99</c:v>
                </c:pt>
                <c:pt idx="3">
                  <c:v>36.49</c:v>
                </c:pt>
                <c:pt idx="4">
                  <c:v>33.770000000000003</c:v>
                </c:pt>
                <c:pt idx="5">
                  <c:v>30.88</c:v>
                </c:pt>
                <c:pt idx="6">
                  <c:v>28.48</c:v>
                </c:pt>
                <c:pt idx="7">
                  <c:v>26.5</c:v>
                </c:pt>
                <c:pt idx="8">
                  <c:v>25.34</c:v>
                </c:pt>
                <c:pt idx="9">
                  <c:v>24.52</c:v>
                </c:pt>
                <c:pt idx="10">
                  <c:v>23.91</c:v>
                </c:pt>
                <c:pt idx="11">
                  <c:v>23.26</c:v>
                </c:pt>
                <c:pt idx="12">
                  <c:v>22.22</c:v>
                </c:pt>
                <c:pt idx="13">
                  <c:v>21.85</c:v>
                </c:pt>
                <c:pt idx="14">
                  <c:v>21.66</c:v>
                </c:pt>
                <c:pt idx="15">
                  <c:v>21.55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'Top 100 vs All-time'!$B$39</c:f>
              <c:strCache>
                <c:ptCount val="1"/>
                <c:pt idx="0">
                  <c:v>1st quartile</c:v>
                </c:pt>
              </c:strCache>
            </c:strRef>
          </c:tx>
          <c:spPr>
            <a:ln w="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All-time'!$I$18:$I$33</c:f>
              <c:numCache>
                <c:formatCode>General</c:formatCode>
                <c:ptCount val="16"/>
                <c:pt idx="0">
                  <c:v>43.72</c:v>
                </c:pt>
                <c:pt idx="1">
                  <c:v>39</c:v>
                </c:pt>
                <c:pt idx="2">
                  <c:v>35.799999999999997</c:v>
                </c:pt>
                <c:pt idx="3">
                  <c:v>32.909999999999997</c:v>
                </c:pt>
                <c:pt idx="4">
                  <c:v>30.8</c:v>
                </c:pt>
                <c:pt idx="5">
                  <c:v>28.4</c:v>
                </c:pt>
                <c:pt idx="6">
                  <c:v>26.57</c:v>
                </c:pt>
                <c:pt idx="7">
                  <c:v>25</c:v>
                </c:pt>
                <c:pt idx="8">
                  <c:v>24.13</c:v>
                </c:pt>
                <c:pt idx="9">
                  <c:v>23.41</c:v>
                </c:pt>
                <c:pt idx="10">
                  <c:v>22.85</c:v>
                </c:pt>
                <c:pt idx="11">
                  <c:v>22.26</c:v>
                </c:pt>
                <c:pt idx="12">
                  <c:v>21.36</c:v>
                </c:pt>
                <c:pt idx="13">
                  <c:v>21.04</c:v>
                </c:pt>
                <c:pt idx="14">
                  <c:v>20.88</c:v>
                </c:pt>
                <c:pt idx="15">
                  <c:v>20.77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100 vs All-time'!$B$40</c:f>
              <c:strCache>
                <c:ptCount val="1"/>
                <c:pt idx="0">
                  <c:v>3rd quartile</c:v>
                </c:pt>
              </c:strCache>
            </c:strRef>
          </c:tx>
          <c:spPr>
            <a:ln w="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'Top 100 vs All-time'!$A$2:$A$17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cat>
          <c:val>
            <c:numRef>
              <c:f>'Top 100 vs All-time'!$J$18:$J$33</c:f>
              <c:numCache>
                <c:formatCode>General</c:formatCode>
                <c:ptCount val="16"/>
                <c:pt idx="0">
                  <c:v>57.87</c:v>
                </c:pt>
                <c:pt idx="1">
                  <c:v>50.33</c:v>
                </c:pt>
                <c:pt idx="2">
                  <c:v>45.79</c:v>
                </c:pt>
                <c:pt idx="3">
                  <c:v>41.46</c:v>
                </c:pt>
                <c:pt idx="4">
                  <c:v>37.9</c:v>
                </c:pt>
                <c:pt idx="5">
                  <c:v>34.32</c:v>
                </c:pt>
                <c:pt idx="6">
                  <c:v>31.13</c:v>
                </c:pt>
                <c:pt idx="7">
                  <c:v>28.56</c:v>
                </c:pt>
                <c:pt idx="8">
                  <c:v>26.87</c:v>
                </c:pt>
                <c:pt idx="9">
                  <c:v>25.85</c:v>
                </c:pt>
                <c:pt idx="10">
                  <c:v>25.12</c:v>
                </c:pt>
                <c:pt idx="11">
                  <c:v>24.46</c:v>
                </c:pt>
                <c:pt idx="12">
                  <c:v>23.36</c:v>
                </c:pt>
                <c:pt idx="13">
                  <c:v>22.89</c:v>
                </c:pt>
                <c:pt idx="14">
                  <c:v>22.67</c:v>
                </c:pt>
                <c:pt idx="15">
                  <c:v>22.55</c:v>
                </c:pt>
              </c:numCache>
            </c:numRef>
          </c:val>
          <c:smooth val="0"/>
        </c:ser>
        <c:ser>
          <c:idx val="3"/>
          <c:order val="3"/>
          <c:tx>
            <c:v>top 100 9-yo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00FFFF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vs All-time'!$M$18:$M$33</c:f>
                <c:numCache>
                  <c:formatCode>General</c:formatCode>
                  <c:ptCount val="16"/>
                  <c:pt idx="2">
                    <c:v>0.69128190101193121</c:v>
                  </c:pt>
                  <c:pt idx="3">
                    <c:v>0.9663196537614327</c:v>
                  </c:pt>
                  <c:pt idx="4">
                    <c:v>1.1098998708728613</c:v>
                  </c:pt>
                  <c:pt idx="5">
                    <c:v>1.588617095756967</c:v>
                  </c:pt>
                  <c:pt idx="6">
                    <c:v>1.5742605793117057</c:v>
                  </c:pt>
                  <c:pt idx="7">
                    <c:v>1.188397074059762</c:v>
                  </c:pt>
                  <c:pt idx="8">
                    <c:v>1.0307171000738344</c:v>
                  </c:pt>
                  <c:pt idx="9">
                    <c:v>1.0163912402831332</c:v>
                  </c:pt>
                  <c:pt idx="10">
                    <c:v>1.0422866760884533</c:v>
                  </c:pt>
                  <c:pt idx="11">
                    <c:v>0.87494795692289595</c:v>
                  </c:pt>
                </c:numCache>
              </c:numRef>
            </c:plus>
            <c:minus>
              <c:numRef>
                <c:f>'Top 100 vs All-time'!$M$18:$M$33</c:f>
                <c:numCache>
                  <c:formatCode>General</c:formatCode>
                  <c:ptCount val="16"/>
                  <c:pt idx="2">
                    <c:v>0.69128190101193121</c:v>
                  </c:pt>
                  <c:pt idx="3">
                    <c:v>0.9663196537614327</c:v>
                  </c:pt>
                  <c:pt idx="4">
                    <c:v>1.1098998708728613</c:v>
                  </c:pt>
                  <c:pt idx="5">
                    <c:v>1.588617095756967</c:v>
                  </c:pt>
                  <c:pt idx="6">
                    <c:v>1.5742605793117057</c:v>
                  </c:pt>
                  <c:pt idx="7">
                    <c:v>1.188397074059762</c:v>
                  </c:pt>
                  <c:pt idx="8">
                    <c:v>1.0307171000738344</c:v>
                  </c:pt>
                  <c:pt idx="9">
                    <c:v>1.0163912402831332</c:v>
                  </c:pt>
                  <c:pt idx="10">
                    <c:v>1.0422866760884533</c:v>
                  </c:pt>
                  <c:pt idx="11">
                    <c:v>0.87494795692289595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'Top 100 vs All-time'!$L$18:$L$33</c:f>
              <c:numCache>
                <c:formatCode>General</c:formatCode>
                <c:ptCount val="16"/>
                <c:pt idx="2" formatCode="###0.00">
                  <c:v>29.529800000000002</c:v>
                </c:pt>
                <c:pt idx="3" formatCode="###0.00">
                  <c:v>28.123229166666665</c:v>
                </c:pt>
                <c:pt idx="4" formatCode="###0.00">
                  <c:v>27.024456521739133</c:v>
                </c:pt>
                <c:pt idx="5" formatCode="###0.00">
                  <c:v>25.874712643678162</c:v>
                </c:pt>
                <c:pt idx="6" formatCode="###0.00">
                  <c:v>24.904268292682918</c:v>
                </c:pt>
                <c:pt idx="7" formatCode="###0.00">
                  <c:v>23.565774647887313</c:v>
                </c:pt>
                <c:pt idx="8" formatCode="###0.00">
                  <c:v>22.849384615384622</c:v>
                </c:pt>
                <c:pt idx="9" formatCode="###0.00">
                  <c:v>22.369402985074625</c:v>
                </c:pt>
                <c:pt idx="10" formatCode="###0.00">
                  <c:v>22.019848484848485</c:v>
                </c:pt>
                <c:pt idx="11" formatCode="###0.00">
                  <c:v>21.649814814814818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23856"/>
        <c:axId val="221124416"/>
      </c:lineChart>
      <c:catAx>
        <c:axId val="2211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4416"/>
        <c:crosses val="autoZero"/>
        <c:auto val="1"/>
        <c:lblAlgn val="ctr"/>
        <c:lblOffset val="100"/>
        <c:noMultiLvlLbl val="0"/>
      </c:catAx>
      <c:valAx>
        <c:axId val="221124416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45.7-meter freestyle time (sec)</a:t>
                </a:r>
              </a:p>
            </c:rich>
          </c:tx>
          <c:layout>
            <c:manualLayout>
              <c:xMode val="edge"/>
              <c:yMode val="edge"/>
              <c:x val="1.9836328706920446E-2"/>
              <c:y val="0.1555941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3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077910633441233"/>
          <c:y val="0.17468649752114321"/>
          <c:w val="0.23730666770035649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All-time</a:t>
            </a:r>
          </a:p>
        </c:rich>
      </c:tx>
      <c:layout>
        <c:manualLayout>
          <c:xMode val="edge"/>
          <c:yMode val="edge"/>
          <c:x val="2.7317828165796571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All-time'!$X$3:$X$16</c:f>
              <c:numCache>
                <c:formatCode>General</c:formatCode>
                <c:ptCount val="14"/>
                <c:pt idx="0">
                  <c:v>9.0000000000000746E-2</c:v>
                </c:pt>
                <c:pt idx="1">
                  <c:v>-0.17999999999999972</c:v>
                </c:pt>
                <c:pt idx="2">
                  <c:v>-0.29000000000000004</c:v>
                </c:pt>
                <c:pt idx="3">
                  <c:v>-0.20999999999999996</c:v>
                </c:pt>
                <c:pt idx="4">
                  <c:v>0.44999999999999996</c:v>
                </c:pt>
                <c:pt idx="5">
                  <c:v>0.83000000000000007</c:v>
                </c:pt>
                <c:pt idx="6">
                  <c:v>0.83</c:v>
                </c:pt>
                <c:pt idx="7">
                  <c:v>0.51</c:v>
                </c:pt>
                <c:pt idx="8">
                  <c:v>0.43</c:v>
                </c:pt>
                <c:pt idx="9">
                  <c:v>0.31999999999999995</c:v>
                </c:pt>
                <c:pt idx="10">
                  <c:v>0.19</c:v>
                </c:pt>
                <c:pt idx="11">
                  <c:v>1.999999999999999E-2</c:v>
                </c:pt>
                <c:pt idx="12">
                  <c:v>7.0000000000000007E-2</c:v>
                </c:pt>
                <c:pt idx="13">
                  <c:v>1.0000000000000009E-2</c:v>
                </c:pt>
              </c:numCache>
            </c:numRef>
          </c:val>
          <c:smooth val="0"/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vs All-time'!$A$3:$A$16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'Top 100 vs All-time'!$B$3:$B$16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27776"/>
        <c:axId val="221128336"/>
      </c:lineChart>
      <c:catAx>
        <c:axId val="2211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8336"/>
        <c:crossesAt val="-0.9"/>
        <c:auto val="1"/>
        <c:lblAlgn val="ctr"/>
        <c:lblOffset val="100"/>
        <c:noMultiLvlLbl val="0"/>
      </c:catAx>
      <c:valAx>
        <c:axId val="221128336"/>
        <c:scaling>
          <c:orientation val="minMax"/>
          <c:max val="1.5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Girls - boys diff in improvement (sec)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6.24573490813648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2777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6020927372415592"/>
          <c:y val="4.6296296296296294E-2"/>
          <c:w val="0.1911897209025998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100</a:t>
            </a:r>
          </a:p>
        </c:rich>
      </c:tx>
      <c:layout>
        <c:manualLayout>
          <c:xMode val="edge"/>
          <c:yMode val="edge"/>
          <c:x val="2.7317828165796571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2003499562555"/>
          <c:y val="5.0925925925925923E-2"/>
          <c:w val="0.83400218722659669"/>
          <c:h val="0.80368839311752693"/>
        </c:manualLayout>
      </c:layout>
      <c:lineChart>
        <c:grouping val="standard"/>
        <c:varyColors val="0"/>
        <c:ser>
          <c:idx val="1"/>
          <c:order val="0"/>
          <c:tx>
            <c:v>Median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(raw)'!$BC$107:$BK$107</c:f>
              <c:numCache>
                <c:formatCode>0.00</c:formatCode>
                <c:ptCount val="9"/>
                <c:pt idx="0">
                  <c:v>-2.4999999999999911E-2</c:v>
                </c:pt>
                <c:pt idx="1">
                  <c:v>2.5000000000000022E-2</c:v>
                </c:pt>
                <c:pt idx="2">
                  <c:v>0.29000000000000004</c:v>
                </c:pt>
                <c:pt idx="3">
                  <c:v>0.64</c:v>
                </c:pt>
                <c:pt idx="4">
                  <c:v>0.68</c:v>
                </c:pt>
                <c:pt idx="5">
                  <c:v>0.57000000000000006</c:v>
                </c:pt>
                <c:pt idx="6">
                  <c:v>0.21999999999999997</c:v>
                </c:pt>
                <c:pt idx="7">
                  <c:v>0.24000000000000005</c:v>
                </c:pt>
                <c:pt idx="8">
                  <c:v>0.27999999999999997</c:v>
                </c:pt>
              </c:numCache>
            </c:numRef>
          </c:val>
          <c:smooth val="0"/>
        </c:ser>
        <c:ser>
          <c:idx val="0"/>
          <c:order val="1"/>
          <c:tx>
            <c:v>Mean</c:v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'Top 100 (raw)'!$BC$106:$BK$106</c:f>
                <c:numCache>
                  <c:formatCode>General</c:formatCode>
                  <c:ptCount val="9"/>
                  <c:pt idx="0">
                    <c:v>0.73856746726037736</c:v>
                  </c:pt>
                  <c:pt idx="1">
                    <c:v>0.64152494520411985</c:v>
                  </c:pt>
                  <c:pt idx="2">
                    <c:v>0.58487914464292701</c:v>
                  </c:pt>
                  <c:pt idx="3">
                    <c:v>0.58241769665894605</c:v>
                  </c:pt>
                  <c:pt idx="4">
                    <c:v>0.5888749352437852</c:v>
                  </c:pt>
                  <c:pt idx="5">
                    <c:v>0.70873147127824199</c:v>
                  </c:pt>
                  <c:pt idx="6">
                    <c:v>0.64510359931266381</c:v>
                  </c:pt>
                  <c:pt idx="7">
                    <c:v>0.52829227917927901</c:v>
                  </c:pt>
                  <c:pt idx="8">
                    <c:v>0.53224254396267934</c:v>
                  </c:pt>
                </c:numCache>
              </c:numRef>
            </c:plus>
            <c:minus>
              <c:numRef>
                <c:f>'Top 100 (raw)'!$BC$106:$BK$106</c:f>
                <c:numCache>
                  <c:formatCode>General</c:formatCode>
                  <c:ptCount val="9"/>
                  <c:pt idx="0">
                    <c:v>0.73856746726037736</c:v>
                  </c:pt>
                  <c:pt idx="1">
                    <c:v>0.64152494520411985</c:v>
                  </c:pt>
                  <c:pt idx="2">
                    <c:v>0.58487914464292701</c:v>
                  </c:pt>
                  <c:pt idx="3">
                    <c:v>0.58241769665894605</c:v>
                  </c:pt>
                  <c:pt idx="4">
                    <c:v>0.5888749352437852</c:v>
                  </c:pt>
                  <c:pt idx="5">
                    <c:v>0.70873147127824199</c:v>
                  </c:pt>
                  <c:pt idx="6">
                    <c:v>0.64510359931266381</c:v>
                  </c:pt>
                  <c:pt idx="7">
                    <c:v>0.52829227917927901</c:v>
                  </c:pt>
                  <c:pt idx="8">
                    <c:v>0.53224254396267934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errBars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(raw)'!$BC$105:$BK$105</c:f>
              <c:numCache>
                <c:formatCode>0.00</c:formatCode>
                <c:ptCount val="9"/>
                <c:pt idx="0">
                  <c:v>-8.5105263157894614E-2</c:v>
                </c:pt>
                <c:pt idx="1">
                  <c:v>4.7872340425531984E-3</c:v>
                </c:pt>
                <c:pt idx="2">
                  <c:v>0.30440860215053772</c:v>
                </c:pt>
                <c:pt idx="3">
                  <c:v>0.65914634146341444</c:v>
                </c:pt>
                <c:pt idx="4">
                  <c:v>0.72402777777777816</c:v>
                </c:pt>
                <c:pt idx="5">
                  <c:v>0.43289855072463768</c:v>
                </c:pt>
                <c:pt idx="6">
                  <c:v>0.25769230769230766</c:v>
                </c:pt>
                <c:pt idx="7">
                  <c:v>0.27803278688524585</c:v>
                </c:pt>
                <c:pt idx="8">
                  <c:v>0.12608695652173915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'Top 100 (raw)'!$BC$114:$BK$114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'Top 100 (raw)'!$BC$111:$BK$111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46448"/>
        <c:axId val="221347008"/>
      </c:lineChart>
      <c:catAx>
        <c:axId val="22134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Age (years)</a:t>
                </a:r>
              </a:p>
            </c:rich>
          </c:tx>
          <c:layout>
            <c:manualLayout>
              <c:xMode val="edge"/>
              <c:yMode val="edge"/>
              <c:x val="0.4865126859142607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7008"/>
        <c:crossesAt val="-0.9"/>
        <c:auto val="1"/>
        <c:lblAlgn val="ctr"/>
        <c:lblOffset val="100"/>
        <c:noMultiLvlLbl val="0"/>
      </c:catAx>
      <c:valAx>
        <c:axId val="221347008"/>
        <c:scaling>
          <c:orientation val="minMax"/>
          <c:max val="1.5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Girls - boys diff in improvement (sec)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6.24573490813648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644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76020927372415592"/>
          <c:y val="4.6296296296296294E-2"/>
          <c:w val="0.1911897209025998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15130</xdr:colOff>
      <xdr:row>113</xdr:row>
      <xdr:rowOff>20730</xdr:rowOff>
    </xdr:from>
    <xdr:to>
      <xdr:col>74</xdr:col>
      <xdr:colOff>209440</xdr:colOff>
      <xdr:row>128</xdr:row>
      <xdr:rowOff>49305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27817</xdr:colOff>
      <xdr:row>128</xdr:row>
      <xdr:rowOff>112493</xdr:rowOff>
    </xdr:from>
    <xdr:to>
      <xdr:col>74</xdr:col>
      <xdr:colOff>154091</xdr:colOff>
      <xdr:row>147</xdr:row>
      <xdr:rowOff>134808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38100</xdr:colOff>
      <xdr:row>113</xdr:row>
      <xdr:rowOff>9525</xdr:rowOff>
    </xdr:from>
    <xdr:to>
      <xdr:col>85</xdr:col>
      <xdr:colOff>232410</xdr:colOff>
      <xdr:row>128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779748</xdr:colOff>
      <xdr:row>34</xdr:row>
      <xdr:rowOff>492</xdr:rowOff>
    </xdr:from>
    <xdr:to>
      <xdr:col>8</xdr:col>
      <xdr:colOff>134126</xdr:colOff>
      <xdr:row>48</xdr:row>
      <xdr:rowOff>76692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228599</xdr:colOff>
      <xdr:row>34</xdr:row>
      <xdr:rowOff>0</xdr:rowOff>
    </xdr:from>
    <xdr:to>
      <xdr:col>14</xdr:col>
      <xdr:colOff>137159</xdr:colOff>
      <xdr:row>48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781050</xdr:colOff>
      <xdr:row>48</xdr:row>
      <xdr:rowOff>114300</xdr:rowOff>
    </xdr:from>
    <xdr:to>
      <xdr:col>8</xdr:col>
      <xdr:colOff>135428</xdr:colOff>
      <xdr:row>63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238124</xdr:colOff>
      <xdr:row>48</xdr:row>
      <xdr:rowOff>104775</xdr:rowOff>
    </xdr:from>
    <xdr:to>
      <xdr:col>14</xdr:col>
      <xdr:colOff>146684</xdr:colOff>
      <xdr:row>62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22</xdr:col>
      <xdr:colOff>289560</xdr:colOff>
      <xdr:row>63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49</xdr:row>
      <xdr:rowOff>0</xdr:rowOff>
    </xdr:from>
    <xdr:to>
      <xdr:col>30</xdr:col>
      <xdr:colOff>194310</xdr:colOff>
      <xdr:row>63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289560</xdr:colOff>
      <xdr:row>48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34</xdr:row>
      <xdr:rowOff>51954</xdr:rowOff>
    </xdr:from>
    <xdr:to>
      <xdr:col>30</xdr:col>
      <xdr:colOff>194310</xdr:colOff>
      <xdr:row>48</xdr:row>
      <xdr:rowOff>128154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64</xdr:row>
      <xdr:rowOff>0</xdr:rowOff>
    </xdr:from>
    <xdr:to>
      <xdr:col>22</xdr:col>
      <xdr:colOff>289560</xdr:colOff>
      <xdr:row>78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64</xdr:row>
      <xdr:rowOff>0</xdr:rowOff>
    </xdr:from>
    <xdr:to>
      <xdr:col>30</xdr:col>
      <xdr:colOff>194310</xdr:colOff>
      <xdr:row>78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22</xdr:col>
      <xdr:colOff>289560</xdr:colOff>
      <xdr:row>94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95</xdr:row>
      <xdr:rowOff>0</xdr:rowOff>
    </xdr:from>
    <xdr:to>
      <xdr:col>22</xdr:col>
      <xdr:colOff>289560</xdr:colOff>
      <xdr:row>109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50</xdr:row>
      <xdr:rowOff>0</xdr:rowOff>
    </xdr:from>
    <xdr:to>
      <xdr:col>37</xdr:col>
      <xdr:colOff>413799</xdr:colOff>
      <xdr:row>64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22411</xdr:colOff>
      <xdr:row>80</xdr:row>
      <xdr:rowOff>11205</xdr:rowOff>
    </xdr:from>
    <xdr:to>
      <xdr:col>30</xdr:col>
      <xdr:colOff>267147</xdr:colOff>
      <xdr:row>94</xdr:row>
      <xdr:rowOff>87405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33618</xdr:colOff>
      <xdr:row>65</xdr:row>
      <xdr:rowOff>11205</xdr:rowOff>
    </xdr:from>
    <xdr:to>
      <xdr:col>37</xdr:col>
      <xdr:colOff>446442</xdr:colOff>
      <xdr:row>79</xdr:row>
      <xdr:rowOff>87405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598714</xdr:colOff>
      <xdr:row>50</xdr:row>
      <xdr:rowOff>0</xdr:rowOff>
    </xdr:from>
    <xdr:to>
      <xdr:col>43</xdr:col>
      <xdr:colOff>466453</xdr:colOff>
      <xdr:row>64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0</xdr:colOff>
      <xdr:row>83</xdr:row>
      <xdr:rowOff>0</xdr:rowOff>
    </xdr:from>
    <xdr:to>
      <xdr:col>37</xdr:col>
      <xdr:colOff>413799</xdr:colOff>
      <xdr:row>97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0</xdr:colOff>
      <xdr:row>98</xdr:row>
      <xdr:rowOff>0</xdr:rowOff>
    </xdr:from>
    <xdr:to>
      <xdr:col>37</xdr:col>
      <xdr:colOff>412824</xdr:colOff>
      <xdr:row>112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168519</xdr:colOff>
      <xdr:row>95</xdr:row>
      <xdr:rowOff>14653</xdr:rowOff>
    </xdr:from>
    <xdr:to>
      <xdr:col>43</xdr:col>
      <xdr:colOff>473066</xdr:colOff>
      <xdr:row>109</xdr:row>
      <xdr:rowOff>119428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171450</xdr:colOff>
      <xdr:row>110</xdr:row>
      <xdr:rowOff>9525</xdr:rowOff>
    </xdr:from>
    <xdr:to>
      <xdr:col>43</xdr:col>
      <xdr:colOff>465740</xdr:colOff>
      <xdr:row>124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95</xdr:row>
      <xdr:rowOff>0</xdr:rowOff>
    </xdr:from>
    <xdr:to>
      <xdr:col>51</xdr:col>
      <xdr:colOff>304547</xdr:colOff>
      <xdr:row>109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342340</xdr:colOff>
      <xdr:row>30</xdr:row>
      <xdr:rowOff>33618</xdr:rowOff>
    </xdr:from>
    <xdr:to>
      <xdr:col>13</xdr:col>
      <xdr:colOff>491125</xdr:colOff>
      <xdr:row>44</xdr:row>
      <xdr:rowOff>138393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332814</xdr:colOff>
      <xdr:row>44</xdr:row>
      <xdr:rowOff>188819</xdr:rowOff>
    </xdr:from>
    <xdr:to>
      <xdr:col>13</xdr:col>
      <xdr:colOff>471342</xdr:colOff>
      <xdr:row>59</xdr:row>
      <xdr:rowOff>74519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30</xdr:row>
      <xdr:rowOff>38100</xdr:rowOff>
    </xdr:from>
    <xdr:to>
      <xdr:col>21</xdr:col>
      <xdr:colOff>272610</xdr:colOff>
      <xdr:row>44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45</xdr:row>
      <xdr:rowOff>0</xdr:rowOff>
    </xdr:from>
    <xdr:to>
      <xdr:col>21</xdr:col>
      <xdr:colOff>281403</xdr:colOff>
      <xdr:row>59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14</xdr:row>
      <xdr:rowOff>171450</xdr:rowOff>
    </xdr:from>
    <xdr:to>
      <xdr:col>18</xdr:col>
      <xdr:colOff>120210</xdr:colOff>
      <xdr:row>29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600075</xdr:colOff>
      <xdr:row>30</xdr:row>
      <xdr:rowOff>19050</xdr:rowOff>
    </xdr:from>
    <xdr:to>
      <xdr:col>29</xdr:col>
      <xdr:colOff>310710</xdr:colOff>
      <xdr:row>44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37</xdr:col>
      <xdr:colOff>320235</xdr:colOff>
      <xdr:row>44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45</xdr:row>
      <xdr:rowOff>0</xdr:rowOff>
    </xdr:from>
    <xdr:to>
      <xdr:col>29</xdr:col>
      <xdr:colOff>309978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37</xdr:col>
      <xdr:colOff>309978</xdr:colOff>
      <xdr:row>59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315752</xdr:colOff>
      <xdr:row>75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320235</xdr:colOff>
      <xdr:row>75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78</xdr:row>
      <xdr:rowOff>0</xdr:rowOff>
    </xdr:from>
    <xdr:to>
      <xdr:col>28</xdr:col>
      <xdr:colOff>457200</xdr:colOff>
      <xdr:row>92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66675</xdr:colOff>
      <xdr:row>78</xdr:row>
      <xdr:rowOff>0</xdr:rowOff>
    </xdr:from>
    <xdr:to>
      <xdr:col>35</xdr:col>
      <xdr:colOff>523875</xdr:colOff>
      <xdr:row>92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333"/>
  <sheetViews>
    <sheetView topLeftCell="U1" workbookViewId="0">
      <selection activeCell="AW214" sqref="AW113:CE214"/>
    </sheetView>
  </sheetViews>
  <sheetFormatPr defaultRowHeight="14.25" customHeight="1" x14ac:dyDescent="0.2"/>
  <cols>
    <col min="1" max="1" width="20.42578125" style="23" customWidth="1"/>
    <col min="2" max="2" width="6.5703125" style="24" customWidth="1"/>
    <col min="3" max="11" width="6.5703125" style="25" customWidth="1"/>
    <col min="12" max="12" width="9.140625" style="14"/>
    <col min="13" max="13" width="19.7109375" style="23" customWidth="1"/>
    <col min="14" max="14" width="6.5703125" style="24" customWidth="1"/>
    <col min="15" max="23" width="6.5703125" style="25" customWidth="1"/>
    <col min="24" max="24" width="9.140625" style="14"/>
    <col min="25" max="25" width="5.5703125" style="23" bestFit="1" customWidth="1"/>
    <col min="26" max="26" width="6.28515625" style="24" customWidth="1"/>
    <col min="27" max="35" width="6.28515625" style="25" customWidth="1"/>
    <col min="36" max="36" width="9.140625" style="14"/>
    <col min="37" max="37" width="5.5703125" style="23" bestFit="1" customWidth="1"/>
    <col min="38" max="38" width="6.28515625" style="24" customWidth="1"/>
    <col min="39" max="47" width="6.28515625" style="25" customWidth="1"/>
    <col min="48" max="48" width="9.140625" style="14"/>
    <col min="49" max="49" width="5.5703125" style="23" bestFit="1" customWidth="1"/>
    <col min="50" max="50" width="6.28515625" style="24" customWidth="1"/>
    <col min="51" max="59" width="6.28515625" style="25" customWidth="1"/>
    <col min="60" max="60" width="1.7109375" style="194" customWidth="1"/>
    <col min="61" max="61" width="5.5703125" style="23" bestFit="1" customWidth="1"/>
    <col min="62" max="62" width="6.28515625" style="24" customWidth="1"/>
    <col min="63" max="71" width="6.28515625" style="25" customWidth="1"/>
    <col min="72" max="72" width="1.7109375" style="194" customWidth="1"/>
    <col min="73" max="73" width="5.5703125" style="23" bestFit="1" customWidth="1"/>
    <col min="74" max="74" width="6.28515625" style="24" customWidth="1"/>
    <col min="75" max="83" width="6.28515625" style="25" customWidth="1"/>
    <col min="84" max="16384" width="9.140625" style="14"/>
  </cols>
  <sheetData>
    <row r="2" spans="1:83" ht="14.25" customHeight="1" x14ac:dyDescent="0.2">
      <c r="A2" s="200" t="s">
        <v>0</v>
      </c>
      <c r="B2" s="199" t="s">
        <v>209</v>
      </c>
      <c r="C2" s="199"/>
      <c r="D2" s="199"/>
      <c r="E2" s="199"/>
      <c r="F2" s="199"/>
      <c r="G2" s="199"/>
      <c r="H2" s="199"/>
      <c r="I2" s="199"/>
      <c r="J2" s="199"/>
      <c r="K2" s="199"/>
      <c r="M2" s="201" t="s">
        <v>0</v>
      </c>
      <c r="N2" s="202" t="s">
        <v>101</v>
      </c>
      <c r="O2" s="202"/>
      <c r="P2" s="202"/>
      <c r="Q2" s="202"/>
      <c r="R2" s="202"/>
      <c r="S2" s="202"/>
      <c r="T2" s="202"/>
      <c r="U2" s="202"/>
      <c r="V2" s="202"/>
      <c r="W2" s="202"/>
      <c r="Y2" s="200" t="s">
        <v>504</v>
      </c>
      <c r="Z2" s="199" t="s">
        <v>501</v>
      </c>
      <c r="AA2" s="199"/>
      <c r="AB2" s="199"/>
      <c r="AC2" s="199"/>
      <c r="AD2" s="199"/>
      <c r="AE2" s="199"/>
      <c r="AF2" s="199"/>
      <c r="AG2" s="199"/>
      <c r="AH2" s="199"/>
      <c r="AI2" s="199"/>
      <c r="AK2" s="201" t="s">
        <v>504</v>
      </c>
      <c r="AL2" s="202" t="s">
        <v>501</v>
      </c>
      <c r="AM2" s="202"/>
      <c r="AN2" s="202"/>
      <c r="AO2" s="202"/>
      <c r="AP2" s="202"/>
      <c r="AQ2" s="202"/>
      <c r="AR2" s="202"/>
      <c r="AS2" s="202"/>
      <c r="AT2" s="202"/>
      <c r="AU2" s="202"/>
      <c r="AW2" s="200" t="s">
        <v>504</v>
      </c>
      <c r="AX2" s="199" t="s">
        <v>501</v>
      </c>
      <c r="AY2" s="199"/>
      <c r="AZ2" s="199"/>
      <c r="BA2" s="199"/>
      <c r="BB2" s="199"/>
      <c r="BC2" s="199"/>
      <c r="BD2" s="199"/>
      <c r="BE2" s="199"/>
      <c r="BF2" s="199"/>
      <c r="BG2" s="199"/>
      <c r="BI2" s="200" t="s">
        <v>504</v>
      </c>
      <c r="BJ2" s="199" t="s">
        <v>502</v>
      </c>
      <c r="BK2" s="199"/>
      <c r="BL2" s="199"/>
      <c r="BM2" s="199"/>
      <c r="BN2" s="199"/>
      <c r="BO2" s="199"/>
      <c r="BP2" s="199"/>
      <c r="BQ2" s="199"/>
      <c r="BR2" s="199"/>
      <c r="BS2" s="199"/>
      <c r="BU2" s="200" t="s">
        <v>504</v>
      </c>
      <c r="BV2" s="203" t="s">
        <v>503</v>
      </c>
      <c r="BW2" s="203"/>
      <c r="BX2" s="203"/>
      <c r="BY2" s="203"/>
      <c r="BZ2" s="203"/>
      <c r="CA2" s="203"/>
      <c r="CB2" s="203"/>
      <c r="CC2" s="203"/>
      <c r="CD2" s="203"/>
      <c r="CE2" s="203"/>
    </row>
    <row r="3" spans="1:83" ht="14.25" customHeight="1" x14ac:dyDescent="0.2">
      <c r="A3" s="200"/>
      <c r="B3" s="15">
        <v>2004</v>
      </c>
      <c r="C3" s="16">
        <v>2005</v>
      </c>
      <c r="D3" s="15">
        <v>2006</v>
      </c>
      <c r="E3" s="16">
        <v>2007</v>
      </c>
      <c r="F3" s="15">
        <v>2008</v>
      </c>
      <c r="G3" s="16">
        <v>2009</v>
      </c>
      <c r="H3" s="15">
        <v>2010</v>
      </c>
      <c r="I3" s="16">
        <v>2011</v>
      </c>
      <c r="J3" s="15">
        <v>2012</v>
      </c>
      <c r="K3" s="15">
        <v>2013</v>
      </c>
      <c r="M3" s="201"/>
      <c r="N3" s="17">
        <v>2004</v>
      </c>
      <c r="O3" s="18">
        <v>2005</v>
      </c>
      <c r="P3" s="17">
        <v>2006</v>
      </c>
      <c r="Q3" s="18">
        <v>2007</v>
      </c>
      <c r="R3" s="17">
        <v>2008</v>
      </c>
      <c r="S3" s="18">
        <v>2009</v>
      </c>
      <c r="T3" s="17">
        <v>2010</v>
      </c>
      <c r="U3" s="18">
        <v>2011</v>
      </c>
      <c r="V3" s="17">
        <v>2012</v>
      </c>
      <c r="W3" s="17">
        <v>2013</v>
      </c>
      <c r="Y3" s="200"/>
      <c r="Z3" s="15">
        <v>2004</v>
      </c>
      <c r="AA3" s="16">
        <v>2005</v>
      </c>
      <c r="AB3" s="15">
        <v>2006</v>
      </c>
      <c r="AC3" s="16">
        <v>2007</v>
      </c>
      <c r="AD3" s="15">
        <v>2008</v>
      </c>
      <c r="AE3" s="16">
        <v>2009</v>
      </c>
      <c r="AF3" s="15">
        <v>2010</v>
      </c>
      <c r="AG3" s="16">
        <v>2011</v>
      </c>
      <c r="AH3" s="15">
        <v>2012</v>
      </c>
      <c r="AI3" s="15">
        <v>2013</v>
      </c>
      <c r="AK3" s="201"/>
      <c r="AL3" s="17">
        <v>2004</v>
      </c>
      <c r="AM3" s="18">
        <v>2005</v>
      </c>
      <c r="AN3" s="17">
        <v>2006</v>
      </c>
      <c r="AO3" s="18">
        <v>2007</v>
      </c>
      <c r="AP3" s="17">
        <v>2008</v>
      </c>
      <c r="AQ3" s="18">
        <v>2009</v>
      </c>
      <c r="AR3" s="17">
        <v>2010</v>
      </c>
      <c r="AS3" s="18">
        <v>2011</v>
      </c>
      <c r="AT3" s="17">
        <v>2012</v>
      </c>
      <c r="AU3" s="17">
        <v>2013</v>
      </c>
      <c r="AW3" s="200"/>
      <c r="AX3" s="15">
        <v>2004</v>
      </c>
      <c r="AY3" s="16">
        <v>2005</v>
      </c>
      <c r="AZ3" s="15">
        <v>2006</v>
      </c>
      <c r="BA3" s="16">
        <v>2007</v>
      </c>
      <c r="BB3" s="15">
        <v>2008</v>
      </c>
      <c r="BC3" s="16">
        <v>2009</v>
      </c>
      <c r="BD3" s="15">
        <v>2010</v>
      </c>
      <c r="BE3" s="16">
        <v>2011</v>
      </c>
      <c r="BF3" s="15">
        <v>2012</v>
      </c>
      <c r="BG3" s="15">
        <v>2013</v>
      </c>
      <c r="BI3" s="200"/>
      <c r="BJ3" s="15">
        <v>9</v>
      </c>
      <c r="BK3" s="16">
        <v>10</v>
      </c>
      <c r="BL3" s="16">
        <v>11</v>
      </c>
      <c r="BM3" s="16">
        <v>12</v>
      </c>
      <c r="BN3" s="16">
        <v>13</v>
      </c>
      <c r="BO3" s="16">
        <v>14</v>
      </c>
      <c r="BP3" s="16">
        <v>15</v>
      </c>
      <c r="BQ3" s="16">
        <v>16</v>
      </c>
      <c r="BR3" s="16">
        <v>17</v>
      </c>
      <c r="BS3" s="192">
        <v>18</v>
      </c>
      <c r="BU3" s="200"/>
      <c r="BV3" s="15">
        <v>9</v>
      </c>
      <c r="BW3" s="16">
        <v>10</v>
      </c>
      <c r="BX3" s="16">
        <v>11</v>
      </c>
      <c r="BY3" s="16">
        <v>12</v>
      </c>
      <c r="BZ3" s="16">
        <v>13</v>
      </c>
      <c r="CA3" s="16">
        <v>14</v>
      </c>
      <c r="CB3" s="16">
        <v>15</v>
      </c>
      <c r="CC3" s="16">
        <v>16</v>
      </c>
      <c r="CD3" s="16">
        <v>17</v>
      </c>
      <c r="CE3" s="192">
        <v>18</v>
      </c>
    </row>
    <row r="4" spans="1:83" ht="14.25" customHeight="1" x14ac:dyDescent="0.2">
      <c r="A4" s="19" t="s">
        <v>1</v>
      </c>
      <c r="B4" s="8">
        <v>27.84</v>
      </c>
      <c r="C4" s="8">
        <v>27.1</v>
      </c>
      <c r="D4" s="8">
        <v>25.81</v>
      </c>
      <c r="E4" s="8">
        <v>25.25</v>
      </c>
      <c r="F4" s="8">
        <v>25.3</v>
      </c>
      <c r="G4" s="8">
        <v>24.87</v>
      </c>
      <c r="H4" s="8">
        <v>25.92</v>
      </c>
      <c r="I4" s="8"/>
      <c r="J4" s="8"/>
      <c r="K4" s="8"/>
      <c r="M4" s="19" t="s">
        <v>103</v>
      </c>
      <c r="N4" s="8">
        <v>26.28</v>
      </c>
      <c r="O4" s="8">
        <v>25.42</v>
      </c>
      <c r="P4" s="8">
        <v>24.15</v>
      </c>
      <c r="Q4" s="8">
        <v>23</v>
      </c>
      <c r="R4" s="8">
        <v>22.08</v>
      </c>
      <c r="S4" s="8">
        <v>21.54</v>
      </c>
      <c r="T4" s="8">
        <v>21.54</v>
      </c>
      <c r="U4" s="8">
        <v>20.9</v>
      </c>
      <c r="V4" s="8">
        <v>20.83</v>
      </c>
      <c r="W4" s="8">
        <v>20.83</v>
      </c>
      <c r="Y4" s="19">
        <v>1</v>
      </c>
      <c r="Z4" s="8">
        <v>27.84</v>
      </c>
      <c r="AA4" s="8">
        <v>27.1</v>
      </c>
      <c r="AB4" s="8">
        <v>25.81</v>
      </c>
      <c r="AC4" s="8">
        <v>25.25</v>
      </c>
      <c r="AD4" s="8">
        <v>25.3</v>
      </c>
      <c r="AE4" s="8">
        <v>24.87</v>
      </c>
      <c r="AF4" s="8">
        <v>25.92</v>
      </c>
      <c r="AG4" s="8"/>
      <c r="AH4" s="8"/>
      <c r="AI4" s="8"/>
      <c r="AK4" s="19">
        <v>1</v>
      </c>
      <c r="AL4" s="8">
        <v>26.28</v>
      </c>
      <c r="AM4" s="8">
        <v>25.42</v>
      </c>
      <c r="AN4" s="8">
        <v>24.15</v>
      </c>
      <c r="AO4" s="8">
        <v>23</v>
      </c>
      <c r="AP4" s="8">
        <v>22.08</v>
      </c>
      <c r="AQ4" s="8">
        <v>21.54</v>
      </c>
      <c r="AR4" s="8">
        <v>21.54</v>
      </c>
      <c r="AS4" s="8">
        <v>20.9</v>
      </c>
      <c r="AT4" s="8">
        <v>20.83</v>
      </c>
      <c r="AU4" s="8">
        <v>20.83</v>
      </c>
      <c r="AW4" s="19">
        <v>1</v>
      </c>
      <c r="AX4" s="8">
        <v>27.84</v>
      </c>
      <c r="AY4" s="8">
        <v>27.1</v>
      </c>
      <c r="AZ4" s="8">
        <v>25.81</v>
      </c>
      <c r="BA4" s="8">
        <v>25.25</v>
      </c>
      <c r="BB4" s="8">
        <v>25.3</v>
      </c>
      <c r="BC4" s="8">
        <v>24.87</v>
      </c>
      <c r="BD4" s="8">
        <v>25.92</v>
      </c>
      <c r="BE4" s="8"/>
      <c r="BF4" s="8"/>
      <c r="BG4" s="8"/>
      <c r="BI4" s="19">
        <v>1</v>
      </c>
      <c r="BJ4" s="7">
        <v>1</v>
      </c>
      <c r="BK4" s="7">
        <v>16</v>
      </c>
      <c r="BL4" s="7">
        <v>11</v>
      </c>
      <c r="BM4" s="7">
        <v>36</v>
      </c>
      <c r="BN4" s="7">
        <v>143</v>
      </c>
      <c r="BO4" s="7">
        <v>198</v>
      </c>
      <c r="BP4" s="7">
        <v>1127</v>
      </c>
      <c r="BQ4" s="7"/>
      <c r="BR4" s="7"/>
      <c r="BS4" s="7"/>
      <c r="BU4" s="19">
        <v>1</v>
      </c>
      <c r="BV4" s="7">
        <v>1</v>
      </c>
      <c r="BW4" s="7">
        <v>1</v>
      </c>
      <c r="BX4" s="7">
        <v>1</v>
      </c>
      <c r="BY4" s="7">
        <v>1</v>
      </c>
      <c r="BZ4" s="7">
        <v>1</v>
      </c>
      <c r="CA4" s="7">
        <v>7</v>
      </c>
      <c r="CB4" s="7">
        <v>105</v>
      </c>
      <c r="CC4" s="7">
        <v>815</v>
      </c>
      <c r="CD4" s="7"/>
      <c r="CE4" s="7"/>
    </row>
    <row r="5" spans="1:83" ht="14.25" customHeight="1" x14ac:dyDescent="0.2">
      <c r="A5" s="20" t="s">
        <v>2</v>
      </c>
      <c r="B5" s="11">
        <v>27.85</v>
      </c>
      <c r="C5" s="11">
        <v>26.53</v>
      </c>
      <c r="D5" s="11">
        <v>25.3</v>
      </c>
      <c r="E5" s="11">
        <v>24.34</v>
      </c>
      <c r="F5" s="11">
        <v>24.14</v>
      </c>
      <c r="G5" s="11">
        <v>23.77</v>
      </c>
      <c r="H5" s="11">
        <v>23.79</v>
      </c>
      <c r="I5" s="11">
        <v>23.57</v>
      </c>
      <c r="J5" s="11">
        <v>23.68</v>
      </c>
      <c r="K5" s="11">
        <v>23.96</v>
      </c>
      <c r="M5" s="20" t="s">
        <v>104</v>
      </c>
      <c r="N5" s="11">
        <v>27.68</v>
      </c>
      <c r="O5" s="11">
        <v>27.11</v>
      </c>
      <c r="P5" s="11">
        <v>26</v>
      </c>
      <c r="Q5" s="11">
        <v>25.07</v>
      </c>
      <c r="R5" s="11">
        <v>22.84</v>
      </c>
      <c r="S5" s="11">
        <v>22.43</v>
      </c>
      <c r="T5" s="11">
        <v>21.28</v>
      </c>
      <c r="U5" s="11">
        <v>20.59</v>
      </c>
      <c r="V5" s="11">
        <v>20.36</v>
      </c>
      <c r="W5" s="11">
        <v>20.69</v>
      </c>
      <c r="Y5" s="20">
        <v>2</v>
      </c>
      <c r="Z5" s="11">
        <v>27.85</v>
      </c>
      <c r="AA5" s="11">
        <v>26.53</v>
      </c>
      <c r="AB5" s="11">
        <v>25.3</v>
      </c>
      <c r="AC5" s="11">
        <v>24.34</v>
      </c>
      <c r="AD5" s="11">
        <v>24.14</v>
      </c>
      <c r="AE5" s="11">
        <v>23.77</v>
      </c>
      <c r="AF5" s="11">
        <v>23.79</v>
      </c>
      <c r="AG5" s="11">
        <v>23.57</v>
      </c>
      <c r="AH5" s="11">
        <v>23.68</v>
      </c>
      <c r="AI5" s="11">
        <v>23.96</v>
      </c>
      <c r="AK5" s="20">
        <v>2</v>
      </c>
      <c r="AL5" s="11">
        <v>27.68</v>
      </c>
      <c r="AM5" s="11">
        <v>27.11</v>
      </c>
      <c r="AN5" s="11">
        <v>26</v>
      </c>
      <c r="AO5" s="11">
        <v>25.07</v>
      </c>
      <c r="AP5" s="11">
        <v>22.84</v>
      </c>
      <c r="AQ5" s="11">
        <v>22.43</v>
      </c>
      <c r="AR5" s="11">
        <v>21.28</v>
      </c>
      <c r="AS5" s="11">
        <v>20.59</v>
      </c>
      <c r="AT5" s="11">
        <v>20.36</v>
      </c>
      <c r="AU5" s="11">
        <v>20.69</v>
      </c>
      <c r="AW5" s="20">
        <v>2</v>
      </c>
      <c r="AX5" s="11">
        <v>27.85</v>
      </c>
      <c r="AY5" s="11">
        <v>26.53</v>
      </c>
      <c r="AZ5" s="11">
        <v>25.3</v>
      </c>
      <c r="BA5" s="11">
        <v>24.34</v>
      </c>
      <c r="BB5" s="11">
        <v>24.14</v>
      </c>
      <c r="BC5" s="11">
        <v>23.77</v>
      </c>
      <c r="BD5" s="11">
        <v>23.79</v>
      </c>
      <c r="BE5" s="11">
        <v>23.57</v>
      </c>
      <c r="BF5" s="11">
        <v>23.68</v>
      </c>
      <c r="BG5" s="11">
        <v>23.96</v>
      </c>
      <c r="BI5" s="20">
        <v>2</v>
      </c>
      <c r="BJ5" s="9">
        <v>2</v>
      </c>
      <c r="BK5" s="9">
        <v>4</v>
      </c>
      <c r="BL5" s="10">
        <v>4</v>
      </c>
      <c r="BM5" s="10">
        <v>2</v>
      </c>
      <c r="BN5" s="10">
        <v>9</v>
      </c>
      <c r="BO5" s="10">
        <v>15</v>
      </c>
      <c r="BP5" s="10">
        <v>27</v>
      </c>
      <c r="BQ5" s="10">
        <v>31</v>
      </c>
      <c r="BR5" s="10">
        <v>58</v>
      </c>
      <c r="BS5" s="10">
        <v>168</v>
      </c>
      <c r="BU5" s="20">
        <v>2</v>
      </c>
      <c r="BV5" s="9">
        <v>2</v>
      </c>
      <c r="BW5" s="9">
        <v>4</v>
      </c>
      <c r="BX5" s="10">
        <v>4</v>
      </c>
      <c r="BY5" s="10">
        <v>2</v>
      </c>
      <c r="BZ5" s="10">
        <v>9</v>
      </c>
      <c r="CA5" s="10">
        <v>9</v>
      </c>
      <c r="CB5" s="10">
        <v>15</v>
      </c>
      <c r="CC5" s="10">
        <v>31</v>
      </c>
      <c r="CD5" s="10">
        <v>53</v>
      </c>
      <c r="CE5" s="10">
        <v>168</v>
      </c>
    </row>
    <row r="6" spans="1:83" ht="14.25" customHeight="1" x14ac:dyDescent="0.2">
      <c r="A6" s="19" t="s">
        <v>3</v>
      </c>
      <c r="B6" s="8">
        <v>27.87</v>
      </c>
      <c r="C6" s="8">
        <v>26.31</v>
      </c>
      <c r="D6" s="8">
        <v>25.44</v>
      </c>
      <c r="E6" s="8">
        <v>24.58</v>
      </c>
      <c r="F6" s="8">
        <v>24.31</v>
      </c>
      <c r="G6" s="8">
        <v>23.95</v>
      </c>
      <c r="H6" s="8">
        <v>24.15</v>
      </c>
      <c r="I6" s="8">
        <v>24.51</v>
      </c>
      <c r="J6" s="8">
        <v>24.29</v>
      </c>
      <c r="K6" s="3">
        <v>24.29</v>
      </c>
      <c r="M6" s="19" t="s">
        <v>105</v>
      </c>
      <c r="N6" s="8">
        <v>28.01</v>
      </c>
      <c r="O6" s="8">
        <v>26.6</v>
      </c>
      <c r="P6" s="8">
        <v>25.18</v>
      </c>
      <c r="Q6" s="8">
        <v>24.64</v>
      </c>
      <c r="R6" s="8"/>
      <c r="S6" s="8"/>
      <c r="T6" s="8"/>
      <c r="U6" s="8">
        <v>21.43</v>
      </c>
      <c r="V6" s="8">
        <v>20.98</v>
      </c>
      <c r="W6" s="3"/>
      <c r="Y6" s="19">
        <v>3</v>
      </c>
      <c r="Z6" s="8">
        <v>27.87</v>
      </c>
      <c r="AA6" s="8">
        <v>26.31</v>
      </c>
      <c r="AB6" s="8">
        <v>25.44</v>
      </c>
      <c r="AC6" s="8">
        <v>24.58</v>
      </c>
      <c r="AD6" s="8">
        <v>24.31</v>
      </c>
      <c r="AE6" s="8">
        <v>23.95</v>
      </c>
      <c r="AF6" s="8">
        <v>24.15</v>
      </c>
      <c r="AG6" s="8">
        <v>24.51</v>
      </c>
      <c r="AH6" s="8">
        <v>24.29</v>
      </c>
      <c r="AI6" s="3">
        <v>24.29</v>
      </c>
      <c r="AK6" s="19">
        <v>3</v>
      </c>
      <c r="AL6" s="8">
        <v>28.01</v>
      </c>
      <c r="AM6" s="8">
        <v>26.6</v>
      </c>
      <c r="AN6" s="8">
        <v>25.18</v>
      </c>
      <c r="AO6" s="8">
        <v>24.64</v>
      </c>
      <c r="AP6" s="8"/>
      <c r="AQ6" s="8"/>
      <c r="AR6" s="8"/>
      <c r="AS6" s="8">
        <v>21.43</v>
      </c>
      <c r="AT6" s="8">
        <v>20.98</v>
      </c>
      <c r="AU6" s="3"/>
      <c r="AW6" s="19">
        <v>3</v>
      </c>
      <c r="AX6" s="8">
        <v>27.87</v>
      </c>
      <c r="AY6" s="8">
        <v>26.31</v>
      </c>
      <c r="AZ6" s="8">
        <v>25.44</v>
      </c>
      <c r="BA6" s="8">
        <v>24.58</v>
      </c>
      <c r="BB6" s="8">
        <v>24.31</v>
      </c>
      <c r="BC6" s="8">
        <v>23.95</v>
      </c>
      <c r="BD6" s="8">
        <v>24.15</v>
      </c>
      <c r="BE6" s="8">
        <v>24.51</v>
      </c>
      <c r="BF6" s="8">
        <v>24.29</v>
      </c>
      <c r="BG6" s="3">
        <v>24.29</v>
      </c>
      <c r="BI6" s="19">
        <v>3</v>
      </c>
      <c r="BJ6" s="2">
        <v>3</v>
      </c>
      <c r="BK6" s="2">
        <v>3</v>
      </c>
      <c r="BL6" s="2">
        <v>5</v>
      </c>
      <c r="BM6" s="2">
        <v>7</v>
      </c>
      <c r="BN6" s="2">
        <v>10</v>
      </c>
      <c r="BO6" s="2">
        <v>26</v>
      </c>
      <c r="BP6" s="2">
        <v>76</v>
      </c>
      <c r="BQ6" s="2">
        <v>270</v>
      </c>
      <c r="BR6" s="2">
        <v>221</v>
      </c>
      <c r="BS6" s="2">
        <v>200</v>
      </c>
      <c r="BU6" s="19">
        <v>3</v>
      </c>
      <c r="BV6" s="2">
        <v>2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3</v>
      </c>
      <c r="CC6" s="2">
        <v>3</v>
      </c>
      <c r="CD6" s="2">
        <v>4</v>
      </c>
      <c r="CE6" s="2">
        <v>1</v>
      </c>
    </row>
    <row r="7" spans="1:83" ht="14.25" customHeight="1" x14ac:dyDescent="0.2">
      <c r="A7" s="20" t="s">
        <v>4</v>
      </c>
      <c r="B7" s="11">
        <v>27.95</v>
      </c>
      <c r="C7" s="11"/>
      <c r="D7" s="11"/>
      <c r="E7" s="11"/>
      <c r="F7" s="11"/>
      <c r="G7" s="11"/>
      <c r="H7" s="11"/>
      <c r="I7" s="11"/>
      <c r="J7" s="11"/>
      <c r="K7" s="11"/>
      <c r="M7" s="20" t="s">
        <v>106</v>
      </c>
      <c r="N7" s="11">
        <v>28.11</v>
      </c>
      <c r="O7" s="11">
        <v>26.82</v>
      </c>
      <c r="P7" s="11">
        <v>25.51</v>
      </c>
      <c r="Q7" s="11">
        <v>24.12</v>
      </c>
      <c r="R7" s="11">
        <v>22.97</v>
      </c>
      <c r="S7" s="11">
        <v>21.77</v>
      </c>
      <c r="T7" s="11">
        <v>21.25</v>
      </c>
      <c r="U7" s="11">
        <v>21.33</v>
      </c>
      <c r="V7" s="11">
        <v>20.67</v>
      </c>
      <c r="W7" s="11">
        <v>21.26</v>
      </c>
      <c r="Y7" s="20">
        <v>4</v>
      </c>
      <c r="Z7" s="11">
        <v>27.95</v>
      </c>
      <c r="AA7" s="11"/>
      <c r="AB7" s="11"/>
      <c r="AC7" s="11"/>
      <c r="AD7" s="11"/>
      <c r="AE7" s="11"/>
      <c r="AF7" s="11"/>
      <c r="AG7" s="11"/>
      <c r="AH7" s="11"/>
      <c r="AI7" s="11"/>
      <c r="AK7" s="20">
        <v>4</v>
      </c>
      <c r="AL7" s="11">
        <v>28.11</v>
      </c>
      <c r="AM7" s="11">
        <v>26.82</v>
      </c>
      <c r="AN7" s="11">
        <v>25.51</v>
      </c>
      <c r="AO7" s="11">
        <v>24.12</v>
      </c>
      <c r="AP7" s="11">
        <v>22.97</v>
      </c>
      <c r="AQ7" s="11">
        <v>21.77</v>
      </c>
      <c r="AR7" s="11">
        <v>21.25</v>
      </c>
      <c r="AS7" s="11">
        <v>21.33</v>
      </c>
      <c r="AT7" s="11">
        <v>20.67</v>
      </c>
      <c r="AU7" s="11">
        <v>21.26</v>
      </c>
      <c r="AW7" s="20">
        <v>4</v>
      </c>
      <c r="AX7" s="11">
        <v>27.95</v>
      </c>
      <c r="AY7" s="11"/>
      <c r="AZ7" s="11"/>
      <c r="BA7" s="11"/>
      <c r="BB7" s="11"/>
      <c r="BC7" s="11"/>
      <c r="BD7" s="11"/>
      <c r="BE7" s="11"/>
      <c r="BF7" s="11"/>
      <c r="BG7" s="11"/>
      <c r="BI7" s="20">
        <v>4</v>
      </c>
      <c r="BJ7" s="10">
        <v>4</v>
      </c>
      <c r="BK7" s="10"/>
      <c r="BL7" s="10"/>
      <c r="BM7" s="10"/>
      <c r="BN7" s="10"/>
      <c r="BO7" s="10"/>
      <c r="BP7" s="10"/>
      <c r="BQ7" s="10"/>
      <c r="BR7" s="10"/>
      <c r="BS7" s="10"/>
      <c r="BU7" s="20">
        <v>4</v>
      </c>
      <c r="BV7" s="10">
        <v>3</v>
      </c>
      <c r="BW7" s="10"/>
      <c r="BX7" s="10"/>
      <c r="BY7" s="10"/>
      <c r="BZ7" s="10"/>
      <c r="CA7" s="10"/>
      <c r="CB7" s="10"/>
      <c r="CC7" s="10"/>
      <c r="CD7" s="10"/>
      <c r="CE7" s="10"/>
    </row>
    <row r="8" spans="1:83" ht="14.25" customHeight="1" x14ac:dyDescent="0.2">
      <c r="A8" s="19" t="s">
        <v>5</v>
      </c>
      <c r="B8" s="8">
        <v>27.97</v>
      </c>
      <c r="C8" s="8">
        <v>25.53</v>
      </c>
      <c r="D8" s="8">
        <v>26.13</v>
      </c>
      <c r="E8" s="4">
        <v>23.75</v>
      </c>
      <c r="F8" s="8">
        <v>23.92</v>
      </c>
      <c r="G8" s="4">
        <v>23.21</v>
      </c>
      <c r="H8" s="4">
        <v>23.49</v>
      </c>
      <c r="I8" s="4">
        <v>23.24</v>
      </c>
      <c r="J8" s="4">
        <v>23.24</v>
      </c>
      <c r="K8" s="3">
        <v>22.64</v>
      </c>
      <c r="M8" s="19" t="s">
        <v>107</v>
      </c>
      <c r="N8" s="8">
        <v>28.23</v>
      </c>
      <c r="O8" s="8">
        <v>25.99</v>
      </c>
      <c r="P8" s="8">
        <v>24.42</v>
      </c>
      <c r="Q8" s="4">
        <v>22.66</v>
      </c>
      <c r="R8" s="8">
        <v>22.56</v>
      </c>
      <c r="S8" s="4">
        <v>22</v>
      </c>
      <c r="T8" s="4">
        <v>21.73</v>
      </c>
      <c r="U8" s="4">
        <v>21.32</v>
      </c>
      <c r="V8" s="4">
        <v>21.21</v>
      </c>
      <c r="W8" s="3">
        <v>21.01</v>
      </c>
      <c r="Y8" s="19">
        <v>5</v>
      </c>
      <c r="Z8" s="8">
        <v>27.97</v>
      </c>
      <c r="AA8" s="8">
        <v>25.53</v>
      </c>
      <c r="AB8" s="8">
        <v>26.13</v>
      </c>
      <c r="AC8" s="4">
        <v>23.75</v>
      </c>
      <c r="AD8" s="8">
        <v>23.92</v>
      </c>
      <c r="AE8" s="4">
        <v>23.21</v>
      </c>
      <c r="AF8" s="4">
        <v>23.49</v>
      </c>
      <c r="AG8" s="4">
        <v>23.24</v>
      </c>
      <c r="AH8" s="4">
        <v>23.24</v>
      </c>
      <c r="AI8" s="3">
        <v>22.64</v>
      </c>
      <c r="AK8" s="19">
        <v>5</v>
      </c>
      <c r="AL8" s="8">
        <v>28.23</v>
      </c>
      <c r="AM8" s="8">
        <v>25.99</v>
      </c>
      <c r="AN8" s="8">
        <v>24.42</v>
      </c>
      <c r="AO8" s="4">
        <v>22.66</v>
      </c>
      <c r="AP8" s="8">
        <v>22.56</v>
      </c>
      <c r="AQ8" s="4">
        <v>22</v>
      </c>
      <c r="AR8" s="4">
        <v>21.73</v>
      </c>
      <c r="AS8" s="4">
        <v>21.32</v>
      </c>
      <c r="AT8" s="4">
        <v>21.21</v>
      </c>
      <c r="AU8" s="3">
        <v>21.01</v>
      </c>
      <c r="AW8" s="19">
        <v>5</v>
      </c>
      <c r="AX8" s="8">
        <v>27.97</v>
      </c>
      <c r="AY8" s="8">
        <v>25.53</v>
      </c>
      <c r="AZ8" s="8">
        <v>26.13</v>
      </c>
      <c r="BA8" s="4">
        <v>23.75</v>
      </c>
      <c r="BB8" s="8">
        <v>23.92</v>
      </c>
      <c r="BC8" s="4">
        <v>23.21</v>
      </c>
      <c r="BD8" s="4">
        <v>23.49</v>
      </c>
      <c r="BE8" s="4">
        <v>23.24</v>
      </c>
      <c r="BF8" s="4">
        <v>23.24</v>
      </c>
      <c r="BG8" s="3">
        <v>22.64</v>
      </c>
      <c r="BI8" s="19">
        <v>5</v>
      </c>
      <c r="BJ8" s="1">
        <v>5</v>
      </c>
      <c r="BK8" s="1">
        <v>1</v>
      </c>
      <c r="BL8" s="2">
        <v>27</v>
      </c>
      <c r="BM8" s="2">
        <v>1</v>
      </c>
      <c r="BN8" s="2">
        <v>4</v>
      </c>
      <c r="BO8" s="2">
        <v>3</v>
      </c>
      <c r="BP8" s="2">
        <v>13</v>
      </c>
      <c r="BQ8" s="2">
        <v>12</v>
      </c>
      <c r="BR8" s="2">
        <v>15</v>
      </c>
      <c r="BS8" s="2">
        <v>8</v>
      </c>
      <c r="BU8" s="19">
        <v>5</v>
      </c>
      <c r="BV8" s="1">
        <v>2</v>
      </c>
      <c r="BW8" s="1">
        <v>1</v>
      </c>
      <c r="BX8" s="2">
        <v>6</v>
      </c>
      <c r="BY8" s="2">
        <v>1</v>
      </c>
      <c r="BZ8" s="2">
        <v>1</v>
      </c>
      <c r="CA8" s="2">
        <v>2</v>
      </c>
      <c r="CB8" s="2">
        <v>1</v>
      </c>
      <c r="CC8" s="2">
        <v>6</v>
      </c>
      <c r="CD8" s="2">
        <v>1</v>
      </c>
      <c r="CE8" s="2">
        <v>5</v>
      </c>
    </row>
    <row r="9" spans="1:83" ht="14.25" customHeight="1" x14ac:dyDescent="0.2">
      <c r="A9" s="20" t="s">
        <v>6</v>
      </c>
      <c r="B9" s="11">
        <v>28.05</v>
      </c>
      <c r="C9" s="11">
        <v>27.95</v>
      </c>
      <c r="D9" s="11">
        <v>27.35</v>
      </c>
      <c r="E9" s="11">
        <v>25.71</v>
      </c>
      <c r="F9" s="11">
        <v>25.03</v>
      </c>
      <c r="G9" s="11">
        <v>24.29</v>
      </c>
      <c r="H9" s="11">
        <v>24.75</v>
      </c>
      <c r="I9" s="11">
        <v>24.63</v>
      </c>
      <c r="J9" s="11">
        <v>25.5</v>
      </c>
      <c r="K9" s="12">
        <v>25.11</v>
      </c>
      <c r="M9" s="20" t="s">
        <v>108</v>
      </c>
      <c r="N9" s="11">
        <v>28.3</v>
      </c>
      <c r="O9" s="11">
        <v>26.96</v>
      </c>
      <c r="P9" s="11">
        <v>25.89</v>
      </c>
      <c r="Q9" s="11">
        <v>24.61</v>
      </c>
      <c r="R9" s="11">
        <v>23</v>
      </c>
      <c r="S9" s="11">
        <v>22.29</v>
      </c>
      <c r="T9" s="11">
        <v>21.73</v>
      </c>
      <c r="U9" s="11">
        <v>21.47</v>
      </c>
      <c r="V9" s="11">
        <v>21.32</v>
      </c>
      <c r="W9" s="12">
        <v>21.06</v>
      </c>
      <c r="Y9" s="20">
        <v>6</v>
      </c>
      <c r="Z9" s="11">
        <v>28.05</v>
      </c>
      <c r="AA9" s="11">
        <v>27.95</v>
      </c>
      <c r="AB9" s="11">
        <v>27.35</v>
      </c>
      <c r="AC9" s="11">
        <v>25.71</v>
      </c>
      <c r="AD9" s="11">
        <v>25.03</v>
      </c>
      <c r="AE9" s="11">
        <v>24.29</v>
      </c>
      <c r="AF9" s="11">
        <v>24.75</v>
      </c>
      <c r="AG9" s="11">
        <v>24.63</v>
      </c>
      <c r="AH9" s="11">
        <v>25.5</v>
      </c>
      <c r="AI9" s="12">
        <v>25.11</v>
      </c>
      <c r="AK9" s="20">
        <v>6</v>
      </c>
      <c r="AL9" s="11">
        <v>28.3</v>
      </c>
      <c r="AM9" s="11">
        <v>26.96</v>
      </c>
      <c r="AN9" s="11">
        <v>25.89</v>
      </c>
      <c r="AO9" s="11">
        <v>24.61</v>
      </c>
      <c r="AP9" s="11">
        <v>23</v>
      </c>
      <c r="AQ9" s="11">
        <v>22.29</v>
      </c>
      <c r="AR9" s="11">
        <v>21.73</v>
      </c>
      <c r="AS9" s="11">
        <v>21.47</v>
      </c>
      <c r="AT9" s="11">
        <v>21.32</v>
      </c>
      <c r="AU9" s="12">
        <v>21.06</v>
      </c>
      <c r="AW9" s="20">
        <v>6</v>
      </c>
      <c r="AX9" s="11">
        <v>28.05</v>
      </c>
      <c r="AY9" s="11">
        <v>27.95</v>
      </c>
      <c r="AZ9" s="11">
        <v>27.35</v>
      </c>
      <c r="BA9" s="11">
        <v>25.71</v>
      </c>
      <c r="BB9" s="11">
        <v>25.03</v>
      </c>
      <c r="BC9" s="11">
        <v>24.29</v>
      </c>
      <c r="BD9" s="11">
        <v>24.75</v>
      </c>
      <c r="BE9" s="11">
        <v>24.63</v>
      </c>
      <c r="BF9" s="11">
        <v>25.5</v>
      </c>
      <c r="BG9" s="12">
        <v>25.11</v>
      </c>
      <c r="BI9" s="20">
        <v>6</v>
      </c>
      <c r="BJ9" s="10">
        <v>6</v>
      </c>
      <c r="BK9" s="10">
        <v>67</v>
      </c>
      <c r="BL9" s="10">
        <v>198</v>
      </c>
      <c r="BM9" s="10">
        <v>95</v>
      </c>
      <c r="BN9" s="10">
        <v>67</v>
      </c>
      <c r="BO9" s="10">
        <v>58</v>
      </c>
      <c r="BP9" s="10">
        <v>270</v>
      </c>
      <c r="BQ9" s="10">
        <v>340</v>
      </c>
      <c r="BR9" s="10">
        <v>1070</v>
      </c>
      <c r="BS9" s="10">
        <v>522</v>
      </c>
      <c r="BU9" s="20">
        <v>6</v>
      </c>
      <c r="BV9" s="10">
        <v>1</v>
      </c>
      <c r="BW9" s="10">
        <v>2</v>
      </c>
      <c r="BX9" s="10">
        <v>2</v>
      </c>
      <c r="BY9" s="10">
        <v>2</v>
      </c>
      <c r="BZ9" s="10">
        <v>1</v>
      </c>
      <c r="CA9" s="10">
        <v>1</v>
      </c>
      <c r="CB9" s="10">
        <v>5</v>
      </c>
      <c r="CC9" s="10">
        <v>3</v>
      </c>
      <c r="CD9" s="10">
        <v>19</v>
      </c>
      <c r="CE9" s="10">
        <v>100</v>
      </c>
    </row>
    <row r="10" spans="1:83" ht="14.25" customHeight="1" x14ac:dyDescent="0.2">
      <c r="A10" s="19" t="s">
        <v>7</v>
      </c>
      <c r="B10" s="8">
        <v>28.17</v>
      </c>
      <c r="C10" s="8"/>
      <c r="D10" s="8"/>
      <c r="E10" s="8"/>
      <c r="F10" s="8"/>
      <c r="G10" s="8"/>
      <c r="H10" s="8"/>
      <c r="I10" s="8"/>
      <c r="J10" s="8"/>
      <c r="K10" s="8"/>
      <c r="M10" s="19" t="s">
        <v>109</v>
      </c>
      <c r="N10" s="8">
        <v>28.42</v>
      </c>
      <c r="O10" s="8">
        <v>27.96</v>
      </c>
      <c r="P10" s="8">
        <v>26.85</v>
      </c>
      <c r="Q10" s="8"/>
      <c r="R10" s="8"/>
      <c r="S10" s="8"/>
      <c r="T10" s="8"/>
      <c r="U10" s="8"/>
      <c r="V10" s="8"/>
      <c r="W10" s="8"/>
      <c r="Y10" s="19">
        <v>7</v>
      </c>
      <c r="Z10" s="8">
        <v>28.17</v>
      </c>
      <c r="AA10" s="8"/>
      <c r="AB10" s="8"/>
      <c r="AC10" s="8"/>
      <c r="AD10" s="8"/>
      <c r="AE10" s="8"/>
      <c r="AF10" s="8"/>
      <c r="AG10" s="8"/>
      <c r="AH10" s="8"/>
      <c r="AI10" s="8"/>
      <c r="AK10" s="19">
        <v>7</v>
      </c>
      <c r="AL10" s="8">
        <v>28.42</v>
      </c>
      <c r="AM10" s="8">
        <v>27.96</v>
      </c>
      <c r="AN10" s="8">
        <v>26.85</v>
      </c>
      <c r="AO10" s="8"/>
      <c r="AP10" s="8"/>
      <c r="AQ10" s="8"/>
      <c r="AR10" s="8"/>
      <c r="AS10" s="8"/>
      <c r="AT10" s="8"/>
      <c r="AU10" s="8"/>
      <c r="AW10" s="19">
        <v>7</v>
      </c>
      <c r="AX10" s="8">
        <v>28.17</v>
      </c>
      <c r="AY10" s="8"/>
      <c r="AZ10" s="8"/>
      <c r="BA10" s="8"/>
      <c r="BB10" s="8"/>
      <c r="BC10" s="8"/>
      <c r="BD10" s="8"/>
      <c r="BE10" s="8"/>
      <c r="BF10" s="8"/>
      <c r="BG10" s="8"/>
      <c r="BI10" s="19">
        <v>7</v>
      </c>
      <c r="BJ10" s="2">
        <v>7</v>
      </c>
      <c r="BK10" s="2"/>
      <c r="BL10" s="2"/>
      <c r="BM10" s="2"/>
      <c r="BN10" s="2"/>
      <c r="BO10" s="2"/>
      <c r="BP10" s="2"/>
      <c r="BQ10" s="2"/>
      <c r="BR10" s="2"/>
      <c r="BS10" s="2"/>
      <c r="BU10" s="19">
        <v>7</v>
      </c>
      <c r="BV10" s="2">
        <v>5</v>
      </c>
      <c r="BW10" s="2"/>
      <c r="BX10" s="2"/>
      <c r="BY10" s="2"/>
      <c r="BZ10" s="2"/>
      <c r="CA10" s="2"/>
      <c r="CB10" s="2"/>
      <c r="CC10" s="2"/>
      <c r="CD10" s="2"/>
      <c r="CE10" s="2"/>
    </row>
    <row r="11" spans="1:83" ht="14.25" customHeight="1" x14ac:dyDescent="0.2">
      <c r="A11" s="20" t="s">
        <v>8</v>
      </c>
      <c r="B11" s="11">
        <v>28.64</v>
      </c>
      <c r="C11" s="11">
        <v>27.79</v>
      </c>
      <c r="D11" s="11">
        <v>26.7</v>
      </c>
      <c r="E11" s="11">
        <v>25.38</v>
      </c>
      <c r="F11" s="11"/>
      <c r="G11" s="11"/>
      <c r="H11" s="11">
        <v>25.9</v>
      </c>
      <c r="I11" s="11">
        <v>23.76</v>
      </c>
      <c r="J11" s="11">
        <v>23.48</v>
      </c>
      <c r="K11" s="11"/>
      <c r="M11" s="20" t="s">
        <v>110</v>
      </c>
      <c r="N11" s="11">
        <v>28.51</v>
      </c>
      <c r="O11" s="11">
        <v>27.43</v>
      </c>
      <c r="P11" s="11">
        <v>26.49</v>
      </c>
      <c r="Q11" s="11">
        <v>25.2</v>
      </c>
      <c r="R11" s="11">
        <v>23.67</v>
      </c>
      <c r="S11" s="11">
        <v>22.24</v>
      </c>
      <c r="T11" s="11">
        <v>21.23</v>
      </c>
      <c r="U11" s="11"/>
      <c r="V11" s="11"/>
      <c r="W11" s="11"/>
      <c r="Y11" s="20">
        <v>8</v>
      </c>
      <c r="Z11" s="11">
        <v>28.64</v>
      </c>
      <c r="AA11" s="11">
        <v>27.79</v>
      </c>
      <c r="AB11" s="11">
        <v>26.7</v>
      </c>
      <c r="AC11" s="11">
        <v>25.38</v>
      </c>
      <c r="AD11" s="11"/>
      <c r="AE11" s="11"/>
      <c r="AF11" s="11">
        <v>25.9</v>
      </c>
      <c r="AG11" s="11">
        <v>23.76</v>
      </c>
      <c r="AH11" s="11">
        <v>23.48</v>
      </c>
      <c r="AI11" s="11"/>
      <c r="AK11" s="20">
        <v>8</v>
      </c>
      <c r="AL11" s="11">
        <v>28.51</v>
      </c>
      <c r="AM11" s="11">
        <v>27.43</v>
      </c>
      <c r="AN11" s="11">
        <v>26.49</v>
      </c>
      <c r="AO11" s="11">
        <v>25.2</v>
      </c>
      <c r="AP11" s="11">
        <v>23.67</v>
      </c>
      <c r="AQ11" s="11">
        <v>22.24</v>
      </c>
      <c r="AR11" s="11">
        <v>21.23</v>
      </c>
      <c r="AS11" s="11"/>
      <c r="AT11" s="11"/>
      <c r="AU11" s="11"/>
      <c r="AW11" s="20">
        <v>8</v>
      </c>
      <c r="AX11" s="11">
        <v>28.64</v>
      </c>
      <c r="AY11" s="11">
        <v>27.79</v>
      </c>
      <c r="AZ11" s="11">
        <v>26.7</v>
      </c>
      <c r="BA11" s="11">
        <v>25.38</v>
      </c>
      <c r="BB11" s="11"/>
      <c r="BC11" s="11"/>
      <c r="BD11" s="11">
        <v>25.9</v>
      </c>
      <c r="BE11" s="11">
        <v>23.76</v>
      </c>
      <c r="BF11" s="11">
        <v>23.48</v>
      </c>
      <c r="BG11" s="11"/>
      <c r="BI11" s="20">
        <v>8</v>
      </c>
      <c r="BJ11" s="10">
        <v>8</v>
      </c>
      <c r="BK11" s="10">
        <v>50</v>
      </c>
      <c r="BL11" s="10">
        <v>70</v>
      </c>
      <c r="BM11" s="10">
        <v>48</v>
      </c>
      <c r="BN11" s="10"/>
      <c r="BO11" s="10"/>
      <c r="BP11" s="10">
        <v>1099</v>
      </c>
      <c r="BQ11" s="10">
        <v>51</v>
      </c>
      <c r="BR11" s="10">
        <v>34</v>
      </c>
      <c r="BS11" s="10"/>
      <c r="BU11" s="20">
        <v>8</v>
      </c>
      <c r="BV11" s="10">
        <v>4</v>
      </c>
      <c r="BW11" s="10">
        <v>27</v>
      </c>
      <c r="BX11" s="10">
        <v>8</v>
      </c>
      <c r="BY11" s="10">
        <v>4</v>
      </c>
      <c r="BZ11" s="10">
        <v>3</v>
      </c>
      <c r="CA11" s="10">
        <v>12</v>
      </c>
      <c r="CB11" s="10">
        <v>36</v>
      </c>
      <c r="CC11" s="10">
        <v>6</v>
      </c>
      <c r="CD11" s="10">
        <v>8</v>
      </c>
      <c r="CE11" s="10">
        <v>23</v>
      </c>
    </row>
    <row r="12" spans="1:83" ht="14.25" customHeight="1" x14ac:dyDescent="0.2">
      <c r="A12" s="19" t="s">
        <v>9</v>
      </c>
      <c r="B12" s="8">
        <v>28.68</v>
      </c>
      <c r="C12" s="8">
        <v>28.05</v>
      </c>
      <c r="D12" s="8">
        <v>26.58</v>
      </c>
      <c r="E12" s="8">
        <v>26.3</v>
      </c>
      <c r="F12" s="8">
        <v>26.61</v>
      </c>
      <c r="G12" s="4">
        <v>25.49</v>
      </c>
      <c r="H12" s="8">
        <v>25.61</v>
      </c>
      <c r="I12" s="4">
        <v>24.38</v>
      </c>
      <c r="J12" s="4">
        <v>23.86</v>
      </c>
      <c r="K12" s="8">
        <v>23.96</v>
      </c>
      <c r="M12" s="19" t="s">
        <v>111</v>
      </c>
      <c r="N12" s="8">
        <v>28.55</v>
      </c>
      <c r="O12" s="8">
        <v>26.87</v>
      </c>
      <c r="P12" s="8">
        <v>25.39</v>
      </c>
      <c r="Q12" s="8">
        <v>23.97</v>
      </c>
      <c r="R12" s="8">
        <v>23.87</v>
      </c>
      <c r="S12" s="4">
        <v>23.31</v>
      </c>
      <c r="T12" s="8">
        <v>23.13</v>
      </c>
      <c r="U12" s="4">
        <v>23.15</v>
      </c>
      <c r="V12" s="4">
        <v>22.63</v>
      </c>
      <c r="W12" s="8">
        <v>22.97</v>
      </c>
      <c r="Y12" s="19">
        <v>9</v>
      </c>
      <c r="Z12" s="8">
        <v>28.68</v>
      </c>
      <c r="AA12" s="8">
        <v>28.05</v>
      </c>
      <c r="AB12" s="8">
        <v>26.58</v>
      </c>
      <c r="AC12" s="8">
        <v>26.3</v>
      </c>
      <c r="AD12" s="8">
        <v>26.61</v>
      </c>
      <c r="AE12" s="4">
        <v>25.49</v>
      </c>
      <c r="AF12" s="8">
        <v>25.61</v>
      </c>
      <c r="AG12" s="4">
        <v>24.38</v>
      </c>
      <c r="AH12" s="4">
        <v>23.86</v>
      </c>
      <c r="AI12" s="8">
        <v>23.96</v>
      </c>
      <c r="AK12" s="19">
        <v>9</v>
      </c>
      <c r="AL12" s="8">
        <v>28.55</v>
      </c>
      <c r="AM12" s="8">
        <v>26.87</v>
      </c>
      <c r="AN12" s="8">
        <v>25.39</v>
      </c>
      <c r="AO12" s="8">
        <v>23.97</v>
      </c>
      <c r="AP12" s="8">
        <v>23.87</v>
      </c>
      <c r="AQ12" s="4">
        <v>23.31</v>
      </c>
      <c r="AR12" s="8">
        <v>23.13</v>
      </c>
      <c r="AS12" s="4">
        <v>23.15</v>
      </c>
      <c r="AT12" s="4">
        <v>22.63</v>
      </c>
      <c r="AU12" s="8">
        <v>22.97</v>
      </c>
      <c r="AW12" s="19">
        <v>9</v>
      </c>
      <c r="AX12" s="8">
        <v>28.68</v>
      </c>
      <c r="AY12" s="8">
        <v>28.05</v>
      </c>
      <c r="AZ12" s="8">
        <v>26.58</v>
      </c>
      <c r="BA12" s="8">
        <v>26.3</v>
      </c>
      <c r="BB12" s="8">
        <v>26.61</v>
      </c>
      <c r="BC12" s="4">
        <v>25.49</v>
      </c>
      <c r="BD12" s="8">
        <v>25.61</v>
      </c>
      <c r="BE12" s="4">
        <v>24.38</v>
      </c>
      <c r="BF12" s="4">
        <v>23.86</v>
      </c>
      <c r="BG12" s="8">
        <v>23.96</v>
      </c>
      <c r="BI12" s="19">
        <v>9</v>
      </c>
      <c r="BJ12" s="2">
        <v>9</v>
      </c>
      <c r="BK12" s="2">
        <v>73</v>
      </c>
      <c r="BL12" s="2">
        <v>56</v>
      </c>
      <c r="BM12" s="2">
        <v>276</v>
      </c>
      <c r="BN12" s="2">
        <v>897</v>
      </c>
      <c r="BO12" s="2">
        <v>504</v>
      </c>
      <c r="BP12" s="2">
        <v>824</v>
      </c>
      <c r="BQ12" s="2">
        <v>207</v>
      </c>
      <c r="BR12" s="2">
        <v>83</v>
      </c>
      <c r="BS12" s="2">
        <v>168</v>
      </c>
      <c r="BU12" s="19">
        <v>9</v>
      </c>
      <c r="BV12" s="2">
        <v>9</v>
      </c>
      <c r="BW12" s="2">
        <v>43</v>
      </c>
      <c r="BX12" s="2">
        <v>47</v>
      </c>
      <c r="BY12" s="2">
        <v>4</v>
      </c>
      <c r="BZ12" s="2">
        <v>100</v>
      </c>
      <c r="CA12" s="2">
        <v>613</v>
      </c>
      <c r="CB12" s="2">
        <v>261</v>
      </c>
      <c r="CC12" s="2">
        <v>120</v>
      </c>
      <c r="CD12" s="2">
        <v>28</v>
      </c>
      <c r="CE12" s="2">
        <v>51</v>
      </c>
    </row>
    <row r="13" spans="1:83" ht="14.25" customHeight="1" x14ac:dyDescent="0.2">
      <c r="A13" s="20" t="s">
        <v>10</v>
      </c>
      <c r="B13" s="11">
        <v>28.72</v>
      </c>
      <c r="C13" s="11">
        <v>27.19</v>
      </c>
      <c r="D13" s="11">
        <v>26.95</v>
      </c>
      <c r="E13" s="11">
        <v>25.99</v>
      </c>
      <c r="F13" s="11">
        <v>25.69</v>
      </c>
      <c r="G13" s="11">
        <v>24.72</v>
      </c>
      <c r="H13" s="13">
        <v>24.72</v>
      </c>
      <c r="I13" s="11">
        <v>25.76</v>
      </c>
      <c r="J13" s="13">
        <v>24.72</v>
      </c>
      <c r="K13" s="13">
        <v>24.72</v>
      </c>
      <c r="M13" s="20" t="s">
        <v>112</v>
      </c>
      <c r="N13" s="11">
        <v>28.58</v>
      </c>
      <c r="O13" s="11">
        <v>28.21</v>
      </c>
      <c r="P13" s="11">
        <v>26.54</v>
      </c>
      <c r="Q13" s="11"/>
      <c r="R13" s="11">
        <v>25.96</v>
      </c>
      <c r="S13" s="11">
        <v>22.9</v>
      </c>
      <c r="T13" s="13"/>
      <c r="U13" s="11">
        <v>21.8</v>
      </c>
      <c r="V13" s="13">
        <v>21.31</v>
      </c>
      <c r="W13" s="13"/>
      <c r="Y13" s="20">
        <v>10</v>
      </c>
      <c r="Z13" s="11">
        <v>28.72</v>
      </c>
      <c r="AA13" s="11">
        <v>27.19</v>
      </c>
      <c r="AB13" s="11">
        <v>26.95</v>
      </c>
      <c r="AC13" s="11">
        <v>25.99</v>
      </c>
      <c r="AD13" s="11">
        <v>25.69</v>
      </c>
      <c r="AE13" s="11">
        <v>24.72</v>
      </c>
      <c r="AF13" s="13">
        <v>24.72</v>
      </c>
      <c r="AG13" s="11">
        <v>25.76</v>
      </c>
      <c r="AH13" s="13">
        <v>24.72</v>
      </c>
      <c r="AI13" s="13">
        <v>24.72</v>
      </c>
      <c r="AK13" s="20">
        <v>10</v>
      </c>
      <c r="AL13" s="11">
        <v>28.58</v>
      </c>
      <c r="AM13" s="11">
        <v>28.21</v>
      </c>
      <c r="AN13" s="11">
        <v>26.54</v>
      </c>
      <c r="AO13" s="11"/>
      <c r="AP13" s="11">
        <v>25.96</v>
      </c>
      <c r="AQ13" s="11">
        <v>22.9</v>
      </c>
      <c r="AR13" s="13"/>
      <c r="AS13" s="11">
        <v>21.8</v>
      </c>
      <c r="AT13" s="13">
        <v>21.31</v>
      </c>
      <c r="AU13" s="13"/>
      <c r="AW13" s="20">
        <v>10</v>
      </c>
      <c r="AX13" s="11">
        <v>28.72</v>
      </c>
      <c r="AY13" s="11">
        <v>27.19</v>
      </c>
      <c r="AZ13" s="11">
        <v>26.95</v>
      </c>
      <c r="BA13" s="11">
        <v>25.99</v>
      </c>
      <c r="BB13" s="11">
        <v>25.69</v>
      </c>
      <c r="BC13" s="11">
        <v>24.72</v>
      </c>
      <c r="BD13" s="13">
        <v>24.72</v>
      </c>
      <c r="BE13" s="11">
        <v>25.76</v>
      </c>
      <c r="BF13" s="13">
        <v>24.72</v>
      </c>
      <c r="BG13" s="13">
        <v>24.72</v>
      </c>
      <c r="BI13" s="20">
        <v>10</v>
      </c>
      <c r="BJ13" s="10">
        <v>10</v>
      </c>
      <c r="BK13" s="10">
        <v>21</v>
      </c>
      <c r="BL13" s="10">
        <v>100</v>
      </c>
      <c r="BM13" s="10">
        <v>172</v>
      </c>
      <c r="BN13" s="10">
        <v>269</v>
      </c>
      <c r="BO13" s="10">
        <v>151</v>
      </c>
      <c r="BP13" s="10">
        <v>246</v>
      </c>
      <c r="BQ13" s="10">
        <v>1279</v>
      </c>
      <c r="BR13" s="10">
        <v>421</v>
      </c>
      <c r="BS13" s="10">
        <v>361</v>
      </c>
      <c r="BU13" s="20">
        <v>10</v>
      </c>
      <c r="BV13" s="10">
        <v>1</v>
      </c>
      <c r="BW13" s="10">
        <v>2</v>
      </c>
      <c r="BX13" s="10">
        <v>1</v>
      </c>
      <c r="BY13" s="10">
        <v>1</v>
      </c>
      <c r="BZ13" s="10">
        <v>5</v>
      </c>
      <c r="CA13" s="10">
        <v>15</v>
      </c>
      <c r="CB13" s="10">
        <v>21</v>
      </c>
      <c r="CC13" s="10">
        <v>71</v>
      </c>
      <c r="CD13" s="10">
        <v>71</v>
      </c>
      <c r="CE13" s="10">
        <v>117</v>
      </c>
    </row>
    <row r="14" spans="1:83" ht="14.25" customHeight="1" x14ac:dyDescent="0.2">
      <c r="A14" s="19" t="s">
        <v>11</v>
      </c>
      <c r="B14" s="8">
        <v>28.86</v>
      </c>
      <c r="C14" s="8">
        <v>27.33</v>
      </c>
      <c r="D14" s="8">
        <v>25.96</v>
      </c>
      <c r="E14" s="8">
        <v>25.41</v>
      </c>
      <c r="F14" s="8">
        <v>25.17</v>
      </c>
      <c r="G14" s="8">
        <v>25.6</v>
      </c>
      <c r="H14" s="4">
        <v>25.6</v>
      </c>
      <c r="I14" s="4">
        <v>24.65</v>
      </c>
      <c r="J14" s="4">
        <v>24.05</v>
      </c>
      <c r="K14" s="8">
        <v>25.52</v>
      </c>
      <c r="M14" s="19" t="s">
        <v>113</v>
      </c>
      <c r="N14" s="8">
        <v>28.73</v>
      </c>
      <c r="O14" s="8">
        <v>26.68</v>
      </c>
      <c r="P14" s="8">
        <v>25.08</v>
      </c>
      <c r="Q14" s="8">
        <v>24.17</v>
      </c>
      <c r="R14" s="8">
        <v>23.71</v>
      </c>
      <c r="S14" s="8">
        <v>22.59</v>
      </c>
      <c r="T14" s="4">
        <v>22.37</v>
      </c>
      <c r="U14" s="4">
        <v>21.99</v>
      </c>
      <c r="V14" s="4">
        <v>21.38</v>
      </c>
      <c r="W14" s="8">
        <v>21.38</v>
      </c>
      <c r="Y14" s="19">
        <v>11</v>
      </c>
      <c r="Z14" s="8">
        <v>28.86</v>
      </c>
      <c r="AA14" s="8">
        <v>27.33</v>
      </c>
      <c r="AB14" s="8">
        <v>25.96</v>
      </c>
      <c r="AC14" s="8">
        <v>25.41</v>
      </c>
      <c r="AD14" s="8">
        <v>25.17</v>
      </c>
      <c r="AE14" s="8">
        <v>25.6</v>
      </c>
      <c r="AF14" s="4">
        <v>25.6</v>
      </c>
      <c r="AG14" s="4">
        <v>24.65</v>
      </c>
      <c r="AH14" s="4">
        <v>24.05</v>
      </c>
      <c r="AI14" s="8">
        <v>25.52</v>
      </c>
      <c r="AK14" s="19">
        <v>11</v>
      </c>
      <c r="AL14" s="8">
        <v>28.73</v>
      </c>
      <c r="AM14" s="8">
        <v>26.68</v>
      </c>
      <c r="AN14" s="8">
        <v>25.08</v>
      </c>
      <c r="AO14" s="8">
        <v>24.17</v>
      </c>
      <c r="AP14" s="8">
        <v>23.71</v>
      </c>
      <c r="AQ14" s="8">
        <v>22.59</v>
      </c>
      <c r="AR14" s="4">
        <v>22.37</v>
      </c>
      <c r="AS14" s="4">
        <v>21.99</v>
      </c>
      <c r="AT14" s="4">
        <v>21.38</v>
      </c>
      <c r="AU14" s="8">
        <v>21.38</v>
      </c>
      <c r="AW14" s="19">
        <v>11</v>
      </c>
      <c r="AX14" s="8">
        <v>28.86</v>
      </c>
      <c r="AY14" s="8">
        <v>27.33</v>
      </c>
      <c r="AZ14" s="8">
        <v>25.96</v>
      </c>
      <c r="BA14" s="8">
        <v>25.41</v>
      </c>
      <c r="BB14" s="8">
        <v>25.17</v>
      </c>
      <c r="BC14" s="8">
        <v>25.6</v>
      </c>
      <c r="BD14" s="4">
        <v>25.6</v>
      </c>
      <c r="BE14" s="4">
        <v>24.65</v>
      </c>
      <c r="BF14" s="4">
        <v>24.05</v>
      </c>
      <c r="BG14" s="8">
        <v>25.52</v>
      </c>
      <c r="BI14" s="19">
        <v>11</v>
      </c>
      <c r="BJ14" s="2">
        <v>11</v>
      </c>
      <c r="BK14" s="2">
        <v>26</v>
      </c>
      <c r="BL14" s="2">
        <v>18</v>
      </c>
      <c r="BM14" s="2">
        <v>52</v>
      </c>
      <c r="BN14" s="2">
        <v>105</v>
      </c>
      <c r="BO14" s="2">
        <v>576</v>
      </c>
      <c r="BP14" s="2">
        <v>796</v>
      </c>
      <c r="BQ14" s="2">
        <v>343</v>
      </c>
      <c r="BR14" s="2">
        <v>133</v>
      </c>
      <c r="BS14" s="2">
        <v>891</v>
      </c>
      <c r="BU14" s="19">
        <v>11</v>
      </c>
      <c r="BV14" s="2">
        <v>11</v>
      </c>
      <c r="BW14" s="2">
        <v>11</v>
      </c>
      <c r="BX14" s="2">
        <v>18</v>
      </c>
      <c r="BY14" s="2">
        <v>52</v>
      </c>
      <c r="BZ14" s="2">
        <v>58</v>
      </c>
      <c r="CA14" s="2">
        <v>133</v>
      </c>
      <c r="CB14" s="2">
        <v>30</v>
      </c>
      <c r="CC14" s="2">
        <v>32</v>
      </c>
      <c r="CD14" s="2">
        <v>12</v>
      </c>
      <c r="CE14" s="2">
        <v>55</v>
      </c>
    </row>
    <row r="15" spans="1:83" ht="14.25" customHeight="1" x14ac:dyDescent="0.2">
      <c r="A15" s="20" t="s">
        <v>12</v>
      </c>
      <c r="B15" s="11">
        <v>28.88</v>
      </c>
      <c r="C15" s="11">
        <v>27.47</v>
      </c>
      <c r="D15" s="11">
        <v>27.04</v>
      </c>
      <c r="E15" s="11">
        <v>26.62</v>
      </c>
      <c r="F15" s="11">
        <v>26.08</v>
      </c>
      <c r="G15" s="11">
        <v>24.71</v>
      </c>
      <c r="H15" s="11">
        <v>26.12</v>
      </c>
      <c r="I15" s="11">
        <v>26.14</v>
      </c>
      <c r="J15" s="11"/>
      <c r="K15" s="11"/>
      <c r="M15" s="20" t="s">
        <v>114</v>
      </c>
      <c r="N15" s="11">
        <v>28.77</v>
      </c>
      <c r="O15" s="11">
        <v>28.45</v>
      </c>
      <c r="P15" s="11">
        <v>28.39</v>
      </c>
      <c r="Q15" s="11">
        <v>27.11</v>
      </c>
      <c r="R15" s="11">
        <v>25.19</v>
      </c>
      <c r="S15" s="11">
        <v>23.26</v>
      </c>
      <c r="T15" s="11">
        <v>21.98</v>
      </c>
      <c r="U15" s="11">
        <v>21.77</v>
      </c>
      <c r="V15" s="11">
        <v>22.5</v>
      </c>
      <c r="W15" s="11">
        <v>22</v>
      </c>
      <c r="Y15" s="20">
        <v>12</v>
      </c>
      <c r="Z15" s="11">
        <v>28.88</v>
      </c>
      <c r="AA15" s="11">
        <v>27.47</v>
      </c>
      <c r="AB15" s="11">
        <v>27.04</v>
      </c>
      <c r="AC15" s="11">
        <v>26.62</v>
      </c>
      <c r="AD15" s="11">
        <v>26.08</v>
      </c>
      <c r="AE15" s="11">
        <v>24.71</v>
      </c>
      <c r="AF15" s="11">
        <v>26.12</v>
      </c>
      <c r="AG15" s="11">
        <v>26.14</v>
      </c>
      <c r="AH15" s="11"/>
      <c r="AI15" s="11"/>
      <c r="AK15" s="20">
        <v>12</v>
      </c>
      <c r="AL15" s="11">
        <v>28.77</v>
      </c>
      <c r="AM15" s="11">
        <v>28.45</v>
      </c>
      <c r="AN15" s="11">
        <v>28.39</v>
      </c>
      <c r="AO15" s="11">
        <v>27.11</v>
      </c>
      <c r="AP15" s="11">
        <v>25.19</v>
      </c>
      <c r="AQ15" s="11">
        <v>23.26</v>
      </c>
      <c r="AR15" s="11">
        <v>21.98</v>
      </c>
      <c r="AS15" s="11">
        <v>21.77</v>
      </c>
      <c r="AT15" s="11">
        <v>22.5</v>
      </c>
      <c r="AU15" s="11">
        <v>22</v>
      </c>
      <c r="AW15" s="20">
        <v>12</v>
      </c>
      <c r="AX15" s="11">
        <v>28.88</v>
      </c>
      <c r="AY15" s="11">
        <v>27.47</v>
      </c>
      <c r="AZ15" s="11">
        <v>27.04</v>
      </c>
      <c r="BA15" s="11">
        <v>26.62</v>
      </c>
      <c r="BB15" s="11">
        <v>26.08</v>
      </c>
      <c r="BC15" s="11">
        <v>24.71</v>
      </c>
      <c r="BD15" s="11">
        <v>26.12</v>
      </c>
      <c r="BE15" s="11">
        <v>26.14</v>
      </c>
      <c r="BF15" s="11"/>
      <c r="BG15" s="11"/>
      <c r="BI15" s="20">
        <v>12</v>
      </c>
      <c r="BJ15" s="10">
        <v>12</v>
      </c>
      <c r="BK15" s="10">
        <v>31</v>
      </c>
      <c r="BL15" s="10">
        <v>116</v>
      </c>
      <c r="BM15" s="10">
        <v>414</v>
      </c>
      <c r="BN15" s="10">
        <v>476</v>
      </c>
      <c r="BO15" s="10">
        <v>670</v>
      </c>
      <c r="BP15" s="10">
        <v>1349</v>
      </c>
      <c r="BQ15" s="10">
        <v>1679</v>
      </c>
      <c r="BR15" s="10"/>
      <c r="BS15" s="10"/>
      <c r="BU15" s="20">
        <v>12</v>
      </c>
      <c r="BV15" s="10">
        <v>12</v>
      </c>
      <c r="BW15" s="10">
        <v>5</v>
      </c>
      <c r="BX15" s="10">
        <v>3</v>
      </c>
      <c r="BY15" s="10">
        <v>10</v>
      </c>
      <c r="BZ15" s="10">
        <v>15</v>
      </c>
      <c r="CA15" s="10">
        <v>12</v>
      </c>
      <c r="CB15" s="10">
        <v>14</v>
      </c>
      <c r="CC15" s="10">
        <v>21</v>
      </c>
      <c r="CD15" s="10"/>
      <c r="CE15" s="10"/>
    </row>
    <row r="16" spans="1:83" ht="14.25" customHeight="1" x14ac:dyDescent="0.2">
      <c r="A16" s="19" t="s">
        <v>13</v>
      </c>
      <c r="B16" s="8">
        <v>29.01</v>
      </c>
      <c r="C16" s="8">
        <v>27.67</v>
      </c>
      <c r="D16" s="8">
        <v>28.03</v>
      </c>
      <c r="E16" s="8">
        <v>27.3</v>
      </c>
      <c r="F16" s="8">
        <v>26.15</v>
      </c>
      <c r="G16" s="8">
        <v>26.51</v>
      </c>
      <c r="H16" s="8"/>
      <c r="I16" s="8"/>
      <c r="J16" s="8"/>
      <c r="K16" s="8"/>
      <c r="M16" s="19" t="s">
        <v>115</v>
      </c>
      <c r="N16" s="8">
        <v>28.78</v>
      </c>
      <c r="O16" s="8">
        <v>28.57</v>
      </c>
      <c r="P16" s="8">
        <v>27.84</v>
      </c>
      <c r="Q16" s="8">
        <v>26.05</v>
      </c>
      <c r="R16" s="8">
        <v>24.15</v>
      </c>
      <c r="S16" s="8">
        <v>23.39</v>
      </c>
      <c r="T16" s="8">
        <v>22.56</v>
      </c>
      <c r="U16" s="8">
        <v>21.8</v>
      </c>
      <c r="V16" s="8">
        <v>21.84</v>
      </c>
      <c r="W16" s="8">
        <v>21.49</v>
      </c>
      <c r="Y16" s="19">
        <v>13</v>
      </c>
      <c r="Z16" s="8">
        <v>29.01</v>
      </c>
      <c r="AA16" s="8">
        <v>27.67</v>
      </c>
      <c r="AB16" s="8">
        <v>28.03</v>
      </c>
      <c r="AC16" s="8">
        <v>27.3</v>
      </c>
      <c r="AD16" s="8">
        <v>26.15</v>
      </c>
      <c r="AE16" s="8">
        <v>26.51</v>
      </c>
      <c r="AF16" s="8"/>
      <c r="AG16" s="8"/>
      <c r="AH16" s="8"/>
      <c r="AI16" s="8"/>
      <c r="AK16" s="19">
        <v>13</v>
      </c>
      <c r="AL16" s="8">
        <v>28.78</v>
      </c>
      <c r="AM16" s="8">
        <v>28.57</v>
      </c>
      <c r="AN16" s="8">
        <v>27.84</v>
      </c>
      <c r="AO16" s="8">
        <v>26.05</v>
      </c>
      <c r="AP16" s="8">
        <v>24.15</v>
      </c>
      <c r="AQ16" s="8">
        <v>23.39</v>
      </c>
      <c r="AR16" s="8">
        <v>22.56</v>
      </c>
      <c r="AS16" s="8">
        <v>21.8</v>
      </c>
      <c r="AT16" s="8">
        <v>21.84</v>
      </c>
      <c r="AU16" s="8">
        <v>21.49</v>
      </c>
      <c r="AW16" s="19">
        <v>13</v>
      </c>
      <c r="AX16" s="8">
        <v>29.01</v>
      </c>
      <c r="AY16" s="8">
        <v>27.67</v>
      </c>
      <c r="AZ16" s="8">
        <v>28.03</v>
      </c>
      <c r="BA16" s="8">
        <v>27.3</v>
      </c>
      <c r="BB16" s="8">
        <v>26.15</v>
      </c>
      <c r="BC16" s="8">
        <v>26.51</v>
      </c>
      <c r="BD16" s="8"/>
      <c r="BE16" s="8"/>
      <c r="BF16" s="8"/>
      <c r="BG16" s="8"/>
      <c r="BI16" s="19">
        <v>13</v>
      </c>
      <c r="BJ16" s="2">
        <v>13</v>
      </c>
      <c r="BK16" s="2">
        <v>42</v>
      </c>
      <c r="BL16" s="2">
        <v>444</v>
      </c>
      <c r="BM16" s="2">
        <v>880</v>
      </c>
      <c r="BN16" s="2">
        <v>522</v>
      </c>
      <c r="BO16" s="2">
        <v>1459</v>
      </c>
      <c r="BP16" s="2"/>
      <c r="BQ16" s="2"/>
      <c r="BR16" s="2"/>
      <c r="BS16" s="2"/>
      <c r="BU16" s="19">
        <v>13</v>
      </c>
      <c r="BV16" s="2">
        <v>13</v>
      </c>
      <c r="BW16" s="2">
        <v>13</v>
      </c>
      <c r="BX16" s="2">
        <v>20</v>
      </c>
      <c r="BY16" s="2">
        <v>29</v>
      </c>
      <c r="BZ16" s="2">
        <v>102</v>
      </c>
      <c r="CA16" s="2">
        <v>228</v>
      </c>
      <c r="CB16" s="2">
        <v>220</v>
      </c>
      <c r="CC16" s="2">
        <v>351</v>
      </c>
      <c r="CD16" s="2">
        <v>373</v>
      </c>
      <c r="CE16" s="2">
        <v>61</v>
      </c>
    </row>
    <row r="17" spans="1:83" ht="14.25" customHeight="1" x14ac:dyDescent="0.2">
      <c r="A17" s="20" t="s">
        <v>14</v>
      </c>
      <c r="B17" s="11">
        <v>29.01</v>
      </c>
      <c r="C17" s="11">
        <v>27.37</v>
      </c>
      <c r="D17" s="11">
        <v>26.1</v>
      </c>
      <c r="E17" s="11">
        <v>26.47</v>
      </c>
      <c r="F17" s="11">
        <v>25.51</v>
      </c>
      <c r="G17" s="11">
        <v>24.82</v>
      </c>
      <c r="H17" s="11">
        <v>25.35</v>
      </c>
      <c r="I17" s="11">
        <v>25.43</v>
      </c>
      <c r="J17" s="11">
        <v>25.13</v>
      </c>
      <c r="K17" s="11">
        <v>24.66</v>
      </c>
      <c r="M17" s="20" t="s">
        <v>116</v>
      </c>
      <c r="N17" s="11">
        <v>28.79</v>
      </c>
      <c r="O17" s="11">
        <v>29.54</v>
      </c>
      <c r="P17" s="11"/>
      <c r="Q17" s="11"/>
      <c r="R17" s="11"/>
      <c r="S17" s="11"/>
      <c r="T17" s="11"/>
      <c r="U17" s="11"/>
      <c r="V17" s="11"/>
      <c r="W17" s="11"/>
      <c r="Y17" s="20">
        <v>14</v>
      </c>
      <c r="Z17" s="11">
        <v>29.01</v>
      </c>
      <c r="AA17" s="11">
        <v>27.37</v>
      </c>
      <c r="AB17" s="11">
        <v>26.1</v>
      </c>
      <c r="AC17" s="11">
        <v>26.47</v>
      </c>
      <c r="AD17" s="11">
        <v>25.51</v>
      </c>
      <c r="AE17" s="11">
        <v>24.82</v>
      </c>
      <c r="AF17" s="11">
        <v>25.35</v>
      </c>
      <c r="AG17" s="11">
        <v>25.43</v>
      </c>
      <c r="AH17" s="11">
        <v>25.13</v>
      </c>
      <c r="AI17" s="11">
        <v>24.66</v>
      </c>
      <c r="AK17" s="20">
        <v>14</v>
      </c>
      <c r="AL17" s="11">
        <v>28.79</v>
      </c>
      <c r="AM17" s="11">
        <v>29.54</v>
      </c>
      <c r="AN17" s="11"/>
      <c r="AO17" s="11"/>
      <c r="AP17" s="11"/>
      <c r="AQ17" s="11"/>
      <c r="AR17" s="11"/>
      <c r="AS17" s="11"/>
      <c r="AT17" s="11"/>
      <c r="AU17" s="11"/>
      <c r="AW17" s="20">
        <v>14</v>
      </c>
      <c r="AX17" s="11">
        <v>29.01</v>
      </c>
      <c r="AY17" s="11">
        <v>27.37</v>
      </c>
      <c r="AZ17" s="11">
        <v>26.1</v>
      </c>
      <c r="BA17" s="11">
        <v>26.47</v>
      </c>
      <c r="BB17" s="11">
        <v>25.51</v>
      </c>
      <c r="BC17" s="11">
        <v>24.82</v>
      </c>
      <c r="BD17" s="11">
        <v>25.35</v>
      </c>
      <c r="BE17" s="11">
        <v>25.43</v>
      </c>
      <c r="BF17" s="11">
        <v>25.13</v>
      </c>
      <c r="BG17" s="11">
        <v>24.66</v>
      </c>
      <c r="BI17" s="20">
        <v>14</v>
      </c>
      <c r="BJ17" s="10">
        <v>13</v>
      </c>
      <c r="BK17" s="10">
        <v>28</v>
      </c>
      <c r="BL17" s="10">
        <v>25</v>
      </c>
      <c r="BM17" s="10">
        <v>339</v>
      </c>
      <c r="BN17" s="10">
        <v>199</v>
      </c>
      <c r="BO17" s="10">
        <v>184</v>
      </c>
      <c r="BP17" s="10">
        <v>625</v>
      </c>
      <c r="BQ17" s="10">
        <v>922</v>
      </c>
      <c r="BR17" s="10">
        <v>750</v>
      </c>
      <c r="BS17" s="10">
        <v>438</v>
      </c>
      <c r="BU17" s="20">
        <v>14</v>
      </c>
      <c r="BV17" s="10">
        <v>11</v>
      </c>
      <c r="BW17" s="10">
        <v>4</v>
      </c>
      <c r="BX17" s="10">
        <v>1</v>
      </c>
      <c r="BY17" s="10">
        <v>4</v>
      </c>
      <c r="BZ17" s="10">
        <v>7</v>
      </c>
      <c r="CA17" s="10">
        <v>1</v>
      </c>
      <c r="CB17" s="10">
        <v>3</v>
      </c>
      <c r="CC17" s="10">
        <v>9</v>
      </c>
      <c r="CD17" s="10">
        <v>17</v>
      </c>
      <c r="CE17" s="10">
        <v>14</v>
      </c>
    </row>
    <row r="18" spans="1:83" ht="14.25" customHeight="1" x14ac:dyDescent="0.2">
      <c r="A18" s="19" t="s">
        <v>15</v>
      </c>
      <c r="B18" s="8">
        <v>29.03</v>
      </c>
      <c r="C18" s="8">
        <v>26.66</v>
      </c>
      <c r="D18" s="8">
        <v>26.02</v>
      </c>
      <c r="E18" s="8">
        <v>25.73</v>
      </c>
      <c r="F18" s="8"/>
      <c r="G18" s="8"/>
      <c r="H18" s="8"/>
      <c r="I18" s="8"/>
      <c r="J18" s="8"/>
      <c r="K18" s="8"/>
      <c r="M18" s="19" t="s">
        <v>117</v>
      </c>
      <c r="N18" s="8">
        <v>28.79</v>
      </c>
      <c r="O18" s="8">
        <v>27.61</v>
      </c>
      <c r="P18" s="8">
        <v>27.46</v>
      </c>
      <c r="Q18" s="8">
        <v>25.96</v>
      </c>
      <c r="R18" s="8">
        <v>25.66</v>
      </c>
      <c r="S18" s="8">
        <v>24.24</v>
      </c>
      <c r="T18" s="8">
        <v>23.71</v>
      </c>
      <c r="U18" s="8">
        <v>22.21</v>
      </c>
      <c r="V18" s="8">
        <v>21.49</v>
      </c>
      <c r="W18" s="8">
        <v>20.77</v>
      </c>
      <c r="Y18" s="19">
        <v>15</v>
      </c>
      <c r="Z18" s="8">
        <v>29.03</v>
      </c>
      <c r="AA18" s="8">
        <v>26.66</v>
      </c>
      <c r="AB18" s="8">
        <v>26.02</v>
      </c>
      <c r="AC18" s="8">
        <v>25.73</v>
      </c>
      <c r="AD18" s="8"/>
      <c r="AE18" s="8"/>
      <c r="AF18" s="8"/>
      <c r="AG18" s="8"/>
      <c r="AH18" s="8"/>
      <c r="AI18" s="8"/>
      <c r="AK18" s="19">
        <v>15</v>
      </c>
      <c r="AL18" s="8">
        <v>28.79</v>
      </c>
      <c r="AM18" s="8">
        <v>27.61</v>
      </c>
      <c r="AN18" s="8">
        <v>27.46</v>
      </c>
      <c r="AO18" s="8">
        <v>25.96</v>
      </c>
      <c r="AP18" s="8">
        <v>25.66</v>
      </c>
      <c r="AQ18" s="8">
        <v>24.24</v>
      </c>
      <c r="AR18" s="8">
        <v>23.71</v>
      </c>
      <c r="AS18" s="8">
        <v>22.21</v>
      </c>
      <c r="AT18" s="8">
        <v>21.49</v>
      </c>
      <c r="AU18" s="8">
        <v>20.77</v>
      </c>
      <c r="AW18" s="19">
        <v>15</v>
      </c>
      <c r="AX18" s="8">
        <v>29.03</v>
      </c>
      <c r="AY18" s="8">
        <v>26.66</v>
      </c>
      <c r="AZ18" s="8">
        <v>26.02</v>
      </c>
      <c r="BA18" s="8">
        <v>25.73</v>
      </c>
      <c r="BB18" s="8"/>
      <c r="BC18" s="8"/>
      <c r="BD18" s="8"/>
      <c r="BE18" s="8"/>
      <c r="BF18" s="8"/>
      <c r="BG18" s="8"/>
      <c r="BI18" s="19">
        <v>15</v>
      </c>
      <c r="BJ18" s="2">
        <v>15</v>
      </c>
      <c r="BK18" s="2">
        <v>5</v>
      </c>
      <c r="BL18" s="2">
        <v>21</v>
      </c>
      <c r="BM18" s="2">
        <v>100</v>
      </c>
      <c r="BN18" s="2"/>
      <c r="BO18" s="2"/>
      <c r="BP18" s="2"/>
      <c r="BQ18" s="2"/>
      <c r="BR18" s="2"/>
      <c r="BS18" s="2"/>
      <c r="BU18" s="19">
        <v>15</v>
      </c>
      <c r="BV18" s="2">
        <v>15</v>
      </c>
      <c r="BW18" s="2">
        <v>2</v>
      </c>
      <c r="BX18" s="2">
        <v>21</v>
      </c>
      <c r="BY18" s="2">
        <v>9</v>
      </c>
      <c r="BZ18" s="2"/>
      <c r="CA18" s="2"/>
      <c r="CB18" s="2"/>
      <c r="CC18" s="2"/>
      <c r="CD18" s="2"/>
      <c r="CE18" s="2"/>
    </row>
    <row r="19" spans="1:83" ht="14.25" customHeight="1" x14ac:dyDescent="0.2">
      <c r="A19" s="20" t="s">
        <v>16</v>
      </c>
      <c r="B19" s="11">
        <v>29.03</v>
      </c>
      <c r="C19" s="11">
        <v>27.74</v>
      </c>
      <c r="D19" s="11"/>
      <c r="E19" s="11"/>
      <c r="F19" s="11"/>
      <c r="G19" s="11"/>
      <c r="H19" s="11"/>
      <c r="I19" s="11"/>
      <c r="J19" s="11"/>
      <c r="K19" s="11"/>
      <c r="M19" s="20" t="s">
        <v>118</v>
      </c>
      <c r="N19" s="11">
        <v>28.8</v>
      </c>
      <c r="O19" s="11">
        <v>27.09</v>
      </c>
      <c r="P19" s="11">
        <v>25.82</v>
      </c>
      <c r="Q19" s="11">
        <v>24.43</v>
      </c>
      <c r="R19" s="11">
        <v>23.67</v>
      </c>
      <c r="S19" s="11">
        <v>22.95</v>
      </c>
      <c r="T19" s="11">
        <v>22.64</v>
      </c>
      <c r="U19" s="11">
        <v>22.38</v>
      </c>
      <c r="V19" s="11"/>
      <c r="W19" s="11"/>
      <c r="Y19" s="20">
        <v>16</v>
      </c>
      <c r="Z19" s="11">
        <v>29.03</v>
      </c>
      <c r="AA19" s="11">
        <v>27.74</v>
      </c>
      <c r="AB19" s="11"/>
      <c r="AC19" s="11"/>
      <c r="AD19" s="11"/>
      <c r="AE19" s="11"/>
      <c r="AF19" s="11"/>
      <c r="AG19" s="11"/>
      <c r="AH19" s="11"/>
      <c r="AI19" s="11"/>
      <c r="AK19" s="20">
        <v>16</v>
      </c>
      <c r="AL19" s="11">
        <v>28.8</v>
      </c>
      <c r="AM19" s="11">
        <v>27.09</v>
      </c>
      <c r="AN19" s="11">
        <v>25.82</v>
      </c>
      <c r="AO19" s="11">
        <v>24.43</v>
      </c>
      <c r="AP19" s="11">
        <v>23.67</v>
      </c>
      <c r="AQ19" s="11">
        <v>22.95</v>
      </c>
      <c r="AR19" s="11">
        <v>22.64</v>
      </c>
      <c r="AS19" s="11">
        <v>22.38</v>
      </c>
      <c r="AT19" s="11"/>
      <c r="AU19" s="11"/>
      <c r="AW19" s="20">
        <v>16</v>
      </c>
      <c r="AX19" s="11">
        <v>29.03</v>
      </c>
      <c r="AY19" s="11">
        <v>27.74</v>
      </c>
      <c r="AZ19" s="11"/>
      <c r="BA19" s="11"/>
      <c r="BB19" s="11"/>
      <c r="BC19" s="11"/>
      <c r="BD19" s="11"/>
      <c r="BE19" s="11"/>
      <c r="BF19" s="11"/>
      <c r="BG19" s="11"/>
      <c r="BI19" s="20">
        <v>16</v>
      </c>
      <c r="BJ19" s="10">
        <v>15</v>
      </c>
      <c r="BK19" s="10">
        <v>46</v>
      </c>
      <c r="BL19" s="10"/>
      <c r="BM19" s="10"/>
      <c r="BN19" s="10"/>
      <c r="BO19" s="10"/>
      <c r="BP19" s="10"/>
      <c r="BQ19" s="10"/>
      <c r="BR19" s="10"/>
      <c r="BS19" s="10"/>
      <c r="BU19" s="20">
        <v>16</v>
      </c>
      <c r="BV19" s="10">
        <v>15</v>
      </c>
      <c r="BW19" s="10">
        <v>46</v>
      </c>
      <c r="BX19" s="10"/>
      <c r="BY19" s="10"/>
      <c r="BZ19" s="10"/>
      <c r="CA19" s="10"/>
      <c r="CB19" s="10"/>
      <c r="CC19" s="10"/>
      <c r="CD19" s="10"/>
      <c r="CE19" s="10"/>
    </row>
    <row r="20" spans="1:83" ht="14.25" customHeight="1" x14ac:dyDescent="0.2">
      <c r="A20" s="19" t="s">
        <v>17</v>
      </c>
      <c r="B20" s="8">
        <v>29.08</v>
      </c>
      <c r="C20" s="8">
        <v>27.15</v>
      </c>
      <c r="D20" s="8">
        <v>26.23</v>
      </c>
      <c r="E20" s="8">
        <v>25.5</v>
      </c>
      <c r="F20" s="8">
        <v>25.09</v>
      </c>
      <c r="G20" s="8">
        <v>24.02</v>
      </c>
      <c r="H20" s="8">
        <v>24.34</v>
      </c>
      <c r="I20" s="8">
        <v>24.01</v>
      </c>
      <c r="J20" s="4">
        <v>24.01</v>
      </c>
      <c r="K20" s="8">
        <v>24.66</v>
      </c>
      <c r="M20" s="19" t="s">
        <v>119</v>
      </c>
      <c r="N20" s="8">
        <v>28.83</v>
      </c>
      <c r="O20" s="8">
        <v>27.4</v>
      </c>
      <c r="P20" s="8">
        <v>26.65</v>
      </c>
      <c r="Q20" s="8">
        <v>24.41</v>
      </c>
      <c r="R20" s="8">
        <v>23.11</v>
      </c>
      <c r="S20" s="8">
        <v>22.36</v>
      </c>
      <c r="T20" s="8">
        <v>22.22</v>
      </c>
      <c r="U20" s="8"/>
      <c r="V20" s="4"/>
      <c r="W20" s="8"/>
      <c r="Y20" s="19">
        <v>17</v>
      </c>
      <c r="Z20" s="8">
        <v>29.08</v>
      </c>
      <c r="AA20" s="8">
        <v>27.15</v>
      </c>
      <c r="AB20" s="8">
        <v>26.23</v>
      </c>
      <c r="AC20" s="8">
        <v>25.5</v>
      </c>
      <c r="AD20" s="8">
        <v>25.09</v>
      </c>
      <c r="AE20" s="8">
        <v>24.02</v>
      </c>
      <c r="AF20" s="8">
        <v>24.34</v>
      </c>
      <c r="AG20" s="8">
        <v>24.01</v>
      </c>
      <c r="AH20" s="4">
        <v>24.01</v>
      </c>
      <c r="AI20" s="8">
        <v>24.66</v>
      </c>
      <c r="AK20" s="19">
        <v>17</v>
      </c>
      <c r="AL20" s="8">
        <v>28.83</v>
      </c>
      <c r="AM20" s="8">
        <v>27.4</v>
      </c>
      <c r="AN20" s="8">
        <v>26.65</v>
      </c>
      <c r="AO20" s="8">
        <v>24.41</v>
      </c>
      <c r="AP20" s="8">
        <v>23.11</v>
      </c>
      <c r="AQ20" s="8">
        <v>22.36</v>
      </c>
      <c r="AR20" s="8">
        <v>22.22</v>
      </c>
      <c r="AS20" s="8"/>
      <c r="AT20" s="4"/>
      <c r="AU20" s="8"/>
      <c r="AW20" s="19">
        <v>17</v>
      </c>
      <c r="AX20" s="8">
        <v>29.08</v>
      </c>
      <c r="AY20" s="8">
        <v>27.15</v>
      </c>
      <c r="AZ20" s="8">
        <v>26.23</v>
      </c>
      <c r="BA20" s="8">
        <v>25.5</v>
      </c>
      <c r="BB20" s="8">
        <v>25.09</v>
      </c>
      <c r="BC20" s="8">
        <v>24.02</v>
      </c>
      <c r="BD20" s="8">
        <v>24.34</v>
      </c>
      <c r="BE20" s="8">
        <v>24.01</v>
      </c>
      <c r="BF20" s="4">
        <v>24.01</v>
      </c>
      <c r="BG20" s="8">
        <v>24.66</v>
      </c>
      <c r="BI20" s="19">
        <v>17</v>
      </c>
      <c r="BJ20" s="2">
        <v>17</v>
      </c>
      <c r="BK20" s="2">
        <v>19</v>
      </c>
      <c r="BL20" s="2">
        <v>34</v>
      </c>
      <c r="BM20" s="2">
        <v>67</v>
      </c>
      <c r="BN20" s="2">
        <v>87</v>
      </c>
      <c r="BO20" s="2">
        <v>29</v>
      </c>
      <c r="BP20" s="2">
        <v>118</v>
      </c>
      <c r="BQ20" s="2">
        <v>87</v>
      </c>
      <c r="BR20" s="2">
        <v>123</v>
      </c>
      <c r="BS20" s="2">
        <v>438</v>
      </c>
      <c r="BU20" s="19">
        <v>17</v>
      </c>
      <c r="BV20" s="2">
        <v>7</v>
      </c>
      <c r="BW20" s="2">
        <v>3</v>
      </c>
      <c r="BX20" s="2">
        <v>11</v>
      </c>
      <c r="BY20" s="2">
        <v>46</v>
      </c>
      <c r="BZ20" s="2">
        <v>50</v>
      </c>
      <c r="CA20" s="2">
        <v>28</v>
      </c>
      <c r="CB20" s="2">
        <v>51</v>
      </c>
      <c r="CC20" s="2">
        <v>49</v>
      </c>
      <c r="CD20" s="2">
        <v>98</v>
      </c>
      <c r="CE20" s="2">
        <v>438</v>
      </c>
    </row>
    <row r="21" spans="1:83" ht="14.25" customHeight="1" x14ac:dyDescent="0.2">
      <c r="A21" s="20" t="s">
        <v>18</v>
      </c>
      <c r="B21" s="11">
        <v>29.12</v>
      </c>
      <c r="C21" s="11">
        <v>29.24</v>
      </c>
      <c r="D21" s="11">
        <v>28.25</v>
      </c>
      <c r="E21" s="11">
        <v>27.52</v>
      </c>
      <c r="F21" s="11">
        <v>26.87</v>
      </c>
      <c r="G21" s="11">
        <v>26.47</v>
      </c>
      <c r="H21" s="11">
        <v>25.67</v>
      </c>
      <c r="I21" s="11">
        <v>26.42</v>
      </c>
      <c r="J21" s="11">
        <v>27.38</v>
      </c>
      <c r="K21" s="11"/>
      <c r="M21" s="20" t="s">
        <v>120</v>
      </c>
      <c r="N21" s="11">
        <v>28.87</v>
      </c>
      <c r="O21" s="11">
        <v>26.91</v>
      </c>
      <c r="P21" s="11">
        <v>26.29</v>
      </c>
      <c r="Q21" s="11"/>
      <c r="R21" s="11"/>
      <c r="S21" s="11"/>
      <c r="T21" s="11"/>
      <c r="U21" s="11"/>
      <c r="V21" s="11"/>
      <c r="W21" s="11"/>
      <c r="Y21" s="20">
        <v>18</v>
      </c>
      <c r="Z21" s="11">
        <v>29.12</v>
      </c>
      <c r="AA21" s="11">
        <v>29.24</v>
      </c>
      <c r="AB21" s="11">
        <v>28.25</v>
      </c>
      <c r="AC21" s="11">
        <v>27.52</v>
      </c>
      <c r="AD21" s="11">
        <v>26.87</v>
      </c>
      <c r="AE21" s="11">
        <v>26.47</v>
      </c>
      <c r="AF21" s="11">
        <v>25.67</v>
      </c>
      <c r="AG21" s="11">
        <v>26.42</v>
      </c>
      <c r="AH21" s="11">
        <v>27.38</v>
      </c>
      <c r="AI21" s="11"/>
      <c r="AK21" s="20">
        <v>18</v>
      </c>
      <c r="AL21" s="11">
        <v>28.87</v>
      </c>
      <c r="AM21" s="11">
        <v>26.91</v>
      </c>
      <c r="AN21" s="11">
        <v>26.29</v>
      </c>
      <c r="AO21" s="11"/>
      <c r="AP21" s="11"/>
      <c r="AQ21" s="11"/>
      <c r="AR21" s="11"/>
      <c r="AS21" s="11"/>
      <c r="AT21" s="11"/>
      <c r="AU21" s="11"/>
      <c r="AW21" s="20">
        <v>18</v>
      </c>
      <c r="AX21" s="11">
        <v>29.12</v>
      </c>
      <c r="AY21" s="11">
        <v>29.24</v>
      </c>
      <c r="AZ21" s="11">
        <v>28.25</v>
      </c>
      <c r="BA21" s="11">
        <v>27.52</v>
      </c>
      <c r="BB21" s="11">
        <v>26.87</v>
      </c>
      <c r="BC21" s="11">
        <v>26.47</v>
      </c>
      <c r="BD21" s="11">
        <v>25.67</v>
      </c>
      <c r="BE21" s="11">
        <v>26.42</v>
      </c>
      <c r="BF21" s="11">
        <v>27.38</v>
      </c>
      <c r="BG21" s="11"/>
      <c r="BI21" s="20">
        <v>18</v>
      </c>
      <c r="BJ21" s="10">
        <v>18</v>
      </c>
      <c r="BK21" s="10">
        <v>324</v>
      </c>
      <c r="BL21" s="10">
        <v>566</v>
      </c>
      <c r="BM21" s="10">
        <v>1116</v>
      </c>
      <c r="BN21" s="10">
        <v>1166</v>
      </c>
      <c r="BO21" s="10">
        <v>1406</v>
      </c>
      <c r="BP21" s="10">
        <v>876</v>
      </c>
      <c r="BQ21" s="10">
        <v>2013</v>
      </c>
      <c r="BR21" s="10">
        <v>2968</v>
      </c>
      <c r="BS21" s="10"/>
      <c r="BU21" s="20">
        <v>18</v>
      </c>
      <c r="BV21" s="10">
        <v>10</v>
      </c>
      <c r="BW21" s="10">
        <v>134</v>
      </c>
      <c r="BX21" s="10">
        <v>76</v>
      </c>
      <c r="BY21" s="10">
        <v>218</v>
      </c>
      <c r="BZ21" s="10">
        <v>511</v>
      </c>
      <c r="CA21" s="10">
        <v>510</v>
      </c>
      <c r="CB21" s="10">
        <v>453</v>
      </c>
      <c r="CC21" s="10">
        <v>1130</v>
      </c>
      <c r="CD21" s="10">
        <v>482</v>
      </c>
      <c r="CE21" s="10"/>
    </row>
    <row r="22" spans="1:83" ht="14.25" customHeight="1" x14ac:dyDescent="0.2">
      <c r="A22" s="19" t="s">
        <v>19</v>
      </c>
      <c r="B22" s="8">
        <v>29.13</v>
      </c>
      <c r="C22" s="8">
        <v>31.86</v>
      </c>
      <c r="D22" s="8">
        <v>29.2</v>
      </c>
      <c r="E22" s="8">
        <v>28.73</v>
      </c>
      <c r="F22" s="8">
        <v>27.3</v>
      </c>
      <c r="G22" s="8">
        <v>26.78</v>
      </c>
      <c r="H22" s="8">
        <v>26.92</v>
      </c>
      <c r="I22" s="8">
        <v>26.73</v>
      </c>
      <c r="J22" s="8">
        <v>25.85</v>
      </c>
      <c r="K22" s="8">
        <v>25.45</v>
      </c>
      <c r="M22" s="19" t="s">
        <v>121</v>
      </c>
      <c r="N22" s="8">
        <v>28.9</v>
      </c>
      <c r="O22" s="8">
        <v>27.61</v>
      </c>
      <c r="P22" s="8">
        <v>26.61</v>
      </c>
      <c r="Q22" s="8">
        <v>25.64</v>
      </c>
      <c r="R22" s="8">
        <v>24.43</v>
      </c>
      <c r="S22" s="8">
        <v>23.49</v>
      </c>
      <c r="T22" s="8">
        <v>22.8</v>
      </c>
      <c r="U22" s="8">
        <v>22.71</v>
      </c>
      <c r="V22" s="8"/>
      <c r="W22" s="8"/>
      <c r="Y22" s="19">
        <v>19</v>
      </c>
      <c r="Z22" s="8">
        <v>29.13</v>
      </c>
      <c r="AA22" s="8">
        <v>31.86</v>
      </c>
      <c r="AB22" s="8">
        <v>29.2</v>
      </c>
      <c r="AC22" s="8">
        <v>28.73</v>
      </c>
      <c r="AD22" s="8">
        <v>27.3</v>
      </c>
      <c r="AE22" s="8">
        <v>26.78</v>
      </c>
      <c r="AF22" s="8">
        <v>26.92</v>
      </c>
      <c r="AG22" s="8">
        <v>26.73</v>
      </c>
      <c r="AH22" s="8">
        <v>25.85</v>
      </c>
      <c r="AI22" s="8">
        <v>25.45</v>
      </c>
      <c r="AK22" s="19">
        <v>19</v>
      </c>
      <c r="AL22" s="8">
        <v>28.9</v>
      </c>
      <c r="AM22" s="8">
        <v>27.61</v>
      </c>
      <c r="AN22" s="8">
        <v>26.61</v>
      </c>
      <c r="AO22" s="8">
        <v>25.64</v>
      </c>
      <c r="AP22" s="8">
        <v>24.43</v>
      </c>
      <c r="AQ22" s="8">
        <v>23.49</v>
      </c>
      <c r="AR22" s="8">
        <v>22.8</v>
      </c>
      <c r="AS22" s="8">
        <v>22.71</v>
      </c>
      <c r="AT22" s="8"/>
      <c r="AU22" s="8"/>
      <c r="AW22" s="19">
        <v>19</v>
      </c>
      <c r="AX22" s="8">
        <v>29.13</v>
      </c>
      <c r="AY22" s="8">
        <v>31.86</v>
      </c>
      <c r="AZ22" s="8">
        <v>29.2</v>
      </c>
      <c r="BA22" s="8">
        <v>28.73</v>
      </c>
      <c r="BB22" s="8">
        <v>27.3</v>
      </c>
      <c r="BC22" s="8">
        <v>26.78</v>
      </c>
      <c r="BD22" s="8">
        <v>26.92</v>
      </c>
      <c r="BE22" s="8">
        <v>26.73</v>
      </c>
      <c r="BF22" s="8">
        <v>25.85</v>
      </c>
      <c r="BG22" s="8">
        <v>25.45</v>
      </c>
      <c r="BI22" s="19">
        <v>19</v>
      </c>
      <c r="BJ22" s="7">
        <v>19</v>
      </c>
      <c r="BK22" s="7">
        <v>1957</v>
      </c>
      <c r="BL22" s="7">
        <v>1375</v>
      </c>
      <c r="BM22" s="7">
        <v>2845</v>
      </c>
      <c r="BN22" s="7">
        <v>1744</v>
      </c>
      <c r="BO22" s="7">
        <v>1837</v>
      </c>
      <c r="BP22" s="7">
        <v>2420</v>
      </c>
      <c r="BQ22" s="7">
        <v>2405</v>
      </c>
      <c r="BR22" s="7">
        <v>1416</v>
      </c>
      <c r="BS22" s="7">
        <v>856</v>
      </c>
      <c r="BU22" s="19">
        <v>19</v>
      </c>
      <c r="BV22" s="7">
        <v>19</v>
      </c>
      <c r="BW22" s="7">
        <v>1403</v>
      </c>
      <c r="BX22" s="7">
        <v>785</v>
      </c>
      <c r="BY22" s="7">
        <v>2136</v>
      </c>
      <c r="BZ22" s="7">
        <v>1529</v>
      </c>
      <c r="CA22" s="7">
        <v>1634</v>
      </c>
      <c r="CB22" s="7">
        <v>1987</v>
      </c>
      <c r="CC22" s="7">
        <v>1917</v>
      </c>
      <c r="CD22" s="7">
        <v>742</v>
      </c>
      <c r="CE22" s="7">
        <v>207</v>
      </c>
    </row>
    <row r="23" spans="1:83" ht="14.25" customHeight="1" x14ac:dyDescent="0.2">
      <c r="A23" s="20" t="s">
        <v>20</v>
      </c>
      <c r="B23" s="11">
        <v>29.16</v>
      </c>
      <c r="C23" s="11">
        <v>27.06</v>
      </c>
      <c r="D23" s="11">
        <v>25.92</v>
      </c>
      <c r="E23" s="11">
        <v>24.96</v>
      </c>
      <c r="F23" s="11">
        <v>25.07</v>
      </c>
      <c r="G23" s="11">
        <v>24.54</v>
      </c>
      <c r="H23" s="11">
        <v>24.09</v>
      </c>
      <c r="I23" s="11">
        <v>23.35</v>
      </c>
      <c r="J23" s="11">
        <v>22.99</v>
      </c>
      <c r="K23" s="11">
        <v>23.27</v>
      </c>
      <c r="M23" s="20" t="s">
        <v>122</v>
      </c>
      <c r="N23" s="11">
        <v>28.96</v>
      </c>
      <c r="O23" s="11">
        <v>27.65</v>
      </c>
      <c r="P23" s="11">
        <v>26.76</v>
      </c>
      <c r="Q23" s="11">
        <v>26.55</v>
      </c>
      <c r="R23" s="11"/>
      <c r="S23" s="11">
        <v>24.77</v>
      </c>
      <c r="T23" s="11">
        <v>22.41</v>
      </c>
      <c r="U23" s="11">
        <v>21.65</v>
      </c>
      <c r="V23" s="11">
        <v>21.06</v>
      </c>
      <c r="W23" s="11">
        <v>21.35</v>
      </c>
      <c r="Y23" s="20">
        <v>20</v>
      </c>
      <c r="Z23" s="11">
        <v>29.16</v>
      </c>
      <c r="AA23" s="11">
        <v>27.06</v>
      </c>
      <c r="AB23" s="11">
        <v>25.92</v>
      </c>
      <c r="AC23" s="11">
        <v>24.96</v>
      </c>
      <c r="AD23" s="11">
        <v>25.07</v>
      </c>
      <c r="AE23" s="11">
        <v>24.54</v>
      </c>
      <c r="AF23" s="11">
        <v>24.09</v>
      </c>
      <c r="AG23" s="11">
        <v>23.35</v>
      </c>
      <c r="AH23" s="11">
        <v>22.99</v>
      </c>
      <c r="AI23" s="11">
        <v>23.27</v>
      </c>
      <c r="AK23" s="20">
        <v>20</v>
      </c>
      <c r="AL23" s="11">
        <v>28.96</v>
      </c>
      <c r="AM23" s="11">
        <v>27.65</v>
      </c>
      <c r="AN23" s="11">
        <v>26.76</v>
      </c>
      <c r="AO23" s="11">
        <v>26.55</v>
      </c>
      <c r="AP23" s="11"/>
      <c r="AQ23" s="11">
        <v>24.77</v>
      </c>
      <c r="AR23" s="11">
        <v>22.41</v>
      </c>
      <c r="AS23" s="11">
        <v>21.65</v>
      </c>
      <c r="AT23" s="11">
        <v>21.06</v>
      </c>
      <c r="AU23" s="11">
        <v>21.35</v>
      </c>
      <c r="AW23" s="20">
        <v>20</v>
      </c>
      <c r="AX23" s="11">
        <v>29.16</v>
      </c>
      <c r="AY23" s="11">
        <v>27.06</v>
      </c>
      <c r="AZ23" s="11">
        <v>25.92</v>
      </c>
      <c r="BA23" s="11">
        <v>24.96</v>
      </c>
      <c r="BB23" s="11">
        <v>25.07</v>
      </c>
      <c r="BC23" s="11">
        <v>24.54</v>
      </c>
      <c r="BD23" s="11">
        <v>24.09</v>
      </c>
      <c r="BE23" s="11">
        <v>23.35</v>
      </c>
      <c r="BF23" s="11">
        <v>22.99</v>
      </c>
      <c r="BG23" s="11">
        <v>23.27</v>
      </c>
      <c r="BI23" s="20">
        <v>20</v>
      </c>
      <c r="BJ23" s="9">
        <v>20</v>
      </c>
      <c r="BK23" s="9">
        <v>15</v>
      </c>
      <c r="BL23" s="10">
        <v>16</v>
      </c>
      <c r="BM23" s="10">
        <v>15</v>
      </c>
      <c r="BN23" s="10">
        <v>82</v>
      </c>
      <c r="BO23" s="10">
        <v>112</v>
      </c>
      <c r="BP23" s="10">
        <v>66</v>
      </c>
      <c r="BQ23" s="10">
        <v>16</v>
      </c>
      <c r="BR23" s="10">
        <v>10</v>
      </c>
      <c r="BS23" s="10">
        <v>40</v>
      </c>
      <c r="BU23" s="20">
        <v>20</v>
      </c>
      <c r="BV23" s="9">
        <v>11</v>
      </c>
      <c r="BW23" s="9">
        <v>1</v>
      </c>
      <c r="BX23" s="10">
        <v>1</v>
      </c>
      <c r="BY23" s="10">
        <v>1</v>
      </c>
      <c r="BZ23" s="10">
        <v>3</v>
      </c>
      <c r="CA23" s="10">
        <v>5</v>
      </c>
      <c r="CB23" s="10">
        <v>8</v>
      </c>
      <c r="CC23" s="10">
        <v>2</v>
      </c>
      <c r="CD23" s="10">
        <v>9</v>
      </c>
      <c r="CE23" s="10">
        <v>7</v>
      </c>
    </row>
    <row r="24" spans="1:83" ht="14.25" customHeight="1" x14ac:dyDescent="0.2">
      <c r="A24" s="19" t="s">
        <v>21</v>
      </c>
      <c r="B24" s="8">
        <v>29.2</v>
      </c>
      <c r="C24" s="8">
        <v>27.34</v>
      </c>
      <c r="D24" s="8">
        <v>25.98</v>
      </c>
      <c r="E24" s="8">
        <v>26.14</v>
      </c>
      <c r="F24" s="8">
        <v>25.19</v>
      </c>
      <c r="G24" s="8"/>
      <c r="H24" s="8"/>
      <c r="I24" s="8"/>
      <c r="J24" s="8"/>
      <c r="K24" s="3"/>
      <c r="M24" s="19" t="s">
        <v>123</v>
      </c>
      <c r="N24" s="8">
        <v>29.04</v>
      </c>
      <c r="O24" s="8">
        <v>28.04</v>
      </c>
      <c r="P24" s="8">
        <v>27.09</v>
      </c>
      <c r="Q24" s="8">
        <v>26.48</v>
      </c>
      <c r="R24" s="8">
        <v>25.66</v>
      </c>
      <c r="S24" s="8">
        <v>23.53</v>
      </c>
      <c r="T24" s="8">
        <v>22.4</v>
      </c>
      <c r="U24" s="8">
        <v>21.88</v>
      </c>
      <c r="V24" s="8">
        <v>21.3</v>
      </c>
      <c r="W24" s="3">
        <v>21.27</v>
      </c>
      <c r="Y24" s="19">
        <v>21</v>
      </c>
      <c r="Z24" s="8">
        <v>29.2</v>
      </c>
      <c r="AA24" s="8">
        <v>27.34</v>
      </c>
      <c r="AB24" s="8">
        <v>25.98</v>
      </c>
      <c r="AC24" s="8">
        <v>26.14</v>
      </c>
      <c r="AD24" s="8">
        <v>25.19</v>
      </c>
      <c r="AE24" s="8"/>
      <c r="AF24" s="8"/>
      <c r="AG24" s="8"/>
      <c r="AH24" s="8"/>
      <c r="AI24" s="3"/>
      <c r="AK24" s="19">
        <v>21</v>
      </c>
      <c r="AL24" s="8">
        <v>29.04</v>
      </c>
      <c r="AM24" s="8">
        <v>28.04</v>
      </c>
      <c r="AN24" s="8">
        <v>27.09</v>
      </c>
      <c r="AO24" s="8">
        <v>26.48</v>
      </c>
      <c r="AP24" s="8">
        <v>25.66</v>
      </c>
      <c r="AQ24" s="8">
        <v>23.53</v>
      </c>
      <c r="AR24" s="8">
        <v>22.4</v>
      </c>
      <c r="AS24" s="8">
        <v>21.88</v>
      </c>
      <c r="AT24" s="8">
        <v>21.3</v>
      </c>
      <c r="AU24" s="3">
        <v>21.27</v>
      </c>
      <c r="AW24" s="19">
        <v>21</v>
      </c>
      <c r="AX24" s="8">
        <v>29.2</v>
      </c>
      <c r="AY24" s="8">
        <v>27.34</v>
      </c>
      <c r="AZ24" s="8">
        <v>25.98</v>
      </c>
      <c r="BA24" s="8">
        <v>26.14</v>
      </c>
      <c r="BB24" s="8">
        <v>25.19</v>
      </c>
      <c r="BC24" s="8"/>
      <c r="BD24" s="8"/>
      <c r="BE24" s="8"/>
      <c r="BF24" s="8"/>
      <c r="BG24" s="3"/>
      <c r="BI24" s="19">
        <v>21</v>
      </c>
      <c r="BJ24" s="2">
        <v>21</v>
      </c>
      <c r="BK24" s="2">
        <v>27</v>
      </c>
      <c r="BL24" s="2">
        <v>19</v>
      </c>
      <c r="BM24" s="2">
        <v>216</v>
      </c>
      <c r="BN24" s="2">
        <v>112</v>
      </c>
      <c r="BO24" s="2"/>
      <c r="BP24" s="2"/>
      <c r="BQ24" s="2"/>
      <c r="BR24" s="2"/>
      <c r="BS24" s="2"/>
      <c r="BU24" s="19">
        <v>21</v>
      </c>
      <c r="BV24" s="2">
        <v>17</v>
      </c>
      <c r="BW24" s="2">
        <v>19</v>
      </c>
      <c r="BX24" s="2">
        <v>19</v>
      </c>
      <c r="BY24" s="2">
        <v>181</v>
      </c>
      <c r="BZ24" s="2">
        <v>112</v>
      </c>
      <c r="CA24" s="2"/>
      <c r="CB24" s="2"/>
      <c r="CC24" s="2"/>
      <c r="CD24" s="2"/>
      <c r="CE24" s="2"/>
    </row>
    <row r="25" spans="1:83" ht="14.25" customHeight="1" x14ac:dyDescent="0.2">
      <c r="A25" s="20" t="s">
        <v>22</v>
      </c>
      <c r="B25" s="11">
        <v>29.23</v>
      </c>
      <c r="C25" s="11">
        <v>27.96</v>
      </c>
      <c r="D25" s="11">
        <v>27.07</v>
      </c>
      <c r="E25" s="11">
        <v>26.38</v>
      </c>
      <c r="F25" s="11">
        <v>25.97</v>
      </c>
      <c r="G25" s="11">
        <v>25.27</v>
      </c>
      <c r="H25" s="11">
        <v>25.3</v>
      </c>
      <c r="I25" s="11">
        <v>26.19</v>
      </c>
      <c r="J25" s="11">
        <v>26.09</v>
      </c>
      <c r="K25" s="11"/>
      <c r="M25" s="20" t="s">
        <v>124</v>
      </c>
      <c r="N25" s="11">
        <v>29.08</v>
      </c>
      <c r="O25" s="11">
        <v>27.56</v>
      </c>
      <c r="P25" s="11">
        <v>26.32</v>
      </c>
      <c r="Q25" s="11">
        <v>25.06</v>
      </c>
      <c r="R25" s="11">
        <v>24.12</v>
      </c>
      <c r="S25" s="11">
        <v>22.82</v>
      </c>
      <c r="T25" s="11">
        <v>22.28</v>
      </c>
      <c r="U25" s="11">
        <v>22.14</v>
      </c>
      <c r="V25" s="11">
        <v>21.02</v>
      </c>
      <c r="W25" s="11">
        <v>20.58</v>
      </c>
      <c r="Y25" s="20">
        <v>22</v>
      </c>
      <c r="Z25" s="11">
        <v>29.23</v>
      </c>
      <c r="AA25" s="11">
        <v>27.96</v>
      </c>
      <c r="AB25" s="11">
        <v>27.07</v>
      </c>
      <c r="AC25" s="11">
        <v>26.38</v>
      </c>
      <c r="AD25" s="11">
        <v>25.97</v>
      </c>
      <c r="AE25" s="11">
        <v>25.27</v>
      </c>
      <c r="AF25" s="11">
        <v>25.3</v>
      </c>
      <c r="AG25" s="11">
        <v>26.19</v>
      </c>
      <c r="AH25" s="11">
        <v>26.09</v>
      </c>
      <c r="AI25" s="11"/>
      <c r="AK25" s="20">
        <v>22</v>
      </c>
      <c r="AL25" s="11">
        <v>29.08</v>
      </c>
      <c r="AM25" s="11">
        <v>27.56</v>
      </c>
      <c r="AN25" s="11">
        <v>26.32</v>
      </c>
      <c r="AO25" s="11">
        <v>25.06</v>
      </c>
      <c r="AP25" s="11">
        <v>24.12</v>
      </c>
      <c r="AQ25" s="11">
        <v>22.82</v>
      </c>
      <c r="AR25" s="11">
        <v>22.28</v>
      </c>
      <c r="AS25" s="11">
        <v>22.14</v>
      </c>
      <c r="AT25" s="11">
        <v>21.02</v>
      </c>
      <c r="AU25" s="11">
        <v>20.58</v>
      </c>
      <c r="AW25" s="20">
        <v>22</v>
      </c>
      <c r="AX25" s="11">
        <v>29.23</v>
      </c>
      <c r="AY25" s="11">
        <v>27.96</v>
      </c>
      <c r="AZ25" s="11">
        <v>27.07</v>
      </c>
      <c r="BA25" s="11">
        <v>26.38</v>
      </c>
      <c r="BB25" s="11">
        <v>25.97</v>
      </c>
      <c r="BC25" s="11">
        <v>25.27</v>
      </c>
      <c r="BD25" s="11">
        <v>25.3</v>
      </c>
      <c r="BE25" s="11">
        <v>26.19</v>
      </c>
      <c r="BF25" s="11">
        <v>26.09</v>
      </c>
      <c r="BG25" s="11"/>
      <c r="BI25" s="20">
        <v>22</v>
      </c>
      <c r="BJ25" s="10">
        <v>22</v>
      </c>
      <c r="BK25" s="10">
        <v>68</v>
      </c>
      <c r="BL25" s="10">
        <v>123</v>
      </c>
      <c r="BM25" s="10">
        <v>302</v>
      </c>
      <c r="BN25" s="10">
        <v>418</v>
      </c>
      <c r="BO25" s="10">
        <v>368</v>
      </c>
      <c r="BP25" s="10">
        <v>580</v>
      </c>
      <c r="BQ25" s="10">
        <v>1737</v>
      </c>
      <c r="BR25" s="10">
        <v>1659</v>
      </c>
      <c r="BS25" s="10"/>
      <c r="BU25" s="20">
        <v>22</v>
      </c>
      <c r="BV25" s="10">
        <v>1</v>
      </c>
      <c r="BW25" s="10">
        <v>3</v>
      </c>
      <c r="BX25" s="10">
        <v>4</v>
      </c>
      <c r="BY25" s="10">
        <v>5</v>
      </c>
      <c r="BZ25" s="10">
        <v>35</v>
      </c>
      <c r="CA25" s="10">
        <v>41</v>
      </c>
      <c r="CB25" s="10">
        <v>57</v>
      </c>
      <c r="CC25" s="10">
        <v>415</v>
      </c>
      <c r="CD25" s="10">
        <v>140</v>
      </c>
      <c r="CE25" s="10"/>
    </row>
    <row r="26" spans="1:83" ht="14.25" customHeight="1" x14ac:dyDescent="0.2">
      <c r="A26" s="19" t="s">
        <v>23</v>
      </c>
      <c r="B26" s="8">
        <v>29.26</v>
      </c>
      <c r="C26" s="8">
        <v>27.16</v>
      </c>
      <c r="D26" s="8">
        <v>25.8</v>
      </c>
      <c r="E26" s="4">
        <v>25.43</v>
      </c>
      <c r="F26" s="8">
        <v>25.63</v>
      </c>
      <c r="G26" s="4">
        <v>25.23</v>
      </c>
      <c r="H26" s="4"/>
      <c r="I26" s="4">
        <v>25.14</v>
      </c>
      <c r="J26" s="4">
        <v>26.23</v>
      </c>
      <c r="K26" s="3"/>
      <c r="M26" s="19" t="s">
        <v>125</v>
      </c>
      <c r="N26" s="8">
        <v>29.1</v>
      </c>
      <c r="O26" s="8">
        <v>28.14</v>
      </c>
      <c r="P26" s="8">
        <v>27.17</v>
      </c>
      <c r="Q26" s="4">
        <v>25.92</v>
      </c>
      <c r="R26" s="8">
        <v>25.37</v>
      </c>
      <c r="S26" s="4">
        <v>23.93</v>
      </c>
      <c r="T26" s="4">
        <v>23</v>
      </c>
      <c r="U26" s="4">
        <v>22.63</v>
      </c>
      <c r="V26" s="4">
        <v>22.28</v>
      </c>
      <c r="W26" s="3">
        <v>22.23</v>
      </c>
      <c r="Y26" s="19">
        <v>23</v>
      </c>
      <c r="Z26" s="8">
        <v>29.26</v>
      </c>
      <c r="AA26" s="8">
        <v>27.16</v>
      </c>
      <c r="AB26" s="8">
        <v>25.8</v>
      </c>
      <c r="AC26" s="4">
        <v>25.43</v>
      </c>
      <c r="AD26" s="8">
        <v>25.63</v>
      </c>
      <c r="AE26" s="4">
        <v>25.23</v>
      </c>
      <c r="AF26" s="4"/>
      <c r="AG26" s="4">
        <v>25.14</v>
      </c>
      <c r="AH26" s="4">
        <v>26.23</v>
      </c>
      <c r="AI26" s="3"/>
      <c r="AK26" s="19">
        <v>23</v>
      </c>
      <c r="AL26" s="8">
        <v>29.1</v>
      </c>
      <c r="AM26" s="8">
        <v>28.14</v>
      </c>
      <c r="AN26" s="8">
        <v>27.17</v>
      </c>
      <c r="AO26" s="4">
        <v>25.92</v>
      </c>
      <c r="AP26" s="8">
        <v>25.37</v>
      </c>
      <c r="AQ26" s="4">
        <v>23.93</v>
      </c>
      <c r="AR26" s="4">
        <v>23</v>
      </c>
      <c r="AS26" s="4">
        <v>22.63</v>
      </c>
      <c r="AT26" s="4">
        <v>22.28</v>
      </c>
      <c r="AU26" s="3">
        <v>22.23</v>
      </c>
      <c r="AW26" s="19">
        <v>23</v>
      </c>
      <c r="AX26" s="8">
        <v>29.26</v>
      </c>
      <c r="AY26" s="8">
        <v>27.16</v>
      </c>
      <c r="AZ26" s="8">
        <v>25.8</v>
      </c>
      <c r="BA26" s="4">
        <v>25.43</v>
      </c>
      <c r="BB26" s="8">
        <v>25.63</v>
      </c>
      <c r="BC26" s="4">
        <v>25.23</v>
      </c>
      <c r="BD26" s="4"/>
      <c r="BE26" s="4">
        <v>25.14</v>
      </c>
      <c r="BF26" s="4">
        <v>26.23</v>
      </c>
      <c r="BG26" s="3"/>
      <c r="BI26" s="19">
        <v>23</v>
      </c>
      <c r="BJ26" s="1">
        <v>23</v>
      </c>
      <c r="BK26" s="1">
        <v>20</v>
      </c>
      <c r="BL26" s="2">
        <v>10</v>
      </c>
      <c r="BM26" s="2">
        <v>55</v>
      </c>
      <c r="BN26" s="2">
        <v>246</v>
      </c>
      <c r="BO26" s="2">
        <v>351</v>
      </c>
      <c r="BP26" s="2"/>
      <c r="BQ26" s="2">
        <v>663</v>
      </c>
      <c r="BR26" s="2">
        <v>1807</v>
      </c>
      <c r="BS26" s="2"/>
      <c r="BU26" s="19">
        <v>23</v>
      </c>
      <c r="BV26" s="1">
        <v>9</v>
      </c>
      <c r="BW26" s="1">
        <v>20</v>
      </c>
      <c r="BX26" s="2">
        <v>10</v>
      </c>
      <c r="BY26" s="2">
        <v>55</v>
      </c>
      <c r="BZ26" s="2">
        <v>132</v>
      </c>
      <c r="CA26" s="2">
        <v>192</v>
      </c>
      <c r="CB26" s="2"/>
      <c r="CC26" s="2">
        <v>548</v>
      </c>
      <c r="CD26" s="2">
        <v>1035</v>
      </c>
      <c r="CE26" s="2"/>
    </row>
    <row r="27" spans="1:83" ht="14.25" customHeight="1" x14ac:dyDescent="0.2">
      <c r="A27" s="20" t="s">
        <v>24</v>
      </c>
      <c r="B27" s="11">
        <v>29.31</v>
      </c>
      <c r="C27" s="11">
        <v>26.81</v>
      </c>
      <c r="D27" s="11">
        <v>25.99</v>
      </c>
      <c r="E27" s="11">
        <v>25.25</v>
      </c>
      <c r="F27" s="11">
        <v>23.65</v>
      </c>
      <c r="G27" s="11">
        <v>23.18</v>
      </c>
      <c r="H27" s="11">
        <v>23.36</v>
      </c>
      <c r="I27" s="11">
        <v>23.96</v>
      </c>
      <c r="J27" s="11">
        <v>24.76</v>
      </c>
      <c r="K27" s="12">
        <v>24.32</v>
      </c>
      <c r="M27" s="20" t="s">
        <v>126</v>
      </c>
      <c r="N27" s="11">
        <v>29.13</v>
      </c>
      <c r="O27" s="11">
        <v>28.24</v>
      </c>
      <c r="P27" s="11">
        <v>26.77</v>
      </c>
      <c r="Q27" s="11">
        <v>25.41</v>
      </c>
      <c r="R27" s="11">
        <v>24.26</v>
      </c>
      <c r="S27" s="11">
        <v>23.22</v>
      </c>
      <c r="T27" s="11">
        <v>22.28</v>
      </c>
      <c r="U27" s="11">
        <v>21.83</v>
      </c>
      <c r="V27" s="11">
        <v>21.41</v>
      </c>
      <c r="W27" s="12">
        <v>21.87</v>
      </c>
      <c r="Y27" s="20">
        <v>24</v>
      </c>
      <c r="Z27" s="11">
        <v>29.31</v>
      </c>
      <c r="AA27" s="11">
        <v>26.81</v>
      </c>
      <c r="AB27" s="11">
        <v>25.99</v>
      </c>
      <c r="AC27" s="11">
        <v>25.25</v>
      </c>
      <c r="AD27" s="11">
        <v>23.65</v>
      </c>
      <c r="AE27" s="11">
        <v>23.18</v>
      </c>
      <c r="AF27" s="11">
        <v>23.36</v>
      </c>
      <c r="AG27" s="11">
        <v>23.96</v>
      </c>
      <c r="AH27" s="11">
        <v>24.76</v>
      </c>
      <c r="AI27" s="12">
        <v>24.32</v>
      </c>
      <c r="AK27" s="20">
        <v>24</v>
      </c>
      <c r="AL27" s="11">
        <v>29.13</v>
      </c>
      <c r="AM27" s="11">
        <v>28.24</v>
      </c>
      <c r="AN27" s="11">
        <v>26.77</v>
      </c>
      <c r="AO27" s="11">
        <v>25.41</v>
      </c>
      <c r="AP27" s="11">
        <v>24.26</v>
      </c>
      <c r="AQ27" s="11">
        <v>23.22</v>
      </c>
      <c r="AR27" s="11">
        <v>22.28</v>
      </c>
      <c r="AS27" s="11">
        <v>21.83</v>
      </c>
      <c r="AT27" s="11">
        <v>21.41</v>
      </c>
      <c r="AU27" s="12">
        <v>21.87</v>
      </c>
      <c r="AW27" s="20">
        <v>24</v>
      </c>
      <c r="AX27" s="11">
        <v>29.31</v>
      </c>
      <c r="AY27" s="11">
        <v>26.81</v>
      </c>
      <c r="AZ27" s="11">
        <v>25.99</v>
      </c>
      <c r="BA27" s="11">
        <v>25.25</v>
      </c>
      <c r="BB27" s="11">
        <v>23.65</v>
      </c>
      <c r="BC27" s="11">
        <v>23.18</v>
      </c>
      <c r="BD27" s="11">
        <v>23.36</v>
      </c>
      <c r="BE27" s="11">
        <v>23.96</v>
      </c>
      <c r="BF27" s="11">
        <v>24.76</v>
      </c>
      <c r="BG27" s="12">
        <v>24.32</v>
      </c>
      <c r="BI27" s="20">
        <v>24</v>
      </c>
      <c r="BJ27" s="10">
        <v>24</v>
      </c>
      <c r="BK27" s="10">
        <v>8</v>
      </c>
      <c r="BL27" s="10">
        <v>20</v>
      </c>
      <c r="BM27" s="10">
        <v>36</v>
      </c>
      <c r="BN27" s="10">
        <v>1</v>
      </c>
      <c r="BO27" s="10">
        <v>2</v>
      </c>
      <c r="BP27" s="10">
        <v>8</v>
      </c>
      <c r="BQ27" s="10">
        <v>76</v>
      </c>
      <c r="BR27" s="10">
        <v>455</v>
      </c>
      <c r="BS27" s="10">
        <v>285</v>
      </c>
      <c r="BU27" s="20">
        <v>24</v>
      </c>
      <c r="BV27" s="10">
        <v>24</v>
      </c>
      <c r="BW27" s="10">
        <v>5</v>
      </c>
      <c r="BX27" s="10">
        <v>4</v>
      </c>
      <c r="BY27" s="10">
        <v>10</v>
      </c>
      <c r="BZ27" s="10">
        <v>1</v>
      </c>
      <c r="CA27" s="10">
        <v>2</v>
      </c>
      <c r="CB27" s="10">
        <v>4</v>
      </c>
      <c r="CC27" s="10">
        <v>22</v>
      </c>
      <c r="CD27" s="10">
        <v>121</v>
      </c>
      <c r="CE27" s="10">
        <v>285</v>
      </c>
    </row>
    <row r="28" spans="1:83" ht="14.25" customHeight="1" x14ac:dyDescent="0.2">
      <c r="A28" s="19" t="s">
        <v>25</v>
      </c>
      <c r="B28" s="8">
        <v>29.34</v>
      </c>
      <c r="C28" s="8">
        <v>26.82</v>
      </c>
      <c r="D28" s="8">
        <v>25.74</v>
      </c>
      <c r="E28" s="8">
        <v>25.2</v>
      </c>
      <c r="F28" s="8"/>
      <c r="G28" s="8"/>
      <c r="H28" s="8">
        <v>24.71</v>
      </c>
      <c r="I28" s="8"/>
      <c r="J28" s="8"/>
      <c r="K28" s="8">
        <v>25.19</v>
      </c>
      <c r="M28" s="19" t="s">
        <v>127</v>
      </c>
      <c r="N28" s="8">
        <v>29.13</v>
      </c>
      <c r="O28" s="8">
        <v>27.01</v>
      </c>
      <c r="P28" s="8">
        <v>24.8</v>
      </c>
      <c r="Q28" s="8">
        <v>23.94</v>
      </c>
      <c r="R28" s="8">
        <v>22.88</v>
      </c>
      <c r="S28" s="8">
        <v>21.91</v>
      </c>
      <c r="T28" s="8"/>
      <c r="U28" s="8">
        <v>20.74</v>
      </c>
      <c r="V28" s="8">
        <v>20.65</v>
      </c>
      <c r="W28" s="8"/>
      <c r="Y28" s="19">
        <v>25</v>
      </c>
      <c r="Z28" s="8">
        <v>29.34</v>
      </c>
      <c r="AA28" s="8">
        <v>26.82</v>
      </c>
      <c r="AB28" s="8">
        <v>25.74</v>
      </c>
      <c r="AC28" s="8">
        <v>25.2</v>
      </c>
      <c r="AD28" s="8"/>
      <c r="AE28" s="8"/>
      <c r="AF28" s="8">
        <v>24.71</v>
      </c>
      <c r="AG28" s="8"/>
      <c r="AH28" s="8"/>
      <c r="AI28" s="8">
        <v>25.19</v>
      </c>
      <c r="AK28" s="19">
        <v>25</v>
      </c>
      <c r="AL28" s="8">
        <v>29.13</v>
      </c>
      <c r="AM28" s="8">
        <v>27.01</v>
      </c>
      <c r="AN28" s="8">
        <v>24.8</v>
      </c>
      <c r="AO28" s="8">
        <v>23.94</v>
      </c>
      <c r="AP28" s="8">
        <v>22.88</v>
      </c>
      <c r="AQ28" s="8">
        <v>21.91</v>
      </c>
      <c r="AR28" s="8"/>
      <c r="AS28" s="8">
        <v>20.74</v>
      </c>
      <c r="AT28" s="8">
        <v>20.65</v>
      </c>
      <c r="AU28" s="8"/>
      <c r="AW28" s="19">
        <v>25</v>
      </c>
      <c r="AX28" s="8">
        <v>29.34</v>
      </c>
      <c r="AY28" s="8">
        <v>26.82</v>
      </c>
      <c r="AZ28" s="8">
        <v>25.74</v>
      </c>
      <c r="BA28" s="8">
        <v>25.2</v>
      </c>
      <c r="BB28" s="8"/>
      <c r="BC28" s="8"/>
      <c r="BD28" s="8">
        <v>24.71</v>
      </c>
      <c r="BE28" s="8"/>
      <c r="BF28" s="8"/>
      <c r="BG28" s="8">
        <v>25.19</v>
      </c>
      <c r="BI28" s="19">
        <v>25</v>
      </c>
      <c r="BJ28" s="2">
        <v>25</v>
      </c>
      <c r="BK28" s="2">
        <v>9</v>
      </c>
      <c r="BL28" s="2">
        <v>8</v>
      </c>
      <c r="BM28" s="2">
        <v>31</v>
      </c>
      <c r="BN28" s="2"/>
      <c r="BO28" s="2"/>
      <c r="BP28" s="2">
        <v>229</v>
      </c>
      <c r="BQ28" s="2"/>
      <c r="BR28" s="2"/>
      <c r="BS28" s="2">
        <v>723</v>
      </c>
      <c r="BU28" s="19">
        <v>25</v>
      </c>
      <c r="BV28" s="2">
        <v>10</v>
      </c>
      <c r="BW28" s="2">
        <v>9</v>
      </c>
      <c r="BX28" s="2">
        <v>4</v>
      </c>
      <c r="BY28" s="2">
        <v>31</v>
      </c>
      <c r="BZ28" s="2">
        <v>36</v>
      </c>
      <c r="CA28" s="2">
        <v>66</v>
      </c>
      <c r="CB28" s="2">
        <v>116</v>
      </c>
      <c r="CC28" s="2">
        <v>30</v>
      </c>
      <c r="CD28" s="2">
        <v>72</v>
      </c>
      <c r="CE28" s="2">
        <v>41</v>
      </c>
    </row>
    <row r="29" spans="1:83" ht="14.25" customHeight="1" x14ac:dyDescent="0.2">
      <c r="A29" s="20" t="s">
        <v>26</v>
      </c>
      <c r="B29" s="11">
        <v>29.38</v>
      </c>
      <c r="C29" s="11">
        <v>27.53</v>
      </c>
      <c r="D29" s="11">
        <v>25.74</v>
      </c>
      <c r="E29" s="11">
        <v>24.81</v>
      </c>
      <c r="F29" s="11">
        <v>23.99</v>
      </c>
      <c r="G29" s="11">
        <v>23.27</v>
      </c>
      <c r="H29" s="11">
        <v>22.74</v>
      </c>
      <c r="I29" s="11">
        <v>23.16</v>
      </c>
      <c r="J29" s="11">
        <v>22.92</v>
      </c>
      <c r="K29" s="11">
        <v>23.48</v>
      </c>
      <c r="M29" s="20" t="s">
        <v>128</v>
      </c>
      <c r="N29" s="11">
        <v>29.17</v>
      </c>
      <c r="O29" s="11">
        <v>27.39</v>
      </c>
      <c r="P29" s="11">
        <v>25.02</v>
      </c>
      <c r="Q29" s="11">
        <v>24.31</v>
      </c>
      <c r="R29" s="11">
        <v>23.17</v>
      </c>
      <c r="S29" s="11">
        <v>22.7</v>
      </c>
      <c r="T29" s="11">
        <v>22.59</v>
      </c>
      <c r="U29" s="11">
        <v>22.11</v>
      </c>
      <c r="V29" s="11">
        <v>22.26</v>
      </c>
      <c r="W29" s="11">
        <v>21.82</v>
      </c>
      <c r="Y29" s="20">
        <v>26</v>
      </c>
      <c r="Z29" s="11">
        <v>29.38</v>
      </c>
      <c r="AA29" s="11">
        <v>27.53</v>
      </c>
      <c r="AB29" s="11">
        <v>25.74</v>
      </c>
      <c r="AC29" s="11">
        <v>24.81</v>
      </c>
      <c r="AD29" s="11">
        <v>23.99</v>
      </c>
      <c r="AE29" s="11">
        <v>23.27</v>
      </c>
      <c r="AF29" s="11">
        <v>22.74</v>
      </c>
      <c r="AG29" s="11">
        <v>23.16</v>
      </c>
      <c r="AH29" s="11">
        <v>22.92</v>
      </c>
      <c r="AI29" s="11">
        <v>23.48</v>
      </c>
      <c r="AK29" s="20">
        <v>26</v>
      </c>
      <c r="AL29" s="11">
        <v>29.17</v>
      </c>
      <c r="AM29" s="11">
        <v>27.39</v>
      </c>
      <c r="AN29" s="11">
        <v>25.02</v>
      </c>
      <c r="AO29" s="11">
        <v>24.31</v>
      </c>
      <c r="AP29" s="11">
        <v>23.17</v>
      </c>
      <c r="AQ29" s="11">
        <v>22.7</v>
      </c>
      <c r="AR29" s="11">
        <v>22.59</v>
      </c>
      <c r="AS29" s="11">
        <v>22.11</v>
      </c>
      <c r="AT29" s="11">
        <v>22.26</v>
      </c>
      <c r="AU29" s="11">
        <v>21.82</v>
      </c>
      <c r="AW29" s="20">
        <v>26</v>
      </c>
      <c r="AX29" s="11">
        <v>29.38</v>
      </c>
      <c r="AY29" s="11">
        <v>27.53</v>
      </c>
      <c r="AZ29" s="11">
        <v>25.74</v>
      </c>
      <c r="BA29" s="11">
        <v>24.81</v>
      </c>
      <c r="BB29" s="11">
        <v>23.99</v>
      </c>
      <c r="BC29" s="11">
        <v>23.27</v>
      </c>
      <c r="BD29" s="11">
        <v>22.74</v>
      </c>
      <c r="BE29" s="11">
        <v>23.16</v>
      </c>
      <c r="BF29" s="11">
        <v>22.92</v>
      </c>
      <c r="BG29" s="11">
        <v>23.48</v>
      </c>
      <c r="BI29" s="20">
        <v>26</v>
      </c>
      <c r="BJ29" s="10">
        <v>26</v>
      </c>
      <c r="BK29" s="10">
        <v>34</v>
      </c>
      <c r="BL29" s="10">
        <v>8</v>
      </c>
      <c r="BM29" s="10">
        <v>10</v>
      </c>
      <c r="BN29" s="10">
        <v>7</v>
      </c>
      <c r="BO29" s="10">
        <v>6</v>
      </c>
      <c r="BP29" s="10">
        <v>1</v>
      </c>
      <c r="BQ29" s="10">
        <v>9</v>
      </c>
      <c r="BR29" s="10">
        <v>7</v>
      </c>
      <c r="BS29" s="10">
        <v>67</v>
      </c>
      <c r="BU29" s="20">
        <v>26</v>
      </c>
      <c r="BV29" s="10">
        <v>20</v>
      </c>
      <c r="BW29" s="10">
        <v>20</v>
      </c>
      <c r="BX29" s="10">
        <v>4</v>
      </c>
      <c r="BY29" s="10">
        <v>3</v>
      </c>
      <c r="BZ29" s="10">
        <v>1</v>
      </c>
      <c r="CA29" s="10">
        <v>1</v>
      </c>
      <c r="CB29" s="10">
        <v>1</v>
      </c>
      <c r="CC29" s="10">
        <v>5</v>
      </c>
      <c r="CD29" s="10">
        <v>2</v>
      </c>
      <c r="CE29" s="10">
        <v>6</v>
      </c>
    </row>
    <row r="30" spans="1:83" ht="14.25" customHeight="1" x14ac:dyDescent="0.2">
      <c r="A30" s="19" t="s">
        <v>27</v>
      </c>
      <c r="B30" s="8">
        <v>29.4</v>
      </c>
      <c r="C30" s="8">
        <v>28.55</v>
      </c>
      <c r="D30" s="8"/>
      <c r="E30" s="8">
        <v>25.34</v>
      </c>
      <c r="F30" s="8">
        <v>24.91</v>
      </c>
      <c r="G30" s="4">
        <v>24.5</v>
      </c>
      <c r="H30" s="8">
        <v>24.73</v>
      </c>
      <c r="I30" s="4"/>
      <c r="J30" s="4">
        <v>24.77</v>
      </c>
      <c r="K30" s="8"/>
      <c r="M30" s="19" t="s">
        <v>129</v>
      </c>
      <c r="N30" s="8">
        <v>29.18</v>
      </c>
      <c r="O30" s="8">
        <v>28.44</v>
      </c>
      <c r="P30" s="8">
        <v>27.61</v>
      </c>
      <c r="Q30" s="8">
        <v>26.39</v>
      </c>
      <c r="R30" s="8">
        <v>24.95</v>
      </c>
      <c r="S30" s="4">
        <v>24.61</v>
      </c>
      <c r="T30" s="8"/>
      <c r="U30" s="4"/>
      <c r="V30" s="4"/>
      <c r="W30" s="8"/>
      <c r="Y30" s="19">
        <v>27</v>
      </c>
      <c r="Z30" s="8">
        <v>29.4</v>
      </c>
      <c r="AA30" s="8">
        <v>28.55</v>
      </c>
      <c r="AB30" s="8"/>
      <c r="AC30" s="8">
        <v>25.34</v>
      </c>
      <c r="AD30" s="8">
        <v>24.91</v>
      </c>
      <c r="AE30" s="4">
        <v>24.5</v>
      </c>
      <c r="AF30" s="8">
        <v>24.73</v>
      </c>
      <c r="AG30" s="4"/>
      <c r="AH30" s="4">
        <v>24.77</v>
      </c>
      <c r="AI30" s="8"/>
      <c r="AK30" s="19">
        <v>27</v>
      </c>
      <c r="AL30" s="8">
        <v>29.18</v>
      </c>
      <c r="AM30" s="8">
        <v>28.44</v>
      </c>
      <c r="AN30" s="8">
        <v>27.61</v>
      </c>
      <c r="AO30" s="8">
        <v>26.39</v>
      </c>
      <c r="AP30" s="8">
        <v>24.95</v>
      </c>
      <c r="AQ30" s="4">
        <v>24.61</v>
      </c>
      <c r="AR30" s="8"/>
      <c r="AS30" s="4"/>
      <c r="AT30" s="4"/>
      <c r="AU30" s="8"/>
      <c r="AW30" s="19">
        <v>27</v>
      </c>
      <c r="AX30" s="8">
        <v>29.4</v>
      </c>
      <c r="AY30" s="8">
        <v>28.55</v>
      </c>
      <c r="AZ30" s="8"/>
      <c r="BA30" s="8">
        <v>25.34</v>
      </c>
      <c r="BB30" s="8">
        <v>24.91</v>
      </c>
      <c r="BC30" s="4">
        <v>24.5</v>
      </c>
      <c r="BD30" s="8">
        <v>24.73</v>
      </c>
      <c r="BE30" s="4"/>
      <c r="BF30" s="4">
        <v>24.77</v>
      </c>
      <c r="BG30" s="8"/>
      <c r="BI30" s="19">
        <v>27</v>
      </c>
      <c r="BJ30" s="2">
        <v>27</v>
      </c>
      <c r="BK30" s="2">
        <v>144</v>
      </c>
      <c r="BL30" s="2"/>
      <c r="BM30" s="2">
        <v>42</v>
      </c>
      <c r="BN30" s="2">
        <v>48</v>
      </c>
      <c r="BO30" s="2">
        <v>104</v>
      </c>
      <c r="BP30" s="2">
        <v>261</v>
      </c>
      <c r="BQ30" s="2"/>
      <c r="BR30" s="2">
        <v>468</v>
      </c>
      <c r="BS30" s="2"/>
      <c r="BU30" s="19">
        <v>27</v>
      </c>
      <c r="BV30" s="2">
        <v>8</v>
      </c>
      <c r="BW30" s="2">
        <v>26</v>
      </c>
      <c r="BX30" s="2">
        <v>23</v>
      </c>
      <c r="BY30" s="2">
        <v>10</v>
      </c>
      <c r="BZ30" s="2">
        <v>29</v>
      </c>
      <c r="CA30" s="2">
        <v>44</v>
      </c>
      <c r="CB30" s="2">
        <v>23</v>
      </c>
      <c r="CC30" s="2">
        <v>40</v>
      </c>
      <c r="CD30" s="2">
        <v>30</v>
      </c>
      <c r="CE30" s="2">
        <v>14</v>
      </c>
    </row>
    <row r="31" spans="1:83" ht="14.25" customHeight="1" x14ac:dyDescent="0.2">
      <c r="A31" s="20" t="s">
        <v>28</v>
      </c>
      <c r="B31" s="11">
        <v>29.41</v>
      </c>
      <c r="C31" s="11">
        <v>28.34</v>
      </c>
      <c r="D31" s="11">
        <v>27.48</v>
      </c>
      <c r="E31" s="11">
        <v>26.72</v>
      </c>
      <c r="F31" s="11">
        <v>26.17</v>
      </c>
      <c r="G31" s="11">
        <v>26.04</v>
      </c>
      <c r="H31" s="13">
        <v>26.45</v>
      </c>
      <c r="I31" s="11">
        <v>25.88</v>
      </c>
      <c r="J31" s="13">
        <v>26.33</v>
      </c>
      <c r="K31" s="13"/>
      <c r="M31" s="20" t="s">
        <v>130</v>
      </c>
      <c r="N31" s="11">
        <v>29.19</v>
      </c>
      <c r="O31" s="11">
        <v>29.1</v>
      </c>
      <c r="P31" s="11">
        <v>26.99</v>
      </c>
      <c r="Q31" s="11">
        <v>26.17</v>
      </c>
      <c r="R31" s="11">
        <v>25.66</v>
      </c>
      <c r="S31" s="11">
        <v>24.42</v>
      </c>
      <c r="T31" s="13">
        <v>23.73</v>
      </c>
      <c r="U31" s="11">
        <v>23.34</v>
      </c>
      <c r="V31" s="13">
        <v>23.03</v>
      </c>
      <c r="W31" s="13">
        <v>22.1</v>
      </c>
      <c r="Y31" s="20">
        <v>28</v>
      </c>
      <c r="Z31" s="11">
        <v>29.41</v>
      </c>
      <c r="AA31" s="11">
        <v>28.34</v>
      </c>
      <c r="AB31" s="11">
        <v>27.48</v>
      </c>
      <c r="AC31" s="11">
        <v>26.72</v>
      </c>
      <c r="AD31" s="11">
        <v>26.17</v>
      </c>
      <c r="AE31" s="11">
        <v>26.04</v>
      </c>
      <c r="AF31" s="13">
        <v>26.45</v>
      </c>
      <c r="AG31" s="11">
        <v>25.88</v>
      </c>
      <c r="AH31" s="13">
        <v>26.33</v>
      </c>
      <c r="AI31" s="13"/>
      <c r="AK31" s="20">
        <v>28</v>
      </c>
      <c r="AL31" s="11">
        <v>29.19</v>
      </c>
      <c r="AM31" s="11">
        <v>29.1</v>
      </c>
      <c r="AN31" s="11">
        <v>26.99</v>
      </c>
      <c r="AO31" s="11">
        <v>26.17</v>
      </c>
      <c r="AP31" s="11">
        <v>25.66</v>
      </c>
      <c r="AQ31" s="11">
        <v>24.42</v>
      </c>
      <c r="AR31" s="13">
        <v>23.73</v>
      </c>
      <c r="AS31" s="11">
        <v>23.34</v>
      </c>
      <c r="AT31" s="13">
        <v>23.03</v>
      </c>
      <c r="AU31" s="13">
        <v>22.1</v>
      </c>
      <c r="AW31" s="20">
        <v>28</v>
      </c>
      <c r="AX31" s="11">
        <v>29.41</v>
      </c>
      <c r="AY31" s="11">
        <v>28.34</v>
      </c>
      <c r="AZ31" s="11">
        <v>27.48</v>
      </c>
      <c r="BA31" s="11">
        <v>26.72</v>
      </c>
      <c r="BB31" s="11">
        <v>26.17</v>
      </c>
      <c r="BC31" s="11">
        <v>26.04</v>
      </c>
      <c r="BD31" s="13">
        <v>26.45</v>
      </c>
      <c r="BE31" s="11">
        <v>25.88</v>
      </c>
      <c r="BF31" s="13">
        <v>26.33</v>
      </c>
      <c r="BG31" s="13"/>
      <c r="BI31" s="20">
        <v>28</v>
      </c>
      <c r="BJ31" s="10">
        <v>28</v>
      </c>
      <c r="BK31" s="10">
        <v>110</v>
      </c>
      <c r="BL31" s="10">
        <v>227</v>
      </c>
      <c r="BM31" s="10">
        <v>469</v>
      </c>
      <c r="BN31" s="10">
        <v>536</v>
      </c>
      <c r="BO31" s="10">
        <v>961</v>
      </c>
      <c r="BP31" s="10">
        <v>1786</v>
      </c>
      <c r="BQ31" s="10">
        <v>1392</v>
      </c>
      <c r="BR31" s="10">
        <v>1912</v>
      </c>
      <c r="BS31" s="10"/>
      <c r="BU31" s="20">
        <v>28</v>
      </c>
      <c r="BV31" s="10">
        <v>28</v>
      </c>
      <c r="BW31" s="10">
        <v>94</v>
      </c>
      <c r="BX31" s="10">
        <v>91</v>
      </c>
      <c r="BY31" s="10">
        <v>124</v>
      </c>
      <c r="BZ31" s="10">
        <v>330</v>
      </c>
      <c r="CA31" s="10">
        <v>474</v>
      </c>
      <c r="CB31" s="10">
        <v>1147</v>
      </c>
      <c r="CC31" s="10">
        <v>1081</v>
      </c>
      <c r="CD31" s="10">
        <v>835</v>
      </c>
      <c r="CE31" s="10"/>
    </row>
    <row r="32" spans="1:83" ht="14.25" customHeight="1" x14ac:dyDescent="0.2">
      <c r="A32" s="19" t="s">
        <v>29</v>
      </c>
      <c r="B32" s="8">
        <v>29.45</v>
      </c>
      <c r="C32" s="8">
        <v>28.16</v>
      </c>
      <c r="D32" s="8">
        <v>26.31</v>
      </c>
      <c r="E32" s="8">
        <v>25.13</v>
      </c>
      <c r="F32" s="8"/>
      <c r="G32" s="8"/>
      <c r="H32" s="4">
        <v>24</v>
      </c>
      <c r="I32" s="4">
        <v>24.52</v>
      </c>
      <c r="J32" s="4">
        <v>23.93</v>
      </c>
      <c r="K32" s="8"/>
      <c r="M32" s="19" t="s">
        <v>131</v>
      </c>
      <c r="N32" s="8">
        <v>29.23</v>
      </c>
      <c r="O32" s="8">
        <v>28.32</v>
      </c>
      <c r="P32" s="8">
        <v>27.29</v>
      </c>
      <c r="Q32" s="8">
        <v>25.97</v>
      </c>
      <c r="R32" s="8">
        <v>25.44</v>
      </c>
      <c r="S32" s="8"/>
      <c r="T32" s="4">
        <v>22.88</v>
      </c>
      <c r="U32" s="4">
        <v>22.63</v>
      </c>
      <c r="V32" s="4">
        <v>22.23</v>
      </c>
      <c r="W32" s="8">
        <v>22.95</v>
      </c>
      <c r="Y32" s="19">
        <v>29</v>
      </c>
      <c r="Z32" s="8">
        <v>29.45</v>
      </c>
      <c r="AA32" s="8">
        <v>28.16</v>
      </c>
      <c r="AB32" s="8">
        <v>26.31</v>
      </c>
      <c r="AC32" s="8">
        <v>25.13</v>
      </c>
      <c r="AD32" s="8"/>
      <c r="AE32" s="8"/>
      <c r="AF32" s="4">
        <v>24</v>
      </c>
      <c r="AG32" s="4">
        <v>24.52</v>
      </c>
      <c r="AH32" s="4">
        <v>23.93</v>
      </c>
      <c r="AI32" s="8"/>
      <c r="AK32" s="19">
        <v>29</v>
      </c>
      <c r="AL32" s="8">
        <v>29.23</v>
      </c>
      <c r="AM32" s="8">
        <v>28.32</v>
      </c>
      <c r="AN32" s="8">
        <v>27.29</v>
      </c>
      <c r="AO32" s="8">
        <v>25.97</v>
      </c>
      <c r="AP32" s="8">
        <v>25.44</v>
      </c>
      <c r="AQ32" s="8"/>
      <c r="AR32" s="4">
        <v>22.88</v>
      </c>
      <c r="AS32" s="4">
        <v>22.63</v>
      </c>
      <c r="AT32" s="4">
        <v>22.23</v>
      </c>
      <c r="AU32" s="8">
        <v>22.95</v>
      </c>
      <c r="AW32" s="19">
        <v>29</v>
      </c>
      <c r="AX32" s="8">
        <v>29.45</v>
      </c>
      <c r="AY32" s="8">
        <v>28.16</v>
      </c>
      <c r="AZ32" s="8">
        <v>26.31</v>
      </c>
      <c r="BA32" s="8">
        <v>25.13</v>
      </c>
      <c r="BB32" s="8"/>
      <c r="BC32" s="8"/>
      <c r="BD32" s="4">
        <v>24</v>
      </c>
      <c r="BE32" s="4">
        <v>24.52</v>
      </c>
      <c r="BF32" s="4">
        <v>23.93</v>
      </c>
      <c r="BG32" s="8"/>
      <c r="BI32" s="19">
        <v>29</v>
      </c>
      <c r="BJ32" s="2">
        <v>29</v>
      </c>
      <c r="BK32" s="2">
        <v>86</v>
      </c>
      <c r="BL32" s="2">
        <v>41</v>
      </c>
      <c r="BM32" s="2">
        <v>23</v>
      </c>
      <c r="BN32" s="2"/>
      <c r="BO32" s="2"/>
      <c r="BP32" s="2">
        <v>45</v>
      </c>
      <c r="BQ32" s="2">
        <v>279</v>
      </c>
      <c r="BR32" s="2">
        <v>101</v>
      </c>
      <c r="BS32" s="2"/>
      <c r="BU32" s="19">
        <v>29</v>
      </c>
      <c r="BV32" s="2">
        <v>21</v>
      </c>
      <c r="BW32" s="2">
        <v>17</v>
      </c>
      <c r="BX32" s="2">
        <v>2</v>
      </c>
      <c r="BY32" s="2">
        <v>1</v>
      </c>
      <c r="BZ32" s="2">
        <v>4</v>
      </c>
      <c r="CA32" s="2">
        <v>1</v>
      </c>
      <c r="CB32" s="2">
        <v>8</v>
      </c>
      <c r="CC32" s="2">
        <v>2</v>
      </c>
      <c r="CD32" s="2">
        <v>4</v>
      </c>
      <c r="CE32" s="2">
        <v>23</v>
      </c>
    </row>
    <row r="33" spans="1:83" ht="14.25" customHeight="1" x14ac:dyDescent="0.2">
      <c r="A33" s="20" t="s">
        <v>30</v>
      </c>
      <c r="B33" s="11">
        <v>29.47</v>
      </c>
      <c r="C33" s="11">
        <v>28.33</v>
      </c>
      <c r="D33" s="11">
        <v>26.78</v>
      </c>
      <c r="E33" s="11">
        <v>25.83</v>
      </c>
      <c r="F33" s="11">
        <v>26.48</v>
      </c>
      <c r="G33" s="11"/>
      <c r="H33" s="11"/>
      <c r="I33" s="11"/>
      <c r="J33" s="11"/>
      <c r="K33" s="11"/>
      <c r="M33" s="20" t="s">
        <v>132</v>
      </c>
      <c r="N33" s="11">
        <v>29.23</v>
      </c>
      <c r="O33" s="11">
        <v>27.07</v>
      </c>
      <c r="P33" s="11">
        <v>26.25</v>
      </c>
      <c r="Q33" s="11">
        <v>24.21</v>
      </c>
      <c r="R33" s="11">
        <v>23.71</v>
      </c>
      <c r="S33" s="11">
        <v>22.66</v>
      </c>
      <c r="T33" s="11">
        <v>21.99</v>
      </c>
      <c r="U33" s="11">
        <v>21.63</v>
      </c>
      <c r="V33" s="11">
        <v>21.94</v>
      </c>
      <c r="W33" s="11">
        <v>22.2</v>
      </c>
      <c r="Y33" s="20">
        <v>30</v>
      </c>
      <c r="Z33" s="11">
        <v>29.47</v>
      </c>
      <c r="AA33" s="11">
        <v>28.33</v>
      </c>
      <c r="AB33" s="11">
        <v>26.78</v>
      </c>
      <c r="AC33" s="11">
        <v>25.83</v>
      </c>
      <c r="AD33" s="11">
        <v>26.48</v>
      </c>
      <c r="AE33" s="11"/>
      <c r="AF33" s="11"/>
      <c r="AG33" s="11"/>
      <c r="AH33" s="11"/>
      <c r="AI33" s="11"/>
      <c r="AK33" s="20">
        <v>30</v>
      </c>
      <c r="AL33" s="11">
        <v>29.23</v>
      </c>
      <c r="AM33" s="11">
        <v>27.07</v>
      </c>
      <c r="AN33" s="11">
        <v>26.25</v>
      </c>
      <c r="AO33" s="11">
        <v>24.21</v>
      </c>
      <c r="AP33" s="11">
        <v>23.71</v>
      </c>
      <c r="AQ33" s="11">
        <v>22.66</v>
      </c>
      <c r="AR33" s="11">
        <v>21.99</v>
      </c>
      <c r="AS33" s="11">
        <v>21.63</v>
      </c>
      <c r="AT33" s="11">
        <v>21.94</v>
      </c>
      <c r="AU33" s="11">
        <v>22.2</v>
      </c>
      <c r="AW33" s="20">
        <v>30</v>
      </c>
      <c r="AX33" s="11">
        <v>29.47</v>
      </c>
      <c r="AY33" s="11">
        <v>28.33</v>
      </c>
      <c r="AZ33" s="11">
        <v>26.78</v>
      </c>
      <c r="BA33" s="11">
        <v>25.83</v>
      </c>
      <c r="BB33" s="11">
        <v>26.48</v>
      </c>
      <c r="BC33" s="11"/>
      <c r="BD33" s="11"/>
      <c r="BE33" s="11"/>
      <c r="BF33" s="11"/>
      <c r="BG33" s="11"/>
      <c r="BI33" s="20">
        <v>30</v>
      </c>
      <c r="BJ33" s="10">
        <v>30</v>
      </c>
      <c r="BK33" s="10">
        <v>108</v>
      </c>
      <c r="BL33" s="10">
        <v>76</v>
      </c>
      <c r="BM33" s="10">
        <v>115</v>
      </c>
      <c r="BN33" s="10">
        <v>771</v>
      </c>
      <c r="BO33" s="10"/>
      <c r="BP33" s="10"/>
      <c r="BQ33" s="10"/>
      <c r="BR33" s="10"/>
      <c r="BS33" s="10"/>
      <c r="BU33" s="20">
        <v>30</v>
      </c>
      <c r="BV33" s="10">
        <v>13</v>
      </c>
      <c r="BW33" s="10">
        <v>7</v>
      </c>
      <c r="BX33" s="10">
        <v>6</v>
      </c>
      <c r="BY33" s="10">
        <v>11</v>
      </c>
      <c r="BZ33" s="10">
        <v>31</v>
      </c>
      <c r="CA33" s="10"/>
      <c r="CB33" s="10"/>
      <c r="CC33" s="10"/>
      <c r="CD33" s="10"/>
      <c r="CE33" s="10"/>
    </row>
    <row r="34" spans="1:83" ht="14.25" customHeight="1" x14ac:dyDescent="0.2">
      <c r="A34" s="19" t="s">
        <v>31</v>
      </c>
      <c r="B34" s="8">
        <v>29.47</v>
      </c>
      <c r="C34" s="8">
        <v>28.89</v>
      </c>
      <c r="D34" s="8">
        <v>28.06</v>
      </c>
      <c r="E34" s="8">
        <v>27.05</v>
      </c>
      <c r="F34" s="8">
        <v>27.04</v>
      </c>
      <c r="G34" s="8">
        <v>25.95</v>
      </c>
      <c r="H34" s="8">
        <v>25.71</v>
      </c>
      <c r="I34" s="8">
        <v>25.52</v>
      </c>
      <c r="J34" s="8">
        <v>26.57</v>
      </c>
      <c r="K34" s="8">
        <v>25.35</v>
      </c>
      <c r="M34" s="19" t="s">
        <v>133</v>
      </c>
      <c r="N34" s="8">
        <v>29.33</v>
      </c>
      <c r="O34" s="8">
        <v>27.82</v>
      </c>
      <c r="P34" s="8">
        <v>27.89</v>
      </c>
      <c r="Q34" s="8">
        <v>25.76</v>
      </c>
      <c r="R34" s="8">
        <v>24.9</v>
      </c>
      <c r="S34" s="8">
        <v>24.66</v>
      </c>
      <c r="T34" s="8"/>
      <c r="U34" s="8">
        <v>23.36</v>
      </c>
      <c r="V34" s="8">
        <v>22.43</v>
      </c>
      <c r="W34" s="8">
        <v>21.35</v>
      </c>
      <c r="Y34" s="19">
        <v>31</v>
      </c>
      <c r="Z34" s="8">
        <v>29.47</v>
      </c>
      <c r="AA34" s="8">
        <v>28.89</v>
      </c>
      <c r="AB34" s="8">
        <v>28.06</v>
      </c>
      <c r="AC34" s="8">
        <v>27.05</v>
      </c>
      <c r="AD34" s="8">
        <v>27.04</v>
      </c>
      <c r="AE34" s="8">
        <v>25.95</v>
      </c>
      <c r="AF34" s="8">
        <v>25.71</v>
      </c>
      <c r="AG34" s="8">
        <v>25.52</v>
      </c>
      <c r="AH34" s="8">
        <v>26.57</v>
      </c>
      <c r="AI34" s="8">
        <v>25.35</v>
      </c>
      <c r="AK34" s="19">
        <v>31</v>
      </c>
      <c r="AL34" s="8">
        <v>29.33</v>
      </c>
      <c r="AM34" s="8">
        <v>27.82</v>
      </c>
      <c r="AN34" s="8">
        <v>27.89</v>
      </c>
      <c r="AO34" s="8">
        <v>25.76</v>
      </c>
      <c r="AP34" s="8">
        <v>24.9</v>
      </c>
      <c r="AQ34" s="8">
        <v>24.66</v>
      </c>
      <c r="AR34" s="8"/>
      <c r="AS34" s="8">
        <v>23.36</v>
      </c>
      <c r="AT34" s="8">
        <v>22.43</v>
      </c>
      <c r="AU34" s="8">
        <v>21.35</v>
      </c>
      <c r="AW34" s="19">
        <v>31</v>
      </c>
      <c r="AX34" s="8">
        <v>29.47</v>
      </c>
      <c r="AY34" s="8">
        <v>28.89</v>
      </c>
      <c r="AZ34" s="8">
        <v>28.06</v>
      </c>
      <c r="BA34" s="8">
        <v>27.05</v>
      </c>
      <c r="BB34" s="8">
        <v>27.04</v>
      </c>
      <c r="BC34" s="8">
        <v>25.95</v>
      </c>
      <c r="BD34" s="8">
        <v>25.71</v>
      </c>
      <c r="BE34" s="8">
        <v>25.52</v>
      </c>
      <c r="BF34" s="8">
        <v>26.57</v>
      </c>
      <c r="BG34" s="8">
        <v>25.35</v>
      </c>
      <c r="BI34" s="19">
        <v>31</v>
      </c>
      <c r="BJ34" s="2">
        <v>30</v>
      </c>
      <c r="BK34" s="2">
        <v>225</v>
      </c>
      <c r="BL34" s="2">
        <v>458</v>
      </c>
      <c r="BM34" s="2">
        <v>684</v>
      </c>
      <c r="BN34" s="2">
        <v>1388</v>
      </c>
      <c r="BO34" s="2">
        <v>870</v>
      </c>
      <c r="BP34" s="2">
        <v>911</v>
      </c>
      <c r="BQ34" s="2">
        <v>1013</v>
      </c>
      <c r="BR34" s="2">
        <v>2153</v>
      </c>
      <c r="BS34" s="2">
        <v>805</v>
      </c>
      <c r="BU34" s="19">
        <v>31</v>
      </c>
      <c r="BV34" s="2">
        <v>30</v>
      </c>
      <c r="BW34" s="2">
        <v>189</v>
      </c>
      <c r="BX34" s="2">
        <v>417</v>
      </c>
      <c r="BY34" s="2">
        <v>116</v>
      </c>
      <c r="BZ34" s="2">
        <v>740</v>
      </c>
      <c r="CA34" s="2">
        <v>266</v>
      </c>
      <c r="CB34" s="2">
        <v>357</v>
      </c>
      <c r="CC34" s="2">
        <v>274</v>
      </c>
      <c r="CD34" s="2">
        <v>495</v>
      </c>
      <c r="CE34" s="2">
        <v>483</v>
      </c>
    </row>
    <row r="35" spans="1:83" ht="14.25" customHeight="1" x14ac:dyDescent="0.2">
      <c r="A35" s="20" t="s">
        <v>32</v>
      </c>
      <c r="B35" s="11">
        <v>29.48</v>
      </c>
      <c r="C35" s="11">
        <v>28.79</v>
      </c>
      <c r="D35" s="11">
        <v>26.29</v>
      </c>
      <c r="E35" s="11">
        <v>26.23</v>
      </c>
      <c r="F35" s="11">
        <v>26.83</v>
      </c>
      <c r="G35" s="11">
        <v>26.77</v>
      </c>
      <c r="H35" s="11">
        <v>26.57</v>
      </c>
      <c r="I35" s="11">
        <v>26.37</v>
      </c>
      <c r="J35" s="11">
        <v>27.32</v>
      </c>
      <c r="K35" s="11">
        <v>27.32</v>
      </c>
      <c r="M35" s="20" t="s">
        <v>134</v>
      </c>
      <c r="N35" s="11">
        <v>29.38</v>
      </c>
      <c r="O35" s="11">
        <v>27.77</v>
      </c>
      <c r="P35" s="11"/>
      <c r="Q35" s="11"/>
      <c r="R35" s="11">
        <v>26.06</v>
      </c>
      <c r="S35" s="11"/>
      <c r="T35" s="11"/>
      <c r="U35" s="11"/>
      <c r="V35" s="11"/>
      <c r="W35" s="11"/>
      <c r="Y35" s="20">
        <v>32</v>
      </c>
      <c r="Z35" s="11">
        <v>29.48</v>
      </c>
      <c r="AA35" s="11">
        <v>28.79</v>
      </c>
      <c r="AB35" s="11">
        <v>26.29</v>
      </c>
      <c r="AC35" s="11">
        <v>26.23</v>
      </c>
      <c r="AD35" s="11">
        <v>26.83</v>
      </c>
      <c r="AE35" s="11">
        <v>26.77</v>
      </c>
      <c r="AF35" s="11">
        <v>26.57</v>
      </c>
      <c r="AG35" s="11">
        <v>26.37</v>
      </c>
      <c r="AH35" s="11">
        <v>27.32</v>
      </c>
      <c r="AI35" s="11">
        <v>27.32</v>
      </c>
      <c r="AK35" s="20">
        <v>32</v>
      </c>
      <c r="AL35" s="11">
        <v>29.38</v>
      </c>
      <c r="AM35" s="11">
        <v>27.77</v>
      </c>
      <c r="AN35" s="11"/>
      <c r="AO35" s="11"/>
      <c r="AP35" s="11">
        <v>26.06</v>
      </c>
      <c r="AQ35" s="11"/>
      <c r="AR35" s="11"/>
      <c r="AS35" s="11"/>
      <c r="AT35" s="11"/>
      <c r="AU35" s="11"/>
      <c r="AW35" s="20">
        <v>32</v>
      </c>
      <c r="AX35" s="11">
        <v>29.48</v>
      </c>
      <c r="AY35" s="11">
        <v>28.79</v>
      </c>
      <c r="AZ35" s="11">
        <v>26.29</v>
      </c>
      <c r="BA35" s="11">
        <v>26.23</v>
      </c>
      <c r="BB35" s="11">
        <v>26.83</v>
      </c>
      <c r="BC35" s="11">
        <v>26.77</v>
      </c>
      <c r="BD35" s="11">
        <v>26.57</v>
      </c>
      <c r="BE35" s="11">
        <v>26.37</v>
      </c>
      <c r="BF35" s="11">
        <v>27.32</v>
      </c>
      <c r="BG35" s="11">
        <v>27.32</v>
      </c>
      <c r="BI35" s="20">
        <v>32</v>
      </c>
      <c r="BJ35" s="10">
        <v>32</v>
      </c>
      <c r="BK35" s="10">
        <v>203</v>
      </c>
      <c r="BL35" s="10">
        <v>39</v>
      </c>
      <c r="BM35" s="10">
        <v>253</v>
      </c>
      <c r="BN35" s="10">
        <v>1121</v>
      </c>
      <c r="BO35" s="10">
        <v>1817</v>
      </c>
      <c r="BP35" s="10">
        <v>1931</v>
      </c>
      <c r="BQ35" s="10">
        <v>1949</v>
      </c>
      <c r="BR35" s="10">
        <v>2909</v>
      </c>
      <c r="BS35" s="10">
        <v>1302</v>
      </c>
      <c r="BU35" s="20">
        <v>32</v>
      </c>
      <c r="BV35" s="10">
        <v>27</v>
      </c>
      <c r="BW35" s="10">
        <v>12</v>
      </c>
      <c r="BX35" s="10">
        <v>15</v>
      </c>
      <c r="BY35" s="10">
        <v>67</v>
      </c>
      <c r="BZ35" s="10">
        <v>166</v>
      </c>
      <c r="CA35" s="10">
        <v>268</v>
      </c>
      <c r="CB35" s="10">
        <v>295</v>
      </c>
      <c r="CC35" s="10">
        <v>217</v>
      </c>
      <c r="CD35" s="10">
        <v>204</v>
      </c>
      <c r="CE35" s="10">
        <v>229</v>
      </c>
    </row>
    <row r="36" spans="1:83" ht="14.25" customHeight="1" x14ac:dyDescent="0.2">
      <c r="A36" s="19" t="s">
        <v>33</v>
      </c>
      <c r="B36" s="8">
        <v>29.5</v>
      </c>
      <c r="C36" s="8">
        <v>28.07</v>
      </c>
      <c r="D36" s="8">
        <v>27.81</v>
      </c>
      <c r="E36" s="8">
        <v>26.52</v>
      </c>
      <c r="F36" s="8">
        <v>25.68</v>
      </c>
      <c r="G36" s="8">
        <v>25.62</v>
      </c>
      <c r="H36" s="8">
        <v>23.99</v>
      </c>
      <c r="I36" s="8">
        <v>24.19</v>
      </c>
      <c r="J36" s="8">
        <v>24.62</v>
      </c>
      <c r="K36" s="8">
        <v>24.87</v>
      </c>
      <c r="M36" s="19" t="s">
        <v>135</v>
      </c>
      <c r="N36" s="8">
        <v>29.39</v>
      </c>
      <c r="O36" s="8"/>
      <c r="P36" s="8"/>
      <c r="Q36" s="8"/>
      <c r="R36" s="8"/>
      <c r="S36" s="8"/>
      <c r="T36" s="8"/>
      <c r="U36" s="8"/>
      <c r="V36" s="8"/>
      <c r="W36" s="8"/>
      <c r="Y36" s="19">
        <v>33</v>
      </c>
      <c r="Z36" s="8">
        <v>29.5</v>
      </c>
      <c r="AA36" s="8">
        <v>28.07</v>
      </c>
      <c r="AB36" s="8">
        <v>27.81</v>
      </c>
      <c r="AC36" s="8">
        <v>26.52</v>
      </c>
      <c r="AD36" s="8">
        <v>25.68</v>
      </c>
      <c r="AE36" s="8">
        <v>25.62</v>
      </c>
      <c r="AF36" s="8">
        <v>23.99</v>
      </c>
      <c r="AG36" s="8">
        <v>24.19</v>
      </c>
      <c r="AH36" s="8">
        <v>24.62</v>
      </c>
      <c r="AI36" s="8">
        <v>24.87</v>
      </c>
      <c r="AK36" s="19">
        <v>33</v>
      </c>
      <c r="AL36" s="8">
        <v>29.39</v>
      </c>
      <c r="AM36" s="8"/>
      <c r="AN36" s="8"/>
      <c r="AO36" s="8"/>
      <c r="AP36" s="8"/>
      <c r="AQ36" s="8"/>
      <c r="AR36" s="8"/>
      <c r="AS36" s="8"/>
      <c r="AT36" s="8"/>
      <c r="AU36" s="8"/>
      <c r="AW36" s="19">
        <v>33</v>
      </c>
      <c r="AX36" s="8">
        <v>29.5</v>
      </c>
      <c r="AY36" s="8">
        <v>28.07</v>
      </c>
      <c r="AZ36" s="8">
        <v>27.81</v>
      </c>
      <c r="BA36" s="8">
        <v>26.52</v>
      </c>
      <c r="BB36" s="8">
        <v>25.68</v>
      </c>
      <c r="BC36" s="8">
        <v>25.62</v>
      </c>
      <c r="BD36" s="8">
        <v>23.99</v>
      </c>
      <c r="BE36" s="8">
        <v>24.19</v>
      </c>
      <c r="BF36" s="8">
        <v>24.62</v>
      </c>
      <c r="BG36" s="8">
        <v>24.87</v>
      </c>
      <c r="BI36" s="19">
        <v>33</v>
      </c>
      <c r="BJ36" s="2">
        <v>33</v>
      </c>
      <c r="BK36" s="2">
        <v>77</v>
      </c>
      <c r="BL36" s="2">
        <v>347</v>
      </c>
      <c r="BM36" s="2">
        <v>370</v>
      </c>
      <c r="BN36" s="2">
        <v>264</v>
      </c>
      <c r="BO36" s="2">
        <v>590</v>
      </c>
      <c r="BP36" s="2">
        <v>44</v>
      </c>
      <c r="BQ36" s="2">
        <v>142</v>
      </c>
      <c r="BR36" s="2">
        <v>374</v>
      </c>
      <c r="BS36" s="2">
        <v>543</v>
      </c>
      <c r="BU36" s="19">
        <v>33</v>
      </c>
      <c r="BV36" s="2">
        <v>26</v>
      </c>
      <c r="BW36" s="2">
        <v>77</v>
      </c>
      <c r="BX36" s="2">
        <v>291</v>
      </c>
      <c r="BY36" s="2">
        <v>85</v>
      </c>
      <c r="BZ36" s="2">
        <v>87</v>
      </c>
      <c r="CA36" s="2">
        <v>45</v>
      </c>
      <c r="CB36" s="2">
        <v>44</v>
      </c>
      <c r="CC36" s="2">
        <v>38</v>
      </c>
      <c r="CD36" s="2">
        <v>52</v>
      </c>
      <c r="CE36" s="2">
        <v>57</v>
      </c>
    </row>
    <row r="37" spans="1:83" ht="14.25" customHeight="1" x14ac:dyDescent="0.2">
      <c r="A37" s="20" t="s">
        <v>34</v>
      </c>
      <c r="B37" s="11">
        <v>29.51</v>
      </c>
      <c r="C37" s="11">
        <v>28.13</v>
      </c>
      <c r="D37" s="11">
        <v>27.32</v>
      </c>
      <c r="E37" s="11">
        <v>26.07</v>
      </c>
      <c r="F37" s="11">
        <v>25.26</v>
      </c>
      <c r="G37" s="11">
        <v>25.01</v>
      </c>
      <c r="H37" s="11">
        <v>25.21</v>
      </c>
      <c r="I37" s="11">
        <v>25.03</v>
      </c>
      <c r="J37" s="11">
        <v>24.76</v>
      </c>
      <c r="K37" s="11">
        <v>24.74</v>
      </c>
      <c r="M37" s="20" t="s">
        <v>136</v>
      </c>
      <c r="N37" s="11">
        <v>29.41</v>
      </c>
      <c r="O37" s="11">
        <v>28.52</v>
      </c>
      <c r="P37" s="11"/>
      <c r="Q37" s="11"/>
      <c r="R37" s="11"/>
      <c r="S37" s="11">
        <v>27.4</v>
      </c>
      <c r="T37" s="11"/>
      <c r="U37" s="11"/>
      <c r="V37" s="11">
        <v>21.98</v>
      </c>
      <c r="W37" s="11"/>
      <c r="Y37" s="20">
        <v>34</v>
      </c>
      <c r="Z37" s="11">
        <v>29.51</v>
      </c>
      <c r="AA37" s="11">
        <v>28.13</v>
      </c>
      <c r="AB37" s="11">
        <v>27.32</v>
      </c>
      <c r="AC37" s="11">
        <v>26.07</v>
      </c>
      <c r="AD37" s="11">
        <v>25.26</v>
      </c>
      <c r="AE37" s="11">
        <v>25.01</v>
      </c>
      <c r="AF37" s="11">
        <v>25.21</v>
      </c>
      <c r="AG37" s="11">
        <v>25.03</v>
      </c>
      <c r="AH37" s="11">
        <v>24.76</v>
      </c>
      <c r="AI37" s="11">
        <v>24.74</v>
      </c>
      <c r="AK37" s="20">
        <v>34</v>
      </c>
      <c r="AL37" s="11">
        <v>29.41</v>
      </c>
      <c r="AM37" s="11">
        <v>28.52</v>
      </c>
      <c r="AN37" s="11"/>
      <c r="AO37" s="11"/>
      <c r="AP37" s="11"/>
      <c r="AQ37" s="11">
        <v>27.4</v>
      </c>
      <c r="AR37" s="11"/>
      <c r="AS37" s="11"/>
      <c r="AT37" s="11">
        <v>21.98</v>
      </c>
      <c r="AU37" s="11"/>
      <c r="AW37" s="20">
        <v>34</v>
      </c>
      <c r="AX37" s="11">
        <v>29.51</v>
      </c>
      <c r="AY37" s="11">
        <v>28.13</v>
      </c>
      <c r="AZ37" s="11">
        <v>27.32</v>
      </c>
      <c r="BA37" s="11">
        <v>26.07</v>
      </c>
      <c r="BB37" s="11">
        <v>25.26</v>
      </c>
      <c r="BC37" s="11">
        <v>25.01</v>
      </c>
      <c r="BD37" s="11">
        <v>25.21</v>
      </c>
      <c r="BE37" s="11">
        <v>25.03</v>
      </c>
      <c r="BF37" s="11">
        <v>24.76</v>
      </c>
      <c r="BG37" s="11">
        <v>24.74</v>
      </c>
      <c r="BI37" s="20">
        <v>34</v>
      </c>
      <c r="BJ37" s="10">
        <v>34</v>
      </c>
      <c r="BK37" s="10">
        <v>82</v>
      </c>
      <c r="BL37" s="10">
        <v>189</v>
      </c>
      <c r="BM37" s="10">
        <v>191</v>
      </c>
      <c r="BN37" s="10">
        <v>138</v>
      </c>
      <c r="BO37" s="10">
        <v>249</v>
      </c>
      <c r="BP37" s="10">
        <v>503</v>
      </c>
      <c r="BQ37" s="10">
        <v>572</v>
      </c>
      <c r="BR37" s="10">
        <v>455</v>
      </c>
      <c r="BS37" s="10">
        <v>470</v>
      </c>
      <c r="BU37" s="20">
        <v>34</v>
      </c>
      <c r="BV37" s="10">
        <v>34</v>
      </c>
      <c r="BW37" s="10">
        <v>36</v>
      </c>
      <c r="BX37" s="10">
        <v>189</v>
      </c>
      <c r="BY37" s="10">
        <v>191</v>
      </c>
      <c r="BZ37" s="10">
        <v>138</v>
      </c>
      <c r="CA37" s="10">
        <v>249</v>
      </c>
      <c r="CB37" s="10">
        <v>393</v>
      </c>
      <c r="CC37" s="10">
        <v>406</v>
      </c>
      <c r="CD37" s="10">
        <v>399</v>
      </c>
      <c r="CE37" s="10">
        <v>399</v>
      </c>
    </row>
    <row r="38" spans="1:83" ht="14.25" customHeight="1" x14ac:dyDescent="0.2">
      <c r="A38" s="19" t="s">
        <v>35</v>
      </c>
      <c r="B38" s="8">
        <v>29.56</v>
      </c>
      <c r="C38" s="8">
        <v>27.69</v>
      </c>
      <c r="D38" s="8">
        <v>26.31</v>
      </c>
      <c r="E38" s="8">
        <v>24.48</v>
      </c>
      <c r="F38" s="8">
        <v>24.58</v>
      </c>
      <c r="G38" s="8">
        <v>24.25</v>
      </c>
      <c r="H38" s="8">
        <v>24.62</v>
      </c>
      <c r="I38" s="8">
        <v>23.55</v>
      </c>
      <c r="J38" s="4">
        <v>23.52</v>
      </c>
      <c r="K38" s="8">
        <v>23.69</v>
      </c>
      <c r="M38" s="19" t="s">
        <v>137</v>
      </c>
      <c r="N38" s="8">
        <v>29.43</v>
      </c>
      <c r="O38" s="8">
        <v>28.6</v>
      </c>
      <c r="P38" s="8">
        <v>27.01</v>
      </c>
      <c r="Q38" s="8">
        <v>24.84</v>
      </c>
      <c r="R38" s="8">
        <v>23.8</v>
      </c>
      <c r="S38" s="8">
        <v>22.89</v>
      </c>
      <c r="T38" s="8">
        <v>22.96</v>
      </c>
      <c r="U38" s="8">
        <v>22.69</v>
      </c>
      <c r="V38" s="4">
        <v>21.9</v>
      </c>
      <c r="W38" s="8"/>
      <c r="Y38" s="19">
        <v>35</v>
      </c>
      <c r="Z38" s="8">
        <v>29.56</v>
      </c>
      <c r="AA38" s="8">
        <v>27.69</v>
      </c>
      <c r="AB38" s="8">
        <v>26.31</v>
      </c>
      <c r="AC38" s="8">
        <v>24.48</v>
      </c>
      <c r="AD38" s="8">
        <v>24.58</v>
      </c>
      <c r="AE38" s="8">
        <v>24.25</v>
      </c>
      <c r="AF38" s="8">
        <v>24.62</v>
      </c>
      <c r="AG38" s="8">
        <v>23.55</v>
      </c>
      <c r="AH38" s="4">
        <v>23.52</v>
      </c>
      <c r="AI38" s="8">
        <v>23.69</v>
      </c>
      <c r="AK38" s="19">
        <v>35</v>
      </c>
      <c r="AL38" s="8">
        <v>29.43</v>
      </c>
      <c r="AM38" s="8">
        <v>28.6</v>
      </c>
      <c r="AN38" s="8">
        <v>27.01</v>
      </c>
      <c r="AO38" s="8">
        <v>24.84</v>
      </c>
      <c r="AP38" s="8">
        <v>23.8</v>
      </c>
      <c r="AQ38" s="8">
        <v>22.89</v>
      </c>
      <c r="AR38" s="8">
        <v>22.96</v>
      </c>
      <c r="AS38" s="8">
        <v>22.69</v>
      </c>
      <c r="AT38" s="4">
        <v>21.9</v>
      </c>
      <c r="AU38" s="8"/>
      <c r="AW38" s="19">
        <v>35</v>
      </c>
      <c r="AX38" s="8">
        <v>29.56</v>
      </c>
      <c r="AY38" s="8">
        <v>27.69</v>
      </c>
      <c r="AZ38" s="8">
        <v>26.31</v>
      </c>
      <c r="BA38" s="8">
        <v>24.48</v>
      </c>
      <c r="BB38" s="8">
        <v>24.58</v>
      </c>
      <c r="BC38" s="8">
        <v>24.25</v>
      </c>
      <c r="BD38" s="8">
        <v>24.62</v>
      </c>
      <c r="BE38" s="8">
        <v>23.55</v>
      </c>
      <c r="BF38" s="4">
        <v>23.52</v>
      </c>
      <c r="BG38" s="8">
        <v>23.69</v>
      </c>
      <c r="BI38" s="19">
        <v>35</v>
      </c>
      <c r="BJ38" s="2">
        <v>35</v>
      </c>
      <c r="BK38" s="2">
        <v>44</v>
      </c>
      <c r="BL38" s="2">
        <v>41</v>
      </c>
      <c r="BM38" s="2">
        <v>3</v>
      </c>
      <c r="BN38" s="2">
        <v>22</v>
      </c>
      <c r="BO38" s="2">
        <v>50</v>
      </c>
      <c r="BP38" s="2">
        <v>221</v>
      </c>
      <c r="BQ38" s="2">
        <v>29</v>
      </c>
      <c r="BR38" s="2">
        <v>40</v>
      </c>
      <c r="BS38" s="2">
        <v>105</v>
      </c>
      <c r="BU38" s="19">
        <v>35</v>
      </c>
      <c r="BV38" s="2">
        <v>25</v>
      </c>
      <c r="BW38" s="2">
        <v>42</v>
      </c>
      <c r="BX38" s="2">
        <v>30</v>
      </c>
      <c r="BY38" s="2">
        <v>3</v>
      </c>
      <c r="BZ38" s="2">
        <v>22</v>
      </c>
      <c r="CA38" s="2">
        <v>13</v>
      </c>
      <c r="CB38" s="2">
        <v>30</v>
      </c>
      <c r="CC38" s="2">
        <v>18</v>
      </c>
      <c r="CD38" s="2">
        <v>26</v>
      </c>
      <c r="CE38" s="2">
        <v>10</v>
      </c>
    </row>
    <row r="39" spans="1:83" ht="14.25" customHeight="1" x14ac:dyDescent="0.2">
      <c r="A39" s="20" t="s">
        <v>36</v>
      </c>
      <c r="B39" s="11">
        <v>29.58</v>
      </c>
      <c r="C39" s="11">
        <v>28.94</v>
      </c>
      <c r="D39" s="11">
        <v>28.15</v>
      </c>
      <c r="E39" s="11">
        <v>26.89</v>
      </c>
      <c r="F39" s="11">
        <v>26.71</v>
      </c>
      <c r="G39" s="11"/>
      <c r="H39" s="11">
        <v>25.6</v>
      </c>
      <c r="I39" s="11">
        <v>25.79</v>
      </c>
      <c r="J39" s="11"/>
      <c r="K39" s="11"/>
      <c r="M39" s="20" t="s">
        <v>138</v>
      </c>
      <c r="N39" s="11">
        <v>29.43</v>
      </c>
      <c r="O39" s="11"/>
      <c r="P39" s="11"/>
      <c r="Q39" s="11">
        <v>34.090000000000003</v>
      </c>
      <c r="R39" s="11">
        <v>29.93</v>
      </c>
      <c r="S39" s="11"/>
      <c r="T39" s="11"/>
      <c r="U39" s="11"/>
      <c r="V39" s="11"/>
      <c r="W39" s="11"/>
      <c r="Y39" s="20">
        <v>36</v>
      </c>
      <c r="Z39" s="11">
        <v>29.58</v>
      </c>
      <c r="AA39" s="11">
        <v>28.94</v>
      </c>
      <c r="AB39" s="11">
        <v>28.15</v>
      </c>
      <c r="AC39" s="11">
        <v>26.89</v>
      </c>
      <c r="AD39" s="11">
        <v>26.71</v>
      </c>
      <c r="AE39" s="11"/>
      <c r="AF39" s="11">
        <v>25.6</v>
      </c>
      <c r="AG39" s="11">
        <v>25.79</v>
      </c>
      <c r="AH39" s="11"/>
      <c r="AI39" s="11"/>
      <c r="AK39" s="20">
        <v>36</v>
      </c>
      <c r="AL39" s="11">
        <v>29.43</v>
      </c>
      <c r="AM39" s="11"/>
      <c r="AN39" s="11"/>
      <c r="AO39" s="11">
        <v>34.090000000000003</v>
      </c>
      <c r="AP39" s="11">
        <v>29.93</v>
      </c>
      <c r="AQ39" s="11"/>
      <c r="AR39" s="11"/>
      <c r="AS39" s="11"/>
      <c r="AT39" s="11"/>
      <c r="AU39" s="11"/>
      <c r="AW39" s="20">
        <v>36</v>
      </c>
      <c r="AX39" s="11">
        <v>29.58</v>
      </c>
      <c r="AY39" s="11">
        <v>28.94</v>
      </c>
      <c r="AZ39" s="11">
        <v>28.15</v>
      </c>
      <c r="BA39" s="11">
        <v>26.89</v>
      </c>
      <c r="BB39" s="11">
        <v>26.71</v>
      </c>
      <c r="BC39" s="11"/>
      <c r="BD39" s="11">
        <v>25.6</v>
      </c>
      <c r="BE39" s="11">
        <v>25.79</v>
      </c>
      <c r="BF39" s="11"/>
      <c r="BG39" s="11"/>
      <c r="BI39" s="20">
        <v>36</v>
      </c>
      <c r="BJ39" s="10">
        <v>36</v>
      </c>
      <c r="BK39" s="10">
        <v>240</v>
      </c>
      <c r="BL39" s="10">
        <v>508</v>
      </c>
      <c r="BM39" s="10">
        <v>570</v>
      </c>
      <c r="BN39" s="10">
        <v>998</v>
      </c>
      <c r="BO39" s="10"/>
      <c r="BP39" s="10">
        <v>817</v>
      </c>
      <c r="BQ39" s="10">
        <v>1297</v>
      </c>
      <c r="BR39" s="10"/>
      <c r="BS39" s="10"/>
      <c r="BU39" s="20">
        <v>36</v>
      </c>
      <c r="BV39" s="10">
        <v>2</v>
      </c>
      <c r="BW39" s="10">
        <v>2</v>
      </c>
      <c r="BX39" s="10">
        <v>6</v>
      </c>
      <c r="BY39" s="10">
        <v>14</v>
      </c>
      <c r="BZ39" s="10">
        <v>18</v>
      </c>
      <c r="CA39" s="10">
        <v>73</v>
      </c>
      <c r="CB39" s="10">
        <v>17</v>
      </c>
      <c r="CC39" s="10">
        <v>27</v>
      </c>
      <c r="CD39" s="10">
        <v>23</v>
      </c>
      <c r="CE39" s="10">
        <v>28</v>
      </c>
    </row>
    <row r="40" spans="1:83" ht="14.25" customHeight="1" x14ac:dyDescent="0.2">
      <c r="A40" s="19" t="s">
        <v>37</v>
      </c>
      <c r="B40" s="8">
        <v>29.62</v>
      </c>
      <c r="C40" s="8">
        <v>27.52</v>
      </c>
      <c r="D40" s="8">
        <v>26.97</v>
      </c>
      <c r="E40" s="8">
        <v>27.02</v>
      </c>
      <c r="F40" s="8">
        <v>27.58</v>
      </c>
      <c r="G40" s="8">
        <v>26.33</v>
      </c>
      <c r="H40" s="8">
        <v>26.42</v>
      </c>
      <c r="I40" s="8"/>
      <c r="J40" s="8"/>
      <c r="K40" s="8"/>
      <c r="M40" s="19" t="s">
        <v>139</v>
      </c>
      <c r="N40" s="8">
        <v>29.44</v>
      </c>
      <c r="O40" s="8">
        <v>28.74</v>
      </c>
      <c r="P40" s="8">
        <v>27.92</v>
      </c>
      <c r="Q40" s="8">
        <v>26.56</v>
      </c>
      <c r="R40" s="8">
        <v>25.53</v>
      </c>
      <c r="S40" s="8">
        <v>24.04</v>
      </c>
      <c r="T40" s="8">
        <v>23.53</v>
      </c>
      <c r="U40" s="8">
        <v>22.58</v>
      </c>
      <c r="V40" s="8">
        <v>22.51</v>
      </c>
      <c r="W40" s="8">
        <v>22.51</v>
      </c>
      <c r="Y40" s="19">
        <v>37</v>
      </c>
      <c r="Z40" s="8">
        <v>29.62</v>
      </c>
      <c r="AA40" s="8">
        <v>27.52</v>
      </c>
      <c r="AB40" s="8">
        <v>26.97</v>
      </c>
      <c r="AC40" s="8">
        <v>27.02</v>
      </c>
      <c r="AD40" s="8">
        <v>27.58</v>
      </c>
      <c r="AE40" s="8">
        <v>26.33</v>
      </c>
      <c r="AF40" s="8">
        <v>26.42</v>
      </c>
      <c r="AG40" s="8"/>
      <c r="AH40" s="8"/>
      <c r="AI40" s="8"/>
      <c r="AK40" s="19">
        <v>37</v>
      </c>
      <c r="AL40" s="8">
        <v>29.44</v>
      </c>
      <c r="AM40" s="8">
        <v>28.74</v>
      </c>
      <c r="AN40" s="8">
        <v>27.92</v>
      </c>
      <c r="AO40" s="8">
        <v>26.56</v>
      </c>
      <c r="AP40" s="8">
        <v>25.53</v>
      </c>
      <c r="AQ40" s="8">
        <v>24.04</v>
      </c>
      <c r="AR40" s="8">
        <v>23.53</v>
      </c>
      <c r="AS40" s="8">
        <v>22.58</v>
      </c>
      <c r="AT40" s="8">
        <v>22.51</v>
      </c>
      <c r="AU40" s="8">
        <v>22.51</v>
      </c>
      <c r="AW40" s="19">
        <v>37</v>
      </c>
      <c r="AX40" s="8">
        <v>29.62</v>
      </c>
      <c r="AY40" s="8">
        <v>27.52</v>
      </c>
      <c r="AZ40" s="8">
        <v>26.97</v>
      </c>
      <c r="BA40" s="8">
        <v>27.02</v>
      </c>
      <c r="BB40" s="8">
        <v>27.58</v>
      </c>
      <c r="BC40" s="8">
        <v>26.33</v>
      </c>
      <c r="BD40" s="8">
        <v>26.42</v>
      </c>
      <c r="BE40" s="8"/>
      <c r="BF40" s="8"/>
      <c r="BG40" s="8"/>
      <c r="BI40" s="19">
        <v>37</v>
      </c>
      <c r="BJ40" s="7">
        <v>37</v>
      </c>
      <c r="BK40" s="7">
        <v>33</v>
      </c>
      <c r="BL40" s="7">
        <v>103</v>
      </c>
      <c r="BM40" s="7">
        <v>661</v>
      </c>
      <c r="BN40" s="7">
        <v>2170</v>
      </c>
      <c r="BO40" s="7">
        <v>1251</v>
      </c>
      <c r="BP40" s="7">
        <v>1731</v>
      </c>
      <c r="BQ40" s="7"/>
      <c r="BR40" s="7"/>
      <c r="BS40" s="7"/>
      <c r="BU40" s="19">
        <v>37</v>
      </c>
      <c r="BV40" s="7">
        <v>37</v>
      </c>
      <c r="BW40" s="7">
        <v>33</v>
      </c>
      <c r="BX40" s="7">
        <v>44</v>
      </c>
      <c r="BY40" s="7">
        <v>552</v>
      </c>
      <c r="BZ40" s="7">
        <v>2145</v>
      </c>
      <c r="CA40" s="7">
        <v>750</v>
      </c>
      <c r="CB40" s="7">
        <v>885</v>
      </c>
      <c r="CC40" s="7">
        <v>844</v>
      </c>
      <c r="CD40" s="7"/>
      <c r="CE40" s="7"/>
    </row>
    <row r="41" spans="1:83" ht="14.25" customHeight="1" x14ac:dyDescent="0.2">
      <c r="A41" s="20" t="s">
        <v>38</v>
      </c>
      <c r="B41" s="11">
        <v>29.68</v>
      </c>
      <c r="C41" s="11">
        <v>27.9</v>
      </c>
      <c r="D41" s="11">
        <v>27.04</v>
      </c>
      <c r="E41" s="11">
        <v>26.36</v>
      </c>
      <c r="F41" s="11">
        <v>26.34</v>
      </c>
      <c r="G41" s="11">
        <v>26</v>
      </c>
      <c r="H41" s="11">
        <v>27.69</v>
      </c>
      <c r="I41" s="11">
        <v>26.4</v>
      </c>
      <c r="J41" s="11">
        <v>26.11</v>
      </c>
      <c r="K41" s="11">
        <v>26.11</v>
      </c>
      <c r="M41" s="20" t="s">
        <v>140</v>
      </c>
      <c r="N41" s="11">
        <v>29.47</v>
      </c>
      <c r="O41" s="11">
        <v>27.28</v>
      </c>
      <c r="P41" s="11">
        <v>25.83</v>
      </c>
      <c r="Q41" s="11">
        <v>24.45</v>
      </c>
      <c r="R41" s="11"/>
      <c r="S41" s="11"/>
      <c r="T41" s="11"/>
      <c r="U41" s="11"/>
      <c r="V41" s="11"/>
      <c r="W41" s="11">
        <v>21.99</v>
      </c>
      <c r="Y41" s="20">
        <v>38</v>
      </c>
      <c r="Z41" s="11">
        <v>29.68</v>
      </c>
      <c r="AA41" s="11">
        <v>27.9</v>
      </c>
      <c r="AB41" s="11">
        <v>27.04</v>
      </c>
      <c r="AC41" s="11">
        <v>26.36</v>
      </c>
      <c r="AD41" s="11">
        <v>26.34</v>
      </c>
      <c r="AE41" s="11">
        <v>26</v>
      </c>
      <c r="AF41" s="11">
        <v>27.69</v>
      </c>
      <c r="AG41" s="11">
        <v>26.4</v>
      </c>
      <c r="AH41" s="11">
        <v>26.11</v>
      </c>
      <c r="AI41" s="11">
        <v>26.11</v>
      </c>
      <c r="AK41" s="20">
        <v>38</v>
      </c>
      <c r="AL41" s="11">
        <v>29.47</v>
      </c>
      <c r="AM41" s="11">
        <v>27.28</v>
      </c>
      <c r="AN41" s="11">
        <v>25.83</v>
      </c>
      <c r="AO41" s="11">
        <v>24.45</v>
      </c>
      <c r="AP41" s="11"/>
      <c r="AQ41" s="11"/>
      <c r="AR41" s="11"/>
      <c r="AS41" s="11"/>
      <c r="AT41" s="11"/>
      <c r="AU41" s="11">
        <v>21.99</v>
      </c>
      <c r="AW41" s="20">
        <v>38</v>
      </c>
      <c r="AX41" s="11">
        <v>29.68</v>
      </c>
      <c r="AY41" s="11">
        <v>27.9</v>
      </c>
      <c r="AZ41" s="11">
        <v>27.04</v>
      </c>
      <c r="BA41" s="11">
        <v>26.36</v>
      </c>
      <c r="BB41" s="11">
        <v>26.34</v>
      </c>
      <c r="BC41" s="11">
        <v>26</v>
      </c>
      <c r="BD41" s="11">
        <v>27.69</v>
      </c>
      <c r="BE41" s="11">
        <v>26.4</v>
      </c>
      <c r="BF41" s="11">
        <v>26.11</v>
      </c>
      <c r="BG41" s="11">
        <v>26.11</v>
      </c>
      <c r="BI41" s="20">
        <v>38</v>
      </c>
      <c r="BJ41" s="9">
        <v>38</v>
      </c>
      <c r="BK41" s="9">
        <v>58</v>
      </c>
      <c r="BL41" s="10">
        <v>116</v>
      </c>
      <c r="BM41" s="10">
        <v>292</v>
      </c>
      <c r="BN41" s="10">
        <v>663</v>
      </c>
      <c r="BO41" s="10">
        <v>927</v>
      </c>
      <c r="BP41" s="10">
        <v>3635</v>
      </c>
      <c r="BQ41" s="10">
        <v>1986</v>
      </c>
      <c r="BR41" s="10">
        <v>1682</v>
      </c>
      <c r="BS41" s="10">
        <v>912</v>
      </c>
      <c r="BU41" s="20">
        <v>38</v>
      </c>
      <c r="BV41" s="9">
        <v>11</v>
      </c>
      <c r="BW41" s="9">
        <v>35</v>
      </c>
      <c r="BX41" s="10">
        <v>20</v>
      </c>
      <c r="BY41" s="10">
        <v>134</v>
      </c>
      <c r="BZ41" s="10">
        <v>210</v>
      </c>
      <c r="CA41" s="10">
        <v>370</v>
      </c>
      <c r="CB41" s="10">
        <v>318</v>
      </c>
      <c r="CC41" s="10">
        <v>164</v>
      </c>
      <c r="CD41" s="10">
        <v>172</v>
      </c>
      <c r="CE41" s="10">
        <v>78</v>
      </c>
    </row>
    <row r="42" spans="1:83" ht="14.25" customHeight="1" x14ac:dyDescent="0.2">
      <c r="A42" s="19" t="s">
        <v>39</v>
      </c>
      <c r="B42" s="8">
        <v>29.7</v>
      </c>
      <c r="C42" s="8">
        <v>27.92</v>
      </c>
      <c r="D42" s="8">
        <v>27.27</v>
      </c>
      <c r="E42" s="8">
        <v>26.23</v>
      </c>
      <c r="F42" s="8">
        <v>27.7</v>
      </c>
      <c r="G42" s="8">
        <v>27</v>
      </c>
      <c r="H42" s="8">
        <v>27.36</v>
      </c>
      <c r="I42" s="8"/>
      <c r="J42" s="8">
        <v>27.21</v>
      </c>
      <c r="K42" s="3"/>
      <c r="M42" s="19" t="s">
        <v>141</v>
      </c>
      <c r="N42" s="8">
        <v>29.48</v>
      </c>
      <c r="O42" s="8">
        <v>28.65</v>
      </c>
      <c r="P42" s="8">
        <v>27.77</v>
      </c>
      <c r="Q42" s="8">
        <v>26.45</v>
      </c>
      <c r="R42" s="8">
        <v>26.41</v>
      </c>
      <c r="S42" s="8">
        <v>24.74</v>
      </c>
      <c r="T42" s="8">
        <v>25.84</v>
      </c>
      <c r="U42" s="8">
        <v>24.98</v>
      </c>
      <c r="V42" s="8">
        <v>25.2</v>
      </c>
      <c r="W42" s="3">
        <v>22.35</v>
      </c>
      <c r="Y42" s="19">
        <v>39</v>
      </c>
      <c r="Z42" s="8">
        <v>29.7</v>
      </c>
      <c r="AA42" s="8">
        <v>27.92</v>
      </c>
      <c r="AB42" s="8">
        <v>27.27</v>
      </c>
      <c r="AC42" s="8">
        <v>26.23</v>
      </c>
      <c r="AD42" s="8">
        <v>27.7</v>
      </c>
      <c r="AE42" s="8">
        <v>27</v>
      </c>
      <c r="AF42" s="8">
        <v>27.36</v>
      </c>
      <c r="AG42" s="8"/>
      <c r="AH42" s="8">
        <v>27.21</v>
      </c>
      <c r="AI42" s="3"/>
      <c r="AK42" s="19">
        <v>39</v>
      </c>
      <c r="AL42" s="8">
        <v>29.48</v>
      </c>
      <c r="AM42" s="8">
        <v>28.65</v>
      </c>
      <c r="AN42" s="8">
        <v>27.77</v>
      </c>
      <c r="AO42" s="8">
        <v>26.45</v>
      </c>
      <c r="AP42" s="8">
        <v>26.41</v>
      </c>
      <c r="AQ42" s="8">
        <v>24.74</v>
      </c>
      <c r="AR42" s="8">
        <v>25.84</v>
      </c>
      <c r="AS42" s="8">
        <v>24.98</v>
      </c>
      <c r="AT42" s="8">
        <v>25.2</v>
      </c>
      <c r="AU42" s="3">
        <v>22.35</v>
      </c>
      <c r="AW42" s="19">
        <v>39</v>
      </c>
      <c r="AX42" s="8">
        <v>29.7</v>
      </c>
      <c r="AY42" s="8">
        <v>27.92</v>
      </c>
      <c r="AZ42" s="8">
        <v>27.27</v>
      </c>
      <c r="BA42" s="8">
        <v>26.23</v>
      </c>
      <c r="BB42" s="8">
        <v>27.7</v>
      </c>
      <c r="BC42" s="8">
        <v>27</v>
      </c>
      <c r="BD42" s="8">
        <v>27.36</v>
      </c>
      <c r="BE42" s="8"/>
      <c r="BF42" s="8">
        <v>27.21</v>
      </c>
      <c r="BG42" s="3"/>
      <c r="BI42" s="19">
        <v>39</v>
      </c>
      <c r="BJ42" s="2">
        <v>39</v>
      </c>
      <c r="BK42" s="2">
        <v>61</v>
      </c>
      <c r="BL42" s="2">
        <v>172</v>
      </c>
      <c r="BM42" s="2">
        <v>253</v>
      </c>
      <c r="BN42" s="2">
        <v>2380</v>
      </c>
      <c r="BO42" s="2">
        <v>2157</v>
      </c>
      <c r="BP42" s="2">
        <v>3123</v>
      </c>
      <c r="BQ42" s="2"/>
      <c r="BR42" s="2">
        <v>2790</v>
      </c>
      <c r="BS42" s="2"/>
      <c r="BU42" s="19">
        <v>39</v>
      </c>
      <c r="BV42" s="2">
        <v>9</v>
      </c>
      <c r="BW42" s="2">
        <v>3</v>
      </c>
      <c r="BX42" s="2">
        <v>23</v>
      </c>
      <c r="BY42" s="2">
        <v>31</v>
      </c>
      <c r="BZ42" s="2">
        <v>176</v>
      </c>
      <c r="CA42" s="2">
        <v>152</v>
      </c>
      <c r="CB42" s="2">
        <v>58</v>
      </c>
      <c r="CC42" s="2">
        <v>55</v>
      </c>
      <c r="CD42" s="2">
        <v>155</v>
      </c>
      <c r="CE42" s="2">
        <v>6</v>
      </c>
    </row>
    <row r="43" spans="1:83" ht="14.25" customHeight="1" x14ac:dyDescent="0.2">
      <c r="A43" s="20" t="s">
        <v>40</v>
      </c>
      <c r="B43" s="11">
        <v>29.71</v>
      </c>
      <c r="C43" s="11"/>
      <c r="D43" s="11">
        <v>29.27</v>
      </c>
      <c r="E43" s="11">
        <v>27.88</v>
      </c>
      <c r="F43" s="11"/>
      <c r="G43" s="11">
        <v>25.96</v>
      </c>
      <c r="H43" s="11">
        <v>25.99</v>
      </c>
      <c r="I43" s="11"/>
      <c r="J43" s="11"/>
      <c r="K43" s="11"/>
      <c r="M43" s="20" t="s">
        <v>142</v>
      </c>
      <c r="N43" s="11">
        <v>29.5</v>
      </c>
      <c r="O43" s="11">
        <v>27.9</v>
      </c>
      <c r="P43" s="11">
        <v>27.57</v>
      </c>
      <c r="Q43" s="11">
        <v>26.49</v>
      </c>
      <c r="R43" s="11">
        <v>25.32</v>
      </c>
      <c r="S43" s="11">
        <v>24.58</v>
      </c>
      <c r="T43" s="11">
        <v>22.85</v>
      </c>
      <c r="U43" s="11">
        <v>21.68</v>
      </c>
      <c r="V43" s="11">
        <v>21.66</v>
      </c>
      <c r="W43" s="11">
        <v>21.44</v>
      </c>
      <c r="Y43" s="20">
        <v>40</v>
      </c>
      <c r="Z43" s="11">
        <v>29.71</v>
      </c>
      <c r="AA43" s="11"/>
      <c r="AB43" s="11">
        <v>29.27</v>
      </c>
      <c r="AC43" s="11">
        <v>27.88</v>
      </c>
      <c r="AD43" s="11"/>
      <c r="AE43" s="11">
        <v>25.96</v>
      </c>
      <c r="AF43" s="11">
        <v>25.99</v>
      </c>
      <c r="AG43" s="11"/>
      <c r="AH43" s="11"/>
      <c r="AI43" s="11"/>
      <c r="AK43" s="20">
        <v>40</v>
      </c>
      <c r="AL43" s="11">
        <v>29.5</v>
      </c>
      <c r="AM43" s="11">
        <v>27.9</v>
      </c>
      <c r="AN43" s="11">
        <v>27.57</v>
      </c>
      <c r="AO43" s="11">
        <v>26.49</v>
      </c>
      <c r="AP43" s="11">
        <v>25.32</v>
      </c>
      <c r="AQ43" s="11">
        <v>24.58</v>
      </c>
      <c r="AR43" s="11">
        <v>22.85</v>
      </c>
      <c r="AS43" s="11">
        <v>21.68</v>
      </c>
      <c r="AT43" s="11">
        <v>21.66</v>
      </c>
      <c r="AU43" s="11">
        <v>21.44</v>
      </c>
      <c r="AW43" s="20">
        <v>40</v>
      </c>
      <c r="AX43" s="11">
        <v>29.71</v>
      </c>
      <c r="AY43" s="11"/>
      <c r="AZ43" s="11">
        <v>29.27</v>
      </c>
      <c r="BA43" s="11">
        <v>27.88</v>
      </c>
      <c r="BB43" s="11"/>
      <c r="BC43" s="11">
        <v>25.96</v>
      </c>
      <c r="BD43" s="11">
        <v>25.99</v>
      </c>
      <c r="BE43" s="11"/>
      <c r="BF43" s="11"/>
      <c r="BG43" s="11"/>
      <c r="BI43" s="20">
        <v>40</v>
      </c>
      <c r="BJ43" s="10">
        <v>40</v>
      </c>
      <c r="BK43" s="10"/>
      <c r="BL43" s="10">
        <v>1444</v>
      </c>
      <c r="BM43" s="10">
        <v>1561</v>
      </c>
      <c r="BN43" s="10"/>
      <c r="BO43" s="10">
        <v>885</v>
      </c>
      <c r="BP43" s="10">
        <v>1191</v>
      </c>
      <c r="BQ43" s="10"/>
      <c r="BR43" s="10"/>
      <c r="BS43" s="10"/>
      <c r="BU43" s="20">
        <v>40</v>
      </c>
      <c r="BV43" s="10">
        <v>7</v>
      </c>
      <c r="BW43" s="10">
        <v>16</v>
      </c>
      <c r="BX43" s="10">
        <v>79</v>
      </c>
      <c r="BY43" s="10">
        <v>105</v>
      </c>
      <c r="BZ43" s="10">
        <v>84</v>
      </c>
      <c r="CA43" s="10">
        <v>119</v>
      </c>
      <c r="CB43" s="10">
        <v>122</v>
      </c>
      <c r="CC43" s="10">
        <v>40</v>
      </c>
      <c r="CD43" s="10">
        <v>88</v>
      </c>
      <c r="CE43" s="10">
        <v>80</v>
      </c>
    </row>
    <row r="44" spans="1:83" ht="14.25" customHeight="1" x14ac:dyDescent="0.2">
      <c r="A44" s="19" t="s">
        <v>41</v>
      </c>
      <c r="B44" s="8">
        <v>29.74</v>
      </c>
      <c r="C44" s="8">
        <v>27.97</v>
      </c>
      <c r="D44" s="8">
        <v>27.7</v>
      </c>
      <c r="E44" s="4">
        <v>27.7</v>
      </c>
      <c r="F44" s="8">
        <v>25.89</v>
      </c>
      <c r="G44" s="4">
        <v>24.85</v>
      </c>
      <c r="H44" s="4">
        <v>24.95</v>
      </c>
      <c r="I44" s="4">
        <v>24.38</v>
      </c>
      <c r="J44" s="4">
        <v>24.8</v>
      </c>
      <c r="K44" s="3">
        <v>24.8</v>
      </c>
      <c r="M44" s="19" t="s">
        <v>143</v>
      </c>
      <c r="N44" s="8">
        <v>29.51</v>
      </c>
      <c r="O44" s="8">
        <v>27.58</v>
      </c>
      <c r="P44" s="8">
        <v>26.62</v>
      </c>
      <c r="Q44" s="4">
        <v>25.92</v>
      </c>
      <c r="R44" s="8">
        <v>23.99</v>
      </c>
      <c r="S44" s="4">
        <v>24.33</v>
      </c>
      <c r="T44" s="4">
        <v>23.97</v>
      </c>
      <c r="U44" s="4">
        <v>22.8</v>
      </c>
      <c r="V44" s="4">
        <v>22.7</v>
      </c>
      <c r="W44" s="3">
        <v>22</v>
      </c>
      <c r="Y44" s="19">
        <v>41</v>
      </c>
      <c r="Z44" s="8">
        <v>29.74</v>
      </c>
      <c r="AA44" s="8">
        <v>27.97</v>
      </c>
      <c r="AB44" s="8">
        <v>27.7</v>
      </c>
      <c r="AC44" s="4">
        <v>27.7</v>
      </c>
      <c r="AD44" s="8">
        <v>25.89</v>
      </c>
      <c r="AE44" s="4">
        <v>24.85</v>
      </c>
      <c r="AF44" s="4">
        <v>24.95</v>
      </c>
      <c r="AG44" s="4">
        <v>24.38</v>
      </c>
      <c r="AH44" s="4">
        <v>24.8</v>
      </c>
      <c r="AI44" s="3">
        <v>24.8</v>
      </c>
      <c r="AK44" s="19">
        <v>41</v>
      </c>
      <c r="AL44" s="8">
        <v>29.51</v>
      </c>
      <c r="AM44" s="8">
        <v>27.58</v>
      </c>
      <c r="AN44" s="8">
        <v>26.62</v>
      </c>
      <c r="AO44" s="4">
        <v>25.92</v>
      </c>
      <c r="AP44" s="8">
        <v>23.99</v>
      </c>
      <c r="AQ44" s="4">
        <v>24.33</v>
      </c>
      <c r="AR44" s="4">
        <v>23.97</v>
      </c>
      <c r="AS44" s="4">
        <v>22.8</v>
      </c>
      <c r="AT44" s="4">
        <v>22.7</v>
      </c>
      <c r="AU44" s="3">
        <v>22</v>
      </c>
      <c r="AW44" s="19">
        <v>41</v>
      </c>
      <c r="AX44" s="8">
        <v>29.74</v>
      </c>
      <c r="AY44" s="8">
        <v>27.97</v>
      </c>
      <c r="AZ44" s="8">
        <v>27.7</v>
      </c>
      <c r="BA44" s="4">
        <v>27.7</v>
      </c>
      <c r="BB44" s="8">
        <v>25.89</v>
      </c>
      <c r="BC44" s="4">
        <v>24.85</v>
      </c>
      <c r="BD44" s="4">
        <v>24.95</v>
      </c>
      <c r="BE44" s="4">
        <v>24.38</v>
      </c>
      <c r="BF44" s="4">
        <v>24.8</v>
      </c>
      <c r="BG44" s="3">
        <v>24.8</v>
      </c>
      <c r="BI44" s="19">
        <v>41</v>
      </c>
      <c r="BJ44" s="1">
        <v>41</v>
      </c>
      <c r="BK44" s="1">
        <v>70</v>
      </c>
      <c r="BL44" s="2">
        <v>307</v>
      </c>
      <c r="BM44" s="2">
        <v>1328</v>
      </c>
      <c r="BN44" s="2">
        <v>374</v>
      </c>
      <c r="BO44" s="2">
        <v>192</v>
      </c>
      <c r="BP44" s="2">
        <v>359</v>
      </c>
      <c r="BQ44" s="2">
        <v>212</v>
      </c>
      <c r="BR44" s="2">
        <v>491</v>
      </c>
      <c r="BS44" s="2">
        <v>417</v>
      </c>
      <c r="BU44" s="19">
        <v>41</v>
      </c>
      <c r="BV44" s="1">
        <v>41</v>
      </c>
      <c r="BW44" s="1">
        <v>26</v>
      </c>
      <c r="BX44" s="2">
        <v>105</v>
      </c>
      <c r="BY44" s="2">
        <v>338</v>
      </c>
      <c r="BZ44" s="2">
        <v>52</v>
      </c>
      <c r="CA44" s="2">
        <v>41</v>
      </c>
      <c r="CB44" s="2">
        <v>25</v>
      </c>
      <c r="CC44" s="2">
        <v>18</v>
      </c>
      <c r="CD44" s="2">
        <v>24</v>
      </c>
      <c r="CE44" s="2">
        <v>94</v>
      </c>
    </row>
    <row r="45" spans="1:83" ht="14.25" customHeight="1" x14ac:dyDescent="0.2">
      <c r="A45" s="20" t="s">
        <v>42</v>
      </c>
      <c r="B45" s="11">
        <v>29.78</v>
      </c>
      <c r="C45" s="11">
        <v>28.37</v>
      </c>
      <c r="D45" s="11">
        <v>27.02</v>
      </c>
      <c r="E45" s="11">
        <v>26</v>
      </c>
      <c r="F45" s="11">
        <v>24.58</v>
      </c>
      <c r="G45" s="11">
        <v>23.74</v>
      </c>
      <c r="H45" s="11">
        <v>24.28</v>
      </c>
      <c r="I45" s="11">
        <v>25</v>
      </c>
      <c r="J45" s="11">
        <v>24.88</v>
      </c>
      <c r="K45" s="12">
        <v>24.41</v>
      </c>
      <c r="M45" s="20" t="s">
        <v>144</v>
      </c>
      <c r="N45" s="11">
        <v>29.52</v>
      </c>
      <c r="O45" s="11">
        <v>28.35</v>
      </c>
      <c r="P45" s="11">
        <v>27.93</v>
      </c>
      <c r="Q45" s="11">
        <v>27.02</v>
      </c>
      <c r="R45" s="11">
        <v>25.41</v>
      </c>
      <c r="S45" s="11">
        <v>25.01</v>
      </c>
      <c r="T45" s="11">
        <v>25.22</v>
      </c>
      <c r="U45" s="11">
        <v>23.76</v>
      </c>
      <c r="V45" s="11">
        <v>22.59</v>
      </c>
      <c r="W45" s="12">
        <v>22.16</v>
      </c>
      <c r="Y45" s="20">
        <v>42</v>
      </c>
      <c r="Z45" s="11">
        <v>29.78</v>
      </c>
      <c r="AA45" s="11">
        <v>28.37</v>
      </c>
      <c r="AB45" s="11">
        <v>27.02</v>
      </c>
      <c r="AC45" s="11">
        <v>26</v>
      </c>
      <c r="AD45" s="11">
        <v>24.58</v>
      </c>
      <c r="AE45" s="11">
        <v>23.74</v>
      </c>
      <c r="AF45" s="11">
        <v>24.28</v>
      </c>
      <c r="AG45" s="11">
        <v>25</v>
      </c>
      <c r="AH45" s="11">
        <v>24.88</v>
      </c>
      <c r="AI45" s="12">
        <v>24.41</v>
      </c>
      <c r="AK45" s="20">
        <v>42</v>
      </c>
      <c r="AL45" s="11">
        <v>29.52</v>
      </c>
      <c r="AM45" s="11">
        <v>28.35</v>
      </c>
      <c r="AN45" s="11">
        <v>27.93</v>
      </c>
      <c r="AO45" s="11">
        <v>27.02</v>
      </c>
      <c r="AP45" s="11">
        <v>25.41</v>
      </c>
      <c r="AQ45" s="11">
        <v>25.01</v>
      </c>
      <c r="AR45" s="11">
        <v>25.22</v>
      </c>
      <c r="AS45" s="11">
        <v>23.76</v>
      </c>
      <c r="AT45" s="11">
        <v>22.59</v>
      </c>
      <c r="AU45" s="12">
        <v>22.16</v>
      </c>
      <c r="AW45" s="20">
        <v>42</v>
      </c>
      <c r="AX45" s="11">
        <v>29.78</v>
      </c>
      <c r="AY45" s="11">
        <v>28.37</v>
      </c>
      <c r="AZ45" s="11">
        <v>27.02</v>
      </c>
      <c r="BA45" s="11">
        <v>26</v>
      </c>
      <c r="BB45" s="11">
        <v>24.58</v>
      </c>
      <c r="BC45" s="11">
        <v>23.74</v>
      </c>
      <c r="BD45" s="11">
        <v>24.28</v>
      </c>
      <c r="BE45" s="11">
        <v>25</v>
      </c>
      <c r="BF45" s="11">
        <v>24.88</v>
      </c>
      <c r="BG45" s="12">
        <v>24.41</v>
      </c>
      <c r="BI45" s="20">
        <v>42</v>
      </c>
      <c r="BJ45" s="10">
        <v>42</v>
      </c>
      <c r="BK45" s="10">
        <v>113</v>
      </c>
      <c r="BL45" s="10">
        <v>112</v>
      </c>
      <c r="BM45" s="10">
        <v>175</v>
      </c>
      <c r="BN45" s="10">
        <v>22</v>
      </c>
      <c r="BO45" s="10">
        <v>13</v>
      </c>
      <c r="BP45" s="10">
        <v>104</v>
      </c>
      <c r="BQ45" s="10">
        <v>551</v>
      </c>
      <c r="BR45" s="10">
        <v>549</v>
      </c>
      <c r="BS45" s="10">
        <v>253</v>
      </c>
      <c r="BU45" s="20">
        <v>42</v>
      </c>
      <c r="BV45" s="10">
        <v>10</v>
      </c>
      <c r="BW45" s="10">
        <v>113</v>
      </c>
      <c r="BX45" s="10">
        <v>112</v>
      </c>
      <c r="BY45" s="10">
        <v>138</v>
      </c>
      <c r="BZ45" s="10">
        <v>22</v>
      </c>
      <c r="CA45" s="10">
        <v>13</v>
      </c>
      <c r="CB45" s="10">
        <v>104</v>
      </c>
      <c r="CC45" s="10">
        <v>551</v>
      </c>
      <c r="CD45" s="10">
        <v>549</v>
      </c>
      <c r="CE45" s="10">
        <v>253</v>
      </c>
    </row>
    <row r="46" spans="1:83" ht="14.25" customHeight="1" x14ac:dyDescent="0.2">
      <c r="A46" s="19" t="s">
        <v>43</v>
      </c>
      <c r="B46" s="8">
        <v>29.82</v>
      </c>
      <c r="C46" s="8">
        <v>28.29</v>
      </c>
      <c r="D46" s="8">
        <v>27.23</v>
      </c>
      <c r="E46" s="8">
        <v>25.54</v>
      </c>
      <c r="F46" s="8">
        <v>25.06</v>
      </c>
      <c r="G46" s="8">
        <v>24.18</v>
      </c>
      <c r="H46" s="8">
        <v>24.78</v>
      </c>
      <c r="I46" s="8">
        <v>24.52</v>
      </c>
      <c r="J46" s="8">
        <v>24.32</v>
      </c>
      <c r="K46" s="8">
        <v>25.01</v>
      </c>
      <c r="M46" s="19" t="s">
        <v>145</v>
      </c>
      <c r="N46" s="8">
        <v>29.63</v>
      </c>
      <c r="O46" s="8">
        <v>28.56</v>
      </c>
      <c r="P46" s="8">
        <v>28.23</v>
      </c>
      <c r="Q46" s="8">
        <v>27.21</v>
      </c>
      <c r="R46" s="8">
        <v>25.65</v>
      </c>
      <c r="S46" s="8">
        <v>24.98</v>
      </c>
      <c r="T46" s="8"/>
      <c r="U46" s="8"/>
      <c r="V46" s="8">
        <v>22.62</v>
      </c>
      <c r="W46" s="8"/>
      <c r="Y46" s="19">
        <v>43</v>
      </c>
      <c r="Z46" s="8">
        <v>29.82</v>
      </c>
      <c r="AA46" s="8">
        <v>28.29</v>
      </c>
      <c r="AB46" s="8">
        <v>27.23</v>
      </c>
      <c r="AC46" s="8">
        <v>25.54</v>
      </c>
      <c r="AD46" s="8">
        <v>25.06</v>
      </c>
      <c r="AE46" s="8">
        <v>24.18</v>
      </c>
      <c r="AF46" s="8">
        <v>24.78</v>
      </c>
      <c r="AG46" s="8">
        <v>24.52</v>
      </c>
      <c r="AH46" s="8">
        <v>24.32</v>
      </c>
      <c r="AI46" s="8">
        <v>25.01</v>
      </c>
      <c r="AK46" s="19">
        <v>43</v>
      </c>
      <c r="AL46" s="8">
        <v>29.63</v>
      </c>
      <c r="AM46" s="8">
        <v>28.56</v>
      </c>
      <c r="AN46" s="8">
        <v>28.23</v>
      </c>
      <c r="AO46" s="8">
        <v>27.21</v>
      </c>
      <c r="AP46" s="8">
        <v>25.65</v>
      </c>
      <c r="AQ46" s="8">
        <v>24.98</v>
      </c>
      <c r="AR46" s="8"/>
      <c r="AS46" s="8"/>
      <c r="AT46" s="8">
        <v>22.62</v>
      </c>
      <c r="AU46" s="8"/>
      <c r="AW46" s="19">
        <v>43</v>
      </c>
      <c r="AX46" s="8">
        <v>29.82</v>
      </c>
      <c r="AY46" s="8">
        <v>28.29</v>
      </c>
      <c r="AZ46" s="8">
        <v>27.23</v>
      </c>
      <c r="BA46" s="8">
        <v>25.54</v>
      </c>
      <c r="BB46" s="8">
        <v>25.06</v>
      </c>
      <c r="BC46" s="8">
        <v>24.18</v>
      </c>
      <c r="BD46" s="8">
        <v>24.78</v>
      </c>
      <c r="BE46" s="8">
        <v>24.52</v>
      </c>
      <c r="BF46" s="8">
        <v>24.32</v>
      </c>
      <c r="BG46" s="8">
        <v>25.01</v>
      </c>
      <c r="BI46" s="19">
        <v>43</v>
      </c>
      <c r="BJ46" s="2">
        <v>43</v>
      </c>
      <c r="BK46" s="2">
        <v>102</v>
      </c>
      <c r="BL46" s="2">
        <v>156</v>
      </c>
      <c r="BM46" s="2">
        <v>74</v>
      </c>
      <c r="BN46" s="2">
        <v>78</v>
      </c>
      <c r="BO46" s="2">
        <v>39</v>
      </c>
      <c r="BP46" s="2">
        <v>285</v>
      </c>
      <c r="BQ46" s="2">
        <v>279</v>
      </c>
      <c r="BR46" s="2">
        <v>229</v>
      </c>
      <c r="BS46" s="2">
        <v>617</v>
      </c>
      <c r="BU46" s="19">
        <v>43</v>
      </c>
      <c r="BV46" s="2">
        <v>43</v>
      </c>
      <c r="BW46" s="2">
        <v>102</v>
      </c>
      <c r="BX46" s="2">
        <v>98</v>
      </c>
      <c r="BY46" s="2">
        <v>68</v>
      </c>
      <c r="BZ46" s="2">
        <v>13</v>
      </c>
      <c r="CA46" s="2">
        <v>10</v>
      </c>
      <c r="CB46" s="2">
        <v>52</v>
      </c>
      <c r="CC46" s="2">
        <v>73</v>
      </c>
      <c r="CD46" s="2">
        <v>59</v>
      </c>
      <c r="CE46" s="2">
        <v>75</v>
      </c>
    </row>
    <row r="47" spans="1:83" ht="14.25" customHeight="1" x14ac:dyDescent="0.2">
      <c r="A47" s="20" t="s">
        <v>44</v>
      </c>
      <c r="B47" s="11">
        <v>29.83</v>
      </c>
      <c r="C47" s="11">
        <v>27.25</v>
      </c>
      <c r="D47" s="11">
        <v>26.85</v>
      </c>
      <c r="E47" s="11">
        <v>25.94</v>
      </c>
      <c r="F47" s="11">
        <v>25.2</v>
      </c>
      <c r="G47" s="11">
        <v>25.86</v>
      </c>
      <c r="H47" s="11">
        <v>24.68</v>
      </c>
      <c r="I47" s="11">
        <v>24.47</v>
      </c>
      <c r="J47" s="11">
        <v>25.2</v>
      </c>
      <c r="K47" s="11">
        <v>24.29</v>
      </c>
      <c r="M47" s="20" t="s">
        <v>146</v>
      </c>
      <c r="N47" s="11">
        <v>29.64</v>
      </c>
      <c r="O47" s="11">
        <v>28.67</v>
      </c>
      <c r="P47" s="11"/>
      <c r="Q47" s="11"/>
      <c r="R47" s="11"/>
      <c r="S47" s="11"/>
      <c r="T47" s="11"/>
      <c r="U47" s="11"/>
      <c r="V47" s="11">
        <v>24.1</v>
      </c>
      <c r="W47" s="11"/>
      <c r="Y47" s="20">
        <v>44</v>
      </c>
      <c r="Z47" s="11">
        <v>29.83</v>
      </c>
      <c r="AA47" s="11">
        <v>27.25</v>
      </c>
      <c r="AB47" s="11">
        <v>26.85</v>
      </c>
      <c r="AC47" s="11">
        <v>25.94</v>
      </c>
      <c r="AD47" s="11">
        <v>25.2</v>
      </c>
      <c r="AE47" s="11">
        <v>25.86</v>
      </c>
      <c r="AF47" s="11">
        <v>24.68</v>
      </c>
      <c r="AG47" s="11">
        <v>24.47</v>
      </c>
      <c r="AH47" s="11">
        <v>25.2</v>
      </c>
      <c r="AI47" s="11">
        <v>24.29</v>
      </c>
      <c r="AK47" s="20">
        <v>44</v>
      </c>
      <c r="AL47" s="11">
        <v>29.64</v>
      </c>
      <c r="AM47" s="11">
        <v>28.67</v>
      </c>
      <c r="AN47" s="11"/>
      <c r="AO47" s="11"/>
      <c r="AP47" s="11"/>
      <c r="AQ47" s="11"/>
      <c r="AR47" s="11"/>
      <c r="AS47" s="11"/>
      <c r="AT47" s="11">
        <v>24.1</v>
      </c>
      <c r="AU47" s="11"/>
      <c r="AW47" s="20">
        <v>44</v>
      </c>
      <c r="AX47" s="11">
        <v>29.83</v>
      </c>
      <c r="AY47" s="11">
        <v>27.25</v>
      </c>
      <c r="AZ47" s="11">
        <v>26.85</v>
      </c>
      <c r="BA47" s="11">
        <v>25.94</v>
      </c>
      <c r="BB47" s="11">
        <v>25.2</v>
      </c>
      <c r="BC47" s="11">
        <v>25.86</v>
      </c>
      <c r="BD47" s="11">
        <v>24.68</v>
      </c>
      <c r="BE47" s="11">
        <v>24.47</v>
      </c>
      <c r="BF47" s="11">
        <v>25.2</v>
      </c>
      <c r="BG47" s="11">
        <v>24.29</v>
      </c>
      <c r="BI47" s="20">
        <v>44</v>
      </c>
      <c r="BJ47" s="10">
        <v>44</v>
      </c>
      <c r="BK47" s="10">
        <v>24</v>
      </c>
      <c r="BL47" s="10">
        <v>85</v>
      </c>
      <c r="BM47" s="10">
        <v>148</v>
      </c>
      <c r="BN47" s="10">
        <v>118</v>
      </c>
      <c r="BO47" s="10">
        <v>795</v>
      </c>
      <c r="BP47" s="10">
        <v>241</v>
      </c>
      <c r="BQ47" s="10">
        <v>251</v>
      </c>
      <c r="BR47" s="10">
        <v>814</v>
      </c>
      <c r="BS47" s="10">
        <v>277</v>
      </c>
      <c r="BU47" s="20">
        <v>44</v>
      </c>
      <c r="BV47" s="10">
        <v>44</v>
      </c>
      <c r="BW47" s="10">
        <v>24</v>
      </c>
      <c r="BX47" s="10">
        <v>14</v>
      </c>
      <c r="BY47" s="10">
        <v>66</v>
      </c>
      <c r="BZ47" s="10">
        <v>64</v>
      </c>
      <c r="CA47" s="10">
        <v>67</v>
      </c>
      <c r="CB47" s="10">
        <v>80</v>
      </c>
      <c r="CC47" s="10">
        <v>39</v>
      </c>
      <c r="CD47" s="10">
        <v>17</v>
      </c>
      <c r="CE47" s="10">
        <v>45</v>
      </c>
    </row>
    <row r="48" spans="1:83" ht="14.25" customHeight="1" x14ac:dyDescent="0.2">
      <c r="A48" s="19" t="s">
        <v>45</v>
      </c>
      <c r="B48" s="8">
        <v>29.83</v>
      </c>
      <c r="C48" s="8">
        <v>29.01</v>
      </c>
      <c r="D48" s="8">
        <v>28.51</v>
      </c>
      <c r="E48" s="8">
        <v>26.26</v>
      </c>
      <c r="F48" s="8">
        <v>25.86</v>
      </c>
      <c r="G48" s="4">
        <v>25.65</v>
      </c>
      <c r="H48" s="8">
        <v>26.37</v>
      </c>
      <c r="I48" s="4">
        <v>26.69</v>
      </c>
      <c r="J48" s="4">
        <v>26.5</v>
      </c>
      <c r="K48" s="8">
        <v>25.94</v>
      </c>
      <c r="M48" s="19" t="s">
        <v>147</v>
      </c>
      <c r="N48" s="8">
        <v>29.66</v>
      </c>
      <c r="O48" s="8">
        <v>27.65</v>
      </c>
      <c r="P48" s="8">
        <v>26.41</v>
      </c>
      <c r="Q48" s="8">
        <v>25.93</v>
      </c>
      <c r="R48" s="8">
        <v>24.4</v>
      </c>
      <c r="S48" s="4">
        <v>23.3</v>
      </c>
      <c r="T48" s="8">
        <v>22.41</v>
      </c>
      <c r="U48" s="4">
        <v>22.15</v>
      </c>
      <c r="V48" s="4">
        <v>22.23</v>
      </c>
      <c r="W48" s="8">
        <v>21.66</v>
      </c>
      <c r="Y48" s="19">
        <v>45</v>
      </c>
      <c r="Z48" s="8">
        <v>29.83</v>
      </c>
      <c r="AA48" s="8">
        <v>29.01</v>
      </c>
      <c r="AB48" s="8">
        <v>28.51</v>
      </c>
      <c r="AC48" s="8">
        <v>26.26</v>
      </c>
      <c r="AD48" s="8">
        <v>25.86</v>
      </c>
      <c r="AE48" s="4">
        <v>25.65</v>
      </c>
      <c r="AF48" s="8">
        <v>26.37</v>
      </c>
      <c r="AG48" s="4">
        <v>26.69</v>
      </c>
      <c r="AH48" s="4">
        <v>26.5</v>
      </c>
      <c r="AI48" s="8">
        <v>25.94</v>
      </c>
      <c r="AK48" s="19">
        <v>45</v>
      </c>
      <c r="AL48" s="8">
        <v>29.66</v>
      </c>
      <c r="AM48" s="8">
        <v>27.65</v>
      </c>
      <c r="AN48" s="8">
        <v>26.41</v>
      </c>
      <c r="AO48" s="8">
        <v>25.93</v>
      </c>
      <c r="AP48" s="8">
        <v>24.4</v>
      </c>
      <c r="AQ48" s="4">
        <v>23.3</v>
      </c>
      <c r="AR48" s="8">
        <v>22.41</v>
      </c>
      <c r="AS48" s="4">
        <v>22.15</v>
      </c>
      <c r="AT48" s="4">
        <v>22.23</v>
      </c>
      <c r="AU48" s="8">
        <v>21.66</v>
      </c>
      <c r="AW48" s="19">
        <v>45</v>
      </c>
      <c r="AX48" s="8">
        <v>29.83</v>
      </c>
      <c r="AY48" s="8">
        <v>29.01</v>
      </c>
      <c r="AZ48" s="8">
        <v>28.51</v>
      </c>
      <c r="BA48" s="8">
        <v>26.26</v>
      </c>
      <c r="BB48" s="8">
        <v>25.86</v>
      </c>
      <c r="BC48" s="4">
        <v>25.65</v>
      </c>
      <c r="BD48" s="8">
        <v>26.37</v>
      </c>
      <c r="BE48" s="4">
        <v>26.69</v>
      </c>
      <c r="BF48" s="4">
        <v>26.5</v>
      </c>
      <c r="BG48" s="8">
        <v>25.94</v>
      </c>
      <c r="BI48" s="19">
        <v>45</v>
      </c>
      <c r="BJ48" s="2">
        <v>44</v>
      </c>
      <c r="BK48" s="2">
        <v>256</v>
      </c>
      <c r="BL48" s="2">
        <v>737</v>
      </c>
      <c r="BM48" s="2">
        <v>263</v>
      </c>
      <c r="BN48" s="2">
        <v>359</v>
      </c>
      <c r="BO48" s="2">
        <v>620</v>
      </c>
      <c r="BP48" s="2">
        <v>1670</v>
      </c>
      <c r="BQ48" s="2">
        <v>2347</v>
      </c>
      <c r="BR48" s="2">
        <v>2085</v>
      </c>
      <c r="BS48" s="2">
        <v>860</v>
      </c>
      <c r="BU48" s="19">
        <v>45</v>
      </c>
      <c r="BV48" s="2">
        <v>44</v>
      </c>
      <c r="BW48" s="2">
        <v>256</v>
      </c>
      <c r="BX48" s="2">
        <v>355</v>
      </c>
      <c r="BY48" s="2">
        <v>30</v>
      </c>
      <c r="BZ48" s="2">
        <v>37</v>
      </c>
      <c r="CA48" s="2">
        <v>200</v>
      </c>
      <c r="CB48" s="2">
        <v>262</v>
      </c>
      <c r="CC48" s="2">
        <v>183</v>
      </c>
      <c r="CD48" s="2">
        <v>92</v>
      </c>
      <c r="CE48" s="2">
        <v>278</v>
      </c>
    </row>
    <row r="49" spans="1:83" ht="14.25" customHeight="1" x14ac:dyDescent="0.2">
      <c r="A49" s="20" t="s">
        <v>46</v>
      </c>
      <c r="B49" s="11">
        <v>29.85</v>
      </c>
      <c r="C49" s="11">
        <v>28.94</v>
      </c>
      <c r="D49" s="11">
        <v>28.69</v>
      </c>
      <c r="E49" s="11">
        <v>27.85</v>
      </c>
      <c r="F49" s="11"/>
      <c r="G49" s="11">
        <v>28</v>
      </c>
      <c r="H49" s="13"/>
      <c r="I49" s="11"/>
      <c r="J49" s="13"/>
      <c r="K49" s="13"/>
      <c r="M49" s="20" t="s">
        <v>148</v>
      </c>
      <c r="N49" s="11">
        <v>29.67</v>
      </c>
      <c r="O49" s="11">
        <v>28.02</v>
      </c>
      <c r="P49" s="11">
        <v>27.55</v>
      </c>
      <c r="Q49" s="11">
        <v>25.86</v>
      </c>
      <c r="R49" s="11">
        <v>24.59</v>
      </c>
      <c r="S49" s="11">
        <v>23.85</v>
      </c>
      <c r="T49" s="13">
        <v>23.27</v>
      </c>
      <c r="U49" s="11">
        <v>23.5</v>
      </c>
      <c r="V49" s="13">
        <v>23.94</v>
      </c>
      <c r="W49" s="13">
        <v>23.94</v>
      </c>
      <c r="Y49" s="20">
        <v>46</v>
      </c>
      <c r="Z49" s="11">
        <v>29.85</v>
      </c>
      <c r="AA49" s="11">
        <v>28.94</v>
      </c>
      <c r="AB49" s="11">
        <v>28.69</v>
      </c>
      <c r="AC49" s="11">
        <v>27.85</v>
      </c>
      <c r="AD49" s="11"/>
      <c r="AE49" s="11">
        <v>28</v>
      </c>
      <c r="AF49" s="13"/>
      <c r="AG49" s="11"/>
      <c r="AH49" s="13"/>
      <c r="AI49" s="13"/>
      <c r="AK49" s="20">
        <v>46</v>
      </c>
      <c r="AL49" s="11">
        <v>29.67</v>
      </c>
      <c r="AM49" s="11">
        <v>28.02</v>
      </c>
      <c r="AN49" s="11">
        <v>27.55</v>
      </c>
      <c r="AO49" s="11">
        <v>25.86</v>
      </c>
      <c r="AP49" s="11">
        <v>24.59</v>
      </c>
      <c r="AQ49" s="11">
        <v>23.85</v>
      </c>
      <c r="AR49" s="13">
        <v>23.27</v>
      </c>
      <c r="AS49" s="11">
        <v>23.5</v>
      </c>
      <c r="AT49" s="13">
        <v>23.94</v>
      </c>
      <c r="AU49" s="13">
        <v>23.94</v>
      </c>
      <c r="AW49" s="20">
        <v>46</v>
      </c>
      <c r="AX49" s="11">
        <v>29.85</v>
      </c>
      <c r="AY49" s="11">
        <v>28.94</v>
      </c>
      <c r="AZ49" s="11">
        <v>28.69</v>
      </c>
      <c r="BA49" s="11">
        <v>27.85</v>
      </c>
      <c r="BB49" s="11"/>
      <c r="BC49" s="11">
        <v>28</v>
      </c>
      <c r="BD49" s="13"/>
      <c r="BE49" s="11"/>
      <c r="BF49" s="13"/>
      <c r="BG49" s="13"/>
      <c r="BI49" s="20">
        <v>46</v>
      </c>
      <c r="BJ49" s="10">
        <v>46</v>
      </c>
      <c r="BK49" s="10">
        <v>240</v>
      </c>
      <c r="BL49" s="10">
        <v>878</v>
      </c>
      <c r="BM49" s="10">
        <v>1507</v>
      </c>
      <c r="BN49" s="10"/>
      <c r="BO49" s="10">
        <v>3892</v>
      </c>
      <c r="BP49" s="10"/>
      <c r="BQ49" s="10"/>
      <c r="BR49" s="10"/>
      <c r="BS49" s="10"/>
      <c r="BU49" s="20">
        <v>46</v>
      </c>
      <c r="BV49" s="10">
        <v>46</v>
      </c>
      <c r="BW49" s="10">
        <v>240</v>
      </c>
      <c r="BX49" s="10">
        <v>308</v>
      </c>
      <c r="BY49" s="10">
        <v>845</v>
      </c>
      <c r="BZ49" s="10">
        <v>3739</v>
      </c>
      <c r="CA49" s="10">
        <v>3892</v>
      </c>
      <c r="CB49" s="10"/>
      <c r="CC49" s="10"/>
      <c r="CD49" s="10"/>
      <c r="CE49" s="10"/>
    </row>
    <row r="50" spans="1:83" ht="14.25" customHeight="1" x14ac:dyDescent="0.2">
      <c r="A50" s="19" t="s">
        <v>47</v>
      </c>
      <c r="B50" s="8">
        <v>29.85</v>
      </c>
      <c r="C50" s="8">
        <v>29.76</v>
      </c>
      <c r="D50" s="8">
        <v>28.01</v>
      </c>
      <c r="E50" s="8">
        <v>26.45</v>
      </c>
      <c r="F50" s="8">
        <v>26.11</v>
      </c>
      <c r="G50" s="8">
        <v>25.2</v>
      </c>
      <c r="H50" s="4">
        <v>25.85</v>
      </c>
      <c r="I50" s="4">
        <v>26.1</v>
      </c>
      <c r="J50" s="4">
        <v>25.57</v>
      </c>
      <c r="K50" s="8"/>
      <c r="M50" s="19" t="s">
        <v>149</v>
      </c>
      <c r="N50" s="8">
        <v>29.67</v>
      </c>
      <c r="O50" s="8">
        <v>28.32</v>
      </c>
      <c r="P50" s="8">
        <v>26.2</v>
      </c>
      <c r="Q50" s="8">
        <v>24.51</v>
      </c>
      <c r="R50" s="8">
        <v>23.9</v>
      </c>
      <c r="S50" s="8">
        <v>23.67</v>
      </c>
      <c r="T50" s="4">
        <v>23.33</v>
      </c>
      <c r="U50" s="4">
        <v>23.15</v>
      </c>
      <c r="V50" s="4"/>
      <c r="W50" s="8"/>
      <c r="Y50" s="19">
        <v>47</v>
      </c>
      <c r="Z50" s="8">
        <v>29.85</v>
      </c>
      <c r="AA50" s="8">
        <v>29.76</v>
      </c>
      <c r="AB50" s="8">
        <v>28.01</v>
      </c>
      <c r="AC50" s="8">
        <v>26.45</v>
      </c>
      <c r="AD50" s="8">
        <v>26.11</v>
      </c>
      <c r="AE50" s="8">
        <v>25.2</v>
      </c>
      <c r="AF50" s="4">
        <v>25.85</v>
      </c>
      <c r="AG50" s="4">
        <v>26.1</v>
      </c>
      <c r="AH50" s="4">
        <v>25.57</v>
      </c>
      <c r="AI50" s="8"/>
      <c r="AK50" s="19">
        <v>47</v>
      </c>
      <c r="AL50" s="8">
        <v>29.67</v>
      </c>
      <c r="AM50" s="8">
        <v>28.32</v>
      </c>
      <c r="AN50" s="8">
        <v>26.2</v>
      </c>
      <c r="AO50" s="8">
        <v>24.51</v>
      </c>
      <c r="AP50" s="8">
        <v>23.9</v>
      </c>
      <c r="AQ50" s="8">
        <v>23.67</v>
      </c>
      <c r="AR50" s="4">
        <v>23.33</v>
      </c>
      <c r="AS50" s="4">
        <v>23.15</v>
      </c>
      <c r="AT50" s="4"/>
      <c r="AU50" s="8"/>
      <c r="AW50" s="19">
        <v>47</v>
      </c>
      <c r="AX50" s="8">
        <v>29.85</v>
      </c>
      <c r="AY50" s="8">
        <v>29.76</v>
      </c>
      <c r="AZ50" s="8">
        <v>28.01</v>
      </c>
      <c r="BA50" s="8">
        <v>26.45</v>
      </c>
      <c r="BB50" s="8">
        <v>26.11</v>
      </c>
      <c r="BC50" s="8">
        <v>25.2</v>
      </c>
      <c r="BD50" s="4">
        <v>25.85</v>
      </c>
      <c r="BE50" s="4">
        <v>26.1</v>
      </c>
      <c r="BF50" s="4">
        <v>25.57</v>
      </c>
      <c r="BG50" s="8"/>
      <c r="BI50" s="19">
        <v>47</v>
      </c>
      <c r="BJ50" s="2">
        <v>46</v>
      </c>
      <c r="BK50" s="2">
        <v>507</v>
      </c>
      <c r="BL50" s="2">
        <v>433</v>
      </c>
      <c r="BM50" s="2">
        <v>327</v>
      </c>
      <c r="BN50" s="2">
        <v>494</v>
      </c>
      <c r="BO50" s="2">
        <v>336</v>
      </c>
      <c r="BP50" s="2">
        <v>1038</v>
      </c>
      <c r="BQ50" s="2">
        <v>1619</v>
      </c>
      <c r="BR50" s="2">
        <v>1148</v>
      </c>
      <c r="BS50" s="2"/>
      <c r="BU50" s="19">
        <v>47</v>
      </c>
      <c r="BV50" s="2">
        <v>46</v>
      </c>
      <c r="BW50" s="2">
        <v>324</v>
      </c>
      <c r="BX50" s="2">
        <v>304</v>
      </c>
      <c r="BY50" s="2">
        <v>145</v>
      </c>
      <c r="BZ50" s="2">
        <v>185</v>
      </c>
      <c r="CA50" s="2">
        <v>156</v>
      </c>
      <c r="CB50" s="2">
        <v>658</v>
      </c>
      <c r="CC50" s="2">
        <v>399</v>
      </c>
      <c r="CD50" s="2">
        <v>117</v>
      </c>
      <c r="CE50" s="2">
        <v>176</v>
      </c>
    </row>
    <row r="51" spans="1:83" ht="14.25" customHeight="1" x14ac:dyDescent="0.2">
      <c r="A51" s="20" t="s">
        <v>48</v>
      </c>
      <c r="B51" s="11">
        <v>29.91</v>
      </c>
      <c r="C51" s="11">
        <v>28.89</v>
      </c>
      <c r="D51" s="11">
        <v>26.77</v>
      </c>
      <c r="E51" s="11">
        <v>25.83</v>
      </c>
      <c r="F51" s="11">
        <v>25.75</v>
      </c>
      <c r="G51" s="11">
        <v>24.63</v>
      </c>
      <c r="H51" s="11">
        <v>24.6</v>
      </c>
      <c r="I51" s="11">
        <v>24.08</v>
      </c>
      <c r="J51" s="11">
        <v>24.62</v>
      </c>
      <c r="K51" s="11">
        <v>23.67</v>
      </c>
      <c r="M51" s="20" t="s">
        <v>150</v>
      </c>
      <c r="N51" s="11">
        <v>29.7</v>
      </c>
      <c r="O51" s="11">
        <v>28.04</v>
      </c>
      <c r="P51" s="11"/>
      <c r="Q51" s="11"/>
      <c r="R51" s="11"/>
      <c r="S51" s="11"/>
      <c r="T51" s="11"/>
      <c r="U51" s="11"/>
      <c r="V51" s="11"/>
      <c r="W51" s="11"/>
      <c r="Y51" s="20">
        <v>48</v>
      </c>
      <c r="Z51" s="11">
        <v>29.91</v>
      </c>
      <c r="AA51" s="11">
        <v>28.89</v>
      </c>
      <c r="AB51" s="11">
        <v>26.77</v>
      </c>
      <c r="AC51" s="11">
        <v>25.83</v>
      </c>
      <c r="AD51" s="11">
        <v>25.75</v>
      </c>
      <c r="AE51" s="11">
        <v>24.63</v>
      </c>
      <c r="AF51" s="11">
        <v>24.6</v>
      </c>
      <c r="AG51" s="11">
        <v>24.08</v>
      </c>
      <c r="AH51" s="11">
        <v>24.62</v>
      </c>
      <c r="AI51" s="11">
        <v>23.67</v>
      </c>
      <c r="AK51" s="20">
        <v>48</v>
      </c>
      <c r="AL51" s="11">
        <v>29.7</v>
      </c>
      <c r="AM51" s="11">
        <v>28.04</v>
      </c>
      <c r="AN51" s="11"/>
      <c r="AO51" s="11"/>
      <c r="AP51" s="11"/>
      <c r="AQ51" s="11"/>
      <c r="AR51" s="11"/>
      <c r="AS51" s="11"/>
      <c r="AT51" s="11"/>
      <c r="AU51" s="11"/>
      <c r="AW51" s="20">
        <v>48</v>
      </c>
      <c r="AX51" s="11">
        <v>29.91</v>
      </c>
      <c r="AY51" s="11">
        <v>28.89</v>
      </c>
      <c r="AZ51" s="11">
        <v>26.77</v>
      </c>
      <c r="BA51" s="11">
        <v>25.83</v>
      </c>
      <c r="BB51" s="11">
        <v>25.75</v>
      </c>
      <c r="BC51" s="11">
        <v>24.63</v>
      </c>
      <c r="BD51" s="11">
        <v>24.6</v>
      </c>
      <c r="BE51" s="11">
        <v>24.08</v>
      </c>
      <c r="BF51" s="11">
        <v>24.62</v>
      </c>
      <c r="BG51" s="11">
        <v>23.67</v>
      </c>
      <c r="BI51" s="20">
        <v>48</v>
      </c>
      <c r="BJ51" s="10">
        <v>48</v>
      </c>
      <c r="BK51" s="10">
        <v>225</v>
      </c>
      <c r="BL51" s="10">
        <v>74</v>
      </c>
      <c r="BM51" s="10">
        <v>115</v>
      </c>
      <c r="BN51" s="10">
        <v>292</v>
      </c>
      <c r="BO51" s="10">
        <v>134</v>
      </c>
      <c r="BP51" s="10">
        <v>215</v>
      </c>
      <c r="BQ51" s="10">
        <v>104</v>
      </c>
      <c r="BR51" s="10">
        <v>374</v>
      </c>
      <c r="BS51" s="10">
        <v>102</v>
      </c>
      <c r="BU51" s="20">
        <v>48</v>
      </c>
      <c r="BV51" s="10">
        <v>48</v>
      </c>
      <c r="BW51" s="10">
        <v>225</v>
      </c>
      <c r="BX51" s="10">
        <v>38</v>
      </c>
      <c r="BY51" s="10">
        <v>50</v>
      </c>
      <c r="BZ51" s="10">
        <v>168</v>
      </c>
      <c r="CA51" s="10">
        <v>55</v>
      </c>
      <c r="CB51" s="10">
        <v>131</v>
      </c>
      <c r="CC51" s="10">
        <v>90</v>
      </c>
      <c r="CD51" s="10">
        <v>313</v>
      </c>
      <c r="CE51" s="10">
        <v>100</v>
      </c>
    </row>
    <row r="52" spans="1:83" ht="14.25" customHeight="1" x14ac:dyDescent="0.2">
      <c r="A52" s="19" t="s">
        <v>49</v>
      </c>
      <c r="B52" s="8">
        <v>29.91</v>
      </c>
      <c r="C52" s="8">
        <v>27.12</v>
      </c>
      <c r="D52" s="8">
        <v>27.11</v>
      </c>
      <c r="E52" s="8">
        <v>26.15</v>
      </c>
      <c r="F52" s="8">
        <v>26.45</v>
      </c>
      <c r="G52" s="8">
        <v>26.91</v>
      </c>
      <c r="H52" s="8">
        <v>26.65</v>
      </c>
      <c r="I52" s="8"/>
      <c r="J52" s="8"/>
      <c r="K52" s="8"/>
      <c r="M52" s="19" t="s">
        <v>151</v>
      </c>
      <c r="N52" s="8">
        <v>29.71</v>
      </c>
      <c r="O52" s="8">
        <v>30.47</v>
      </c>
      <c r="P52" s="8">
        <v>27.66</v>
      </c>
      <c r="Q52" s="8">
        <v>26.16</v>
      </c>
      <c r="R52" s="8">
        <v>25.36</v>
      </c>
      <c r="S52" s="8">
        <v>25.23</v>
      </c>
      <c r="T52" s="8"/>
      <c r="U52" s="8"/>
      <c r="V52" s="8"/>
      <c r="W52" s="8"/>
      <c r="Y52" s="19">
        <v>49</v>
      </c>
      <c r="Z52" s="8">
        <v>29.91</v>
      </c>
      <c r="AA52" s="8">
        <v>27.12</v>
      </c>
      <c r="AB52" s="8">
        <v>27.11</v>
      </c>
      <c r="AC52" s="8">
        <v>26.15</v>
      </c>
      <c r="AD52" s="8">
        <v>26.45</v>
      </c>
      <c r="AE52" s="8">
        <v>26.91</v>
      </c>
      <c r="AF52" s="8">
        <v>26.65</v>
      </c>
      <c r="AG52" s="8"/>
      <c r="AH52" s="8"/>
      <c r="AI52" s="8"/>
      <c r="AK52" s="19">
        <v>49</v>
      </c>
      <c r="AL52" s="8">
        <v>29.71</v>
      </c>
      <c r="AM52" s="8">
        <v>30.47</v>
      </c>
      <c r="AN52" s="8">
        <v>27.66</v>
      </c>
      <c r="AO52" s="8">
        <v>26.16</v>
      </c>
      <c r="AP52" s="8">
        <v>25.36</v>
      </c>
      <c r="AQ52" s="8">
        <v>25.23</v>
      </c>
      <c r="AR52" s="8"/>
      <c r="AS52" s="8"/>
      <c r="AT52" s="8"/>
      <c r="AU52" s="8"/>
      <c r="AW52" s="19">
        <v>49</v>
      </c>
      <c r="AX52" s="8">
        <v>29.91</v>
      </c>
      <c r="AY52" s="8">
        <v>27.12</v>
      </c>
      <c r="AZ52" s="8">
        <v>27.11</v>
      </c>
      <c r="BA52" s="8">
        <v>26.15</v>
      </c>
      <c r="BB52" s="8">
        <v>26.45</v>
      </c>
      <c r="BC52" s="8">
        <v>26.91</v>
      </c>
      <c r="BD52" s="8">
        <v>26.65</v>
      </c>
      <c r="BE52" s="8"/>
      <c r="BF52" s="8"/>
      <c r="BG52" s="8"/>
      <c r="BI52" s="19">
        <v>49</v>
      </c>
      <c r="BJ52" s="2">
        <v>48</v>
      </c>
      <c r="BK52" s="2">
        <v>18</v>
      </c>
      <c r="BL52" s="2">
        <v>131</v>
      </c>
      <c r="BM52" s="2">
        <v>220</v>
      </c>
      <c r="BN52" s="2">
        <v>749</v>
      </c>
      <c r="BO52" s="2">
        <v>2018</v>
      </c>
      <c r="BP52" s="2">
        <v>2039</v>
      </c>
      <c r="BQ52" s="2"/>
      <c r="BR52" s="2"/>
      <c r="BS52" s="2"/>
      <c r="BU52" s="19">
        <v>49</v>
      </c>
      <c r="BV52" s="2">
        <v>48</v>
      </c>
      <c r="BW52" s="2">
        <v>8</v>
      </c>
      <c r="BX52" s="2">
        <v>45</v>
      </c>
      <c r="BY52" s="2">
        <v>211</v>
      </c>
      <c r="BZ52" s="2">
        <v>749</v>
      </c>
      <c r="CA52" s="2">
        <v>775</v>
      </c>
      <c r="CB52" s="2">
        <v>701</v>
      </c>
      <c r="CC52" s="2"/>
      <c r="CD52" s="2"/>
      <c r="CE52" s="2"/>
    </row>
    <row r="53" spans="1:83" ht="14.25" customHeight="1" x14ac:dyDescent="0.2">
      <c r="A53" s="20" t="s">
        <v>50</v>
      </c>
      <c r="B53" s="11">
        <v>29.92</v>
      </c>
      <c r="C53" s="11">
        <v>28.4</v>
      </c>
      <c r="D53" s="11">
        <v>27.19</v>
      </c>
      <c r="E53" s="11">
        <v>26.41</v>
      </c>
      <c r="F53" s="11">
        <v>25.77</v>
      </c>
      <c r="G53" s="11">
        <v>27.21</v>
      </c>
      <c r="H53" s="11">
        <v>25.52</v>
      </c>
      <c r="I53" s="11">
        <v>26.21</v>
      </c>
      <c r="J53" s="11">
        <v>26.13</v>
      </c>
      <c r="K53" s="11">
        <v>26.13</v>
      </c>
      <c r="M53" s="20" t="s">
        <v>152</v>
      </c>
      <c r="N53" s="11">
        <v>29.71</v>
      </c>
      <c r="O53" s="11">
        <v>28.53</v>
      </c>
      <c r="P53" s="11">
        <v>27.99</v>
      </c>
      <c r="Q53" s="11"/>
      <c r="R53" s="11"/>
      <c r="S53" s="11"/>
      <c r="T53" s="11"/>
      <c r="U53" s="11"/>
      <c r="V53" s="11"/>
      <c r="W53" s="11"/>
      <c r="Y53" s="20">
        <v>50</v>
      </c>
      <c r="Z53" s="11">
        <v>29.92</v>
      </c>
      <c r="AA53" s="11">
        <v>28.4</v>
      </c>
      <c r="AB53" s="11">
        <v>27.19</v>
      </c>
      <c r="AC53" s="11">
        <v>26.41</v>
      </c>
      <c r="AD53" s="11">
        <v>25.77</v>
      </c>
      <c r="AE53" s="11">
        <v>27.21</v>
      </c>
      <c r="AF53" s="11">
        <v>25.52</v>
      </c>
      <c r="AG53" s="11">
        <v>26.21</v>
      </c>
      <c r="AH53" s="11">
        <v>26.13</v>
      </c>
      <c r="AI53" s="11">
        <v>26.13</v>
      </c>
      <c r="AK53" s="20">
        <v>50</v>
      </c>
      <c r="AL53" s="11">
        <v>29.71</v>
      </c>
      <c r="AM53" s="11">
        <v>28.53</v>
      </c>
      <c r="AN53" s="11">
        <v>27.99</v>
      </c>
      <c r="AO53" s="11"/>
      <c r="AP53" s="11"/>
      <c r="AQ53" s="11"/>
      <c r="AR53" s="11"/>
      <c r="AS53" s="11"/>
      <c r="AT53" s="11"/>
      <c r="AU53" s="11"/>
      <c r="AW53" s="20">
        <v>50</v>
      </c>
      <c r="AX53" s="11">
        <v>29.92</v>
      </c>
      <c r="AY53" s="11">
        <v>28.4</v>
      </c>
      <c r="AZ53" s="11">
        <v>27.19</v>
      </c>
      <c r="BA53" s="11">
        <v>26.41</v>
      </c>
      <c r="BB53" s="11">
        <v>25.77</v>
      </c>
      <c r="BC53" s="11">
        <v>27.21</v>
      </c>
      <c r="BD53" s="11">
        <v>25.52</v>
      </c>
      <c r="BE53" s="11">
        <v>26.21</v>
      </c>
      <c r="BF53" s="11">
        <v>26.13</v>
      </c>
      <c r="BG53" s="11">
        <v>26.13</v>
      </c>
      <c r="BI53" s="20">
        <v>50</v>
      </c>
      <c r="BJ53" s="10">
        <v>50</v>
      </c>
      <c r="BK53" s="10">
        <v>121</v>
      </c>
      <c r="BL53" s="10">
        <v>147</v>
      </c>
      <c r="BM53" s="10">
        <v>313</v>
      </c>
      <c r="BN53" s="10">
        <v>300</v>
      </c>
      <c r="BO53" s="10">
        <v>2476</v>
      </c>
      <c r="BP53" s="10">
        <v>760</v>
      </c>
      <c r="BQ53" s="10">
        <v>1756</v>
      </c>
      <c r="BR53" s="10">
        <v>1700</v>
      </c>
      <c r="BS53" s="10">
        <v>916</v>
      </c>
      <c r="BU53" s="20">
        <v>50</v>
      </c>
      <c r="BV53" s="10">
        <v>32</v>
      </c>
      <c r="BW53" s="10">
        <v>78</v>
      </c>
      <c r="BX53" s="10">
        <v>147</v>
      </c>
      <c r="BY53" s="10">
        <v>170</v>
      </c>
      <c r="BZ53" s="10">
        <v>181</v>
      </c>
      <c r="CA53" s="10">
        <v>662</v>
      </c>
      <c r="CB53" s="10">
        <v>477</v>
      </c>
      <c r="CC53" s="10">
        <v>595</v>
      </c>
      <c r="CD53" s="10">
        <v>1329</v>
      </c>
      <c r="CE53" s="10">
        <v>539</v>
      </c>
    </row>
    <row r="54" spans="1:83" ht="14.25" customHeight="1" x14ac:dyDescent="0.2">
      <c r="A54" s="19" t="s">
        <v>51</v>
      </c>
      <c r="B54" s="8">
        <v>29.94</v>
      </c>
      <c r="C54" s="8">
        <v>27.86</v>
      </c>
      <c r="D54" s="8">
        <v>27.22</v>
      </c>
      <c r="E54" s="8">
        <v>26.16</v>
      </c>
      <c r="F54" s="8">
        <v>25.8</v>
      </c>
      <c r="G54" s="8">
        <v>26.2</v>
      </c>
      <c r="H54" s="8">
        <v>26.1</v>
      </c>
      <c r="I54" s="8">
        <v>25.05</v>
      </c>
      <c r="J54" s="8">
        <v>26.1</v>
      </c>
      <c r="K54" s="8">
        <v>30.4</v>
      </c>
      <c r="M54" s="19" t="s">
        <v>153</v>
      </c>
      <c r="N54" s="8">
        <v>29.73</v>
      </c>
      <c r="O54" s="8">
        <v>27.65</v>
      </c>
      <c r="P54" s="8">
        <v>26.07</v>
      </c>
      <c r="Q54" s="8">
        <v>24</v>
      </c>
      <c r="R54" s="8">
        <v>22.67</v>
      </c>
      <c r="S54" s="8">
        <v>22.79</v>
      </c>
      <c r="T54" s="8">
        <v>22.41</v>
      </c>
      <c r="U54" s="8">
        <v>22.67</v>
      </c>
      <c r="V54" s="8">
        <v>21.69</v>
      </c>
      <c r="W54" s="8">
        <v>21</v>
      </c>
      <c r="Y54" s="19">
        <v>51</v>
      </c>
      <c r="Z54" s="8">
        <v>29.94</v>
      </c>
      <c r="AA54" s="8">
        <v>27.86</v>
      </c>
      <c r="AB54" s="8">
        <v>27.22</v>
      </c>
      <c r="AC54" s="8">
        <v>26.16</v>
      </c>
      <c r="AD54" s="8">
        <v>25.8</v>
      </c>
      <c r="AE54" s="8">
        <v>26.2</v>
      </c>
      <c r="AF54" s="8">
        <v>26.1</v>
      </c>
      <c r="AG54" s="8">
        <v>25.05</v>
      </c>
      <c r="AH54" s="8">
        <v>26.1</v>
      </c>
      <c r="AI54" s="8">
        <v>30.4</v>
      </c>
      <c r="AK54" s="19">
        <v>51</v>
      </c>
      <c r="AL54" s="8">
        <v>29.73</v>
      </c>
      <c r="AM54" s="8">
        <v>27.65</v>
      </c>
      <c r="AN54" s="8">
        <v>26.07</v>
      </c>
      <c r="AO54" s="8">
        <v>24</v>
      </c>
      <c r="AP54" s="8">
        <v>22.67</v>
      </c>
      <c r="AQ54" s="8">
        <v>22.79</v>
      </c>
      <c r="AR54" s="8">
        <v>22.41</v>
      </c>
      <c r="AS54" s="8">
        <v>22.67</v>
      </c>
      <c r="AT54" s="8">
        <v>21.69</v>
      </c>
      <c r="AU54" s="8">
        <v>21</v>
      </c>
      <c r="AW54" s="19">
        <v>51</v>
      </c>
      <c r="AX54" s="8">
        <v>29.94</v>
      </c>
      <c r="AY54" s="8">
        <v>27.86</v>
      </c>
      <c r="AZ54" s="8">
        <v>27.22</v>
      </c>
      <c r="BA54" s="8">
        <v>26.16</v>
      </c>
      <c r="BB54" s="8">
        <v>25.8</v>
      </c>
      <c r="BC54" s="8">
        <v>26.2</v>
      </c>
      <c r="BD54" s="8">
        <v>26.1</v>
      </c>
      <c r="BE54" s="8">
        <v>25.05</v>
      </c>
      <c r="BF54" s="8">
        <v>26.1</v>
      </c>
      <c r="BG54" s="8">
        <v>30.4</v>
      </c>
      <c r="BI54" s="19">
        <v>51</v>
      </c>
      <c r="BJ54" s="2">
        <v>51</v>
      </c>
      <c r="BK54" s="2">
        <v>55</v>
      </c>
      <c r="BL54" s="2">
        <v>154</v>
      </c>
      <c r="BM54" s="2">
        <v>225</v>
      </c>
      <c r="BN54" s="2">
        <v>321</v>
      </c>
      <c r="BO54" s="2">
        <v>1112</v>
      </c>
      <c r="BP54" s="2">
        <v>1322</v>
      </c>
      <c r="BQ54" s="2">
        <v>586</v>
      </c>
      <c r="BR54" s="2">
        <v>1671</v>
      </c>
      <c r="BS54" s="2">
        <v>2269</v>
      </c>
      <c r="BU54" s="19">
        <v>51</v>
      </c>
      <c r="BV54" s="2">
        <v>6</v>
      </c>
      <c r="BW54" s="2">
        <v>2</v>
      </c>
      <c r="BX54" s="2">
        <v>11</v>
      </c>
      <c r="BY54" s="2">
        <v>17</v>
      </c>
      <c r="BZ54" s="2">
        <v>178</v>
      </c>
      <c r="CA54" s="2">
        <v>217</v>
      </c>
      <c r="CB54" s="2">
        <v>277</v>
      </c>
      <c r="CC54" s="2">
        <v>93</v>
      </c>
      <c r="CD54" s="2">
        <v>122</v>
      </c>
      <c r="CE54" s="2">
        <v>78</v>
      </c>
    </row>
    <row r="55" spans="1:83" ht="14.25" customHeight="1" x14ac:dyDescent="0.2">
      <c r="A55" s="20" t="s">
        <v>52</v>
      </c>
      <c r="B55" s="11">
        <v>29.95</v>
      </c>
      <c r="C55" s="11">
        <v>30.11</v>
      </c>
      <c r="D55" s="11">
        <v>27.87</v>
      </c>
      <c r="E55" s="11">
        <v>26.65</v>
      </c>
      <c r="F55" s="11">
        <v>25.83</v>
      </c>
      <c r="G55" s="11">
        <v>25.24</v>
      </c>
      <c r="H55" s="11"/>
      <c r="I55" s="11">
        <v>25.5</v>
      </c>
      <c r="J55" s="11"/>
      <c r="K55" s="11"/>
      <c r="M55" s="20" t="s">
        <v>154</v>
      </c>
      <c r="N55" s="11">
        <v>29.75</v>
      </c>
      <c r="O55" s="11">
        <v>27.49</v>
      </c>
      <c r="P55" s="11">
        <v>26.22</v>
      </c>
      <c r="Q55" s="11">
        <v>26.27</v>
      </c>
      <c r="R55" s="11">
        <v>25.64</v>
      </c>
      <c r="S55" s="11">
        <v>25.03</v>
      </c>
      <c r="T55" s="11">
        <v>23.85</v>
      </c>
      <c r="U55" s="11">
        <v>23.73</v>
      </c>
      <c r="V55" s="11">
        <v>22.89</v>
      </c>
      <c r="W55" s="11">
        <v>22.66</v>
      </c>
      <c r="Y55" s="20">
        <v>52</v>
      </c>
      <c r="Z55" s="11">
        <v>29.95</v>
      </c>
      <c r="AA55" s="11">
        <v>30.11</v>
      </c>
      <c r="AB55" s="11">
        <v>27.87</v>
      </c>
      <c r="AC55" s="11">
        <v>26.65</v>
      </c>
      <c r="AD55" s="11">
        <v>25.83</v>
      </c>
      <c r="AE55" s="11">
        <v>25.24</v>
      </c>
      <c r="AF55" s="11"/>
      <c r="AG55" s="11">
        <v>25.5</v>
      </c>
      <c r="AH55" s="11"/>
      <c r="AI55" s="11"/>
      <c r="AK55" s="20">
        <v>52</v>
      </c>
      <c r="AL55" s="11">
        <v>29.75</v>
      </c>
      <c r="AM55" s="11">
        <v>27.49</v>
      </c>
      <c r="AN55" s="11">
        <v>26.22</v>
      </c>
      <c r="AO55" s="11">
        <v>26.27</v>
      </c>
      <c r="AP55" s="11">
        <v>25.64</v>
      </c>
      <c r="AQ55" s="11">
        <v>25.03</v>
      </c>
      <c r="AR55" s="11">
        <v>23.85</v>
      </c>
      <c r="AS55" s="11">
        <v>23.73</v>
      </c>
      <c r="AT55" s="11">
        <v>22.89</v>
      </c>
      <c r="AU55" s="11">
        <v>22.66</v>
      </c>
      <c r="AW55" s="20">
        <v>52</v>
      </c>
      <c r="AX55" s="11">
        <v>29.95</v>
      </c>
      <c r="AY55" s="11">
        <v>30.11</v>
      </c>
      <c r="AZ55" s="11">
        <v>27.87</v>
      </c>
      <c r="BA55" s="11">
        <v>26.65</v>
      </c>
      <c r="BB55" s="11">
        <v>25.83</v>
      </c>
      <c r="BC55" s="11">
        <v>25.24</v>
      </c>
      <c r="BD55" s="11"/>
      <c r="BE55" s="11">
        <v>25.5</v>
      </c>
      <c r="BF55" s="11"/>
      <c r="BG55" s="11"/>
      <c r="BI55" s="20">
        <v>52</v>
      </c>
      <c r="BJ55" s="10">
        <v>52</v>
      </c>
      <c r="BK55" s="10">
        <v>683</v>
      </c>
      <c r="BL55" s="10">
        <v>376</v>
      </c>
      <c r="BM55" s="10">
        <v>428</v>
      </c>
      <c r="BN55" s="10">
        <v>341</v>
      </c>
      <c r="BO55" s="10">
        <v>356</v>
      </c>
      <c r="BP55" s="10"/>
      <c r="BQ55" s="10">
        <v>990</v>
      </c>
      <c r="BR55" s="10"/>
      <c r="BS55" s="10"/>
      <c r="BU55" s="20">
        <v>52</v>
      </c>
      <c r="BV55" s="10">
        <v>5</v>
      </c>
      <c r="BW55" s="10">
        <v>51</v>
      </c>
      <c r="BX55" s="10">
        <v>8</v>
      </c>
      <c r="BY55" s="10">
        <v>59</v>
      </c>
      <c r="BZ55" s="10">
        <v>25</v>
      </c>
      <c r="CA55" s="10">
        <v>28</v>
      </c>
      <c r="CB55" s="10">
        <v>18</v>
      </c>
      <c r="CC55" s="10">
        <v>24</v>
      </c>
      <c r="CD55" s="10">
        <v>27</v>
      </c>
      <c r="CE55" s="10">
        <v>107</v>
      </c>
    </row>
    <row r="56" spans="1:83" ht="14.25" customHeight="1" x14ac:dyDescent="0.2">
      <c r="A56" s="19" t="s">
        <v>53</v>
      </c>
      <c r="B56" s="8">
        <v>29.99</v>
      </c>
      <c r="C56" s="8">
        <v>26.8</v>
      </c>
      <c r="D56" s="8">
        <v>25.88</v>
      </c>
      <c r="E56" s="8">
        <v>24.56</v>
      </c>
      <c r="F56" s="8">
        <v>25.55</v>
      </c>
      <c r="G56" s="8">
        <v>24.22</v>
      </c>
      <c r="H56" s="8">
        <v>24.54</v>
      </c>
      <c r="I56" s="8">
        <v>24.13</v>
      </c>
      <c r="J56" s="4">
        <v>24.24</v>
      </c>
      <c r="K56" s="8">
        <v>24.24</v>
      </c>
      <c r="M56" s="19" t="s">
        <v>155</v>
      </c>
      <c r="N56" s="8">
        <v>29.75</v>
      </c>
      <c r="O56" s="8">
        <v>27.65</v>
      </c>
      <c r="P56" s="8">
        <v>27.27</v>
      </c>
      <c r="Q56" s="8">
        <v>26.93</v>
      </c>
      <c r="R56" s="8">
        <v>26.78</v>
      </c>
      <c r="S56" s="8">
        <v>25</v>
      </c>
      <c r="T56" s="8">
        <v>24.17</v>
      </c>
      <c r="U56" s="8">
        <v>23.61</v>
      </c>
      <c r="V56" s="4"/>
      <c r="W56" s="8"/>
      <c r="Y56" s="19">
        <v>53</v>
      </c>
      <c r="Z56" s="8">
        <v>29.99</v>
      </c>
      <c r="AA56" s="8">
        <v>26.8</v>
      </c>
      <c r="AB56" s="8">
        <v>25.88</v>
      </c>
      <c r="AC56" s="8">
        <v>24.56</v>
      </c>
      <c r="AD56" s="8">
        <v>25.55</v>
      </c>
      <c r="AE56" s="8">
        <v>24.22</v>
      </c>
      <c r="AF56" s="8">
        <v>24.54</v>
      </c>
      <c r="AG56" s="8">
        <v>24.13</v>
      </c>
      <c r="AH56" s="4">
        <v>24.24</v>
      </c>
      <c r="AI56" s="8">
        <v>24.24</v>
      </c>
      <c r="AK56" s="19">
        <v>53</v>
      </c>
      <c r="AL56" s="8">
        <v>29.75</v>
      </c>
      <c r="AM56" s="8">
        <v>27.65</v>
      </c>
      <c r="AN56" s="8">
        <v>27.27</v>
      </c>
      <c r="AO56" s="8">
        <v>26.93</v>
      </c>
      <c r="AP56" s="8">
        <v>26.78</v>
      </c>
      <c r="AQ56" s="8">
        <v>25</v>
      </c>
      <c r="AR56" s="8">
        <v>24.17</v>
      </c>
      <c r="AS56" s="8">
        <v>23.61</v>
      </c>
      <c r="AT56" s="4"/>
      <c r="AU56" s="8"/>
      <c r="AW56" s="19">
        <v>53</v>
      </c>
      <c r="AX56" s="8">
        <v>29.99</v>
      </c>
      <c r="AY56" s="8">
        <v>26.8</v>
      </c>
      <c r="AZ56" s="8">
        <v>25.88</v>
      </c>
      <c r="BA56" s="8">
        <v>24.56</v>
      </c>
      <c r="BB56" s="8">
        <v>25.55</v>
      </c>
      <c r="BC56" s="8">
        <v>24.22</v>
      </c>
      <c r="BD56" s="8">
        <v>24.54</v>
      </c>
      <c r="BE56" s="8">
        <v>24.13</v>
      </c>
      <c r="BF56" s="4">
        <v>24.24</v>
      </c>
      <c r="BG56" s="8">
        <v>24.24</v>
      </c>
      <c r="BI56" s="19">
        <v>53</v>
      </c>
      <c r="BJ56" s="2">
        <v>53</v>
      </c>
      <c r="BK56" s="2">
        <v>7</v>
      </c>
      <c r="BL56" s="2">
        <v>14</v>
      </c>
      <c r="BM56" s="2">
        <v>4</v>
      </c>
      <c r="BN56" s="2">
        <v>218</v>
      </c>
      <c r="BO56" s="2">
        <v>47</v>
      </c>
      <c r="BP56" s="2">
        <v>191</v>
      </c>
      <c r="BQ56" s="2">
        <v>124</v>
      </c>
      <c r="BR56" s="2">
        <v>200</v>
      </c>
      <c r="BS56" s="2">
        <v>187</v>
      </c>
      <c r="BU56" s="19">
        <v>53</v>
      </c>
      <c r="BV56" s="2">
        <v>53</v>
      </c>
      <c r="BW56" s="2">
        <v>7</v>
      </c>
      <c r="BX56" s="2">
        <v>3</v>
      </c>
      <c r="BY56" s="2">
        <v>2</v>
      </c>
      <c r="BZ56" s="2">
        <v>2</v>
      </c>
      <c r="CA56" s="2">
        <v>2</v>
      </c>
      <c r="CB56" s="2">
        <v>5</v>
      </c>
      <c r="CC56" s="2">
        <v>3</v>
      </c>
      <c r="CD56" s="2">
        <v>6</v>
      </c>
      <c r="CE56" s="2">
        <v>5</v>
      </c>
    </row>
    <row r="57" spans="1:83" ht="14.25" customHeight="1" x14ac:dyDescent="0.2">
      <c r="A57" s="20" t="s">
        <v>54</v>
      </c>
      <c r="B57" s="11">
        <v>30.01</v>
      </c>
      <c r="C57" s="11">
        <v>27.66</v>
      </c>
      <c r="D57" s="11">
        <v>27.24</v>
      </c>
      <c r="E57" s="11">
        <v>27.16</v>
      </c>
      <c r="F57" s="11">
        <v>27.66</v>
      </c>
      <c r="G57" s="11">
        <v>26.99</v>
      </c>
      <c r="H57" s="11">
        <v>26.48</v>
      </c>
      <c r="I57" s="11">
        <v>26.34</v>
      </c>
      <c r="J57" s="11">
        <v>26.44</v>
      </c>
      <c r="K57" s="11">
        <v>25.43</v>
      </c>
      <c r="M57" s="20" t="s">
        <v>156</v>
      </c>
      <c r="N57" s="11">
        <v>29.75</v>
      </c>
      <c r="O57" s="11">
        <v>28.01</v>
      </c>
      <c r="P57" s="11">
        <v>26.73</v>
      </c>
      <c r="Q57" s="11">
        <v>26.3</v>
      </c>
      <c r="R57" s="11"/>
      <c r="S57" s="11"/>
      <c r="T57" s="11"/>
      <c r="U57" s="11"/>
      <c r="V57" s="11"/>
      <c r="W57" s="11"/>
      <c r="Y57" s="20">
        <v>54</v>
      </c>
      <c r="Z57" s="11">
        <v>30.01</v>
      </c>
      <c r="AA57" s="11">
        <v>27.66</v>
      </c>
      <c r="AB57" s="11">
        <v>27.24</v>
      </c>
      <c r="AC57" s="11">
        <v>27.16</v>
      </c>
      <c r="AD57" s="11">
        <v>27.66</v>
      </c>
      <c r="AE57" s="11">
        <v>26.99</v>
      </c>
      <c r="AF57" s="11">
        <v>26.48</v>
      </c>
      <c r="AG57" s="11">
        <v>26.34</v>
      </c>
      <c r="AH57" s="11">
        <v>26.44</v>
      </c>
      <c r="AI57" s="11">
        <v>25.43</v>
      </c>
      <c r="AK57" s="20">
        <v>54</v>
      </c>
      <c r="AL57" s="11">
        <v>29.75</v>
      </c>
      <c r="AM57" s="11">
        <v>28.01</v>
      </c>
      <c r="AN57" s="11">
        <v>26.73</v>
      </c>
      <c r="AO57" s="11">
        <v>26.3</v>
      </c>
      <c r="AP57" s="11"/>
      <c r="AQ57" s="11"/>
      <c r="AR57" s="11"/>
      <c r="AS57" s="11"/>
      <c r="AT57" s="11"/>
      <c r="AU57" s="11"/>
      <c r="AW57" s="20">
        <v>54</v>
      </c>
      <c r="AX57" s="11">
        <v>30.01</v>
      </c>
      <c r="AY57" s="11">
        <v>27.66</v>
      </c>
      <c r="AZ57" s="11">
        <v>27.24</v>
      </c>
      <c r="BA57" s="11">
        <v>27.16</v>
      </c>
      <c r="BB57" s="11">
        <v>27.66</v>
      </c>
      <c r="BC57" s="11">
        <v>26.99</v>
      </c>
      <c r="BD57" s="11">
        <v>26.48</v>
      </c>
      <c r="BE57" s="11">
        <v>26.34</v>
      </c>
      <c r="BF57" s="11">
        <v>26.44</v>
      </c>
      <c r="BG57" s="11">
        <v>25.43</v>
      </c>
      <c r="BI57" s="20">
        <v>54</v>
      </c>
      <c r="BJ57" s="10">
        <v>54</v>
      </c>
      <c r="BK57" s="10">
        <v>40</v>
      </c>
      <c r="BL57" s="10">
        <v>162</v>
      </c>
      <c r="BM57" s="10">
        <v>774</v>
      </c>
      <c r="BN57" s="10">
        <v>2308</v>
      </c>
      <c r="BO57" s="10">
        <v>2132</v>
      </c>
      <c r="BP57" s="10">
        <v>1824</v>
      </c>
      <c r="BQ57" s="10">
        <v>1896</v>
      </c>
      <c r="BR57" s="10">
        <v>2021</v>
      </c>
      <c r="BS57" s="10">
        <v>846</v>
      </c>
      <c r="BU57" s="20">
        <v>54</v>
      </c>
      <c r="BV57" s="10">
        <v>3</v>
      </c>
      <c r="BW57" s="10">
        <v>5</v>
      </c>
      <c r="BX57" s="10">
        <v>7</v>
      </c>
      <c r="BY57" s="10">
        <v>15</v>
      </c>
      <c r="BZ57" s="10">
        <v>87</v>
      </c>
      <c r="CA57" s="10">
        <v>52</v>
      </c>
      <c r="CB57" s="10">
        <v>28</v>
      </c>
      <c r="CC57" s="10">
        <v>60</v>
      </c>
      <c r="CD57" s="10">
        <v>47</v>
      </c>
      <c r="CE57" s="10">
        <v>46</v>
      </c>
    </row>
    <row r="58" spans="1:83" ht="14.25" customHeight="1" x14ac:dyDescent="0.2">
      <c r="A58" s="19" t="s">
        <v>55</v>
      </c>
      <c r="B58" s="8">
        <v>30.01</v>
      </c>
      <c r="C58" s="8">
        <v>29.39</v>
      </c>
      <c r="D58" s="8">
        <v>26.9</v>
      </c>
      <c r="E58" s="8">
        <v>26.69</v>
      </c>
      <c r="F58" s="8">
        <v>26.22</v>
      </c>
      <c r="G58" s="8">
        <v>25.92</v>
      </c>
      <c r="H58" s="8">
        <v>25.64</v>
      </c>
      <c r="I58" s="8">
        <v>26.49</v>
      </c>
      <c r="J58" s="8">
        <v>25.68</v>
      </c>
      <c r="K58" s="8"/>
      <c r="M58" s="19" t="s">
        <v>157</v>
      </c>
      <c r="N58" s="8">
        <v>29.76</v>
      </c>
      <c r="O58" s="8">
        <v>27.84</v>
      </c>
      <c r="P58" s="8">
        <v>27.57</v>
      </c>
      <c r="Q58" s="8">
        <v>26.29</v>
      </c>
      <c r="R58" s="8">
        <v>26.93</v>
      </c>
      <c r="S58" s="8">
        <v>24.36</v>
      </c>
      <c r="T58" s="8">
        <v>24.01</v>
      </c>
      <c r="U58" s="8">
        <v>23.43</v>
      </c>
      <c r="V58" s="8">
        <v>21.66</v>
      </c>
      <c r="W58" s="8"/>
      <c r="Y58" s="19">
        <v>55</v>
      </c>
      <c r="Z58" s="8">
        <v>30.01</v>
      </c>
      <c r="AA58" s="8">
        <v>29.39</v>
      </c>
      <c r="AB58" s="8">
        <v>26.9</v>
      </c>
      <c r="AC58" s="8">
        <v>26.69</v>
      </c>
      <c r="AD58" s="8">
        <v>26.22</v>
      </c>
      <c r="AE58" s="8">
        <v>25.92</v>
      </c>
      <c r="AF58" s="8">
        <v>25.64</v>
      </c>
      <c r="AG58" s="8">
        <v>26.49</v>
      </c>
      <c r="AH58" s="8">
        <v>25.68</v>
      </c>
      <c r="AI58" s="8"/>
      <c r="AK58" s="19">
        <v>55</v>
      </c>
      <c r="AL58" s="8">
        <v>29.76</v>
      </c>
      <c r="AM58" s="8">
        <v>27.84</v>
      </c>
      <c r="AN58" s="8">
        <v>27.57</v>
      </c>
      <c r="AO58" s="8">
        <v>26.29</v>
      </c>
      <c r="AP58" s="8">
        <v>26.93</v>
      </c>
      <c r="AQ58" s="8">
        <v>24.36</v>
      </c>
      <c r="AR58" s="8">
        <v>24.01</v>
      </c>
      <c r="AS58" s="8">
        <v>23.43</v>
      </c>
      <c r="AT58" s="8">
        <v>21.66</v>
      </c>
      <c r="AU58" s="8"/>
      <c r="AW58" s="19">
        <v>55</v>
      </c>
      <c r="AX58" s="8">
        <v>30.01</v>
      </c>
      <c r="AY58" s="8">
        <v>29.39</v>
      </c>
      <c r="AZ58" s="8">
        <v>26.9</v>
      </c>
      <c r="BA58" s="8">
        <v>26.69</v>
      </c>
      <c r="BB58" s="8">
        <v>26.22</v>
      </c>
      <c r="BC58" s="8">
        <v>25.92</v>
      </c>
      <c r="BD58" s="8">
        <v>25.64</v>
      </c>
      <c r="BE58" s="8">
        <v>26.49</v>
      </c>
      <c r="BF58" s="8">
        <v>25.68</v>
      </c>
      <c r="BG58" s="8"/>
      <c r="BI58" s="19">
        <v>55</v>
      </c>
      <c r="BJ58" s="7">
        <v>54</v>
      </c>
      <c r="BK58" s="7">
        <v>371</v>
      </c>
      <c r="BL58" s="7">
        <v>92</v>
      </c>
      <c r="BM58" s="7">
        <v>452</v>
      </c>
      <c r="BN58" s="7">
        <v>562</v>
      </c>
      <c r="BO58" s="7">
        <v>840</v>
      </c>
      <c r="BP58" s="7">
        <v>854</v>
      </c>
      <c r="BQ58" s="7">
        <v>2100</v>
      </c>
      <c r="BR58" s="7">
        <v>1253</v>
      </c>
      <c r="BS58" s="7"/>
      <c r="BU58" s="19">
        <v>55</v>
      </c>
      <c r="BV58" s="7">
        <v>54</v>
      </c>
      <c r="BW58" s="7">
        <v>278</v>
      </c>
      <c r="BX58" s="7">
        <v>92</v>
      </c>
      <c r="BY58" s="7">
        <v>96</v>
      </c>
      <c r="BZ58" s="7">
        <v>562</v>
      </c>
      <c r="CA58" s="7">
        <v>289</v>
      </c>
      <c r="CB58" s="7">
        <v>553</v>
      </c>
      <c r="CC58" s="7">
        <v>596</v>
      </c>
      <c r="CD58" s="7">
        <v>736</v>
      </c>
      <c r="CE58" s="7"/>
    </row>
    <row r="59" spans="1:83" ht="14.25" customHeight="1" x14ac:dyDescent="0.2">
      <c r="A59" s="20" t="s">
        <v>56</v>
      </c>
      <c r="B59" s="11">
        <v>30.06</v>
      </c>
      <c r="C59" s="11">
        <v>28.64</v>
      </c>
      <c r="D59" s="11">
        <v>27.47</v>
      </c>
      <c r="E59" s="11">
        <v>25.43</v>
      </c>
      <c r="F59" s="11"/>
      <c r="G59" s="11"/>
      <c r="H59" s="11"/>
      <c r="I59" s="11"/>
      <c r="J59" s="11"/>
      <c r="K59" s="11"/>
      <c r="M59" s="20" t="s">
        <v>158</v>
      </c>
      <c r="N59" s="11">
        <v>29.77</v>
      </c>
      <c r="O59" s="11">
        <v>29.38</v>
      </c>
      <c r="P59" s="11">
        <v>27.56</v>
      </c>
      <c r="Q59" s="11">
        <v>25.97</v>
      </c>
      <c r="R59" s="11">
        <v>25.56</v>
      </c>
      <c r="S59" s="11">
        <v>24.47</v>
      </c>
      <c r="T59" s="11">
        <v>23.28</v>
      </c>
      <c r="U59" s="11"/>
      <c r="V59" s="11"/>
      <c r="W59" s="11"/>
      <c r="Y59" s="20">
        <v>56</v>
      </c>
      <c r="Z59" s="11">
        <v>30.06</v>
      </c>
      <c r="AA59" s="11">
        <v>28.64</v>
      </c>
      <c r="AB59" s="11">
        <v>27.47</v>
      </c>
      <c r="AC59" s="11">
        <v>25.43</v>
      </c>
      <c r="AD59" s="11"/>
      <c r="AE59" s="11"/>
      <c r="AF59" s="11"/>
      <c r="AG59" s="11"/>
      <c r="AH59" s="11"/>
      <c r="AI59" s="11"/>
      <c r="AK59" s="20">
        <v>56</v>
      </c>
      <c r="AL59" s="11">
        <v>29.77</v>
      </c>
      <c r="AM59" s="11">
        <v>29.38</v>
      </c>
      <c r="AN59" s="11">
        <v>27.56</v>
      </c>
      <c r="AO59" s="11">
        <v>25.97</v>
      </c>
      <c r="AP59" s="11">
        <v>25.56</v>
      </c>
      <c r="AQ59" s="11">
        <v>24.47</v>
      </c>
      <c r="AR59" s="11">
        <v>23.28</v>
      </c>
      <c r="AS59" s="11"/>
      <c r="AT59" s="11"/>
      <c r="AU59" s="11"/>
      <c r="AW59" s="20">
        <v>56</v>
      </c>
      <c r="AX59" s="11">
        <v>30.06</v>
      </c>
      <c r="AY59" s="11">
        <v>28.64</v>
      </c>
      <c r="AZ59" s="11">
        <v>27.47</v>
      </c>
      <c r="BA59" s="11">
        <v>25.43</v>
      </c>
      <c r="BB59" s="11"/>
      <c r="BC59" s="11"/>
      <c r="BD59" s="11"/>
      <c r="BE59" s="11"/>
      <c r="BF59" s="11"/>
      <c r="BG59" s="11"/>
      <c r="BI59" s="20">
        <v>56</v>
      </c>
      <c r="BJ59" s="9">
        <v>56</v>
      </c>
      <c r="BK59" s="9">
        <v>165</v>
      </c>
      <c r="BL59" s="10">
        <v>226</v>
      </c>
      <c r="BM59" s="10">
        <v>55</v>
      </c>
      <c r="BN59" s="10"/>
      <c r="BO59" s="10"/>
      <c r="BP59" s="10"/>
      <c r="BQ59" s="10"/>
      <c r="BR59" s="10"/>
      <c r="BS59" s="10"/>
      <c r="BU59" s="20">
        <v>56</v>
      </c>
      <c r="BV59" s="9">
        <v>56</v>
      </c>
      <c r="BW59" s="9">
        <v>116</v>
      </c>
      <c r="BX59" s="10">
        <v>226</v>
      </c>
      <c r="BY59" s="10">
        <v>55</v>
      </c>
      <c r="BZ59" s="10"/>
      <c r="CA59" s="10"/>
      <c r="CB59" s="10"/>
      <c r="CC59" s="10"/>
      <c r="CD59" s="10"/>
      <c r="CE59" s="10"/>
    </row>
    <row r="60" spans="1:83" ht="14.25" customHeight="1" x14ac:dyDescent="0.2">
      <c r="A60" s="19" t="s">
        <v>57</v>
      </c>
      <c r="B60" s="8">
        <v>30.08</v>
      </c>
      <c r="C60" s="8">
        <v>28.55</v>
      </c>
      <c r="D60" s="8">
        <v>27.5</v>
      </c>
      <c r="E60" s="8">
        <v>26.33</v>
      </c>
      <c r="F60" s="8">
        <v>26.16</v>
      </c>
      <c r="G60" s="8"/>
      <c r="H60" s="8"/>
      <c r="I60" s="8"/>
      <c r="J60" s="8">
        <v>25.04</v>
      </c>
      <c r="K60" s="3"/>
      <c r="M60" s="19" t="s">
        <v>159</v>
      </c>
      <c r="N60" s="8">
        <v>29.78</v>
      </c>
      <c r="O60" s="8">
        <v>28.39</v>
      </c>
      <c r="P60" s="8">
        <v>27.01</v>
      </c>
      <c r="Q60" s="8">
        <v>25.35</v>
      </c>
      <c r="R60" s="8">
        <v>24.12</v>
      </c>
      <c r="S60" s="8">
        <v>22.83</v>
      </c>
      <c r="T60" s="8">
        <v>22.56</v>
      </c>
      <c r="U60" s="8">
        <v>23.28</v>
      </c>
      <c r="V60" s="8">
        <v>23.49</v>
      </c>
      <c r="W60" s="3">
        <v>23.49</v>
      </c>
      <c r="Y60" s="19">
        <v>57</v>
      </c>
      <c r="Z60" s="8">
        <v>30.08</v>
      </c>
      <c r="AA60" s="8">
        <v>28.55</v>
      </c>
      <c r="AB60" s="8">
        <v>27.5</v>
      </c>
      <c r="AC60" s="8">
        <v>26.33</v>
      </c>
      <c r="AD60" s="8">
        <v>26.16</v>
      </c>
      <c r="AE60" s="8"/>
      <c r="AF60" s="8"/>
      <c r="AG60" s="8"/>
      <c r="AH60" s="8">
        <v>25.04</v>
      </c>
      <c r="AI60" s="3"/>
      <c r="AK60" s="19">
        <v>57</v>
      </c>
      <c r="AL60" s="8">
        <v>29.78</v>
      </c>
      <c r="AM60" s="8">
        <v>28.39</v>
      </c>
      <c r="AN60" s="8">
        <v>27.01</v>
      </c>
      <c r="AO60" s="8">
        <v>25.35</v>
      </c>
      <c r="AP60" s="8">
        <v>24.12</v>
      </c>
      <c r="AQ60" s="8">
        <v>22.83</v>
      </c>
      <c r="AR60" s="8">
        <v>22.56</v>
      </c>
      <c r="AS60" s="8">
        <v>23.28</v>
      </c>
      <c r="AT60" s="8">
        <v>23.49</v>
      </c>
      <c r="AU60" s="3">
        <v>23.49</v>
      </c>
      <c r="AW60" s="19">
        <v>57</v>
      </c>
      <c r="AX60" s="8">
        <v>30.08</v>
      </c>
      <c r="AY60" s="8">
        <v>28.55</v>
      </c>
      <c r="AZ60" s="8">
        <v>27.5</v>
      </c>
      <c r="BA60" s="8">
        <v>26.33</v>
      </c>
      <c r="BB60" s="8">
        <v>26.16</v>
      </c>
      <c r="BC60" s="8"/>
      <c r="BD60" s="8"/>
      <c r="BE60" s="8"/>
      <c r="BF60" s="8">
        <v>25.04</v>
      </c>
      <c r="BG60" s="3"/>
      <c r="BI60" s="19">
        <v>57</v>
      </c>
      <c r="BJ60" s="2">
        <v>57</v>
      </c>
      <c r="BK60" s="2">
        <v>144</v>
      </c>
      <c r="BL60" s="2">
        <v>237</v>
      </c>
      <c r="BM60" s="2">
        <v>282</v>
      </c>
      <c r="BN60" s="2">
        <v>529</v>
      </c>
      <c r="BO60" s="2"/>
      <c r="BP60" s="2"/>
      <c r="BQ60" s="2"/>
      <c r="BR60" s="2">
        <v>689</v>
      </c>
      <c r="BS60" s="2"/>
      <c r="BU60" s="19">
        <v>57</v>
      </c>
      <c r="BV60" s="2">
        <v>35</v>
      </c>
      <c r="BW60" s="2">
        <v>52</v>
      </c>
      <c r="BX60" s="2">
        <v>35</v>
      </c>
      <c r="BY60" s="2">
        <v>52</v>
      </c>
      <c r="BZ60" s="2">
        <v>29</v>
      </c>
      <c r="CA60" s="2">
        <v>97</v>
      </c>
      <c r="CB60" s="2">
        <v>52</v>
      </c>
      <c r="CC60" s="2">
        <v>42</v>
      </c>
      <c r="CD60" s="2">
        <v>24</v>
      </c>
      <c r="CE60" s="2">
        <v>44</v>
      </c>
    </row>
    <row r="61" spans="1:83" ht="14.25" customHeight="1" x14ac:dyDescent="0.2">
      <c r="A61" s="20" t="s">
        <v>58</v>
      </c>
      <c r="B61" s="11">
        <v>30.08</v>
      </c>
      <c r="C61" s="11">
        <v>27.86</v>
      </c>
      <c r="D61" s="11">
        <v>26.66</v>
      </c>
      <c r="E61" s="11">
        <v>26.49</v>
      </c>
      <c r="F61" s="11">
        <v>26.11</v>
      </c>
      <c r="G61" s="11"/>
      <c r="H61" s="11"/>
      <c r="I61" s="11"/>
      <c r="J61" s="11"/>
      <c r="K61" s="11"/>
      <c r="M61" s="20" t="s">
        <v>160</v>
      </c>
      <c r="N61" s="11">
        <v>29.79</v>
      </c>
      <c r="O61" s="11">
        <v>27.88</v>
      </c>
      <c r="P61" s="11">
        <v>27.27</v>
      </c>
      <c r="Q61" s="11">
        <v>26.38</v>
      </c>
      <c r="R61" s="11">
        <v>26.94</v>
      </c>
      <c r="S61" s="11">
        <v>24.5</v>
      </c>
      <c r="T61" s="11">
        <v>23.33</v>
      </c>
      <c r="U61" s="11">
        <v>22.07</v>
      </c>
      <c r="V61" s="11">
        <v>22.12</v>
      </c>
      <c r="W61" s="11">
        <v>21.45</v>
      </c>
      <c r="Y61" s="20">
        <v>58</v>
      </c>
      <c r="Z61" s="11">
        <v>30.08</v>
      </c>
      <c r="AA61" s="11">
        <v>27.86</v>
      </c>
      <c r="AB61" s="11">
        <v>26.66</v>
      </c>
      <c r="AC61" s="11">
        <v>26.49</v>
      </c>
      <c r="AD61" s="11">
        <v>26.11</v>
      </c>
      <c r="AE61" s="11"/>
      <c r="AF61" s="11"/>
      <c r="AG61" s="11"/>
      <c r="AH61" s="11"/>
      <c r="AI61" s="11"/>
      <c r="AK61" s="20">
        <v>58</v>
      </c>
      <c r="AL61" s="11">
        <v>29.79</v>
      </c>
      <c r="AM61" s="11">
        <v>27.88</v>
      </c>
      <c r="AN61" s="11">
        <v>27.27</v>
      </c>
      <c r="AO61" s="11">
        <v>26.38</v>
      </c>
      <c r="AP61" s="11">
        <v>26.94</v>
      </c>
      <c r="AQ61" s="11">
        <v>24.5</v>
      </c>
      <c r="AR61" s="11">
        <v>23.33</v>
      </c>
      <c r="AS61" s="11">
        <v>22.07</v>
      </c>
      <c r="AT61" s="11">
        <v>22.12</v>
      </c>
      <c r="AU61" s="11">
        <v>21.45</v>
      </c>
      <c r="AW61" s="20">
        <v>58</v>
      </c>
      <c r="AX61" s="11">
        <v>30.08</v>
      </c>
      <c r="AY61" s="11">
        <v>27.86</v>
      </c>
      <c r="AZ61" s="11">
        <v>26.66</v>
      </c>
      <c r="BA61" s="11">
        <v>26.49</v>
      </c>
      <c r="BB61" s="11">
        <v>26.11</v>
      </c>
      <c r="BC61" s="11"/>
      <c r="BD61" s="11"/>
      <c r="BE61" s="11"/>
      <c r="BF61" s="11"/>
      <c r="BG61" s="11"/>
      <c r="BI61" s="20">
        <v>58</v>
      </c>
      <c r="BJ61" s="10">
        <v>57</v>
      </c>
      <c r="BK61" s="10">
        <v>55</v>
      </c>
      <c r="BL61" s="10">
        <v>62</v>
      </c>
      <c r="BM61" s="10">
        <v>349</v>
      </c>
      <c r="BN61" s="10">
        <v>494</v>
      </c>
      <c r="BO61" s="10"/>
      <c r="BP61" s="10"/>
      <c r="BQ61" s="10"/>
      <c r="BR61" s="10"/>
      <c r="BS61" s="10"/>
      <c r="BU61" s="20">
        <v>58</v>
      </c>
      <c r="BV61" s="10">
        <v>57</v>
      </c>
      <c r="BW61" s="10">
        <v>49</v>
      </c>
      <c r="BX61" s="10">
        <v>54</v>
      </c>
      <c r="BY61" s="10">
        <v>201</v>
      </c>
      <c r="BZ61" s="10">
        <v>186</v>
      </c>
      <c r="CA61" s="10"/>
      <c r="CB61" s="10"/>
      <c r="CC61" s="10"/>
      <c r="CD61" s="10"/>
      <c r="CE61" s="10"/>
    </row>
    <row r="62" spans="1:83" ht="14.25" customHeight="1" x14ac:dyDescent="0.2">
      <c r="A62" s="19" t="s">
        <v>59</v>
      </c>
      <c r="B62" s="8">
        <v>30.1</v>
      </c>
      <c r="C62" s="8">
        <v>29.3</v>
      </c>
      <c r="D62" s="8">
        <v>27.51</v>
      </c>
      <c r="E62" s="4">
        <v>27.49</v>
      </c>
      <c r="F62" s="8"/>
      <c r="G62" s="4"/>
      <c r="H62" s="4"/>
      <c r="I62" s="4"/>
      <c r="J62" s="4"/>
      <c r="K62" s="3"/>
      <c r="M62" s="19" t="s">
        <v>161</v>
      </c>
      <c r="N62" s="8">
        <v>29.81</v>
      </c>
      <c r="O62" s="8">
        <v>28.08</v>
      </c>
      <c r="P62" s="8">
        <v>27.04</v>
      </c>
      <c r="Q62" s="4"/>
      <c r="R62" s="8"/>
      <c r="S62" s="4"/>
      <c r="T62" s="4"/>
      <c r="U62" s="4"/>
      <c r="V62" s="4"/>
      <c r="W62" s="3"/>
      <c r="Y62" s="19">
        <v>59</v>
      </c>
      <c r="Z62" s="8">
        <v>30.1</v>
      </c>
      <c r="AA62" s="8">
        <v>29.3</v>
      </c>
      <c r="AB62" s="8">
        <v>27.51</v>
      </c>
      <c r="AC62" s="4">
        <v>27.49</v>
      </c>
      <c r="AD62" s="8"/>
      <c r="AE62" s="4"/>
      <c r="AF62" s="4"/>
      <c r="AG62" s="4"/>
      <c r="AH62" s="4"/>
      <c r="AI62" s="3"/>
      <c r="AK62" s="19">
        <v>59</v>
      </c>
      <c r="AL62" s="8">
        <v>29.81</v>
      </c>
      <c r="AM62" s="8">
        <v>28.08</v>
      </c>
      <c r="AN62" s="8">
        <v>27.04</v>
      </c>
      <c r="AO62" s="4"/>
      <c r="AP62" s="8"/>
      <c r="AQ62" s="4"/>
      <c r="AR62" s="4"/>
      <c r="AS62" s="4"/>
      <c r="AT62" s="4"/>
      <c r="AU62" s="3"/>
      <c r="AW62" s="19">
        <v>59</v>
      </c>
      <c r="AX62" s="8">
        <v>30.1</v>
      </c>
      <c r="AY62" s="8">
        <v>29.3</v>
      </c>
      <c r="AZ62" s="8">
        <v>27.51</v>
      </c>
      <c r="BA62" s="4">
        <v>27.49</v>
      </c>
      <c r="BB62" s="8"/>
      <c r="BC62" s="4"/>
      <c r="BD62" s="4"/>
      <c r="BE62" s="4"/>
      <c r="BF62" s="4"/>
      <c r="BG62" s="3"/>
      <c r="BI62" s="19">
        <v>59</v>
      </c>
      <c r="BJ62" s="1">
        <v>59</v>
      </c>
      <c r="BK62" s="1">
        <v>340</v>
      </c>
      <c r="BL62" s="2">
        <v>245</v>
      </c>
      <c r="BM62" s="2">
        <v>1075</v>
      </c>
      <c r="BN62" s="2"/>
      <c r="BO62" s="2"/>
      <c r="BP62" s="2"/>
      <c r="BQ62" s="2"/>
      <c r="BR62" s="2"/>
      <c r="BS62" s="2"/>
      <c r="BU62" s="19">
        <v>59</v>
      </c>
      <c r="BV62" s="1">
        <v>23</v>
      </c>
      <c r="BW62" s="1">
        <v>173</v>
      </c>
      <c r="BX62" s="2">
        <v>217</v>
      </c>
      <c r="BY62" s="2">
        <v>832</v>
      </c>
      <c r="BZ62" s="2"/>
      <c r="CA62" s="2"/>
      <c r="CB62" s="2"/>
      <c r="CC62" s="2"/>
      <c r="CD62" s="2"/>
      <c r="CE62" s="2"/>
    </row>
    <row r="63" spans="1:83" ht="14.25" customHeight="1" x14ac:dyDescent="0.2">
      <c r="A63" s="20" t="s">
        <v>60</v>
      </c>
      <c r="B63" s="11">
        <v>30.13</v>
      </c>
      <c r="C63" s="11">
        <v>28.21</v>
      </c>
      <c r="D63" s="11">
        <v>26.18</v>
      </c>
      <c r="E63" s="11">
        <v>25.24</v>
      </c>
      <c r="F63" s="11">
        <v>24.88</v>
      </c>
      <c r="G63" s="11">
        <v>24.74</v>
      </c>
      <c r="H63" s="11">
        <v>25.31</v>
      </c>
      <c r="I63" s="11">
        <v>25.51</v>
      </c>
      <c r="J63" s="11">
        <v>26.29</v>
      </c>
      <c r="K63" s="12">
        <v>26.29</v>
      </c>
      <c r="M63" s="20" t="s">
        <v>162</v>
      </c>
      <c r="N63" s="11">
        <v>29.81</v>
      </c>
      <c r="O63" s="11">
        <v>28.44</v>
      </c>
      <c r="P63" s="11">
        <v>26.91</v>
      </c>
      <c r="Q63" s="11">
        <v>24.5</v>
      </c>
      <c r="R63" s="11">
        <v>23.37</v>
      </c>
      <c r="S63" s="11">
        <v>22.63</v>
      </c>
      <c r="T63" s="11">
        <v>22.27</v>
      </c>
      <c r="U63" s="11">
        <v>22.15</v>
      </c>
      <c r="V63" s="11">
        <v>21.83</v>
      </c>
      <c r="W63" s="12">
        <v>21.48</v>
      </c>
      <c r="Y63" s="20">
        <v>60</v>
      </c>
      <c r="Z63" s="11">
        <v>30.13</v>
      </c>
      <c r="AA63" s="11">
        <v>28.21</v>
      </c>
      <c r="AB63" s="11">
        <v>26.18</v>
      </c>
      <c r="AC63" s="11">
        <v>25.24</v>
      </c>
      <c r="AD63" s="11">
        <v>24.88</v>
      </c>
      <c r="AE63" s="11">
        <v>24.74</v>
      </c>
      <c r="AF63" s="11">
        <v>25.31</v>
      </c>
      <c r="AG63" s="11">
        <v>25.51</v>
      </c>
      <c r="AH63" s="11">
        <v>26.29</v>
      </c>
      <c r="AI63" s="12">
        <v>26.29</v>
      </c>
      <c r="AK63" s="20">
        <v>60</v>
      </c>
      <c r="AL63" s="11">
        <v>29.81</v>
      </c>
      <c r="AM63" s="11">
        <v>28.44</v>
      </c>
      <c r="AN63" s="11">
        <v>26.91</v>
      </c>
      <c r="AO63" s="11">
        <v>24.5</v>
      </c>
      <c r="AP63" s="11">
        <v>23.37</v>
      </c>
      <c r="AQ63" s="11">
        <v>22.63</v>
      </c>
      <c r="AR63" s="11">
        <v>22.27</v>
      </c>
      <c r="AS63" s="11">
        <v>22.15</v>
      </c>
      <c r="AT63" s="11">
        <v>21.83</v>
      </c>
      <c r="AU63" s="12">
        <v>21.48</v>
      </c>
      <c r="AW63" s="20">
        <v>60</v>
      </c>
      <c r="AX63" s="11">
        <v>30.13</v>
      </c>
      <c r="AY63" s="11">
        <v>28.21</v>
      </c>
      <c r="AZ63" s="11">
        <v>26.18</v>
      </c>
      <c r="BA63" s="11">
        <v>25.24</v>
      </c>
      <c r="BB63" s="11">
        <v>24.88</v>
      </c>
      <c r="BC63" s="11">
        <v>24.74</v>
      </c>
      <c r="BD63" s="11">
        <v>25.31</v>
      </c>
      <c r="BE63" s="11">
        <v>25.51</v>
      </c>
      <c r="BF63" s="11">
        <v>26.29</v>
      </c>
      <c r="BG63" s="12">
        <v>26.29</v>
      </c>
      <c r="BI63" s="20">
        <v>60</v>
      </c>
      <c r="BJ63" s="10">
        <v>60</v>
      </c>
      <c r="BK63" s="10">
        <v>94</v>
      </c>
      <c r="BL63" s="10">
        <v>31</v>
      </c>
      <c r="BM63" s="10">
        <v>35</v>
      </c>
      <c r="BN63" s="10">
        <v>43</v>
      </c>
      <c r="BO63" s="10">
        <v>161</v>
      </c>
      <c r="BP63" s="10">
        <v>588</v>
      </c>
      <c r="BQ63" s="10">
        <v>1004</v>
      </c>
      <c r="BR63" s="10">
        <v>1877</v>
      </c>
      <c r="BS63" s="10">
        <v>972</v>
      </c>
      <c r="BU63" s="20">
        <v>60</v>
      </c>
      <c r="BV63" s="10">
        <v>45</v>
      </c>
      <c r="BW63" s="10">
        <v>14</v>
      </c>
      <c r="BX63" s="10">
        <v>8</v>
      </c>
      <c r="BY63" s="10">
        <v>6</v>
      </c>
      <c r="BZ63" s="10">
        <v>16</v>
      </c>
      <c r="CA63" s="10">
        <v>27</v>
      </c>
      <c r="CB63" s="10">
        <v>38</v>
      </c>
      <c r="CC63" s="10">
        <v>52</v>
      </c>
      <c r="CD63" s="10">
        <v>40</v>
      </c>
      <c r="CE63" s="10">
        <v>19</v>
      </c>
    </row>
    <row r="64" spans="1:83" ht="14.25" customHeight="1" x14ac:dyDescent="0.2">
      <c r="A64" s="19" t="s">
        <v>61</v>
      </c>
      <c r="B64" s="8">
        <v>30.14</v>
      </c>
      <c r="C64" s="8">
        <v>28.72</v>
      </c>
      <c r="D64" s="8">
        <v>28.27</v>
      </c>
      <c r="E64" s="8">
        <v>26.07</v>
      </c>
      <c r="F64" s="8">
        <v>24.44</v>
      </c>
      <c r="G64" s="8">
        <v>24.56</v>
      </c>
      <c r="H64" s="8">
        <v>24.24</v>
      </c>
      <c r="I64" s="8">
        <v>24.41</v>
      </c>
      <c r="J64" s="8">
        <v>24.1</v>
      </c>
      <c r="K64" s="8"/>
      <c r="M64" s="19" t="s">
        <v>163</v>
      </c>
      <c r="N64" s="8">
        <v>29.81</v>
      </c>
      <c r="O64" s="8"/>
      <c r="P64" s="8"/>
      <c r="Q64" s="8"/>
      <c r="R64" s="8"/>
      <c r="S64" s="8"/>
      <c r="T64" s="8"/>
      <c r="U64" s="8"/>
      <c r="V64" s="8"/>
      <c r="W64" s="8"/>
      <c r="Y64" s="19">
        <v>61</v>
      </c>
      <c r="Z64" s="8">
        <v>30.14</v>
      </c>
      <c r="AA64" s="8">
        <v>28.72</v>
      </c>
      <c r="AB64" s="8">
        <v>28.27</v>
      </c>
      <c r="AC64" s="8">
        <v>26.07</v>
      </c>
      <c r="AD64" s="8">
        <v>24.44</v>
      </c>
      <c r="AE64" s="8">
        <v>24.56</v>
      </c>
      <c r="AF64" s="8">
        <v>24.24</v>
      </c>
      <c r="AG64" s="8">
        <v>24.41</v>
      </c>
      <c r="AH64" s="8">
        <v>24.1</v>
      </c>
      <c r="AI64" s="8"/>
      <c r="AK64" s="19">
        <v>61</v>
      </c>
      <c r="AL64" s="8">
        <v>29.81</v>
      </c>
      <c r="AM64" s="8"/>
      <c r="AN64" s="8"/>
      <c r="AO64" s="8"/>
      <c r="AP64" s="8"/>
      <c r="AQ64" s="8"/>
      <c r="AR64" s="8"/>
      <c r="AS64" s="8"/>
      <c r="AT64" s="8"/>
      <c r="AU64" s="8"/>
      <c r="AW64" s="19">
        <v>61</v>
      </c>
      <c r="AX64" s="8">
        <v>30.14</v>
      </c>
      <c r="AY64" s="8">
        <v>28.72</v>
      </c>
      <c r="AZ64" s="8">
        <v>28.27</v>
      </c>
      <c r="BA64" s="8">
        <v>26.07</v>
      </c>
      <c r="BB64" s="8">
        <v>24.44</v>
      </c>
      <c r="BC64" s="8">
        <v>24.56</v>
      </c>
      <c r="BD64" s="8">
        <v>24.24</v>
      </c>
      <c r="BE64" s="8">
        <v>24.41</v>
      </c>
      <c r="BF64" s="8">
        <v>24.1</v>
      </c>
      <c r="BG64" s="8"/>
      <c r="BI64" s="19">
        <v>61</v>
      </c>
      <c r="BJ64" s="2">
        <v>61</v>
      </c>
      <c r="BK64" s="2">
        <v>183</v>
      </c>
      <c r="BL64" s="2">
        <v>577</v>
      </c>
      <c r="BM64" s="2">
        <v>191</v>
      </c>
      <c r="BN64" s="2">
        <v>14</v>
      </c>
      <c r="BO64" s="2">
        <v>116</v>
      </c>
      <c r="BP64" s="2">
        <v>91</v>
      </c>
      <c r="BQ64" s="2">
        <v>221</v>
      </c>
      <c r="BR64" s="2">
        <v>151</v>
      </c>
      <c r="BS64" s="2"/>
      <c r="BU64" s="19">
        <v>61</v>
      </c>
      <c r="BV64" s="2">
        <v>14</v>
      </c>
      <c r="BW64" s="2">
        <v>36</v>
      </c>
      <c r="BX64" s="2">
        <v>51</v>
      </c>
      <c r="BY64" s="2">
        <v>35</v>
      </c>
      <c r="BZ64" s="2">
        <v>14</v>
      </c>
      <c r="CA64" s="2">
        <v>24</v>
      </c>
      <c r="CB64" s="2">
        <v>15</v>
      </c>
      <c r="CC64" s="2">
        <v>38</v>
      </c>
      <c r="CD64" s="2">
        <v>19</v>
      </c>
      <c r="CE64" s="2"/>
    </row>
    <row r="65" spans="1:83" ht="14.25" customHeight="1" x14ac:dyDescent="0.2">
      <c r="A65" s="20" t="s">
        <v>62</v>
      </c>
      <c r="B65" s="11">
        <v>30.16</v>
      </c>
      <c r="C65" s="11">
        <v>27.03</v>
      </c>
      <c r="D65" s="11">
        <v>26.64</v>
      </c>
      <c r="E65" s="11">
        <v>26.2</v>
      </c>
      <c r="F65" s="11">
        <v>25.63</v>
      </c>
      <c r="G65" s="11">
        <v>25.61</v>
      </c>
      <c r="H65" s="11">
        <v>24.11</v>
      </c>
      <c r="I65" s="11">
        <v>24.6</v>
      </c>
      <c r="J65" s="11">
        <v>24.6</v>
      </c>
      <c r="K65" s="11">
        <v>23.93</v>
      </c>
      <c r="M65" s="20" t="s">
        <v>164</v>
      </c>
      <c r="N65" s="11">
        <v>29.82</v>
      </c>
      <c r="O65" s="11">
        <v>28.66</v>
      </c>
      <c r="P65" s="11">
        <v>27.45</v>
      </c>
      <c r="Q65" s="11">
        <v>26.43</v>
      </c>
      <c r="R65" s="11">
        <v>25.25</v>
      </c>
      <c r="S65" s="11"/>
      <c r="T65" s="11"/>
      <c r="U65" s="11"/>
      <c r="V65" s="11"/>
      <c r="W65" s="11"/>
      <c r="Y65" s="20">
        <v>62</v>
      </c>
      <c r="Z65" s="11">
        <v>30.16</v>
      </c>
      <c r="AA65" s="11">
        <v>27.03</v>
      </c>
      <c r="AB65" s="11">
        <v>26.64</v>
      </c>
      <c r="AC65" s="11">
        <v>26.2</v>
      </c>
      <c r="AD65" s="11">
        <v>25.63</v>
      </c>
      <c r="AE65" s="11">
        <v>25.61</v>
      </c>
      <c r="AF65" s="11">
        <v>24.11</v>
      </c>
      <c r="AG65" s="11">
        <v>24.6</v>
      </c>
      <c r="AH65" s="11">
        <v>24.6</v>
      </c>
      <c r="AI65" s="11">
        <v>23.93</v>
      </c>
      <c r="AK65" s="20">
        <v>62</v>
      </c>
      <c r="AL65" s="11">
        <v>29.82</v>
      </c>
      <c r="AM65" s="11">
        <v>28.66</v>
      </c>
      <c r="AN65" s="11">
        <v>27.45</v>
      </c>
      <c r="AO65" s="11">
        <v>26.43</v>
      </c>
      <c r="AP65" s="11">
        <v>25.25</v>
      </c>
      <c r="AQ65" s="11"/>
      <c r="AR65" s="11"/>
      <c r="AS65" s="11"/>
      <c r="AT65" s="11"/>
      <c r="AU65" s="11"/>
      <c r="AW65" s="20">
        <v>62</v>
      </c>
      <c r="AX65" s="11">
        <v>30.16</v>
      </c>
      <c r="AY65" s="11">
        <v>27.03</v>
      </c>
      <c r="AZ65" s="11">
        <v>26.64</v>
      </c>
      <c r="BA65" s="11">
        <v>26.2</v>
      </c>
      <c r="BB65" s="11">
        <v>25.63</v>
      </c>
      <c r="BC65" s="11">
        <v>25.61</v>
      </c>
      <c r="BD65" s="11">
        <v>24.11</v>
      </c>
      <c r="BE65" s="11">
        <v>24.6</v>
      </c>
      <c r="BF65" s="11">
        <v>24.6</v>
      </c>
      <c r="BG65" s="11">
        <v>23.93</v>
      </c>
      <c r="BI65" s="20">
        <v>62</v>
      </c>
      <c r="BJ65" s="10">
        <v>62</v>
      </c>
      <c r="BK65" s="10">
        <v>14</v>
      </c>
      <c r="BL65" s="10">
        <v>60</v>
      </c>
      <c r="BM65" s="10">
        <v>238</v>
      </c>
      <c r="BN65" s="10">
        <v>246</v>
      </c>
      <c r="BO65" s="10">
        <v>581</v>
      </c>
      <c r="BP65" s="10">
        <v>70</v>
      </c>
      <c r="BQ65" s="10">
        <v>323</v>
      </c>
      <c r="BR65" s="10">
        <v>354</v>
      </c>
      <c r="BS65" s="10">
        <v>108</v>
      </c>
      <c r="BU65" s="20">
        <v>62</v>
      </c>
      <c r="BV65" s="10">
        <v>62</v>
      </c>
      <c r="BW65" s="10">
        <v>14</v>
      </c>
      <c r="BX65" s="10">
        <v>60</v>
      </c>
      <c r="BY65" s="10">
        <v>55</v>
      </c>
      <c r="BZ65" s="10">
        <v>64</v>
      </c>
      <c r="CA65" s="10">
        <v>137</v>
      </c>
      <c r="CB65" s="10">
        <v>70</v>
      </c>
      <c r="CC65" s="10">
        <v>44</v>
      </c>
      <c r="CD65" s="10">
        <v>27</v>
      </c>
      <c r="CE65" s="10">
        <v>76</v>
      </c>
    </row>
    <row r="66" spans="1:83" ht="14.25" customHeight="1" x14ac:dyDescent="0.2">
      <c r="A66" s="19" t="s">
        <v>63</v>
      </c>
      <c r="B66" s="8">
        <v>30.2</v>
      </c>
      <c r="C66" s="8">
        <v>27.82</v>
      </c>
      <c r="D66" s="8">
        <v>25.91</v>
      </c>
      <c r="E66" s="8">
        <v>25.59</v>
      </c>
      <c r="F66" s="8">
        <v>25.04</v>
      </c>
      <c r="G66" s="4">
        <v>24.69</v>
      </c>
      <c r="H66" s="8">
        <v>24</v>
      </c>
      <c r="I66" s="4">
        <v>24.33</v>
      </c>
      <c r="J66" s="4">
        <v>24.63</v>
      </c>
      <c r="K66" s="8">
        <v>24.07</v>
      </c>
      <c r="M66" s="19" t="s">
        <v>165</v>
      </c>
      <c r="N66" s="8">
        <v>29.83</v>
      </c>
      <c r="O66" s="8">
        <v>28.18</v>
      </c>
      <c r="P66" s="8">
        <v>27.19</v>
      </c>
      <c r="Q66" s="8">
        <v>26.45</v>
      </c>
      <c r="R66" s="8">
        <v>25.05</v>
      </c>
      <c r="S66" s="4">
        <v>23.56</v>
      </c>
      <c r="T66" s="8">
        <v>22.73</v>
      </c>
      <c r="U66" s="4">
        <v>21.36</v>
      </c>
      <c r="V66" s="4">
        <v>20.93</v>
      </c>
      <c r="W66" s="8">
        <v>20.51</v>
      </c>
      <c r="Y66" s="19">
        <v>63</v>
      </c>
      <c r="Z66" s="8">
        <v>30.2</v>
      </c>
      <c r="AA66" s="8">
        <v>27.82</v>
      </c>
      <c r="AB66" s="8">
        <v>25.91</v>
      </c>
      <c r="AC66" s="8">
        <v>25.59</v>
      </c>
      <c r="AD66" s="8">
        <v>25.04</v>
      </c>
      <c r="AE66" s="4">
        <v>24.69</v>
      </c>
      <c r="AF66" s="8">
        <v>24</v>
      </c>
      <c r="AG66" s="4">
        <v>24.33</v>
      </c>
      <c r="AH66" s="4">
        <v>24.63</v>
      </c>
      <c r="AI66" s="8">
        <v>24.07</v>
      </c>
      <c r="AK66" s="19">
        <v>63</v>
      </c>
      <c r="AL66" s="8">
        <v>29.83</v>
      </c>
      <c r="AM66" s="8">
        <v>28.18</v>
      </c>
      <c r="AN66" s="8">
        <v>27.19</v>
      </c>
      <c r="AO66" s="8">
        <v>26.45</v>
      </c>
      <c r="AP66" s="8">
        <v>25.05</v>
      </c>
      <c r="AQ66" s="4">
        <v>23.56</v>
      </c>
      <c r="AR66" s="8">
        <v>22.73</v>
      </c>
      <c r="AS66" s="4">
        <v>21.36</v>
      </c>
      <c r="AT66" s="4">
        <v>20.93</v>
      </c>
      <c r="AU66" s="8">
        <v>20.51</v>
      </c>
      <c r="AW66" s="19">
        <v>63</v>
      </c>
      <c r="AX66" s="8">
        <v>30.2</v>
      </c>
      <c r="AY66" s="8">
        <v>27.82</v>
      </c>
      <c r="AZ66" s="8">
        <v>25.91</v>
      </c>
      <c r="BA66" s="8">
        <v>25.59</v>
      </c>
      <c r="BB66" s="8">
        <v>25.04</v>
      </c>
      <c r="BC66" s="4">
        <v>24.69</v>
      </c>
      <c r="BD66" s="8">
        <v>24</v>
      </c>
      <c r="BE66" s="4">
        <v>24.33</v>
      </c>
      <c r="BF66" s="4">
        <v>24.63</v>
      </c>
      <c r="BG66" s="8">
        <v>24.07</v>
      </c>
      <c r="BI66" s="19">
        <v>63</v>
      </c>
      <c r="BJ66" s="2">
        <v>63</v>
      </c>
      <c r="BK66" s="2">
        <v>53</v>
      </c>
      <c r="BL66" s="2">
        <v>15</v>
      </c>
      <c r="BM66" s="2">
        <v>79</v>
      </c>
      <c r="BN66" s="2">
        <v>69</v>
      </c>
      <c r="BO66" s="2">
        <v>143</v>
      </c>
      <c r="BP66" s="2">
        <v>45</v>
      </c>
      <c r="BQ66" s="2">
        <v>191</v>
      </c>
      <c r="BR66" s="2">
        <v>380</v>
      </c>
      <c r="BS66" s="2">
        <v>204</v>
      </c>
      <c r="BU66" s="19">
        <v>63</v>
      </c>
      <c r="BV66" s="2">
        <v>52</v>
      </c>
      <c r="BW66" s="2">
        <v>37</v>
      </c>
      <c r="BX66" s="2">
        <v>15</v>
      </c>
      <c r="BY66" s="2">
        <v>73</v>
      </c>
      <c r="BZ66" s="2">
        <v>69</v>
      </c>
      <c r="CA66" s="2">
        <v>143</v>
      </c>
      <c r="CB66" s="2">
        <v>45</v>
      </c>
      <c r="CC66" s="2">
        <v>191</v>
      </c>
      <c r="CD66" s="2">
        <v>380</v>
      </c>
      <c r="CE66" s="2">
        <v>204</v>
      </c>
    </row>
    <row r="67" spans="1:83" ht="14.25" customHeight="1" x14ac:dyDescent="0.2">
      <c r="A67" s="20" t="s">
        <v>64</v>
      </c>
      <c r="B67" s="11">
        <v>30.21</v>
      </c>
      <c r="C67" s="11">
        <v>28.82</v>
      </c>
      <c r="D67" s="11">
        <v>27.23</v>
      </c>
      <c r="E67" s="11">
        <v>26.17</v>
      </c>
      <c r="F67" s="11">
        <v>26.03</v>
      </c>
      <c r="G67" s="11">
        <v>25.39</v>
      </c>
      <c r="H67" s="13">
        <v>24.88</v>
      </c>
      <c r="I67" s="11">
        <v>25.24</v>
      </c>
      <c r="J67" s="13">
        <v>25.24</v>
      </c>
      <c r="K67" s="13">
        <v>25.24</v>
      </c>
      <c r="M67" s="20" t="s">
        <v>166</v>
      </c>
      <c r="N67" s="11">
        <v>29.84</v>
      </c>
      <c r="O67" s="11">
        <v>27.87</v>
      </c>
      <c r="P67" s="11">
        <v>27.1</v>
      </c>
      <c r="Q67" s="11">
        <v>24.34</v>
      </c>
      <c r="R67" s="11">
        <v>23.21</v>
      </c>
      <c r="S67" s="11">
        <v>22.13</v>
      </c>
      <c r="T67" s="13">
        <v>21.42</v>
      </c>
      <c r="U67" s="11">
        <v>20.9</v>
      </c>
      <c r="V67" s="13">
        <v>20.22</v>
      </c>
      <c r="W67" s="13">
        <v>19.829999999999998</v>
      </c>
      <c r="Y67" s="20">
        <v>64</v>
      </c>
      <c r="Z67" s="11">
        <v>30.21</v>
      </c>
      <c r="AA67" s="11">
        <v>28.82</v>
      </c>
      <c r="AB67" s="11">
        <v>27.23</v>
      </c>
      <c r="AC67" s="11">
        <v>26.17</v>
      </c>
      <c r="AD67" s="11">
        <v>26.03</v>
      </c>
      <c r="AE67" s="11">
        <v>25.39</v>
      </c>
      <c r="AF67" s="13">
        <v>24.88</v>
      </c>
      <c r="AG67" s="11">
        <v>25.24</v>
      </c>
      <c r="AH67" s="13">
        <v>25.24</v>
      </c>
      <c r="AI67" s="13">
        <v>25.24</v>
      </c>
      <c r="AK67" s="20">
        <v>64</v>
      </c>
      <c r="AL67" s="11">
        <v>29.84</v>
      </c>
      <c r="AM67" s="11">
        <v>27.87</v>
      </c>
      <c r="AN67" s="11">
        <v>27.1</v>
      </c>
      <c r="AO67" s="11">
        <v>24.34</v>
      </c>
      <c r="AP67" s="11">
        <v>23.21</v>
      </c>
      <c r="AQ67" s="11">
        <v>22.13</v>
      </c>
      <c r="AR67" s="13">
        <v>21.42</v>
      </c>
      <c r="AS67" s="11">
        <v>20.9</v>
      </c>
      <c r="AT67" s="13">
        <v>20.22</v>
      </c>
      <c r="AU67" s="13">
        <v>19.829999999999998</v>
      </c>
      <c r="AW67" s="20">
        <v>64</v>
      </c>
      <c r="AX67" s="11">
        <v>30.21</v>
      </c>
      <c r="AY67" s="11">
        <v>28.82</v>
      </c>
      <c r="AZ67" s="11">
        <v>27.23</v>
      </c>
      <c r="BA67" s="11">
        <v>26.17</v>
      </c>
      <c r="BB67" s="11">
        <v>26.03</v>
      </c>
      <c r="BC67" s="11">
        <v>25.39</v>
      </c>
      <c r="BD67" s="13">
        <v>24.88</v>
      </c>
      <c r="BE67" s="11">
        <v>25.24</v>
      </c>
      <c r="BF67" s="13">
        <v>25.24</v>
      </c>
      <c r="BG67" s="13">
        <v>25.24</v>
      </c>
      <c r="BI67" s="20">
        <v>64</v>
      </c>
      <c r="BJ67" s="10">
        <v>64</v>
      </c>
      <c r="BK67" s="10">
        <v>211</v>
      </c>
      <c r="BL67" s="10">
        <v>156</v>
      </c>
      <c r="BM67" s="10">
        <v>228</v>
      </c>
      <c r="BN67" s="10">
        <v>444</v>
      </c>
      <c r="BO67" s="10">
        <v>436</v>
      </c>
      <c r="BP67" s="10">
        <v>326</v>
      </c>
      <c r="BQ67" s="10">
        <v>739</v>
      </c>
      <c r="BR67" s="10">
        <v>580</v>
      </c>
      <c r="BS67" s="10">
        <v>821</v>
      </c>
      <c r="BU67" s="20">
        <v>64</v>
      </c>
      <c r="BV67" s="10">
        <v>7</v>
      </c>
      <c r="BW67" s="10">
        <v>16</v>
      </c>
      <c r="BX67" s="10">
        <v>8</v>
      </c>
      <c r="BY67" s="10">
        <v>11</v>
      </c>
      <c r="BZ67" s="10">
        <v>8</v>
      </c>
      <c r="CA67" s="10">
        <v>22</v>
      </c>
      <c r="CB67" s="10">
        <v>19</v>
      </c>
      <c r="CC67" s="10">
        <v>158</v>
      </c>
      <c r="CD67" s="10">
        <v>43</v>
      </c>
      <c r="CE67" s="10">
        <v>98</v>
      </c>
    </row>
    <row r="68" spans="1:83" ht="14.25" customHeight="1" x14ac:dyDescent="0.2">
      <c r="A68" s="19" t="s">
        <v>65</v>
      </c>
      <c r="B68" s="8">
        <v>30.23</v>
      </c>
      <c r="C68" s="8">
        <v>28.8</v>
      </c>
      <c r="D68" s="8">
        <v>27.17</v>
      </c>
      <c r="E68" s="8">
        <v>26.1</v>
      </c>
      <c r="F68" s="8">
        <v>25.7</v>
      </c>
      <c r="G68" s="8">
        <v>26.05</v>
      </c>
      <c r="H68" s="4">
        <v>24.68</v>
      </c>
      <c r="I68" s="4">
        <v>24.71</v>
      </c>
      <c r="J68" s="4">
        <v>24.59</v>
      </c>
      <c r="K68" s="8">
        <v>24.59</v>
      </c>
      <c r="M68" s="19" t="s">
        <v>167</v>
      </c>
      <c r="N68" s="8">
        <v>29.86</v>
      </c>
      <c r="O68" s="8">
        <v>27.94</v>
      </c>
      <c r="P68" s="8">
        <v>26.7</v>
      </c>
      <c r="Q68" s="8">
        <v>24.77</v>
      </c>
      <c r="R68" s="8">
        <v>22.83</v>
      </c>
      <c r="S68" s="8">
        <v>21.39</v>
      </c>
      <c r="T68" s="4">
        <v>21.62</v>
      </c>
      <c r="U68" s="4">
        <v>21.01</v>
      </c>
      <c r="V68" s="4">
        <v>20.74</v>
      </c>
      <c r="W68" s="8">
        <v>20.63</v>
      </c>
      <c r="Y68" s="19">
        <v>65</v>
      </c>
      <c r="Z68" s="8">
        <v>30.23</v>
      </c>
      <c r="AA68" s="8">
        <v>28.8</v>
      </c>
      <c r="AB68" s="8">
        <v>27.17</v>
      </c>
      <c r="AC68" s="8">
        <v>26.1</v>
      </c>
      <c r="AD68" s="8">
        <v>25.7</v>
      </c>
      <c r="AE68" s="8">
        <v>26.05</v>
      </c>
      <c r="AF68" s="4">
        <v>24.68</v>
      </c>
      <c r="AG68" s="4">
        <v>24.71</v>
      </c>
      <c r="AH68" s="4">
        <v>24.59</v>
      </c>
      <c r="AI68" s="8">
        <v>24.59</v>
      </c>
      <c r="AK68" s="19">
        <v>65</v>
      </c>
      <c r="AL68" s="8">
        <v>29.86</v>
      </c>
      <c r="AM68" s="8">
        <v>27.94</v>
      </c>
      <c r="AN68" s="8">
        <v>26.7</v>
      </c>
      <c r="AO68" s="8">
        <v>24.77</v>
      </c>
      <c r="AP68" s="8">
        <v>22.83</v>
      </c>
      <c r="AQ68" s="8">
        <v>21.39</v>
      </c>
      <c r="AR68" s="4">
        <v>21.62</v>
      </c>
      <c r="AS68" s="4">
        <v>21.01</v>
      </c>
      <c r="AT68" s="4">
        <v>20.74</v>
      </c>
      <c r="AU68" s="8">
        <v>20.63</v>
      </c>
      <c r="AW68" s="19">
        <v>65</v>
      </c>
      <c r="AX68" s="8">
        <v>30.23</v>
      </c>
      <c r="AY68" s="8">
        <v>28.8</v>
      </c>
      <c r="AZ68" s="8">
        <v>27.17</v>
      </c>
      <c r="BA68" s="8">
        <v>26.1</v>
      </c>
      <c r="BB68" s="8">
        <v>25.7</v>
      </c>
      <c r="BC68" s="8">
        <v>26.05</v>
      </c>
      <c r="BD68" s="4">
        <v>24.68</v>
      </c>
      <c r="BE68" s="4">
        <v>24.71</v>
      </c>
      <c r="BF68" s="4">
        <v>24.59</v>
      </c>
      <c r="BG68" s="8">
        <v>24.59</v>
      </c>
      <c r="BI68" s="19">
        <v>65</v>
      </c>
      <c r="BJ68" s="2">
        <v>65</v>
      </c>
      <c r="BK68" s="2">
        <v>206</v>
      </c>
      <c r="BL68" s="2">
        <v>143</v>
      </c>
      <c r="BM68" s="2">
        <v>199</v>
      </c>
      <c r="BN68" s="2">
        <v>273</v>
      </c>
      <c r="BO68" s="2">
        <v>970</v>
      </c>
      <c r="BP68" s="2">
        <v>241</v>
      </c>
      <c r="BQ68" s="2">
        <v>383</v>
      </c>
      <c r="BR68" s="2">
        <v>351</v>
      </c>
      <c r="BS68" s="2">
        <v>324</v>
      </c>
      <c r="BU68" s="19">
        <v>65</v>
      </c>
      <c r="BV68" s="2">
        <v>50</v>
      </c>
      <c r="BW68" s="2">
        <v>107</v>
      </c>
      <c r="BX68" s="2">
        <v>68</v>
      </c>
      <c r="BY68" s="2">
        <v>98</v>
      </c>
      <c r="BZ68" s="2">
        <v>67</v>
      </c>
      <c r="CA68" s="2">
        <v>40</v>
      </c>
      <c r="CB68" s="2">
        <v>35</v>
      </c>
      <c r="CC68" s="2">
        <v>62</v>
      </c>
      <c r="CD68" s="2">
        <v>37</v>
      </c>
      <c r="CE68" s="2">
        <v>84</v>
      </c>
    </row>
    <row r="69" spans="1:83" ht="14.25" customHeight="1" x14ac:dyDescent="0.2">
      <c r="A69" s="20" t="s">
        <v>66</v>
      </c>
      <c r="B69" s="11">
        <v>30.23</v>
      </c>
      <c r="C69" s="11">
        <v>29.21</v>
      </c>
      <c r="D69" s="11">
        <v>27.17</v>
      </c>
      <c r="E69" s="11">
        <v>26.52</v>
      </c>
      <c r="F69" s="11"/>
      <c r="G69" s="11"/>
      <c r="H69" s="11"/>
      <c r="I69" s="11"/>
      <c r="J69" s="11"/>
      <c r="K69" s="11"/>
      <c r="M69" s="20" t="s">
        <v>168</v>
      </c>
      <c r="N69" s="11">
        <v>29.87</v>
      </c>
      <c r="O69" s="11">
        <v>25.36</v>
      </c>
      <c r="P69" s="11">
        <v>25.07</v>
      </c>
      <c r="Q69" s="11">
        <v>23.49</v>
      </c>
      <c r="R69" s="11">
        <v>22.56</v>
      </c>
      <c r="S69" s="11">
        <v>21.17</v>
      </c>
      <c r="T69" s="11">
        <v>20.92</v>
      </c>
      <c r="U69" s="11">
        <v>20.54</v>
      </c>
      <c r="V69" s="11">
        <v>20.52</v>
      </c>
      <c r="W69" s="11">
        <v>20.3</v>
      </c>
      <c r="Y69" s="20">
        <v>66</v>
      </c>
      <c r="Z69" s="11">
        <v>30.23</v>
      </c>
      <c r="AA69" s="11">
        <v>29.21</v>
      </c>
      <c r="AB69" s="11">
        <v>27.17</v>
      </c>
      <c r="AC69" s="11">
        <v>26.52</v>
      </c>
      <c r="AD69" s="11"/>
      <c r="AE69" s="11"/>
      <c r="AF69" s="11"/>
      <c r="AG69" s="11"/>
      <c r="AH69" s="11"/>
      <c r="AI69" s="11"/>
      <c r="AK69" s="20">
        <v>66</v>
      </c>
      <c r="AL69" s="11">
        <v>29.87</v>
      </c>
      <c r="AM69" s="11">
        <v>25.36</v>
      </c>
      <c r="AN69" s="11">
        <v>25.07</v>
      </c>
      <c r="AO69" s="11">
        <v>23.49</v>
      </c>
      <c r="AP69" s="11">
        <v>22.56</v>
      </c>
      <c r="AQ69" s="11">
        <v>21.17</v>
      </c>
      <c r="AR69" s="11">
        <v>20.92</v>
      </c>
      <c r="AS69" s="11">
        <v>20.54</v>
      </c>
      <c r="AT69" s="11">
        <v>20.52</v>
      </c>
      <c r="AU69" s="11">
        <v>20.3</v>
      </c>
      <c r="AW69" s="20">
        <v>66</v>
      </c>
      <c r="AX69" s="11">
        <v>30.23</v>
      </c>
      <c r="AY69" s="11">
        <v>29.21</v>
      </c>
      <c r="AZ69" s="11">
        <v>27.17</v>
      </c>
      <c r="BA69" s="11">
        <v>26.52</v>
      </c>
      <c r="BB69" s="11"/>
      <c r="BC69" s="11"/>
      <c r="BD69" s="11"/>
      <c r="BE69" s="11"/>
      <c r="BF69" s="11"/>
      <c r="BG69" s="11"/>
      <c r="BI69" s="20">
        <v>66</v>
      </c>
      <c r="BJ69" s="10">
        <v>65</v>
      </c>
      <c r="BK69" s="10">
        <v>312</v>
      </c>
      <c r="BL69" s="10">
        <v>143</v>
      </c>
      <c r="BM69" s="10">
        <v>370</v>
      </c>
      <c r="BN69" s="10"/>
      <c r="BO69" s="10"/>
      <c r="BP69" s="10"/>
      <c r="BQ69" s="10"/>
      <c r="BR69" s="10"/>
      <c r="BS69" s="10"/>
      <c r="BU69" s="20">
        <v>66</v>
      </c>
      <c r="BV69" s="10">
        <v>65</v>
      </c>
      <c r="BW69" s="10">
        <v>312</v>
      </c>
      <c r="BX69" s="10">
        <v>143</v>
      </c>
      <c r="BY69" s="10">
        <v>370</v>
      </c>
      <c r="BZ69" s="10"/>
      <c r="CA69" s="10"/>
      <c r="CB69" s="10"/>
      <c r="CC69" s="10"/>
      <c r="CD69" s="10"/>
      <c r="CE69" s="10"/>
    </row>
    <row r="70" spans="1:83" ht="14.25" customHeight="1" x14ac:dyDescent="0.2">
      <c r="A70" s="19" t="s">
        <v>67</v>
      </c>
      <c r="B70" s="8">
        <v>30.26</v>
      </c>
      <c r="C70" s="8">
        <v>28.4</v>
      </c>
      <c r="D70" s="8">
        <v>26.86</v>
      </c>
      <c r="E70" s="8">
        <v>25.46</v>
      </c>
      <c r="F70" s="8">
        <v>25.05</v>
      </c>
      <c r="G70" s="8">
        <v>24.23</v>
      </c>
      <c r="H70" s="8">
        <v>24.54</v>
      </c>
      <c r="I70" s="8">
        <v>23.96</v>
      </c>
      <c r="J70" s="8">
        <v>24.19</v>
      </c>
      <c r="K70" s="8">
        <v>23.93</v>
      </c>
      <c r="M70" s="19" t="s">
        <v>169</v>
      </c>
      <c r="N70" s="8">
        <v>29.87</v>
      </c>
      <c r="O70" s="8">
        <v>28.15</v>
      </c>
      <c r="P70" s="8">
        <v>28.04</v>
      </c>
      <c r="Q70" s="8"/>
      <c r="R70" s="8"/>
      <c r="S70" s="8"/>
      <c r="T70" s="8"/>
      <c r="U70" s="8"/>
      <c r="V70" s="8"/>
      <c r="W70" s="8"/>
      <c r="Y70" s="19">
        <v>67</v>
      </c>
      <c r="Z70" s="8">
        <v>30.26</v>
      </c>
      <c r="AA70" s="8">
        <v>28.4</v>
      </c>
      <c r="AB70" s="8">
        <v>26.86</v>
      </c>
      <c r="AC70" s="8">
        <v>25.46</v>
      </c>
      <c r="AD70" s="8">
        <v>25.05</v>
      </c>
      <c r="AE70" s="8">
        <v>24.23</v>
      </c>
      <c r="AF70" s="8">
        <v>24.54</v>
      </c>
      <c r="AG70" s="8">
        <v>23.96</v>
      </c>
      <c r="AH70" s="8">
        <v>24.19</v>
      </c>
      <c r="AI70" s="8">
        <v>23.93</v>
      </c>
      <c r="AK70" s="19">
        <v>67</v>
      </c>
      <c r="AL70" s="8">
        <v>29.87</v>
      </c>
      <c r="AM70" s="8">
        <v>28.15</v>
      </c>
      <c r="AN70" s="8">
        <v>28.04</v>
      </c>
      <c r="AO70" s="8"/>
      <c r="AP70" s="8"/>
      <c r="AQ70" s="8"/>
      <c r="AR70" s="8"/>
      <c r="AS70" s="8"/>
      <c r="AT70" s="8"/>
      <c r="AU70" s="8"/>
      <c r="AW70" s="19">
        <v>67</v>
      </c>
      <c r="AX70" s="8">
        <v>30.26</v>
      </c>
      <c r="AY70" s="8">
        <v>28.4</v>
      </c>
      <c r="AZ70" s="8">
        <v>26.86</v>
      </c>
      <c r="BA70" s="8">
        <v>25.46</v>
      </c>
      <c r="BB70" s="8">
        <v>25.05</v>
      </c>
      <c r="BC70" s="8">
        <v>24.23</v>
      </c>
      <c r="BD70" s="8">
        <v>24.54</v>
      </c>
      <c r="BE70" s="8">
        <v>23.96</v>
      </c>
      <c r="BF70" s="8">
        <v>24.19</v>
      </c>
      <c r="BG70" s="8">
        <v>23.93</v>
      </c>
      <c r="BI70" s="19">
        <v>67</v>
      </c>
      <c r="BJ70" s="2">
        <v>67</v>
      </c>
      <c r="BK70" s="2">
        <v>121</v>
      </c>
      <c r="BL70" s="2">
        <v>89</v>
      </c>
      <c r="BM70" s="2">
        <v>61</v>
      </c>
      <c r="BN70" s="2">
        <v>73</v>
      </c>
      <c r="BO70" s="2">
        <v>49</v>
      </c>
      <c r="BP70" s="2">
        <v>191</v>
      </c>
      <c r="BQ70" s="2">
        <v>76</v>
      </c>
      <c r="BR70" s="2">
        <v>180</v>
      </c>
      <c r="BS70" s="2">
        <v>155</v>
      </c>
      <c r="BU70" s="19">
        <v>67</v>
      </c>
      <c r="BV70" s="2">
        <v>62</v>
      </c>
      <c r="BW70" s="2">
        <v>121</v>
      </c>
      <c r="BX70" s="2">
        <v>89</v>
      </c>
      <c r="BY70" s="2">
        <v>61</v>
      </c>
      <c r="BZ70" s="2">
        <v>73</v>
      </c>
      <c r="CA70" s="2">
        <v>49</v>
      </c>
      <c r="CB70" s="2">
        <v>191</v>
      </c>
      <c r="CC70" s="2">
        <v>57</v>
      </c>
      <c r="CD70" s="2">
        <v>111</v>
      </c>
      <c r="CE70" s="2">
        <v>155</v>
      </c>
    </row>
    <row r="71" spans="1:83" ht="14.25" customHeight="1" x14ac:dyDescent="0.2">
      <c r="A71" s="20" t="s">
        <v>68</v>
      </c>
      <c r="B71" s="11">
        <v>30.27</v>
      </c>
      <c r="C71" s="11">
        <v>27.65</v>
      </c>
      <c r="D71" s="11">
        <v>27.52</v>
      </c>
      <c r="E71" s="11">
        <v>26.44</v>
      </c>
      <c r="F71" s="11"/>
      <c r="G71" s="11"/>
      <c r="H71" s="11"/>
      <c r="I71" s="11"/>
      <c r="J71" s="11"/>
      <c r="K71" s="11"/>
      <c r="M71" s="20" t="s">
        <v>170</v>
      </c>
      <c r="N71" s="11">
        <v>29.94</v>
      </c>
      <c r="O71" s="11">
        <v>27.33</v>
      </c>
      <c r="P71" s="11">
        <v>26.88</v>
      </c>
      <c r="Q71" s="11">
        <v>25.63</v>
      </c>
      <c r="R71" s="11">
        <v>24.47</v>
      </c>
      <c r="S71" s="11"/>
      <c r="T71" s="11"/>
      <c r="U71" s="11">
        <v>21.64</v>
      </c>
      <c r="V71" s="11">
        <v>21.83</v>
      </c>
      <c r="W71" s="11">
        <v>20.95</v>
      </c>
      <c r="Y71" s="20">
        <v>68</v>
      </c>
      <c r="Z71" s="11">
        <v>30.27</v>
      </c>
      <c r="AA71" s="11">
        <v>27.65</v>
      </c>
      <c r="AB71" s="11">
        <v>27.52</v>
      </c>
      <c r="AC71" s="11">
        <v>26.44</v>
      </c>
      <c r="AD71" s="11"/>
      <c r="AE71" s="11"/>
      <c r="AF71" s="11"/>
      <c r="AG71" s="11"/>
      <c r="AH71" s="11"/>
      <c r="AI71" s="11"/>
      <c r="AK71" s="20">
        <v>68</v>
      </c>
      <c r="AL71" s="11">
        <v>29.94</v>
      </c>
      <c r="AM71" s="11">
        <v>27.33</v>
      </c>
      <c r="AN71" s="11">
        <v>26.88</v>
      </c>
      <c r="AO71" s="11">
        <v>25.63</v>
      </c>
      <c r="AP71" s="11">
        <v>24.47</v>
      </c>
      <c r="AQ71" s="11"/>
      <c r="AR71" s="11"/>
      <c r="AS71" s="11">
        <v>21.64</v>
      </c>
      <c r="AT71" s="11">
        <v>21.83</v>
      </c>
      <c r="AU71" s="11">
        <v>20.95</v>
      </c>
      <c r="AW71" s="20">
        <v>68</v>
      </c>
      <c r="AX71" s="11">
        <v>30.27</v>
      </c>
      <c r="AY71" s="11">
        <v>27.65</v>
      </c>
      <c r="AZ71" s="11">
        <v>27.52</v>
      </c>
      <c r="BA71" s="11">
        <v>26.44</v>
      </c>
      <c r="BB71" s="11"/>
      <c r="BC71" s="11"/>
      <c r="BD71" s="11"/>
      <c r="BE71" s="11"/>
      <c r="BF71" s="11"/>
      <c r="BG71" s="11"/>
      <c r="BI71" s="20">
        <v>68</v>
      </c>
      <c r="BJ71" s="10">
        <v>68</v>
      </c>
      <c r="BK71" s="10">
        <v>39</v>
      </c>
      <c r="BL71" s="10">
        <v>247</v>
      </c>
      <c r="BM71" s="10">
        <v>326</v>
      </c>
      <c r="BN71" s="10"/>
      <c r="BO71" s="10"/>
      <c r="BP71" s="10"/>
      <c r="BQ71" s="10"/>
      <c r="BR71" s="10"/>
      <c r="BS71" s="10"/>
      <c r="BU71" s="20">
        <v>68</v>
      </c>
      <c r="BV71" s="10">
        <v>68</v>
      </c>
      <c r="BW71" s="10">
        <v>8</v>
      </c>
      <c r="BX71" s="10">
        <v>172</v>
      </c>
      <c r="BY71" s="10">
        <v>326</v>
      </c>
      <c r="BZ71" s="10"/>
      <c r="CA71" s="10"/>
      <c r="CB71" s="10"/>
      <c r="CC71" s="10"/>
      <c r="CD71" s="10"/>
      <c r="CE71" s="10"/>
    </row>
    <row r="72" spans="1:83" ht="14.25" customHeight="1" x14ac:dyDescent="0.2">
      <c r="A72" s="19" t="s">
        <v>69</v>
      </c>
      <c r="B72" s="8">
        <v>30.29</v>
      </c>
      <c r="C72" s="8">
        <v>28.6</v>
      </c>
      <c r="D72" s="8">
        <v>26.91</v>
      </c>
      <c r="E72" s="8">
        <v>26.34</v>
      </c>
      <c r="F72" s="8">
        <v>26.51</v>
      </c>
      <c r="G72" s="8">
        <v>26.77</v>
      </c>
      <c r="H72" s="8">
        <v>25.98</v>
      </c>
      <c r="I72" s="8">
        <v>25.92</v>
      </c>
      <c r="J72" s="8"/>
      <c r="K72" s="8"/>
      <c r="M72" s="19" t="s">
        <v>171</v>
      </c>
      <c r="N72" s="8">
        <v>29.95</v>
      </c>
      <c r="O72" s="8">
        <v>27.56</v>
      </c>
      <c r="P72" s="8">
        <v>27.5</v>
      </c>
      <c r="Q72" s="8">
        <v>26.14</v>
      </c>
      <c r="R72" s="8">
        <v>24.26</v>
      </c>
      <c r="S72" s="8">
        <v>23.46</v>
      </c>
      <c r="T72" s="8">
        <v>22.42</v>
      </c>
      <c r="U72" s="8">
        <v>21.72</v>
      </c>
      <c r="V72" s="8">
        <v>20.85</v>
      </c>
      <c r="W72" s="8">
        <v>21.15</v>
      </c>
      <c r="Y72" s="19">
        <v>69</v>
      </c>
      <c r="Z72" s="8">
        <v>30.29</v>
      </c>
      <c r="AA72" s="8">
        <v>28.6</v>
      </c>
      <c r="AB72" s="8">
        <v>26.91</v>
      </c>
      <c r="AC72" s="8">
        <v>26.34</v>
      </c>
      <c r="AD72" s="8">
        <v>26.51</v>
      </c>
      <c r="AE72" s="8">
        <v>26.77</v>
      </c>
      <c r="AF72" s="8">
        <v>25.98</v>
      </c>
      <c r="AG72" s="8">
        <v>25.92</v>
      </c>
      <c r="AH72" s="8"/>
      <c r="AI72" s="8"/>
      <c r="AK72" s="19">
        <v>69</v>
      </c>
      <c r="AL72" s="8">
        <v>29.95</v>
      </c>
      <c r="AM72" s="8">
        <v>27.56</v>
      </c>
      <c r="AN72" s="8">
        <v>27.5</v>
      </c>
      <c r="AO72" s="8">
        <v>26.14</v>
      </c>
      <c r="AP72" s="8">
        <v>24.26</v>
      </c>
      <c r="AQ72" s="8">
        <v>23.46</v>
      </c>
      <c r="AR72" s="8">
        <v>22.42</v>
      </c>
      <c r="AS72" s="8">
        <v>21.72</v>
      </c>
      <c r="AT72" s="8">
        <v>20.85</v>
      </c>
      <c r="AU72" s="8">
        <v>21.15</v>
      </c>
      <c r="AW72" s="19">
        <v>69</v>
      </c>
      <c r="AX72" s="8">
        <v>30.29</v>
      </c>
      <c r="AY72" s="8">
        <v>28.6</v>
      </c>
      <c r="AZ72" s="8">
        <v>26.91</v>
      </c>
      <c r="BA72" s="8">
        <v>26.34</v>
      </c>
      <c r="BB72" s="8">
        <v>26.51</v>
      </c>
      <c r="BC72" s="8">
        <v>26.77</v>
      </c>
      <c r="BD72" s="8">
        <v>25.98</v>
      </c>
      <c r="BE72" s="8">
        <v>25.92</v>
      </c>
      <c r="BF72" s="8"/>
      <c r="BG72" s="8"/>
      <c r="BI72" s="19">
        <v>69</v>
      </c>
      <c r="BJ72" s="2">
        <v>69</v>
      </c>
      <c r="BK72" s="2">
        <v>157</v>
      </c>
      <c r="BL72" s="2">
        <v>93</v>
      </c>
      <c r="BM72" s="2">
        <v>285</v>
      </c>
      <c r="BN72" s="2">
        <v>795</v>
      </c>
      <c r="BO72" s="2">
        <v>1817</v>
      </c>
      <c r="BP72" s="2">
        <v>1176</v>
      </c>
      <c r="BQ72" s="2">
        <v>1436</v>
      </c>
      <c r="BR72" s="2"/>
      <c r="BS72" s="2"/>
      <c r="BU72" s="19">
        <v>69</v>
      </c>
      <c r="BV72" s="2">
        <v>69</v>
      </c>
      <c r="BW72" s="2">
        <v>102</v>
      </c>
      <c r="BX72" s="2">
        <v>93</v>
      </c>
      <c r="BY72" s="2">
        <v>220</v>
      </c>
      <c r="BZ72" s="2">
        <v>448</v>
      </c>
      <c r="CA72" s="2">
        <v>623</v>
      </c>
      <c r="CB72" s="2">
        <v>699</v>
      </c>
      <c r="CC72" s="2">
        <v>511</v>
      </c>
      <c r="CD72" s="2"/>
      <c r="CE72" s="2"/>
    </row>
    <row r="73" spans="1:83" ht="14.25" customHeight="1" x14ac:dyDescent="0.2">
      <c r="A73" s="20" t="s">
        <v>70</v>
      </c>
      <c r="B73" s="11">
        <v>30.29</v>
      </c>
      <c r="C73" s="11">
        <v>28.9</v>
      </c>
      <c r="D73" s="11">
        <v>28.24</v>
      </c>
      <c r="E73" s="11">
        <v>27.2</v>
      </c>
      <c r="F73" s="11">
        <v>27.13</v>
      </c>
      <c r="G73" s="11"/>
      <c r="H73" s="11">
        <v>28.45</v>
      </c>
      <c r="I73" s="11"/>
      <c r="J73" s="11"/>
      <c r="K73" s="11"/>
      <c r="M73" s="20" t="s">
        <v>172</v>
      </c>
      <c r="N73" s="11">
        <v>30</v>
      </c>
      <c r="O73" s="11">
        <v>28.06</v>
      </c>
      <c r="P73" s="11">
        <v>26.94</v>
      </c>
      <c r="Q73" s="11">
        <v>25.72</v>
      </c>
      <c r="R73" s="11">
        <v>25.53</v>
      </c>
      <c r="S73" s="11"/>
      <c r="T73" s="11">
        <v>24.12</v>
      </c>
      <c r="U73" s="11"/>
      <c r="V73" s="11">
        <v>22.86</v>
      </c>
      <c r="W73" s="11"/>
      <c r="Y73" s="20">
        <v>70</v>
      </c>
      <c r="Z73" s="11">
        <v>30.29</v>
      </c>
      <c r="AA73" s="11">
        <v>28.9</v>
      </c>
      <c r="AB73" s="11">
        <v>28.24</v>
      </c>
      <c r="AC73" s="11">
        <v>27.2</v>
      </c>
      <c r="AD73" s="11">
        <v>27.13</v>
      </c>
      <c r="AE73" s="11"/>
      <c r="AF73" s="11">
        <v>28.45</v>
      </c>
      <c r="AG73" s="11"/>
      <c r="AH73" s="11"/>
      <c r="AI73" s="11"/>
      <c r="AK73" s="20">
        <v>70</v>
      </c>
      <c r="AL73" s="11">
        <v>30</v>
      </c>
      <c r="AM73" s="11">
        <v>28.06</v>
      </c>
      <c r="AN73" s="11">
        <v>26.94</v>
      </c>
      <c r="AO73" s="11">
        <v>25.72</v>
      </c>
      <c r="AP73" s="11">
        <v>25.53</v>
      </c>
      <c r="AQ73" s="11"/>
      <c r="AR73" s="11">
        <v>24.12</v>
      </c>
      <c r="AS73" s="11"/>
      <c r="AT73" s="11">
        <v>22.86</v>
      </c>
      <c r="AU73" s="11"/>
      <c r="AW73" s="20">
        <v>70</v>
      </c>
      <c r="AX73" s="11">
        <v>30.29</v>
      </c>
      <c r="AY73" s="11">
        <v>28.9</v>
      </c>
      <c r="AZ73" s="11">
        <v>28.24</v>
      </c>
      <c r="BA73" s="11">
        <v>27.2</v>
      </c>
      <c r="BB73" s="11">
        <v>27.13</v>
      </c>
      <c r="BC73" s="11"/>
      <c r="BD73" s="11">
        <v>28.45</v>
      </c>
      <c r="BE73" s="11"/>
      <c r="BF73" s="11"/>
      <c r="BG73" s="11"/>
      <c r="BI73" s="20">
        <v>70</v>
      </c>
      <c r="BJ73" s="10">
        <v>69</v>
      </c>
      <c r="BK73" s="10">
        <v>230</v>
      </c>
      <c r="BL73" s="10">
        <v>559</v>
      </c>
      <c r="BM73" s="10">
        <v>801</v>
      </c>
      <c r="BN73" s="10">
        <v>1528</v>
      </c>
      <c r="BO73" s="10"/>
      <c r="BP73" s="10">
        <v>4835</v>
      </c>
      <c r="BQ73" s="10"/>
      <c r="BR73" s="10"/>
      <c r="BS73" s="10"/>
      <c r="BU73" s="20">
        <v>70</v>
      </c>
      <c r="BV73" s="10">
        <v>12</v>
      </c>
      <c r="BW73" s="10">
        <v>12</v>
      </c>
      <c r="BX73" s="10">
        <v>4</v>
      </c>
      <c r="BY73" s="10">
        <v>7</v>
      </c>
      <c r="BZ73" s="10">
        <v>59</v>
      </c>
      <c r="CA73" s="10">
        <v>135</v>
      </c>
      <c r="CB73" s="10">
        <v>304</v>
      </c>
      <c r="CC73" s="10">
        <v>184</v>
      </c>
      <c r="CD73" s="10">
        <v>274</v>
      </c>
      <c r="CE73" s="10">
        <v>175</v>
      </c>
    </row>
    <row r="74" spans="1:83" ht="14.25" customHeight="1" x14ac:dyDescent="0.2">
      <c r="A74" s="19" t="s">
        <v>71</v>
      </c>
      <c r="B74" s="8">
        <v>30.29</v>
      </c>
      <c r="C74" s="8">
        <v>28.38</v>
      </c>
      <c r="D74" s="8">
        <v>27.09</v>
      </c>
      <c r="E74" s="8">
        <v>26.18</v>
      </c>
      <c r="F74" s="8">
        <v>26.1</v>
      </c>
      <c r="G74" s="8">
        <v>25.19</v>
      </c>
      <c r="H74" s="8">
        <v>24.87</v>
      </c>
      <c r="I74" s="8">
        <v>24.93</v>
      </c>
      <c r="J74" s="4">
        <v>24.57</v>
      </c>
      <c r="K74" s="8">
        <v>24.57</v>
      </c>
      <c r="M74" s="19" t="s">
        <v>173</v>
      </c>
      <c r="N74" s="8">
        <v>30.01</v>
      </c>
      <c r="O74" s="8">
        <v>28.32</v>
      </c>
      <c r="P74" s="8">
        <v>27.87</v>
      </c>
      <c r="Q74" s="8">
        <v>26.89</v>
      </c>
      <c r="R74" s="8">
        <v>25.71</v>
      </c>
      <c r="S74" s="8">
        <v>25.34</v>
      </c>
      <c r="T74" s="8">
        <v>24.06</v>
      </c>
      <c r="U74" s="8">
        <v>22.47</v>
      </c>
      <c r="V74" s="4">
        <v>22.31</v>
      </c>
      <c r="W74" s="8">
        <v>22</v>
      </c>
      <c r="Y74" s="19">
        <v>71</v>
      </c>
      <c r="Z74" s="8">
        <v>30.29</v>
      </c>
      <c r="AA74" s="8">
        <v>28.38</v>
      </c>
      <c r="AB74" s="8">
        <v>27.09</v>
      </c>
      <c r="AC74" s="8">
        <v>26.18</v>
      </c>
      <c r="AD74" s="8">
        <v>26.1</v>
      </c>
      <c r="AE74" s="8">
        <v>25.19</v>
      </c>
      <c r="AF74" s="8">
        <v>24.87</v>
      </c>
      <c r="AG74" s="8">
        <v>24.93</v>
      </c>
      <c r="AH74" s="4">
        <v>24.57</v>
      </c>
      <c r="AI74" s="8">
        <v>24.57</v>
      </c>
      <c r="AK74" s="19">
        <v>71</v>
      </c>
      <c r="AL74" s="8">
        <v>30.01</v>
      </c>
      <c r="AM74" s="8">
        <v>28.32</v>
      </c>
      <c r="AN74" s="8">
        <v>27.87</v>
      </c>
      <c r="AO74" s="8">
        <v>26.89</v>
      </c>
      <c r="AP74" s="8">
        <v>25.71</v>
      </c>
      <c r="AQ74" s="8">
        <v>25.34</v>
      </c>
      <c r="AR74" s="8">
        <v>24.06</v>
      </c>
      <c r="AS74" s="8">
        <v>22.47</v>
      </c>
      <c r="AT74" s="4">
        <v>22.31</v>
      </c>
      <c r="AU74" s="8">
        <v>22</v>
      </c>
      <c r="AW74" s="19">
        <v>71</v>
      </c>
      <c r="AX74" s="8">
        <v>30.29</v>
      </c>
      <c r="AY74" s="8">
        <v>28.38</v>
      </c>
      <c r="AZ74" s="8">
        <v>27.09</v>
      </c>
      <c r="BA74" s="8">
        <v>26.18</v>
      </c>
      <c r="BB74" s="8">
        <v>26.1</v>
      </c>
      <c r="BC74" s="8">
        <v>25.19</v>
      </c>
      <c r="BD74" s="8">
        <v>24.87</v>
      </c>
      <c r="BE74" s="8">
        <v>24.93</v>
      </c>
      <c r="BF74" s="4">
        <v>24.57</v>
      </c>
      <c r="BG74" s="8">
        <v>24.57</v>
      </c>
      <c r="BI74" s="19">
        <v>71</v>
      </c>
      <c r="BJ74" s="2">
        <v>69</v>
      </c>
      <c r="BK74" s="2">
        <v>116</v>
      </c>
      <c r="BL74" s="2">
        <v>126</v>
      </c>
      <c r="BM74" s="2">
        <v>230</v>
      </c>
      <c r="BN74" s="2">
        <v>484</v>
      </c>
      <c r="BO74" s="2">
        <v>331</v>
      </c>
      <c r="BP74" s="2">
        <v>320</v>
      </c>
      <c r="BQ74" s="2">
        <v>499</v>
      </c>
      <c r="BR74" s="2">
        <v>340</v>
      </c>
      <c r="BS74" s="2">
        <v>320</v>
      </c>
      <c r="BU74" s="19">
        <v>71</v>
      </c>
      <c r="BV74" s="2">
        <v>52</v>
      </c>
      <c r="BW74" s="2">
        <v>112</v>
      </c>
      <c r="BX74" s="2">
        <v>61</v>
      </c>
      <c r="BY74" s="2">
        <v>199</v>
      </c>
      <c r="BZ74" s="2">
        <v>168</v>
      </c>
      <c r="CA74" s="2">
        <v>75</v>
      </c>
      <c r="CB74" s="2">
        <v>17</v>
      </c>
      <c r="CC74" s="2">
        <v>31</v>
      </c>
      <c r="CD74" s="2">
        <v>37</v>
      </c>
      <c r="CE74" s="2">
        <v>36</v>
      </c>
    </row>
    <row r="75" spans="1:83" ht="14.25" customHeight="1" x14ac:dyDescent="0.2">
      <c r="A75" s="20" t="s">
        <v>72</v>
      </c>
      <c r="B75" s="11">
        <v>30.3</v>
      </c>
      <c r="C75" s="11">
        <v>27.97</v>
      </c>
      <c r="D75" s="11">
        <v>27.71</v>
      </c>
      <c r="E75" s="11">
        <v>26.66</v>
      </c>
      <c r="F75" s="11">
        <v>25.6</v>
      </c>
      <c r="G75" s="11">
        <v>25.58</v>
      </c>
      <c r="H75" s="11">
        <v>23.84</v>
      </c>
      <c r="I75" s="11">
        <v>23.27</v>
      </c>
      <c r="J75" s="11"/>
      <c r="K75" s="11"/>
      <c r="M75" s="20" t="s">
        <v>174</v>
      </c>
      <c r="N75" s="11">
        <v>30.04</v>
      </c>
      <c r="O75" s="11">
        <v>28.93</v>
      </c>
      <c r="P75" s="11">
        <v>28.93</v>
      </c>
      <c r="Q75" s="11">
        <v>27.42</v>
      </c>
      <c r="R75" s="11">
        <v>26.83</v>
      </c>
      <c r="S75" s="11"/>
      <c r="T75" s="11"/>
      <c r="U75" s="11"/>
      <c r="V75" s="11"/>
      <c r="W75" s="11"/>
      <c r="Y75" s="20">
        <v>72</v>
      </c>
      <c r="Z75" s="11">
        <v>30.3</v>
      </c>
      <c r="AA75" s="11">
        <v>27.97</v>
      </c>
      <c r="AB75" s="11">
        <v>27.71</v>
      </c>
      <c r="AC75" s="11">
        <v>26.66</v>
      </c>
      <c r="AD75" s="11">
        <v>25.6</v>
      </c>
      <c r="AE75" s="11">
        <v>25.58</v>
      </c>
      <c r="AF75" s="11">
        <v>23.84</v>
      </c>
      <c r="AG75" s="11">
        <v>23.27</v>
      </c>
      <c r="AH75" s="11"/>
      <c r="AI75" s="11"/>
      <c r="AK75" s="20">
        <v>72</v>
      </c>
      <c r="AL75" s="11">
        <v>30.04</v>
      </c>
      <c r="AM75" s="11">
        <v>28.93</v>
      </c>
      <c r="AN75" s="11">
        <v>28.93</v>
      </c>
      <c r="AO75" s="11">
        <v>27.42</v>
      </c>
      <c r="AP75" s="11">
        <v>26.83</v>
      </c>
      <c r="AQ75" s="11"/>
      <c r="AR75" s="11"/>
      <c r="AS75" s="11"/>
      <c r="AT75" s="11"/>
      <c r="AU75" s="11"/>
      <c r="AW75" s="20">
        <v>72</v>
      </c>
      <c r="AX75" s="11">
        <v>30.3</v>
      </c>
      <c r="AY75" s="11">
        <v>27.97</v>
      </c>
      <c r="AZ75" s="11">
        <v>27.71</v>
      </c>
      <c r="BA75" s="11">
        <v>26.66</v>
      </c>
      <c r="BB75" s="11">
        <v>25.6</v>
      </c>
      <c r="BC75" s="11">
        <v>25.58</v>
      </c>
      <c r="BD75" s="11">
        <v>23.84</v>
      </c>
      <c r="BE75" s="11">
        <v>23.27</v>
      </c>
      <c r="BF75" s="11"/>
      <c r="BG75" s="11"/>
      <c r="BI75" s="20">
        <v>72</v>
      </c>
      <c r="BJ75" s="10">
        <v>72</v>
      </c>
      <c r="BK75" s="10">
        <v>70</v>
      </c>
      <c r="BL75" s="10">
        <v>311</v>
      </c>
      <c r="BM75" s="10">
        <v>437</v>
      </c>
      <c r="BN75" s="10">
        <v>237</v>
      </c>
      <c r="BO75" s="10">
        <v>558</v>
      </c>
      <c r="BP75" s="10">
        <v>31</v>
      </c>
      <c r="BQ75" s="10">
        <v>13</v>
      </c>
      <c r="BR75" s="10"/>
      <c r="BS75" s="10"/>
      <c r="BU75" s="20">
        <v>72</v>
      </c>
      <c r="BV75" s="10">
        <v>36</v>
      </c>
      <c r="BW75" s="10">
        <v>1</v>
      </c>
      <c r="BX75" s="10">
        <v>12</v>
      </c>
      <c r="BY75" s="10">
        <v>2</v>
      </c>
      <c r="BZ75" s="10">
        <v>2</v>
      </c>
      <c r="CA75" s="10">
        <v>1</v>
      </c>
      <c r="CB75" s="10">
        <v>1</v>
      </c>
      <c r="CC75" s="10">
        <v>1</v>
      </c>
      <c r="CD75" s="10">
        <v>24</v>
      </c>
      <c r="CE75" s="10">
        <v>2</v>
      </c>
    </row>
    <row r="76" spans="1:83" ht="14.25" customHeight="1" x14ac:dyDescent="0.2">
      <c r="A76" s="19" t="s">
        <v>73</v>
      </c>
      <c r="B76" s="8">
        <v>30.3</v>
      </c>
      <c r="C76" s="8">
        <v>27.55</v>
      </c>
      <c r="D76" s="8">
        <v>27.02</v>
      </c>
      <c r="E76" s="8">
        <v>25.87</v>
      </c>
      <c r="F76" s="8">
        <v>25.49</v>
      </c>
      <c r="G76" s="8">
        <v>24.26</v>
      </c>
      <c r="H76" s="8">
        <v>24.34</v>
      </c>
      <c r="I76" s="8">
        <v>23.96</v>
      </c>
      <c r="J76" s="8">
        <v>23.89</v>
      </c>
      <c r="K76" s="8">
        <v>23.43</v>
      </c>
      <c r="M76" s="19" t="s">
        <v>175</v>
      </c>
      <c r="N76" s="8">
        <v>30.04</v>
      </c>
      <c r="O76" s="8">
        <v>28.67</v>
      </c>
      <c r="P76" s="8">
        <v>26.51</v>
      </c>
      <c r="Q76" s="8">
        <v>26.59</v>
      </c>
      <c r="R76" s="8">
        <v>25.76</v>
      </c>
      <c r="S76" s="8"/>
      <c r="T76" s="8"/>
      <c r="U76" s="8"/>
      <c r="V76" s="8">
        <v>22.16</v>
      </c>
      <c r="W76" s="8"/>
      <c r="Y76" s="19">
        <v>73</v>
      </c>
      <c r="Z76" s="8">
        <v>30.3</v>
      </c>
      <c r="AA76" s="8">
        <v>27.55</v>
      </c>
      <c r="AB76" s="8">
        <v>27.02</v>
      </c>
      <c r="AC76" s="8">
        <v>25.87</v>
      </c>
      <c r="AD76" s="8">
        <v>25.49</v>
      </c>
      <c r="AE76" s="8">
        <v>24.26</v>
      </c>
      <c r="AF76" s="8">
        <v>24.34</v>
      </c>
      <c r="AG76" s="8">
        <v>23.96</v>
      </c>
      <c r="AH76" s="8">
        <v>23.89</v>
      </c>
      <c r="AI76" s="8">
        <v>23.43</v>
      </c>
      <c r="AK76" s="19">
        <v>73</v>
      </c>
      <c r="AL76" s="8">
        <v>30.04</v>
      </c>
      <c r="AM76" s="8">
        <v>28.67</v>
      </c>
      <c r="AN76" s="8">
        <v>26.51</v>
      </c>
      <c r="AO76" s="8">
        <v>26.59</v>
      </c>
      <c r="AP76" s="8">
        <v>25.76</v>
      </c>
      <c r="AQ76" s="8"/>
      <c r="AR76" s="8"/>
      <c r="AS76" s="8"/>
      <c r="AT76" s="8">
        <v>22.16</v>
      </c>
      <c r="AU76" s="8"/>
      <c r="AW76" s="19">
        <v>73</v>
      </c>
      <c r="AX76" s="8">
        <v>30.3</v>
      </c>
      <c r="AY76" s="8">
        <v>27.55</v>
      </c>
      <c r="AZ76" s="8">
        <v>27.02</v>
      </c>
      <c r="BA76" s="8">
        <v>25.87</v>
      </c>
      <c r="BB76" s="8">
        <v>25.49</v>
      </c>
      <c r="BC76" s="8">
        <v>24.26</v>
      </c>
      <c r="BD76" s="8">
        <v>24.34</v>
      </c>
      <c r="BE76" s="8">
        <v>23.96</v>
      </c>
      <c r="BF76" s="8">
        <v>23.89</v>
      </c>
      <c r="BG76" s="8">
        <v>23.43</v>
      </c>
      <c r="BI76" s="19">
        <v>73</v>
      </c>
      <c r="BJ76" s="7">
        <v>72</v>
      </c>
      <c r="BK76" s="7">
        <v>35</v>
      </c>
      <c r="BL76" s="7">
        <v>112</v>
      </c>
      <c r="BM76" s="7">
        <v>130</v>
      </c>
      <c r="BN76" s="7">
        <v>191</v>
      </c>
      <c r="BO76" s="7">
        <v>52</v>
      </c>
      <c r="BP76" s="7">
        <v>118</v>
      </c>
      <c r="BQ76" s="7">
        <v>76</v>
      </c>
      <c r="BR76" s="7">
        <v>93</v>
      </c>
      <c r="BS76" s="7">
        <v>57</v>
      </c>
      <c r="BU76" s="19">
        <v>73</v>
      </c>
      <c r="BV76" s="7">
        <v>72</v>
      </c>
      <c r="BW76" s="7">
        <v>35</v>
      </c>
      <c r="BX76" s="7">
        <v>29</v>
      </c>
      <c r="BY76" s="7">
        <v>31</v>
      </c>
      <c r="BZ76" s="7">
        <v>44</v>
      </c>
      <c r="CA76" s="7">
        <v>11</v>
      </c>
      <c r="CB76" s="7">
        <v>39</v>
      </c>
      <c r="CC76" s="7">
        <v>76</v>
      </c>
      <c r="CD76" s="7">
        <v>30</v>
      </c>
      <c r="CE76" s="7">
        <v>24</v>
      </c>
    </row>
    <row r="77" spans="1:83" ht="14.25" customHeight="1" x14ac:dyDescent="0.2">
      <c r="A77" s="20" t="s">
        <v>74</v>
      </c>
      <c r="B77" s="11">
        <v>30.32</v>
      </c>
      <c r="C77" s="11">
        <v>28.65</v>
      </c>
      <c r="D77" s="11">
        <v>28.53</v>
      </c>
      <c r="E77" s="11">
        <v>28.46</v>
      </c>
      <c r="F77" s="11">
        <v>28.7</v>
      </c>
      <c r="G77" s="11"/>
      <c r="H77" s="11"/>
      <c r="I77" s="11"/>
      <c r="J77" s="11"/>
      <c r="K77" s="11"/>
      <c r="M77" s="20" t="s">
        <v>176</v>
      </c>
      <c r="N77" s="11">
        <v>30.05</v>
      </c>
      <c r="O77" s="11">
        <v>28.26</v>
      </c>
      <c r="P77" s="11">
        <v>25.94</v>
      </c>
      <c r="Q77" s="11">
        <v>25.18</v>
      </c>
      <c r="R77" s="11">
        <v>23.59</v>
      </c>
      <c r="S77" s="11">
        <v>22.41</v>
      </c>
      <c r="T77" s="11">
        <v>21.07</v>
      </c>
      <c r="U77" s="11">
        <v>20.25</v>
      </c>
      <c r="V77" s="11">
        <v>20.36</v>
      </c>
      <c r="W77" s="11">
        <v>20.07</v>
      </c>
      <c r="Y77" s="20">
        <v>74</v>
      </c>
      <c r="Z77" s="11">
        <v>30.32</v>
      </c>
      <c r="AA77" s="11">
        <v>28.65</v>
      </c>
      <c r="AB77" s="11">
        <v>28.53</v>
      </c>
      <c r="AC77" s="11">
        <v>28.46</v>
      </c>
      <c r="AD77" s="11">
        <v>28.7</v>
      </c>
      <c r="AE77" s="11"/>
      <c r="AF77" s="11"/>
      <c r="AG77" s="11"/>
      <c r="AH77" s="11"/>
      <c r="AI77" s="11"/>
      <c r="AK77" s="20">
        <v>74</v>
      </c>
      <c r="AL77" s="11">
        <v>30.05</v>
      </c>
      <c r="AM77" s="11">
        <v>28.26</v>
      </c>
      <c r="AN77" s="11">
        <v>25.94</v>
      </c>
      <c r="AO77" s="11">
        <v>25.18</v>
      </c>
      <c r="AP77" s="11">
        <v>23.59</v>
      </c>
      <c r="AQ77" s="11">
        <v>22.41</v>
      </c>
      <c r="AR77" s="11">
        <v>21.07</v>
      </c>
      <c r="AS77" s="11">
        <v>20.25</v>
      </c>
      <c r="AT77" s="11">
        <v>20.36</v>
      </c>
      <c r="AU77" s="11">
        <v>20.07</v>
      </c>
      <c r="AW77" s="20">
        <v>74</v>
      </c>
      <c r="AX77" s="11">
        <v>30.32</v>
      </c>
      <c r="AY77" s="11">
        <v>28.65</v>
      </c>
      <c r="AZ77" s="11">
        <v>28.53</v>
      </c>
      <c r="BA77" s="11">
        <v>28.46</v>
      </c>
      <c r="BB77" s="11">
        <v>28.7</v>
      </c>
      <c r="BC77" s="11"/>
      <c r="BD77" s="11"/>
      <c r="BE77" s="11"/>
      <c r="BF77" s="11"/>
      <c r="BG77" s="11"/>
      <c r="BI77" s="20">
        <v>74</v>
      </c>
      <c r="BJ77" s="9">
        <v>74</v>
      </c>
      <c r="BK77" s="9">
        <v>167</v>
      </c>
      <c r="BL77" s="10">
        <v>755</v>
      </c>
      <c r="BM77" s="10">
        <v>2380</v>
      </c>
      <c r="BN77" s="10">
        <v>4322</v>
      </c>
      <c r="BO77" s="10"/>
      <c r="BP77" s="10"/>
      <c r="BQ77" s="10"/>
      <c r="BR77" s="10"/>
      <c r="BS77" s="10"/>
      <c r="BU77" s="20">
        <v>74</v>
      </c>
      <c r="BV77" s="9">
        <v>56</v>
      </c>
      <c r="BW77" s="9">
        <v>69</v>
      </c>
      <c r="BX77" s="10">
        <v>174</v>
      </c>
      <c r="BY77" s="10">
        <v>407</v>
      </c>
      <c r="BZ77" s="10">
        <v>1011</v>
      </c>
      <c r="CA77" s="10">
        <v>1524</v>
      </c>
      <c r="CB77" s="10"/>
      <c r="CC77" s="10"/>
      <c r="CD77" s="10"/>
      <c r="CE77" s="10"/>
    </row>
    <row r="78" spans="1:83" ht="14.25" customHeight="1" x14ac:dyDescent="0.2">
      <c r="A78" s="19" t="s">
        <v>75</v>
      </c>
      <c r="B78" s="8">
        <v>30.33</v>
      </c>
      <c r="C78" s="8">
        <v>28.17</v>
      </c>
      <c r="D78" s="8">
        <v>26.8</v>
      </c>
      <c r="E78" s="8">
        <v>26.71</v>
      </c>
      <c r="F78" s="8">
        <v>26.99</v>
      </c>
      <c r="G78" s="8"/>
      <c r="H78" s="8"/>
      <c r="I78" s="8"/>
      <c r="J78" s="8"/>
      <c r="K78" s="3"/>
      <c r="M78" s="19" t="s">
        <v>177</v>
      </c>
      <c r="N78" s="8">
        <v>30.05</v>
      </c>
      <c r="O78" s="8">
        <v>28.26</v>
      </c>
      <c r="P78" s="8">
        <v>27.4</v>
      </c>
      <c r="Q78" s="8">
        <v>26.9</v>
      </c>
      <c r="R78" s="8">
        <v>25.9</v>
      </c>
      <c r="S78" s="8"/>
      <c r="T78" s="8"/>
      <c r="U78" s="8"/>
      <c r="V78" s="8">
        <v>24.1</v>
      </c>
      <c r="W78" s="3"/>
      <c r="Y78" s="19">
        <v>75</v>
      </c>
      <c r="Z78" s="8">
        <v>30.33</v>
      </c>
      <c r="AA78" s="8">
        <v>28.17</v>
      </c>
      <c r="AB78" s="8">
        <v>26.8</v>
      </c>
      <c r="AC78" s="8">
        <v>26.71</v>
      </c>
      <c r="AD78" s="8">
        <v>26.99</v>
      </c>
      <c r="AE78" s="8"/>
      <c r="AF78" s="8"/>
      <c r="AG78" s="8"/>
      <c r="AH78" s="8"/>
      <c r="AI78" s="3"/>
      <c r="AK78" s="19">
        <v>75</v>
      </c>
      <c r="AL78" s="8">
        <v>30.05</v>
      </c>
      <c r="AM78" s="8">
        <v>28.26</v>
      </c>
      <c r="AN78" s="8">
        <v>27.4</v>
      </c>
      <c r="AO78" s="8">
        <v>26.9</v>
      </c>
      <c r="AP78" s="8">
        <v>25.9</v>
      </c>
      <c r="AQ78" s="8"/>
      <c r="AR78" s="8"/>
      <c r="AS78" s="8"/>
      <c r="AT78" s="8">
        <v>24.1</v>
      </c>
      <c r="AU78" s="3"/>
      <c r="AW78" s="19">
        <v>75</v>
      </c>
      <c r="AX78" s="8">
        <v>30.33</v>
      </c>
      <c r="AY78" s="8">
        <v>28.17</v>
      </c>
      <c r="AZ78" s="8">
        <v>26.8</v>
      </c>
      <c r="BA78" s="8">
        <v>26.71</v>
      </c>
      <c r="BB78" s="8">
        <v>26.99</v>
      </c>
      <c r="BC78" s="8"/>
      <c r="BD78" s="8"/>
      <c r="BE78" s="8"/>
      <c r="BF78" s="8"/>
      <c r="BG78" s="3"/>
      <c r="BI78" s="19">
        <v>75</v>
      </c>
      <c r="BJ78" s="2">
        <v>75</v>
      </c>
      <c r="BK78" s="2">
        <v>88</v>
      </c>
      <c r="BL78" s="2">
        <v>77</v>
      </c>
      <c r="BM78" s="2">
        <v>464</v>
      </c>
      <c r="BN78" s="2">
        <v>1307</v>
      </c>
      <c r="BO78" s="2"/>
      <c r="BP78" s="2"/>
      <c r="BQ78" s="2"/>
      <c r="BR78" s="2"/>
      <c r="BS78" s="2"/>
      <c r="BU78" s="19">
        <v>75</v>
      </c>
      <c r="BV78" s="2">
        <v>75</v>
      </c>
      <c r="BW78" s="2">
        <v>44</v>
      </c>
      <c r="BX78" s="2">
        <v>67</v>
      </c>
      <c r="BY78" s="2">
        <v>404</v>
      </c>
      <c r="BZ78" s="2">
        <v>856</v>
      </c>
      <c r="CA78" s="2">
        <v>2480</v>
      </c>
      <c r="CB78" s="2"/>
      <c r="CC78" s="2"/>
      <c r="CD78" s="2"/>
      <c r="CE78" s="2"/>
    </row>
    <row r="79" spans="1:83" ht="14.25" customHeight="1" x14ac:dyDescent="0.2">
      <c r="A79" s="20" t="s">
        <v>76</v>
      </c>
      <c r="B79" s="11">
        <v>30.33</v>
      </c>
      <c r="C79" s="11">
        <v>31.38</v>
      </c>
      <c r="D79" s="11">
        <v>28.91</v>
      </c>
      <c r="E79" s="11">
        <v>27.62</v>
      </c>
      <c r="F79" s="11">
        <v>27.77</v>
      </c>
      <c r="G79" s="11">
        <v>26.65</v>
      </c>
      <c r="H79" s="11">
        <v>27.02</v>
      </c>
      <c r="I79" s="11">
        <v>26.23</v>
      </c>
      <c r="J79" s="11">
        <v>26.65</v>
      </c>
      <c r="K79" s="11"/>
      <c r="M79" s="20" t="s">
        <v>178</v>
      </c>
      <c r="N79" s="11">
        <v>30.08</v>
      </c>
      <c r="O79" s="11">
        <v>28.04</v>
      </c>
      <c r="P79" s="11">
        <v>26.64</v>
      </c>
      <c r="Q79" s="11">
        <v>25.41</v>
      </c>
      <c r="R79" s="11">
        <v>24.09</v>
      </c>
      <c r="S79" s="11">
        <v>23.07</v>
      </c>
      <c r="T79" s="11">
        <v>23.04</v>
      </c>
      <c r="U79" s="11">
        <v>21.64</v>
      </c>
      <c r="V79" s="11">
        <v>21.95</v>
      </c>
      <c r="W79" s="11">
        <v>21.5</v>
      </c>
      <c r="Y79" s="20">
        <v>76</v>
      </c>
      <c r="Z79" s="11">
        <v>30.33</v>
      </c>
      <c r="AA79" s="11">
        <v>31.38</v>
      </c>
      <c r="AB79" s="11">
        <v>28.91</v>
      </c>
      <c r="AC79" s="11">
        <v>27.62</v>
      </c>
      <c r="AD79" s="11">
        <v>27.77</v>
      </c>
      <c r="AE79" s="11">
        <v>26.65</v>
      </c>
      <c r="AF79" s="11">
        <v>27.02</v>
      </c>
      <c r="AG79" s="11">
        <v>26.23</v>
      </c>
      <c r="AH79" s="11">
        <v>26.65</v>
      </c>
      <c r="AI79" s="11"/>
      <c r="AK79" s="20">
        <v>76</v>
      </c>
      <c r="AL79" s="11">
        <v>30.08</v>
      </c>
      <c r="AM79" s="11">
        <v>28.04</v>
      </c>
      <c r="AN79" s="11">
        <v>26.64</v>
      </c>
      <c r="AO79" s="11">
        <v>25.41</v>
      </c>
      <c r="AP79" s="11">
        <v>24.09</v>
      </c>
      <c r="AQ79" s="11">
        <v>23.07</v>
      </c>
      <c r="AR79" s="11">
        <v>23.04</v>
      </c>
      <c r="AS79" s="11">
        <v>21.64</v>
      </c>
      <c r="AT79" s="11">
        <v>21.95</v>
      </c>
      <c r="AU79" s="11">
        <v>21.5</v>
      </c>
      <c r="AW79" s="20">
        <v>76</v>
      </c>
      <c r="AX79" s="11">
        <v>30.33</v>
      </c>
      <c r="AY79" s="11">
        <v>31.38</v>
      </c>
      <c r="AZ79" s="11">
        <v>28.91</v>
      </c>
      <c r="BA79" s="11">
        <v>27.62</v>
      </c>
      <c r="BB79" s="11">
        <v>27.77</v>
      </c>
      <c r="BC79" s="11">
        <v>26.65</v>
      </c>
      <c r="BD79" s="11">
        <v>27.02</v>
      </c>
      <c r="BE79" s="11">
        <v>26.23</v>
      </c>
      <c r="BF79" s="11">
        <v>26.65</v>
      </c>
      <c r="BG79" s="11"/>
      <c r="BI79" s="20">
        <v>76</v>
      </c>
      <c r="BJ79" s="10">
        <v>75</v>
      </c>
      <c r="BK79" s="10">
        <v>1526</v>
      </c>
      <c r="BL79" s="10">
        <v>1076</v>
      </c>
      <c r="BM79" s="10">
        <v>1225</v>
      </c>
      <c r="BN79" s="10">
        <v>2504</v>
      </c>
      <c r="BO79" s="10">
        <v>1652</v>
      </c>
      <c r="BP79" s="10">
        <v>2551</v>
      </c>
      <c r="BQ79" s="10">
        <v>1772</v>
      </c>
      <c r="BR79" s="10">
        <v>2236</v>
      </c>
      <c r="BS79" s="10"/>
      <c r="BU79" s="20">
        <v>76</v>
      </c>
      <c r="BV79" s="10">
        <v>75</v>
      </c>
      <c r="BW79" s="10">
        <v>156</v>
      </c>
      <c r="BX79" s="10">
        <v>73</v>
      </c>
      <c r="BY79" s="10">
        <v>143</v>
      </c>
      <c r="BZ79" s="10">
        <v>329</v>
      </c>
      <c r="CA79" s="10">
        <v>277</v>
      </c>
      <c r="CB79" s="10">
        <v>238</v>
      </c>
      <c r="CC79" s="10">
        <v>403</v>
      </c>
      <c r="CD79" s="10">
        <v>467</v>
      </c>
      <c r="CE79" s="10"/>
    </row>
    <row r="80" spans="1:83" ht="14.25" customHeight="1" x14ac:dyDescent="0.2">
      <c r="A80" s="19" t="s">
        <v>77</v>
      </c>
      <c r="B80" s="8">
        <v>30.34</v>
      </c>
      <c r="C80" s="8">
        <v>27.57</v>
      </c>
      <c r="D80" s="8">
        <v>26.92</v>
      </c>
      <c r="E80" s="4">
        <v>26.46</v>
      </c>
      <c r="F80" s="8">
        <v>26.38</v>
      </c>
      <c r="G80" s="4">
        <v>25.8</v>
      </c>
      <c r="H80" s="4">
        <v>25.82</v>
      </c>
      <c r="I80" s="4">
        <v>25.12</v>
      </c>
      <c r="J80" s="4"/>
      <c r="K80" s="3"/>
      <c r="M80" s="19" t="s">
        <v>179</v>
      </c>
      <c r="N80" s="8">
        <v>30.09</v>
      </c>
      <c r="O80" s="8">
        <v>27.94</v>
      </c>
      <c r="P80" s="8">
        <v>25.79</v>
      </c>
      <c r="Q80" s="4">
        <v>24.09</v>
      </c>
      <c r="R80" s="8">
        <v>23.38</v>
      </c>
      <c r="S80" s="4">
        <v>23.23</v>
      </c>
      <c r="T80" s="4">
        <v>22.6</v>
      </c>
      <c r="U80" s="4"/>
      <c r="V80" s="4"/>
      <c r="W80" s="3"/>
      <c r="Y80" s="19">
        <v>77</v>
      </c>
      <c r="Z80" s="8">
        <v>30.34</v>
      </c>
      <c r="AA80" s="8">
        <v>27.57</v>
      </c>
      <c r="AB80" s="8">
        <v>26.92</v>
      </c>
      <c r="AC80" s="4">
        <v>26.46</v>
      </c>
      <c r="AD80" s="8">
        <v>26.38</v>
      </c>
      <c r="AE80" s="4">
        <v>25.8</v>
      </c>
      <c r="AF80" s="4">
        <v>25.82</v>
      </c>
      <c r="AG80" s="4">
        <v>25.12</v>
      </c>
      <c r="AH80" s="4"/>
      <c r="AI80" s="3"/>
      <c r="AK80" s="19">
        <v>77</v>
      </c>
      <c r="AL80" s="8">
        <v>30.09</v>
      </c>
      <c r="AM80" s="8">
        <v>27.94</v>
      </c>
      <c r="AN80" s="8">
        <v>25.79</v>
      </c>
      <c r="AO80" s="4">
        <v>24.09</v>
      </c>
      <c r="AP80" s="8">
        <v>23.38</v>
      </c>
      <c r="AQ80" s="4">
        <v>23.23</v>
      </c>
      <c r="AR80" s="4">
        <v>22.6</v>
      </c>
      <c r="AS80" s="4"/>
      <c r="AT80" s="4"/>
      <c r="AU80" s="3"/>
      <c r="AW80" s="19">
        <v>77</v>
      </c>
      <c r="AX80" s="8">
        <v>30.34</v>
      </c>
      <c r="AY80" s="8">
        <v>27.57</v>
      </c>
      <c r="AZ80" s="8">
        <v>26.92</v>
      </c>
      <c r="BA80" s="4">
        <v>26.46</v>
      </c>
      <c r="BB80" s="8">
        <v>26.38</v>
      </c>
      <c r="BC80" s="4">
        <v>25.8</v>
      </c>
      <c r="BD80" s="4">
        <v>25.82</v>
      </c>
      <c r="BE80" s="4">
        <v>25.12</v>
      </c>
      <c r="BF80" s="4"/>
      <c r="BG80" s="3"/>
      <c r="BI80" s="19">
        <v>77</v>
      </c>
      <c r="BJ80" s="1">
        <v>77</v>
      </c>
      <c r="BK80" s="1">
        <v>36</v>
      </c>
      <c r="BL80" s="2">
        <v>95</v>
      </c>
      <c r="BM80" s="2">
        <v>332</v>
      </c>
      <c r="BN80" s="2">
        <v>693</v>
      </c>
      <c r="BO80" s="2">
        <v>736</v>
      </c>
      <c r="BP80" s="2">
        <v>1011</v>
      </c>
      <c r="BQ80" s="2">
        <v>651</v>
      </c>
      <c r="BR80" s="2"/>
      <c r="BS80" s="2"/>
      <c r="BU80" s="19">
        <v>77</v>
      </c>
      <c r="BV80" s="1">
        <v>40</v>
      </c>
      <c r="BW80" s="1">
        <v>12</v>
      </c>
      <c r="BX80" s="2">
        <v>38</v>
      </c>
      <c r="BY80" s="2">
        <v>28</v>
      </c>
      <c r="BZ80" s="2">
        <v>51</v>
      </c>
      <c r="CA80" s="2">
        <v>145</v>
      </c>
      <c r="CB80" s="2">
        <v>137</v>
      </c>
      <c r="CC80" s="2">
        <v>80</v>
      </c>
      <c r="CD80" s="2">
        <v>79</v>
      </c>
      <c r="CE80" s="2">
        <v>80</v>
      </c>
    </row>
    <row r="81" spans="1:83" ht="14.25" customHeight="1" x14ac:dyDescent="0.2">
      <c r="A81" s="20" t="s">
        <v>78</v>
      </c>
      <c r="B81" s="11">
        <v>30.36</v>
      </c>
      <c r="C81" s="11">
        <v>28.29</v>
      </c>
      <c r="D81" s="11">
        <v>27.36</v>
      </c>
      <c r="E81" s="11">
        <v>25.97</v>
      </c>
      <c r="F81" s="11">
        <v>26.16</v>
      </c>
      <c r="G81" s="11"/>
      <c r="H81" s="11"/>
      <c r="I81" s="11"/>
      <c r="J81" s="11"/>
      <c r="K81" s="12"/>
      <c r="M81" s="20" t="s">
        <v>180</v>
      </c>
      <c r="N81" s="11">
        <v>30.1</v>
      </c>
      <c r="O81" s="11">
        <v>28.91</v>
      </c>
      <c r="P81" s="11">
        <v>26.91</v>
      </c>
      <c r="Q81" s="11">
        <v>24.17</v>
      </c>
      <c r="R81" s="11">
        <v>23.7</v>
      </c>
      <c r="S81" s="11">
        <v>23.61</v>
      </c>
      <c r="T81" s="11">
        <v>22.9</v>
      </c>
      <c r="U81" s="11">
        <v>24.36</v>
      </c>
      <c r="V81" s="11">
        <v>24.13</v>
      </c>
      <c r="W81" s="12"/>
      <c r="Y81" s="20">
        <v>78</v>
      </c>
      <c r="Z81" s="11">
        <v>30.36</v>
      </c>
      <c r="AA81" s="11">
        <v>28.29</v>
      </c>
      <c r="AB81" s="11">
        <v>27.36</v>
      </c>
      <c r="AC81" s="11">
        <v>25.97</v>
      </c>
      <c r="AD81" s="11">
        <v>26.16</v>
      </c>
      <c r="AE81" s="11"/>
      <c r="AF81" s="11"/>
      <c r="AG81" s="11"/>
      <c r="AH81" s="11"/>
      <c r="AI81" s="12"/>
      <c r="AK81" s="20">
        <v>78</v>
      </c>
      <c r="AL81" s="11">
        <v>30.1</v>
      </c>
      <c r="AM81" s="11">
        <v>28.91</v>
      </c>
      <c r="AN81" s="11">
        <v>26.91</v>
      </c>
      <c r="AO81" s="11">
        <v>24.17</v>
      </c>
      <c r="AP81" s="11">
        <v>23.7</v>
      </c>
      <c r="AQ81" s="11">
        <v>23.61</v>
      </c>
      <c r="AR81" s="11">
        <v>22.9</v>
      </c>
      <c r="AS81" s="11">
        <v>24.36</v>
      </c>
      <c r="AT81" s="11">
        <v>24.13</v>
      </c>
      <c r="AU81" s="12"/>
      <c r="AW81" s="20">
        <v>78</v>
      </c>
      <c r="AX81" s="11">
        <v>30.36</v>
      </c>
      <c r="AY81" s="11">
        <v>28.29</v>
      </c>
      <c r="AZ81" s="11">
        <v>27.36</v>
      </c>
      <c r="BA81" s="11">
        <v>25.97</v>
      </c>
      <c r="BB81" s="11">
        <v>26.16</v>
      </c>
      <c r="BC81" s="11"/>
      <c r="BD81" s="11"/>
      <c r="BE81" s="11"/>
      <c r="BF81" s="11"/>
      <c r="BG81" s="12"/>
      <c r="BI81" s="20">
        <v>78</v>
      </c>
      <c r="BJ81" s="10">
        <v>78</v>
      </c>
      <c r="BK81" s="10">
        <v>102</v>
      </c>
      <c r="BL81" s="10">
        <v>200</v>
      </c>
      <c r="BM81" s="10">
        <v>162</v>
      </c>
      <c r="BN81" s="10">
        <v>529</v>
      </c>
      <c r="BO81" s="10"/>
      <c r="BP81" s="10"/>
      <c r="BQ81" s="10"/>
      <c r="BR81" s="10"/>
      <c r="BS81" s="10"/>
      <c r="BU81" s="20">
        <v>78</v>
      </c>
      <c r="BV81" s="10">
        <v>22</v>
      </c>
      <c r="BW81" s="10">
        <v>23</v>
      </c>
      <c r="BX81" s="10">
        <v>3</v>
      </c>
      <c r="BY81" s="10">
        <v>14</v>
      </c>
      <c r="BZ81" s="10">
        <v>45</v>
      </c>
      <c r="CA81" s="10">
        <v>30</v>
      </c>
      <c r="CB81" s="10">
        <v>127</v>
      </c>
      <c r="CC81" s="10">
        <v>313</v>
      </c>
      <c r="CD81" s="10">
        <v>389</v>
      </c>
      <c r="CE81" s="10">
        <v>165</v>
      </c>
    </row>
    <row r="82" spans="1:83" ht="14.25" customHeight="1" x14ac:dyDescent="0.2">
      <c r="A82" s="19" t="s">
        <v>79</v>
      </c>
      <c r="B82" s="8">
        <v>30.38</v>
      </c>
      <c r="C82" s="8">
        <v>29.16</v>
      </c>
      <c r="D82" s="8">
        <v>28.04</v>
      </c>
      <c r="E82" s="8">
        <v>26.68</v>
      </c>
      <c r="F82" s="8">
        <v>26.16</v>
      </c>
      <c r="G82" s="8">
        <v>25.79</v>
      </c>
      <c r="H82" s="8"/>
      <c r="I82" s="8"/>
      <c r="J82" s="8">
        <v>25</v>
      </c>
      <c r="K82" s="8"/>
      <c r="M82" s="19" t="s">
        <v>181</v>
      </c>
      <c r="N82" s="8">
        <v>30.11</v>
      </c>
      <c r="O82" s="8">
        <v>28.42</v>
      </c>
      <c r="P82" s="8">
        <v>27.84</v>
      </c>
      <c r="Q82" s="8">
        <v>26.47</v>
      </c>
      <c r="R82" s="8">
        <v>25.25</v>
      </c>
      <c r="S82" s="8">
        <v>24.64</v>
      </c>
      <c r="T82" s="8">
        <v>24.69</v>
      </c>
      <c r="U82" s="8">
        <v>24.52</v>
      </c>
      <c r="V82" s="8">
        <v>23.92</v>
      </c>
      <c r="W82" s="8">
        <v>23.56</v>
      </c>
      <c r="Y82" s="19">
        <v>79</v>
      </c>
      <c r="Z82" s="8">
        <v>30.38</v>
      </c>
      <c r="AA82" s="8">
        <v>29.16</v>
      </c>
      <c r="AB82" s="8">
        <v>28.04</v>
      </c>
      <c r="AC82" s="8">
        <v>26.68</v>
      </c>
      <c r="AD82" s="8">
        <v>26.16</v>
      </c>
      <c r="AE82" s="8">
        <v>25.79</v>
      </c>
      <c r="AF82" s="8"/>
      <c r="AG82" s="8"/>
      <c r="AH82" s="8">
        <v>25</v>
      </c>
      <c r="AI82" s="8"/>
      <c r="AK82" s="19">
        <v>79</v>
      </c>
      <c r="AL82" s="8">
        <v>30.11</v>
      </c>
      <c r="AM82" s="8">
        <v>28.42</v>
      </c>
      <c r="AN82" s="8">
        <v>27.84</v>
      </c>
      <c r="AO82" s="8">
        <v>26.47</v>
      </c>
      <c r="AP82" s="8">
        <v>25.25</v>
      </c>
      <c r="AQ82" s="8">
        <v>24.64</v>
      </c>
      <c r="AR82" s="8">
        <v>24.69</v>
      </c>
      <c r="AS82" s="8">
        <v>24.52</v>
      </c>
      <c r="AT82" s="8">
        <v>23.92</v>
      </c>
      <c r="AU82" s="8">
        <v>23.56</v>
      </c>
      <c r="AW82" s="19">
        <v>79</v>
      </c>
      <c r="AX82" s="8">
        <v>30.38</v>
      </c>
      <c r="AY82" s="8">
        <v>29.16</v>
      </c>
      <c r="AZ82" s="8">
        <v>28.04</v>
      </c>
      <c r="BA82" s="8">
        <v>26.68</v>
      </c>
      <c r="BB82" s="8">
        <v>26.16</v>
      </c>
      <c r="BC82" s="8">
        <v>25.79</v>
      </c>
      <c r="BD82" s="8"/>
      <c r="BE82" s="8"/>
      <c r="BF82" s="8">
        <v>25</v>
      </c>
      <c r="BG82" s="8"/>
      <c r="BI82" s="19">
        <v>79</v>
      </c>
      <c r="BJ82" s="2">
        <v>79</v>
      </c>
      <c r="BK82" s="2">
        <v>300</v>
      </c>
      <c r="BL82" s="2">
        <v>451</v>
      </c>
      <c r="BM82" s="2">
        <v>445</v>
      </c>
      <c r="BN82" s="2">
        <v>529</v>
      </c>
      <c r="BO82" s="2">
        <v>727</v>
      </c>
      <c r="BP82" s="2"/>
      <c r="BQ82" s="2"/>
      <c r="BR82" s="2">
        <v>648</v>
      </c>
      <c r="BS82" s="2"/>
      <c r="BU82" s="19">
        <v>79</v>
      </c>
      <c r="BV82" s="2">
        <v>69</v>
      </c>
      <c r="BW82" s="2">
        <v>28</v>
      </c>
      <c r="BX82" s="2">
        <v>91</v>
      </c>
      <c r="BY82" s="2">
        <v>108</v>
      </c>
      <c r="BZ82" s="2">
        <v>15</v>
      </c>
      <c r="CA82" s="2">
        <v>36</v>
      </c>
      <c r="CB82" s="2">
        <v>66</v>
      </c>
      <c r="CC82" s="2">
        <v>139</v>
      </c>
      <c r="CD82" s="2">
        <v>85</v>
      </c>
      <c r="CE82" s="2">
        <v>485</v>
      </c>
    </row>
    <row r="83" spans="1:83" ht="14.25" customHeight="1" x14ac:dyDescent="0.2">
      <c r="A83" s="20" t="s">
        <v>80</v>
      </c>
      <c r="B83" s="11">
        <v>30.4</v>
      </c>
      <c r="C83" s="11">
        <v>28.78</v>
      </c>
      <c r="D83" s="11">
        <v>27.86</v>
      </c>
      <c r="E83" s="11">
        <v>25.72</v>
      </c>
      <c r="F83" s="11">
        <v>24.87</v>
      </c>
      <c r="G83" s="11">
        <v>25.69</v>
      </c>
      <c r="H83" s="11">
        <v>24.15</v>
      </c>
      <c r="I83" s="11">
        <v>24.15</v>
      </c>
      <c r="J83" s="11">
        <v>23.81</v>
      </c>
      <c r="K83" s="11">
        <v>23.66</v>
      </c>
      <c r="M83" s="20" t="s">
        <v>182</v>
      </c>
      <c r="N83" s="11">
        <v>30.13</v>
      </c>
      <c r="O83" s="11">
        <v>30.14</v>
      </c>
      <c r="P83" s="11">
        <v>29.69</v>
      </c>
      <c r="Q83" s="11">
        <v>26.05</v>
      </c>
      <c r="R83" s="11">
        <v>24.7</v>
      </c>
      <c r="S83" s="11">
        <v>23.6</v>
      </c>
      <c r="T83" s="11">
        <v>22.93</v>
      </c>
      <c r="U83" s="11">
        <v>22.56</v>
      </c>
      <c r="V83" s="11">
        <v>21.93</v>
      </c>
      <c r="W83" s="11">
        <v>22.28</v>
      </c>
      <c r="Y83" s="20">
        <v>80</v>
      </c>
      <c r="Z83" s="11">
        <v>30.4</v>
      </c>
      <c r="AA83" s="11">
        <v>28.78</v>
      </c>
      <c r="AB83" s="11">
        <v>27.86</v>
      </c>
      <c r="AC83" s="11">
        <v>25.72</v>
      </c>
      <c r="AD83" s="11">
        <v>24.87</v>
      </c>
      <c r="AE83" s="11">
        <v>25.69</v>
      </c>
      <c r="AF83" s="11">
        <v>24.15</v>
      </c>
      <c r="AG83" s="11">
        <v>24.15</v>
      </c>
      <c r="AH83" s="11">
        <v>23.81</v>
      </c>
      <c r="AI83" s="11">
        <v>23.66</v>
      </c>
      <c r="AK83" s="20">
        <v>80</v>
      </c>
      <c r="AL83" s="11">
        <v>30.13</v>
      </c>
      <c r="AM83" s="11">
        <v>30.14</v>
      </c>
      <c r="AN83" s="11">
        <v>29.69</v>
      </c>
      <c r="AO83" s="11">
        <v>26.05</v>
      </c>
      <c r="AP83" s="11">
        <v>24.7</v>
      </c>
      <c r="AQ83" s="11">
        <v>23.6</v>
      </c>
      <c r="AR83" s="11">
        <v>22.93</v>
      </c>
      <c r="AS83" s="11">
        <v>22.56</v>
      </c>
      <c r="AT83" s="11">
        <v>21.93</v>
      </c>
      <c r="AU83" s="11">
        <v>22.28</v>
      </c>
      <c r="AW83" s="20">
        <v>80</v>
      </c>
      <c r="AX83" s="11">
        <v>30.4</v>
      </c>
      <c r="AY83" s="11">
        <v>28.78</v>
      </c>
      <c r="AZ83" s="11">
        <v>27.86</v>
      </c>
      <c r="BA83" s="11">
        <v>25.72</v>
      </c>
      <c r="BB83" s="11">
        <v>24.87</v>
      </c>
      <c r="BC83" s="11">
        <v>25.69</v>
      </c>
      <c r="BD83" s="11">
        <v>24.15</v>
      </c>
      <c r="BE83" s="11">
        <v>24.15</v>
      </c>
      <c r="BF83" s="11">
        <v>23.81</v>
      </c>
      <c r="BG83" s="11">
        <v>23.66</v>
      </c>
      <c r="BI83" s="20">
        <v>80</v>
      </c>
      <c r="BJ83" s="10">
        <v>80</v>
      </c>
      <c r="BK83" s="10">
        <v>199</v>
      </c>
      <c r="BL83" s="10">
        <v>372</v>
      </c>
      <c r="BM83" s="10">
        <v>98</v>
      </c>
      <c r="BN83" s="10">
        <v>42</v>
      </c>
      <c r="BO83" s="10">
        <v>652</v>
      </c>
      <c r="BP83" s="10">
        <v>74</v>
      </c>
      <c r="BQ83" s="10">
        <v>130</v>
      </c>
      <c r="BR83" s="10">
        <v>76</v>
      </c>
      <c r="BS83" s="10">
        <v>98</v>
      </c>
      <c r="BU83" s="20">
        <v>80</v>
      </c>
      <c r="BV83" s="10">
        <v>12</v>
      </c>
      <c r="BW83" s="10">
        <v>8</v>
      </c>
      <c r="BX83" s="10">
        <v>3</v>
      </c>
      <c r="BY83" s="10">
        <v>9</v>
      </c>
      <c r="BZ83" s="10">
        <v>6</v>
      </c>
      <c r="CA83" s="10">
        <v>15</v>
      </c>
      <c r="CB83" s="10">
        <v>1</v>
      </c>
      <c r="CC83" s="10">
        <v>1</v>
      </c>
      <c r="CD83" s="10">
        <v>1</v>
      </c>
      <c r="CE83" s="10">
        <v>4</v>
      </c>
    </row>
    <row r="84" spans="1:83" ht="14.25" customHeight="1" x14ac:dyDescent="0.2">
      <c r="A84" s="19" t="s">
        <v>81</v>
      </c>
      <c r="B84" s="8">
        <v>30.4</v>
      </c>
      <c r="C84" s="8">
        <v>28.63</v>
      </c>
      <c r="D84" s="8">
        <v>28.02</v>
      </c>
      <c r="E84" s="8">
        <v>26.16</v>
      </c>
      <c r="F84" s="8">
        <v>25.37</v>
      </c>
      <c r="G84" s="4">
        <v>24.46</v>
      </c>
      <c r="H84" s="8">
        <v>24.52</v>
      </c>
      <c r="I84" s="4">
        <v>24.07</v>
      </c>
      <c r="J84" s="4">
        <v>23.69</v>
      </c>
      <c r="K84" s="8">
        <v>23.64</v>
      </c>
      <c r="M84" s="19" t="s">
        <v>183</v>
      </c>
      <c r="N84" s="8">
        <v>30.14</v>
      </c>
      <c r="O84" s="8">
        <v>28.65</v>
      </c>
      <c r="P84" s="8">
        <v>27.18</v>
      </c>
      <c r="Q84" s="8">
        <v>26.45</v>
      </c>
      <c r="R84" s="8">
        <v>26.25</v>
      </c>
      <c r="S84" s="4">
        <v>23.44</v>
      </c>
      <c r="T84" s="8">
        <v>22.49</v>
      </c>
      <c r="U84" s="4">
        <v>21.79</v>
      </c>
      <c r="V84" s="4">
        <v>20.86</v>
      </c>
      <c r="W84" s="8">
        <v>20.95</v>
      </c>
      <c r="Y84" s="19">
        <v>81</v>
      </c>
      <c r="Z84" s="8">
        <v>30.4</v>
      </c>
      <c r="AA84" s="8">
        <v>28.63</v>
      </c>
      <c r="AB84" s="8">
        <v>28.02</v>
      </c>
      <c r="AC84" s="8">
        <v>26.16</v>
      </c>
      <c r="AD84" s="8">
        <v>25.37</v>
      </c>
      <c r="AE84" s="4">
        <v>24.46</v>
      </c>
      <c r="AF84" s="8">
        <v>24.52</v>
      </c>
      <c r="AG84" s="4">
        <v>24.07</v>
      </c>
      <c r="AH84" s="4">
        <v>23.69</v>
      </c>
      <c r="AI84" s="8">
        <v>23.64</v>
      </c>
      <c r="AK84" s="19">
        <v>81</v>
      </c>
      <c r="AL84" s="8">
        <v>30.14</v>
      </c>
      <c r="AM84" s="8">
        <v>28.65</v>
      </c>
      <c r="AN84" s="8">
        <v>27.18</v>
      </c>
      <c r="AO84" s="8">
        <v>26.45</v>
      </c>
      <c r="AP84" s="8">
        <v>26.25</v>
      </c>
      <c r="AQ84" s="4">
        <v>23.44</v>
      </c>
      <c r="AR84" s="8">
        <v>22.49</v>
      </c>
      <c r="AS84" s="4">
        <v>21.79</v>
      </c>
      <c r="AT84" s="4">
        <v>20.86</v>
      </c>
      <c r="AU84" s="8">
        <v>20.95</v>
      </c>
      <c r="AW84" s="19">
        <v>81</v>
      </c>
      <c r="AX84" s="8">
        <v>30.4</v>
      </c>
      <c r="AY84" s="8">
        <v>28.63</v>
      </c>
      <c r="AZ84" s="8">
        <v>28.02</v>
      </c>
      <c r="BA84" s="8">
        <v>26.16</v>
      </c>
      <c r="BB84" s="8">
        <v>25.37</v>
      </c>
      <c r="BC84" s="4">
        <v>24.46</v>
      </c>
      <c r="BD84" s="8">
        <v>24.52</v>
      </c>
      <c r="BE84" s="4">
        <v>24.07</v>
      </c>
      <c r="BF84" s="4">
        <v>23.69</v>
      </c>
      <c r="BG84" s="8">
        <v>23.64</v>
      </c>
      <c r="BI84" s="19">
        <v>81</v>
      </c>
      <c r="BJ84" s="2">
        <v>80</v>
      </c>
      <c r="BK84" s="2">
        <v>163</v>
      </c>
      <c r="BL84" s="2">
        <v>441</v>
      </c>
      <c r="BM84" s="2">
        <v>225</v>
      </c>
      <c r="BN84" s="2">
        <v>161</v>
      </c>
      <c r="BO84" s="2">
        <v>89</v>
      </c>
      <c r="BP84" s="2">
        <v>183</v>
      </c>
      <c r="BQ84" s="2">
        <v>100</v>
      </c>
      <c r="BR84" s="2">
        <v>60</v>
      </c>
      <c r="BS84" s="2">
        <v>92</v>
      </c>
      <c r="BU84" s="19">
        <v>81</v>
      </c>
      <c r="BV84" s="2">
        <v>80</v>
      </c>
      <c r="BW84" s="2">
        <v>163</v>
      </c>
      <c r="BX84" s="2">
        <v>441</v>
      </c>
      <c r="BY84" s="2">
        <v>225</v>
      </c>
      <c r="BZ84" s="2">
        <v>161</v>
      </c>
      <c r="CA84" s="2">
        <v>89</v>
      </c>
      <c r="CB84" s="2">
        <v>104</v>
      </c>
      <c r="CC84" s="2">
        <v>100</v>
      </c>
      <c r="CD84" s="2">
        <v>31</v>
      </c>
      <c r="CE84" s="2">
        <v>42</v>
      </c>
    </row>
    <row r="85" spans="1:83" ht="14.25" customHeight="1" x14ac:dyDescent="0.2">
      <c r="A85" s="20" t="s">
        <v>82</v>
      </c>
      <c r="B85" s="11">
        <v>30.4</v>
      </c>
      <c r="C85" s="11">
        <v>28.2</v>
      </c>
      <c r="D85" s="11">
        <v>27.1</v>
      </c>
      <c r="E85" s="11">
        <v>26.69</v>
      </c>
      <c r="F85" s="11">
        <v>26.08</v>
      </c>
      <c r="G85" s="11">
        <v>25.68</v>
      </c>
      <c r="H85" s="13">
        <v>25.62</v>
      </c>
      <c r="I85" s="11">
        <v>24.54</v>
      </c>
      <c r="J85" s="13">
        <v>24.74</v>
      </c>
      <c r="K85" s="13"/>
      <c r="M85" s="20" t="s">
        <v>184</v>
      </c>
      <c r="N85" s="11">
        <v>30.19</v>
      </c>
      <c r="O85" s="11">
        <v>27.85</v>
      </c>
      <c r="P85" s="11">
        <v>27.08</v>
      </c>
      <c r="Q85" s="11">
        <v>24.77</v>
      </c>
      <c r="R85" s="11">
        <v>24.42</v>
      </c>
      <c r="S85" s="11">
        <v>23.16</v>
      </c>
      <c r="T85" s="13">
        <v>23.16</v>
      </c>
      <c r="U85" s="11">
        <v>22.99</v>
      </c>
      <c r="V85" s="13">
        <v>23.32</v>
      </c>
      <c r="W85" s="13">
        <v>23</v>
      </c>
      <c r="Y85" s="20">
        <v>82</v>
      </c>
      <c r="Z85" s="11">
        <v>30.4</v>
      </c>
      <c r="AA85" s="11">
        <v>28.2</v>
      </c>
      <c r="AB85" s="11">
        <v>27.1</v>
      </c>
      <c r="AC85" s="11">
        <v>26.69</v>
      </c>
      <c r="AD85" s="11">
        <v>26.08</v>
      </c>
      <c r="AE85" s="11">
        <v>25.68</v>
      </c>
      <c r="AF85" s="13">
        <v>25.62</v>
      </c>
      <c r="AG85" s="11">
        <v>24.54</v>
      </c>
      <c r="AH85" s="13">
        <v>24.74</v>
      </c>
      <c r="AI85" s="13"/>
      <c r="AK85" s="20">
        <v>82</v>
      </c>
      <c r="AL85" s="11">
        <v>30.19</v>
      </c>
      <c r="AM85" s="11">
        <v>27.85</v>
      </c>
      <c r="AN85" s="11">
        <v>27.08</v>
      </c>
      <c r="AO85" s="11">
        <v>24.77</v>
      </c>
      <c r="AP85" s="11">
        <v>24.42</v>
      </c>
      <c r="AQ85" s="11">
        <v>23.16</v>
      </c>
      <c r="AR85" s="13">
        <v>23.16</v>
      </c>
      <c r="AS85" s="11">
        <v>22.99</v>
      </c>
      <c r="AT85" s="13">
        <v>23.32</v>
      </c>
      <c r="AU85" s="13">
        <v>23</v>
      </c>
      <c r="AW85" s="20">
        <v>82</v>
      </c>
      <c r="AX85" s="11">
        <v>30.4</v>
      </c>
      <c r="AY85" s="11">
        <v>28.2</v>
      </c>
      <c r="AZ85" s="11">
        <v>27.1</v>
      </c>
      <c r="BA85" s="11">
        <v>26.69</v>
      </c>
      <c r="BB85" s="11">
        <v>26.08</v>
      </c>
      <c r="BC85" s="11">
        <v>25.68</v>
      </c>
      <c r="BD85" s="13">
        <v>25.62</v>
      </c>
      <c r="BE85" s="11">
        <v>24.54</v>
      </c>
      <c r="BF85" s="13">
        <v>24.74</v>
      </c>
      <c r="BG85" s="13"/>
      <c r="BI85" s="20">
        <v>82</v>
      </c>
      <c r="BJ85" s="10">
        <v>80</v>
      </c>
      <c r="BK85" s="10">
        <v>91</v>
      </c>
      <c r="BL85" s="10">
        <v>128</v>
      </c>
      <c r="BM85" s="10">
        <v>452</v>
      </c>
      <c r="BN85" s="10">
        <v>476</v>
      </c>
      <c r="BO85" s="10">
        <v>645</v>
      </c>
      <c r="BP85" s="10">
        <v>836</v>
      </c>
      <c r="BQ85" s="10">
        <v>290</v>
      </c>
      <c r="BR85" s="10">
        <v>441</v>
      </c>
      <c r="BS85" s="10"/>
      <c r="BU85" s="20">
        <v>82</v>
      </c>
      <c r="BV85" s="10">
        <v>80</v>
      </c>
      <c r="BW85" s="10">
        <v>91</v>
      </c>
      <c r="BX85" s="10">
        <v>128</v>
      </c>
      <c r="BY85" s="10">
        <v>452</v>
      </c>
      <c r="BZ85" s="10">
        <v>476</v>
      </c>
      <c r="CA85" s="10">
        <v>454</v>
      </c>
      <c r="CB85" s="10">
        <v>408</v>
      </c>
      <c r="CC85" s="10">
        <v>290</v>
      </c>
      <c r="CD85" s="10">
        <v>289</v>
      </c>
      <c r="CE85" s="10"/>
    </row>
    <row r="86" spans="1:83" ht="14.25" customHeight="1" x14ac:dyDescent="0.2">
      <c r="A86" s="19" t="s">
        <v>83</v>
      </c>
      <c r="B86" s="8">
        <v>30.43</v>
      </c>
      <c r="C86" s="8">
        <v>29.06</v>
      </c>
      <c r="D86" s="8">
        <v>27.61</v>
      </c>
      <c r="E86" s="8"/>
      <c r="F86" s="8"/>
      <c r="G86" s="8"/>
      <c r="H86" s="4"/>
      <c r="I86" s="4"/>
      <c r="J86" s="4">
        <v>24.83</v>
      </c>
      <c r="K86" s="8"/>
      <c r="M86" s="19" t="s">
        <v>185</v>
      </c>
      <c r="N86" s="8">
        <v>30.19</v>
      </c>
      <c r="O86" s="8">
        <v>30.86</v>
      </c>
      <c r="P86" s="8">
        <v>29.24</v>
      </c>
      <c r="Q86" s="8">
        <v>28.75</v>
      </c>
      <c r="R86" s="8">
        <v>30.96</v>
      </c>
      <c r="S86" s="8"/>
      <c r="T86" s="4"/>
      <c r="U86" s="4"/>
      <c r="V86" s="4"/>
      <c r="W86" s="8"/>
      <c r="Y86" s="19">
        <v>83</v>
      </c>
      <c r="Z86" s="8">
        <v>30.43</v>
      </c>
      <c r="AA86" s="8">
        <v>29.06</v>
      </c>
      <c r="AB86" s="8">
        <v>27.61</v>
      </c>
      <c r="AC86" s="8"/>
      <c r="AD86" s="8"/>
      <c r="AE86" s="8"/>
      <c r="AF86" s="4"/>
      <c r="AG86" s="4"/>
      <c r="AH86" s="4">
        <v>24.83</v>
      </c>
      <c r="AI86" s="8"/>
      <c r="AK86" s="19">
        <v>83</v>
      </c>
      <c r="AL86" s="8">
        <v>30.19</v>
      </c>
      <c r="AM86" s="8">
        <v>30.86</v>
      </c>
      <c r="AN86" s="8">
        <v>29.24</v>
      </c>
      <c r="AO86" s="8">
        <v>28.75</v>
      </c>
      <c r="AP86" s="8">
        <v>30.96</v>
      </c>
      <c r="AQ86" s="8"/>
      <c r="AR86" s="4"/>
      <c r="AS86" s="4"/>
      <c r="AT86" s="4"/>
      <c r="AU86" s="8"/>
      <c r="AW86" s="19">
        <v>83</v>
      </c>
      <c r="AX86" s="8">
        <v>30.43</v>
      </c>
      <c r="AY86" s="8">
        <v>29.06</v>
      </c>
      <c r="AZ86" s="8">
        <v>27.61</v>
      </c>
      <c r="BA86" s="8"/>
      <c r="BB86" s="8"/>
      <c r="BC86" s="8"/>
      <c r="BD86" s="4"/>
      <c r="BE86" s="4"/>
      <c r="BF86" s="4">
        <v>24.83</v>
      </c>
      <c r="BG86" s="8"/>
      <c r="BI86" s="19">
        <v>83</v>
      </c>
      <c r="BJ86" s="2">
        <v>83</v>
      </c>
      <c r="BK86" s="2">
        <v>274</v>
      </c>
      <c r="BL86" s="2">
        <v>278</v>
      </c>
      <c r="BM86" s="2"/>
      <c r="BN86" s="2"/>
      <c r="BO86" s="2"/>
      <c r="BP86" s="2"/>
      <c r="BQ86" s="2"/>
      <c r="BR86" s="2">
        <v>515</v>
      </c>
      <c r="BS86" s="2"/>
      <c r="BU86" s="19">
        <v>83</v>
      </c>
      <c r="BV86" s="2">
        <v>43</v>
      </c>
      <c r="BW86" s="2">
        <v>274</v>
      </c>
      <c r="BX86" s="2">
        <v>278</v>
      </c>
      <c r="BY86" s="2"/>
      <c r="BZ86" s="2"/>
      <c r="CA86" s="2"/>
      <c r="CB86" s="2"/>
      <c r="CC86" s="2">
        <v>1223</v>
      </c>
      <c r="CD86" s="2">
        <v>515</v>
      </c>
      <c r="CE86" s="2"/>
    </row>
    <row r="87" spans="1:83" ht="14.25" customHeight="1" x14ac:dyDescent="0.2">
      <c r="A87" s="20" t="s">
        <v>84</v>
      </c>
      <c r="B87" s="11">
        <v>30.44</v>
      </c>
      <c r="C87" s="11">
        <v>28.89</v>
      </c>
      <c r="D87" s="11">
        <v>27.3</v>
      </c>
      <c r="E87" s="11">
        <v>26.04</v>
      </c>
      <c r="F87" s="11">
        <v>25.23</v>
      </c>
      <c r="G87" s="11">
        <v>25.77</v>
      </c>
      <c r="H87" s="11">
        <v>24.01</v>
      </c>
      <c r="I87" s="11">
        <v>24.12</v>
      </c>
      <c r="J87" s="11">
        <v>24.16</v>
      </c>
      <c r="K87" s="11">
        <v>24.32</v>
      </c>
      <c r="M87" s="20" t="s">
        <v>186</v>
      </c>
      <c r="N87" s="11">
        <v>30.19</v>
      </c>
      <c r="O87" s="11">
        <v>28.22</v>
      </c>
      <c r="P87" s="11">
        <v>27.67</v>
      </c>
      <c r="Q87" s="11">
        <v>26.42</v>
      </c>
      <c r="R87" s="11">
        <v>24.79</v>
      </c>
      <c r="S87" s="11">
        <v>23.33</v>
      </c>
      <c r="T87" s="11">
        <v>22.91</v>
      </c>
      <c r="U87" s="11">
        <v>22.53</v>
      </c>
      <c r="V87" s="11">
        <v>21.78</v>
      </c>
      <c r="W87" s="11">
        <v>21.78</v>
      </c>
      <c r="Y87" s="20">
        <v>84</v>
      </c>
      <c r="Z87" s="11">
        <v>30.44</v>
      </c>
      <c r="AA87" s="11">
        <v>28.89</v>
      </c>
      <c r="AB87" s="11">
        <v>27.3</v>
      </c>
      <c r="AC87" s="11">
        <v>26.04</v>
      </c>
      <c r="AD87" s="11">
        <v>25.23</v>
      </c>
      <c r="AE87" s="11">
        <v>25.77</v>
      </c>
      <c r="AF87" s="11">
        <v>24.01</v>
      </c>
      <c r="AG87" s="11">
        <v>24.12</v>
      </c>
      <c r="AH87" s="11">
        <v>24.16</v>
      </c>
      <c r="AI87" s="11">
        <v>24.32</v>
      </c>
      <c r="AK87" s="20">
        <v>84</v>
      </c>
      <c r="AL87" s="11">
        <v>30.19</v>
      </c>
      <c r="AM87" s="11">
        <v>28.22</v>
      </c>
      <c r="AN87" s="11">
        <v>27.67</v>
      </c>
      <c r="AO87" s="11">
        <v>26.42</v>
      </c>
      <c r="AP87" s="11">
        <v>24.79</v>
      </c>
      <c r="AQ87" s="11">
        <v>23.33</v>
      </c>
      <c r="AR87" s="11">
        <v>22.91</v>
      </c>
      <c r="AS87" s="11">
        <v>22.53</v>
      </c>
      <c r="AT87" s="11">
        <v>21.78</v>
      </c>
      <c r="AU87" s="11">
        <v>21.78</v>
      </c>
      <c r="AW87" s="20">
        <v>84</v>
      </c>
      <c r="AX87" s="11">
        <v>30.44</v>
      </c>
      <c r="AY87" s="11">
        <v>28.89</v>
      </c>
      <c r="AZ87" s="11">
        <v>27.3</v>
      </c>
      <c r="BA87" s="11">
        <v>26.04</v>
      </c>
      <c r="BB87" s="11">
        <v>25.23</v>
      </c>
      <c r="BC87" s="11">
        <v>25.77</v>
      </c>
      <c r="BD87" s="11">
        <v>24.01</v>
      </c>
      <c r="BE87" s="11">
        <v>24.12</v>
      </c>
      <c r="BF87" s="11">
        <v>24.16</v>
      </c>
      <c r="BG87" s="11">
        <v>24.32</v>
      </c>
      <c r="BI87" s="20">
        <v>84</v>
      </c>
      <c r="BJ87" s="10">
        <v>84</v>
      </c>
      <c r="BK87" s="10">
        <v>225</v>
      </c>
      <c r="BL87" s="10">
        <v>182</v>
      </c>
      <c r="BM87" s="10">
        <v>181</v>
      </c>
      <c r="BN87" s="10">
        <v>128</v>
      </c>
      <c r="BO87" s="10">
        <v>710</v>
      </c>
      <c r="BP87" s="10">
        <v>48</v>
      </c>
      <c r="BQ87" s="10">
        <v>120</v>
      </c>
      <c r="BR87" s="10">
        <v>170</v>
      </c>
      <c r="BS87" s="10">
        <v>285</v>
      </c>
      <c r="BU87" s="20">
        <v>84</v>
      </c>
      <c r="BV87" s="10">
        <v>36</v>
      </c>
      <c r="BW87" s="10">
        <v>109</v>
      </c>
      <c r="BX87" s="10">
        <v>143</v>
      </c>
      <c r="BY87" s="10">
        <v>122</v>
      </c>
      <c r="BZ87" s="10">
        <v>45</v>
      </c>
      <c r="CA87" s="10">
        <v>46</v>
      </c>
      <c r="CB87" s="10">
        <v>15</v>
      </c>
      <c r="CC87" s="10">
        <v>8</v>
      </c>
      <c r="CD87" s="10">
        <v>5</v>
      </c>
      <c r="CE87" s="10">
        <v>10</v>
      </c>
    </row>
    <row r="88" spans="1:83" ht="14.25" customHeight="1" x14ac:dyDescent="0.2">
      <c r="A88" s="19" t="s">
        <v>85</v>
      </c>
      <c r="B88" s="8">
        <v>30.44</v>
      </c>
      <c r="C88" s="8"/>
      <c r="D88" s="8"/>
      <c r="E88" s="8"/>
      <c r="F88" s="8"/>
      <c r="G88" s="8"/>
      <c r="H88" s="8"/>
      <c r="I88" s="8"/>
      <c r="J88" s="8"/>
      <c r="K88" s="8"/>
      <c r="M88" s="19" t="s">
        <v>187</v>
      </c>
      <c r="N88" s="8">
        <v>30.2</v>
      </c>
      <c r="O88" s="8">
        <v>32.01</v>
      </c>
      <c r="P88" s="8">
        <v>30.72</v>
      </c>
      <c r="Q88" s="8">
        <v>30.42</v>
      </c>
      <c r="R88" s="8"/>
      <c r="S88" s="8"/>
      <c r="T88" s="8"/>
      <c r="U88" s="8"/>
      <c r="V88" s="8"/>
      <c r="W88" s="8"/>
      <c r="Y88" s="19">
        <v>85</v>
      </c>
      <c r="Z88" s="8">
        <v>30.44</v>
      </c>
      <c r="AA88" s="8"/>
      <c r="AB88" s="8"/>
      <c r="AC88" s="8"/>
      <c r="AD88" s="8"/>
      <c r="AE88" s="8"/>
      <c r="AF88" s="8"/>
      <c r="AG88" s="8"/>
      <c r="AH88" s="8"/>
      <c r="AI88" s="8"/>
      <c r="AK88" s="19">
        <v>85</v>
      </c>
      <c r="AL88" s="8">
        <v>30.2</v>
      </c>
      <c r="AM88" s="8">
        <v>32.01</v>
      </c>
      <c r="AN88" s="8">
        <v>30.72</v>
      </c>
      <c r="AO88" s="8">
        <v>30.42</v>
      </c>
      <c r="AP88" s="8"/>
      <c r="AQ88" s="8"/>
      <c r="AR88" s="8"/>
      <c r="AS88" s="8"/>
      <c r="AT88" s="8"/>
      <c r="AU88" s="8"/>
      <c r="AW88" s="19">
        <v>85</v>
      </c>
      <c r="AX88" s="8">
        <v>30.44</v>
      </c>
      <c r="AY88" s="8"/>
      <c r="AZ88" s="8"/>
      <c r="BA88" s="8"/>
      <c r="BB88" s="8"/>
      <c r="BC88" s="8"/>
      <c r="BD88" s="8"/>
      <c r="BE88" s="8"/>
      <c r="BF88" s="8"/>
      <c r="BG88" s="8"/>
      <c r="BI88" s="19">
        <v>85</v>
      </c>
      <c r="BJ88" s="2">
        <v>84</v>
      </c>
      <c r="BK88" s="2"/>
      <c r="BL88" s="2"/>
      <c r="BM88" s="2"/>
      <c r="BN88" s="2"/>
      <c r="BO88" s="2"/>
      <c r="BP88" s="2"/>
      <c r="BQ88" s="2"/>
      <c r="BR88" s="2"/>
      <c r="BS88" s="2"/>
      <c r="BU88" s="19">
        <v>85</v>
      </c>
      <c r="BV88" s="2">
        <v>84</v>
      </c>
      <c r="BW88" s="2"/>
      <c r="BX88" s="2"/>
      <c r="BY88" s="2"/>
      <c r="BZ88" s="2"/>
      <c r="CA88" s="2"/>
      <c r="CB88" s="2"/>
      <c r="CC88" s="2"/>
      <c r="CD88" s="2"/>
      <c r="CE88" s="2"/>
    </row>
    <row r="89" spans="1:83" ht="14.25" customHeight="1" x14ac:dyDescent="0.2">
      <c r="A89" s="20" t="s">
        <v>86</v>
      </c>
      <c r="B89" s="11">
        <v>30.46</v>
      </c>
      <c r="C89" s="11">
        <v>28.43</v>
      </c>
      <c r="D89" s="11">
        <v>28.37</v>
      </c>
      <c r="E89" s="11">
        <v>27.31</v>
      </c>
      <c r="F89" s="11">
        <v>26.89</v>
      </c>
      <c r="G89" s="11">
        <v>26.83</v>
      </c>
      <c r="H89" s="11">
        <v>26.56</v>
      </c>
      <c r="I89" s="11">
        <v>27.68</v>
      </c>
      <c r="J89" s="11">
        <v>27.11</v>
      </c>
      <c r="K89" s="11">
        <v>26.11</v>
      </c>
      <c r="M89" s="20" t="s">
        <v>188</v>
      </c>
      <c r="N89" s="11">
        <v>30.21</v>
      </c>
      <c r="O89" s="11">
        <v>28.72</v>
      </c>
      <c r="P89" s="11">
        <v>27.77</v>
      </c>
      <c r="Q89" s="11">
        <v>25.5</v>
      </c>
      <c r="R89" s="11">
        <v>24.88</v>
      </c>
      <c r="S89" s="11">
        <v>24.41</v>
      </c>
      <c r="T89" s="11"/>
      <c r="U89" s="11"/>
      <c r="V89" s="11"/>
      <c r="W89" s="11"/>
      <c r="Y89" s="20">
        <v>86</v>
      </c>
      <c r="Z89" s="11">
        <v>30.46</v>
      </c>
      <c r="AA89" s="11">
        <v>28.43</v>
      </c>
      <c r="AB89" s="11">
        <v>28.37</v>
      </c>
      <c r="AC89" s="11">
        <v>27.31</v>
      </c>
      <c r="AD89" s="11">
        <v>26.89</v>
      </c>
      <c r="AE89" s="11">
        <v>26.83</v>
      </c>
      <c r="AF89" s="11">
        <v>26.56</v>
      </c>
      <c r="AG89" s="11">
        <v>27.68</v>
      </c>
      <c r="AH89" s="11">
        <v>27.11</v>
      </c>
      <c r="AI89" s="11">
        <v>26.11</v>
      </c>
      <c r="AK89" s="20">
        <v>86</v>
      </c>
      <c r="AL89" s="11">
        <v>30.21</v>
      </c>
      <c r="AM89" s="11">
        <v>28.72</v>
      </c>
      <c r="AN89" s="11">
        <v>27.77</v>
      </c>
      <c r="AO89" s="11">
        <v>25.5</v>
      </c>
      <c r="AP89" s="11">
        <v>24.88</v>
      </c>
      <c r="AQ89" s="11">
        <v>24.41</v>
      </c>
      <c r="AR89" s="11"/>
      <c r="AS89" s="11"/>
      <c r="AT89" s="11"/>
      <c r="AU89" s="11"/>
      <c r="AW89" s="20">
        <v>86</v>
      </c>
      <c r="AX89" s="11">
        <v>30.46</v>
      </c>
      <c r="AY89" s="11">
        <v>28.43</v>
      </c>
      <c r="AZ89" s="11">
        <v>28.37</v>
      </c>
      <c r="BA89" s="11">
        <v>27.31</v>
      </c>
      <c r="BB89" s="11">
        <v>26.89</v>
      </c>
      <c r="BC89" s="11">
        <v>26.83</v>
      </c>
      <c r="BD89" s="11">
        <v>26.56</v>
      </c>
      <c r="BE89" s="11">
        <v>27.68</v>
      </c>
      <c r="BF89" s="11">
        <v>27.11</v>
      </c>
      <c r="BG89" s="11">
        <v>26.11</v>
      </c>
      <c r="BI89" s="20">
        <v>86</v>
      </c>
      <c r="BJ89" s="10">
        <v>86</v>
      </c>
      <c r="BK89" s="10">
        <v>127</v>
      </c>
      <c r="BL89" s="10">
        <v>641</v>
      </c>
      <c r="BM89" s="10">
        <v>891</v>
      </c>
      <c r="BN89" s="10">
        <v>1189</v>
      </c>
      <c r="BO89" s="10">
        <v>1907</v>
      </c>
      <c r="BP89" s="10">
        <v>1920</v>
      </c>
      <c r="BQ89" s="10">
        <v>3670</v>
      </c>
      <c r="BR89" s="10">
        <v>2578</v>
      </c>
      <c r="BS89" s="10">
        <v>1178</v>
      </c>
      <c r="BU89" s="20">
        <v>86</v>
      </c>
      <c r="BV89" s="10">
        <v>74</v>
      </c>
      <c r="BW89" s="10">
        <v>117</v>
      </c>
      <c r="BX89" s="10">
        <v>348</v>
      </c>
      <c r="BY89" s="10">
        <v>891</v>
      </c>
      <c r="BZ89" s="10">
        <v>971</v>
      </c>
      <c r="CA89" s="10">
        <v>1524</v>
      </c>
      <c r="CB89" s="10">
        <v>1035</v>
      </c>
      <c r="CC89" s="10">
        <v>874</v>
      </c>
      <c r="CD89" s="10">
        <v>1136</v>
      </c>
      <c r="CE89" s="10">
        <v>342</v>
      </c>
    </row>
    <row r="90" spans="1:83" ht="14.25" customHeight="1" x14ac:dyDescent="0.2">
      <c r="A90" s="19" t="s">
        <v>87</v>
      </c>
      <c r="B90" s="8">
        <v>30.46</v>
      </c>
      <c r="C90" s="8">
        <v>28.92</v>
      </c>
      <c r="D90" s="8">
        <v>28.4</v>
      </c>
      <c r="E90" s="8">
        <v>27.91</v>
      </c>
      <c r="F90" s="8">
        <v>27.05</v>
      </c>
      <c r="G90" s="8"/>
      <c r="H90" s="8"/>
      <c r="I90" s="8">
        <v>28.6</v>
      </c>
      <c r="J90" s="8">
        <v>27.57</v>
      </c>
      <c r="K90" s="8"/>
      <c r="M90" s="19" t="s">
        <v>189</v>
      </c>
      <c r="N90" s="8">
        <v>30.21</v>
      </c>
      <c r="O90" s="8">
        <v>29.67</v>
      </c>
      <c r="P90" s="8">
        <v>28.78</v>
      </c>
      <c r="Q90" s="8">
        <v>28.95</v>
      </c>
      <c r="R90" s="8">
        <v>28.5</v>
      </c>
      <c r="S90" s="8">
        <v>26.9</v>
      </c>
      <c r="T90" s="8"/>
      <c r="U90" s="8">
        <v>24.26</v>
      </c>
      <c r="V90" s="8"/>
      <c r="W90" s="8"/>
      <c r="Y90" s="19">
        <v>87</v>
      </c>
      <c r="Z90" s="8">
        <v>30.46</v>
      </c>
      <c r="AA90" s="8">
        <v>28.92</v>
      </c>
      <c r="AB90" s="8">
        <v>28.4</v>
      </c>
      <c r="AC90" s="8">
        <v>27.91</v>
      </c>
      <c r="AD90" s="8">
        <v>27.05</v>
      </c>
      <c r="AE90" s="8"/>
      <c r="AF90" s="8"/>
      <c r="AG90" s="8">
        <v>28.6</v>
      </c>
      <c r="AH90" s="8">
        <v>27.57</v>
      </c>
      <c r="AI90" s="8"/>
      <c r="AK90" s="19">
        <v>87</v>
      </c>
      <c r="AL90" s="8">
        <v>30.21</v>
      </c>
      <c r="AM90" s="8">
        <v>29.67</v>
      </c>
      <c r="AN90" s="8">
        <v>28.78</v>
      </c>
      <c r="AO90" s="8">
        <v>28.95</v>
      </c>
      <c r="AP90" s="8">
        <v>28.5</v>
      </c>
      <c r="AQ90" s="8">
        <v>26.9</v>
      </c>
      <c r="AR90" s="8"/>
      <c r="AS90" s="8">
        <v>24.26</v>
      </c>
      <c r="AT90" s="8"/>
      <c r="AU90" s="8"/>
      <c r="AW90" s="19">
        <v>87</v>
      </c>
      <c r="AX90" s="8">
        <v>30.46</v>
      </c>
      <c r="AY90" s="8">
        <v>28.92</v>
      </c>
      <c r="AZ90" s="8">
        <v>28.4</v>
      </c>
      <c r="BA90" s="8">
        <v>27.91</v>
      </c>
      <c r="BB90" s="8">
        <v>27.05</v>
      </c>
      <c r="BC90" s="8"/>
      <c r="BD90" s="8"/>
      <c r="BE90" s="8">
        <v>28.6</v>
      </c>
      <c r="BF90" s="8">
        <v>27.57</v>
      </c>
      <c r="BG90" s="8"/>
      <c r="BI90" s="19">
        <v>87</v>
      </c>
      <c r="BJ90" s="2">
        <v>86</v>
      </c>
      <c r="BK90" s="2">
        <v>235</v>
      </c>
      <c r="BL90" s="2">
        <v>664</v>
      </c>
      <c r="BM90" s="2">
        <v>1597</v>
      </c>
      <c r="BN90" s="2">
        <v>1405</v>
      </c>
      <c r="BO90" s="2"/>
      <c r="BP90" s="2"/>
      <c r="BQ90" s="2">
        <v>4789</v>
      </c>
      <c r="BR90" s="2">
        <v>3138</v>
      </c>
      <c r="BS90" s="2"/>
      <c r="BU90" s="19">
        <v>87</v>
      </c>
      <c r="BV90" s="2">
        <v>15</v>
      </c>
      <c r="BW90" s="2">
        <v>16</v>
      </c>
      <c r="BX90" s="2">
        <v>413</v>
      </c>
      <c r="BY90" s="2">
        <v>192</v>
      </c>
      <c r="BZ90" s="2">
        <v>242</v>
      </c>
      <c r="CA90" s="2"/>
      <c r="CB90" s="2"/>
      <c r="CC90" s="2">
        <v>695</v>
      </c>
      <c r="CD90" s="2">
        <v>833</v>
      </c>
      <c r="CE90" s="2"/>
    </row>
    <row r="91" spans="1:83" ht="14.25" customHeight="1" x14ac:dyDescent="0.2">
      <c r="A91" s="20" t="s">
        <v>88</v>
      </c>
      <c r="B91" s="11">
        <v>30.48</v>
      </c>
      <c r="C91" s="11">
        <v>29.09</v>
      </c>
      <c r="D91" s="11">
        <v>28.23</v>
      </c>
      <c r="E91" s="11">
        <v>26.22</v>
      </c>
      <c r="F91" s="11">
        <v>25.84</v>
      </c>
      <c r="G91" s="11">
        <v>25.51</v>
      </c>
      <c r="H91" s="11">
        <v>24.99</v>
      </c>
      <c r="I91" s="11">
        <v>24.69</v>
      </c>
      <c r="J91" s="11">
        <v>23.79</v>
      </c>
      <c r="K91" s="11"/>
      <c r="M91" s="20" t="s">
        <v>190</v>
      </c>
      <c r="N91" s="11">
        <v>30.21</v>
      </c>
      <c r="O91" s="11">
        <v>28.08</v>
      </c>
      <c r="P91" s="11">
        <v>27.09</v>
      </c>
      <c r="Q91" s="11">
        <v>27.51</v>
      </c>
      <c r="R91" s="11">
        <v>26.2</v>
      </c>
      <c r="S91" s="11"/>
      <c r="T91" s="11"/>
      <c r="U91" s="11"/>
      <c r="V91" s="11"/>
      <c r="W91" s="11"/>
      <c r="Y91" s="20">
        <v>88</v>
      </c>
      <c r="Z91" s="11">
        <v>30.48</v>
      </c>
      <c r="AA91" s="11">
        <v>29.09</v>
      </c>
      <c r="AB91" s="11">
        <v>28.23</v>
      </c>
      <c r="AC91" s="11">
        <v>26.22</v>
      </c>
      <c r="AD91" s="11">
        <v>25.84</v>
      </c>
      <c r="AE91" s="11">
        <v>25.51</v>
      </c>
      <c r="AF91" s="11">
        <v>24.99</v>
      </c>
      <c r="AG91" s="11">
        <v>24.69</v>
      </c>
      <c r="AH91" s="11">
        <v>23.79</v>
      </c>
      <c r="AI91" s="11"/>
      <c r="AK91" s="20">
        <v>88</v>
      </c>
      <c r="AL91" s="11">
        <v>30.21</v>
      </c>
      <c r="AM91" s="11">
        <v>28.08</v>
      </c>
      <c r="AN91" s="11">
        <v>27.09</v>
      </c>
      <c r="AO91" s="11">
        <v>27.51</v>
      </c>
      <c r="AP91" s="11">
        <v>26.2</v>
      </c>
      <c r="AQ91" s="11"/>
      <c r="AR91" s="11"/>
      <c r="AS91" s="11"/>
      <c r="AT91" s="11"/>
      <c r="AU91" s="11"/>
      <c r="AW91" s="20">
        <v>88</v>
      </c>
      <c r="AX91" s="11">
        <v>30.48</v>
      </c>
      <c r="AY91" s="11">
        <v>29.09</v>
      </c>
      <c r="AZ91" s="11">
        <v>28.23</v>
      </c>
      <c r="BA91" s="11">
        <v>26.22</v>
      </c>
      <c r="BB91" s="11">
        <v>25.84</v>
      </c>
      <c r="BC91" s="11">
        <v>25.51</v>
      </c>
      <c r="BD91" s="11">
        <v>24.99</v>
      </c>
      <c r="BE91" s="11">
        <v>24.69</v>
      </c>
      <c r="BF91" s="11">
        <v>23.79</v>
      </c>
      <c r="BG91" s="11"/>
      <c r="BI91" s="20">
        <v>88</v>
      </c>
      <c r="BJ91" s="10">
        <v>88</v>
      </c>
      <c r="BK91" s="10">
        <v>281</v>
      </c>
      <c r="BL91" s="10">
        <v>551</v>
      </c>
      <c r="BM91" s="10">
        <v>248</v>
      </c>
      <c r="BN91" s="10">
        <v>347</v>
      </c>
      <c r="BO91" s="10">
        <v>517</v>
      </c>
      <c r="BP91" s="10">
        <v>375</v>
      </c>
      <c r="BQ91" s="10">
        <v>374</v>
      </c>
      <c r="BR91" s="10">
        <v>73</v>
      </c>
      <c r="BS91" s="10"/>
      <c r="BU91" s="20">
        <v>88</v>
      </c>
      <c r="BV91" s="10">
        <v>55</v>
      </c>
      <c r="BW91" s="10">
        <v>13</v>
      </c>
      <c r="BX91" s="10">
        <v>6</v>
      </c>
      <c r="BY91" s="10">
        <v>22</v>
      </c>
      <c r="BZ91" s="10">
        <v>20</v>
      </c>
      <c r="CA91" s="10">
        <v>12</v>
      </c>
      <c r="CB91" s="10">
        <v>19</v>
      </c>
      <c r="CC91" s="10">
        <v>77</v>
      </c>
      <c r="CD91" s="10">
        <v>67</v>
      </c>
      <c r="CE91" s="10"/>
    </row>
    <row r="92" spans="1:83" ht="14.25" customHeight="1" x14ac:dyDescent="0.2">
      <c r="A92" s="19" t="s">
        <v>89</v>
      </c>
      <c r="B92" s="8">
        <v>30.49</v>
      </c>
      <c r="C92" s="8">
        <v>28.43</v>
      </c>
      <c r="D92" s="8">
        <v>26.5</v>
      </c>
      <c r="E92" s="8">
        <v>25.96</v>
      </c>
      <c r="F92" s="8">
        <v>25.88</v>
      </c>
      <c r="G92" s="8">
        <v>26.23</v>
      </c>
      <c r="H92" s="8">
        <v>25.93</v>
      </c>
      <c r="I92" s="8">
        <v>26.73</v>
      </c>
      <c r="J92" s="4">
        <v>25.98</v>
      </c>
      <c r="K92" s="8">
        <v>25.35</v>
      </c>
      <c r="M92" s="19" t="s">
        <v>191</v>
      </c>
      <c r="N92" s="8">
        <v>30.22</v>
      </c>
      <c r="O92" s="8">
        <v>29.25</v>
      </c>
      <c r="P92" s="8">
        <v>29.05</v>
      </c>
      <c r="Q92" s="8">
        <v>28.61</v>
      </c>
      <c r="R92" s="8">
        <v>26.44</v>
      </c>
      <c r="S92" s="8"/>
      <c r="T92" s="8"/>
      <c r="U92" s="8">
        <v>23.05</v>
      </c>
      <c r="V92" s="4"/>
      <c r="W92" s="8"/>
      <c r="Y92" s="19">
        <v>89</v>
      </c>
      <c r="Z92" s="8">
        <v>30.49</v>
      </c>
      <c r="AA92" s="8">
        <v>28.43</v>
      </c>
      <c r="AB92" s="8">
        <v>26.5</v>
      </c>
      <c r="AC92" s="8">
        <v>25.96</v>
      </c>
      <c r="AD92" s="8">
        <v>25.88</v>
      </c>
      <c r="AE92" s="8">
        <v>26.23</v>
      </c>
      <c r="AF92" s="8">
        <v>25.93</v>
      </c>
      <c r="AG92" s="8">
        <v>26.73</v>
      </c>
      <c r="AH92" s="4">
        <v>25.98</v>
      </c>
      <c r="AI92" s="8">
        <v>25.35</v>
      </c>
      <c r="AK92" s="19">
        <v>89</v>
      </c>
      <c r="AL92" s="8">
        <v>30.22</v>
      </c>
      <c r="AM92" s="8">
        <v>29.25</v>
      </c>
      <c r="AN92" s="8">
        <v>29.05</v>
      </c>
      <c r="AO92" s="8">
        <v>28.61</v>
      </c>
      <c r="AP92" s="8">
        <v>26.44</v>
      </c>
      <c r="AQ92" s="8"/>
      <c r="AR92" s="8"/>
      <c r="AS92" s="8">
        <v>23.05</v>
      </c>
      <c r="AT92" s="4"/>
      <c r="AU92" s="8"/>
      <c r="AW92" s="19">
        <v>89</v>
      </c>
      <c r="AX92" s="8">
        <v>30.49</v>
      </c>
      <c r="AY92" s="8">
        <v>28.43</v>
      </c>
      <c r="AZ92" s="8">
        <v>26.5</v>
      </c>
      <c r="BA92" s="8">
        <v>25.96</v>
      </c>
      <c r="BB92" s="8">
        <v>25.88</v>
      </c>
      <c r="BC92" s="8">
        <v>26.23</v>
      </c>
      <c r="BD92" s="8">
        <v>25.93</v>
      </c>
      <c r="BE92" s="8">
        <v>26.73</v>
      </c>
      <c r="BF92" s="4">
        <v>25.98</v>
      </c>
      <c r="BG92" s="8">
        <v>25.35</v>
      </c>
      <c r="BI92" s="19">
        <v>89</v>
      </c>
      <c r="BJ92" s="2">
        <v>89</v>
      </c>
      <c r="BK92" s="2">
        <v>127</v>
      </c>
      <c r="BL92" s="2">
        <v>51</v>
      </c>
      <c r="BM92" s="2">
        <v>158</v>
      </c>
      <c r="BN92" s="2">
        <v>370</v>
      </c>
      <c r="BO92" s="2">
        <v>1143</v>
      </c>
      <c r="BP92" s="2">
        <v>1137</v>
      </c>
      <c r="BQ92" s="2">
        <v>2405</v>
      </c>
      <c r="BR92" s="2">
        <v>1550</v>
      </c>
      <c r="BS92" s="2">
        <v>805</v>
      </c>
      <c r="BU92" s="19">
        <v>89</v>
      </c>
      <c r="BV92" s="2">
        <v>89</v>
      </c>
      <c r="BW92" s="2">
        <v>52</v>
      </c>
      <c r="BX92" s="2">
        <v>51</v>
      </c>
      <c r="BY92" s="2">
        <v>158</v>
      </c>
      <c r="BZ92" s="2">
        <v>370</v>
      </c>
      <c r="CA92" s="2">
        <v>1143</v>
      </c>
      <c r="CB92" s="2">
        <v>1137</v>
      </c>
      <c r="CC92" s="2">
        <v>2136</v>
      </c>
      <c r="CD92" s="2">
        <v>1550</v>
      </c>
      <c r="CE92" s="2">
        <v>805</v>
      </c>
    </row>
    <row r="93" spans="1:83" ht="14.25" customHeight="1" x14ac:dyDescent="0.2">
      <c r="A93" s="20" t="s">
        <v>90</v>
      </c>
      <c r="B93" s="11">
        <v>30.52</v>
      </c>
      <c r="C93" s="11">
        <v>29.34</v>
      </c>
      <c r="D93" s="11">
        <v>28.46</v>
      </c>
      <c r="E93" s="11">
        <v>27.21</v>
      </c>
      <c r="F93" s="11">
        <v>26.02</v>
      </c>
      <c r="G93" s="11">
        <v>25.46</v>
      </c>
      <c r="H93" s="11">
        <v>25.83</v>
      </c>
      <c r="I93" s="11">
        <v>25.31</v>
      </c>
      <c r="J93" s="11"/>
      <c r="K93" s="11"/>
      <c r="M93" s="20" t="s">
        <v>192</v>
      </c>
      <c r="N93" s="11">
        <v>30.22</v>
      </c>
      <c r="O93" s="11">
        <v>28.51</v>
      </c>
      <c r="P93" s="11">
        <v>27.2</v>
      </c>
      <c r="Q93" s="11">
        <v>26.62</v>
      </c>
      <c r="R93" s="11"/>
      <c r="S93" s="11"/>
      <c r="T93" s="11">
        <v>23.76</v>
      </c>
      <c r="U93" s="11"/>
      <c r="V93" s="11"/>
      <c r="W93" s="11"/>
      <c r="Y93" s="20">
        <v>90</v>
      </c>
      <c r="Z93" s="11">
        <v>30.52</v>
      </c>
      <c r="AA93" s="11">
        <v>29.34</v>
      </c>
      <c r="AB93" s="11">
        <v>28.46</v>
      </c>
      <c r="AC93" s="11">
        <v>27.21</v>
      </c>
      <c r="AD93" s="11">
        <v>26.02</v>
      </c>
      <c r="AE93" s="11">
        <v>25.46</v>
      </c>
      <c r="AF93" s="11">
        <v>25.83</v>
      </c>
      <c r="AG93" s="11">
        <v>25.31</v>
      </c>
      <c r="AH93" s="11"/>
      <c r="AI93" s="11"/>
      <c r="AK93" s="20">
        <v>90</v>
      </c>
      <c r="AL93" s="11">
        <v>30.22</v>
      </c>
      <c r="AM93" s="11">
        <v>28.51</v>
      </c>
      <c r="AN93" s="11">
        <v>27.2</v>
      </c>
      <c r="AO93" s="11">
        <v>26.62</v>
      </c>
      <c r="AP93" s="11"/>
      <c r="AQ93" s="11"/>
      <c r="AR93" s="11">
        <v>23.76</v>
      </c>
      <c r="AS93" s="11"/>
      <c r="AT93" s="11"/>
      <c r="AU93" s="11"/>
      <c r="AW93" s="20">
        <v>90</v>
      </c>
      <c r="AX93" s="11">
        <v>30.52</v>
      </c>
      <c r="AY93" s="11">
        <v>29.34</v>
      </c>
      <c r="AZ93" s="11">
        <v>28.46</v>
      </c>
      <c r="BA93" s="11">
        <v>27.21</v>
      </c>
      <c r="BB93" s="11">
        <v>26.02</v>
      </c>
      <c r="BC93" s="11">
        <v>25.46</v>
      </c>
      <c r="BD93" s="11">
        <v>25.83</v>
      </c>
      <c r="BE93" s="11">
        <v>25.31</v>
      </c>
      <c r="BF93" s="11"/>
      <c r="BG93" s="11"/>
      <c r="BI93" s="20">
        <v>90</v>
      </c>
      <c r="BJ93" s="10">
        <v>90</v>
      </c>
      <c r="BK93" s="10">
        <v>353</v>
      </c>
      <c r="BL93" s="10">
        <v>706</v>
      </c>
      <c r="BM93" s="10">
        <v>806</v>
      </c>
      <c r="BN93" s="10">
        <v>438</v>
      </c>
      <c r="BO93" s="10">
        <v>487</v>
      </c>
      <c r="BP93" s="10">
        <v>1018</v>
      </c>
      <c r="BQ93" s="10">
        <v>811</v>
      </c>
      <c r="BR93" s="10"/>
      <c r="BS93" s="10"/>
      <c r="BU93" s="20">
        <v>90</v>
      </c>
      <c r="BV93" s="10">
        <v>90</v>
      </c>
      <c r="BW93" s="10">
        <v>222</v>
      </c>
      <c r="BX93" s="10">
        <v>315</v>
      </c>
      <c r="BY93" s="10">
        <v>416</v>
      </c>
      <c r="BZ93" s="10">
        <v>306</v>
      </c>
      <c r="CA93" s="10">
        <v>320</v>
      </c>
      <c r="CB93" s="10">
        <v>568</v>
      </c>
      <c r="CC93" s="10">
        <v>326</v>
      </c>
      <c r="CD93" s="10">
        <v>175</v>
      </c>
      <c r="CE93" s="10">
        <v>175</v>
      </c>
    </row>
    <row r="94" spans="1:83" ht="14.25" customHeight="1" x14ac:dyDescent="0.2">
      <c r="A94" s="19" t="s">
        <v>91</v>
      </c>
      <c r="B94" s="8">
        <v>30.54</v>
      </c>
      <c r="C94" s="8">
        <v>28.45</v>
      </c>
      <c r="D94" s="8">
        <v>27.98</v>
      </c>
      <c r="E94" s="8">
        <v>26.39</v>
      </c>
      <c r="F94" s="8">
        <v>25.52</v>
      </c>
      <c r="G94" s="8">
        <v>24.39</v>
      </c>
      <c r="H94" s="8">
        <v>24.04</v>
      </c>
      <c r="I94" s="8">
        <v>23.48</v>
      </c>
      <c r="J94" s="8">
        <v>23.49</v>
      </c>
      <c r="K94" s="8">
        <v>23.27</v>
      </c>
      <c r="M94" s="19" t="s">
        <v>193</v>
      </c>
      <c r="N94" s="8">
        <v>30.23</v>
      </c>
      <c r="O94" s="8">
        <v>28.7</v>
      </c>
      <c r="P94" s="8">
        <v>27.45</v>
      </c>
      <c r="Q94" s="8">
        <v>27.18</v>
      </c>
      <c r="R94" s="8">
        <v>26.79</v>
      </c>
      <c r="S94" s="8">
        <v>24.79</v>
      </c>
      <c r="T94" s="8">
        <v>25.65</v>
      </c>
      <c r="U94" s="8">
        <v>23.79</v>
      </c>
      <c r="V94" s="8">
        <v>22.54</v>
      </c>
      <c r="W94" s="8">
        <v>22</v>
      </c>
      <c r="Y94" s="19">
        <v>91</v>
      </c>
      <c r="Z94" s="8">
        <v>30.54</v>
      </c>
      <c r="AA94" s="8">
        <v>28.45</v>
      </c>
      <c r="AB94" s="8">
        <v>27.98</v>
      </c>
      <c r="AC94" s="8">
        <v>26.39</v>
      </c>
      <c r="AD94" s="8">
        <v>25.52</v>
      </c>
      <c r="AE94" s="8">
        <v>24.39</v>
      </c>
      <c r="AF94" s="8">
        <v>24.04</v>
      </c>
      <c r="AG94" s="8">
        <v>23.48</v>
      </c>
      <c r="AH94" s="8">
        <v>23.49</v>
      </c>
      <c r="AI94" s="8">
        <v>23.27</v>
      </c>
      <c r="AK94" s="19">
        <v>91</v>
      </c>
      <c r="AL94" s="8">
        <v>30.23</v>
      </c>
      <c r="AM94" s="8">
        <v>28.7</v>
      </c>
      <c r="AN94" s="8">
        <v>27.45</v>
      </c>
      <c r="AO94" s="8">
        <v>27.18</v>
      </c>
      <c r="AP94" s="8">
        <v>26.79</v>
      </c>
      <c r="AQ94" s="8">
        <v>24.79</v>
      </c>
      <c r="AR94" s="8">
        <v>25.65</v>
      </c>
      <c r="AS94" s="8">
        <v>23.79</v>
      </c>
      <c r="AT94" s="8">
        <v>22.54</v>
      </c>
      <c r="AU94" s="8">
        <v>22</v>
      </c>
      <c r="AW94" s="19">
        <v>91</v>
      </c>
      <c r="AX94" s="8">
        <v>30.54</v>
      </c>
      <c r="AY94" s="8">
        <v>28.45</v>
      </c>
      <c r="AZ94" s="8">
        <v>27.98</v>
      </c>
      <c r="BA94" s="8">
        <v>26.39</v>
      </c>
      <c r="BB94" s="8">
        <v>25.52</v>
      </c>
      <c r="BC94" s="8">
        <v>24.39</v>
      </c>
      <c r="BD94" s="8">
        <v>24.04</v>
      </c>
      <c r="BE94" s="8">
        <v>23.48</v>
      </c>
      <c r="BF94" s="8">
        <v>23.49</v>
      </c>
      <c r="BG94" s="8">
        <v>23.27</v>
      </c>
      <c r="BI94" s="19">
        <v>91</v>
      </c>
      <c r="BJ94" s="7">
        <v>91</v>
      </c>
      <c r="BK94" s="7">
        <v>132</v>
      </c>
      <c r="BL94" s="7">
        <v>417</v>
      </c>
      <c r="BM94" s="7">
        <v>304</v>
      </c>
      <c r="BN94" s="7">
        <v>203</v>
      </c>
      <c r="BO94" s="7">
        <v>76</v>
      </c>
      <c r="BP94" s="7">
        <v>54</v>
      </c>
      <c r="BQ94" s="7">
        <v>24</v>
      </c>
      <c r="BR94" s="7">
        <v>36</v>
      </c>
      <c r="BS94" s="7">
        <v>40</v>
      </c>
      <c r="BU94" s="19">
        <v>91</v>
      </c>
      <c r="BV94" s="7">
        <v>77</v>
      </c>
      <c r="BW94" s="7">
        <v>63</v>
      </c>
      <c r="BX94" s="7">
        <v>123</v>
      </c>
      <c r="BY94" s="7">
        <v>300</v>
      </c>
      <c r="BZ94" s="7">
        <v>98</v>
      </c>
      <c r="CA94" s="7">
        <v>68</v>
      </c>
      <c r="CB94" s="7">
        <v>22</v>
      </c>
      <c r="CC94" s="7">
        <v>22</v>
      </c>
      <c r="CD94" s="7">
        <v>14</v>
      </c>
      <c r="CE94" s="7">
        <v>7</v>
      </c>
    </row>
    <row r="95" spans="1:83" ht="14.25" customHeight="1" x14ac:dyDescent="0.2">
      <c r="A95" s="20" t="s">
        <v>92</v>
      </c>
      <c r="B95" s="11">
        <v>30.56</v>
      </c>
      <c r="C95" s="11">
        <v>28.62</v>
      </c>
      <c r="D95" s="11">
        <v>28.27</v>
      </c>
      <c r="E95" s="11"/>
      <c r="F95" s="11"/>
      <c r="G95" s="11"/>
      <c r="H95" s="11"/>
      <c r="I95" s="11"/>
      <c r="J95" s="11"/>
      <c r="K95" s="11"/>
      <c r="M95" s="20" t="s">
        <v>194</v>
      </c>
      <c r="N95" s="11">
        <v>30.25</v>
      </c>
      <c r="O95" s="11">
        <v>28.7</v>
      </c>
      <c r="P95" s="11">
        <v>27.73</v>
      </c>
      <c r="Q95" s="11">
        <v>26.62</v>
      </c>
      <c r="R95" s="11">
        <v>25.41</v>
      </c>
      <c r="S95" s="11">
        <v>23.93</v>
      </c>
      <c r="T95" s="11">
        <v>23.01</v>
      </c>
      <c r="U95" s="11">
        <v>22.43</v>
      </c>
      <c r="V95" s="11">
        <v>21.91</v>
      </c>
      <c r="W95" s="11">
        <v>21.69</v>
      </c>
      <c r="Y95" s="20">
        <v>92</v>
      </c>
      <c r="Z95" s="11">
        <v>30.56</v>
      </c>
      <c r="AA95" s="11">
        <v>28.62</v>
      </c>
      <c r="AB95" s="11">
        <v>28.27</v>
      </c>
      <c r="AC95" s="11"/>
      <c r="AD95" s="11"/>
      <c r="AE95" s="11"/>
      <c r="AF95" s="11"/>
      <c r="AG95" s="11"/>
      <c r="AH95" s="11"/>
      <c r="AI95" s="11"/>
      <c r="AK95" s="20">
        <v>92</v>
      </c>
      <c r="AL95" s="11">
        <v>30.25</v>
      </c>
      <c r="AM95" s="11">
        <v>28.7</v>
      </c>
      <c r="AN95" s="11">
        <v>27.73</v>
      </c>
      <c r="AO95" s="11">
        <v>26.62</v>
      </c>
      <c r="AP95" s="11">
        <v>25.41</v>
      </c>
      <c r="AQ95" s="11">
        <v>23.93</v>
      </c>
      <c r="AR95" s="11">
        <v>23.01</v>
      </c>
      <c r="AS95" s="11">
        <v>22.43</v>
      </c>
      <c r="AT95" s="11">
        <v>21.91</v>
      </c>
      <c r="AU95" s="11">
        <v>21.69</v>
      </c>
      <c r="AW95" s="20">
        <v>92</v>
      </c>
      <c r="AX95" s="11">
        <v>30.56</v>
      </c>
      <c r="AY95" s="11">
        <v>28.62</v>
      </c>
      <c r="AZ95" s="11">
        <v>28.27</v>
      </c>
      <c r="BA95" s="11"/>
      <c r="BB95" s="11"/>
      <c r="BC95" s="11"/>
      <c r="BD95" s="11"/>
      <c r="BE95" s="11"/>
      <c r="BF95" s="11"/>
      <c r="BG95" s="11"/>
      <c r="BI95" s="20">
        <v>92</v>
      </c>
      <c r="BJ95" s="9">
        <v>92</v>
      </c>
      <c r="BK95" s="9">
        <v>160</v>
      </c>
      <c r="BL95" s="10">
        <v>577</v>
      </c>
      <c r="BM95" s="10"/>
      <c r="BN95" s="10"/>
      <c r="BO95" s="10"/>
      <c r="BP95" s="10"/>
      <c r="BQ95" s="10"/>
      <c r="BR95" s="10"/>
      <c r="BS95" s="10"/>
      <c r="BU95" s="20">
        <v>92</v>
      </c>
      <c r="BV95" s="9">
        <v>19</v>
      </c>
      <c r="BW95" s="9">
        <v>121</v>
      </c>
      <c r="BX95" s="10">
        <v>229</v>
      </c>
      <c r="BY95" s="10"/>
      <c r="BZ95" s="10"/>
      <c r="CA95" s="10"/>
      <c r="CB95" s="10"/>
      <c r="CC95" s="10"/>
      <c r="CD95" s="10"/>
      <c r="CE95" s="10"/>
    </row>
    <row r="96" spans="1:83" ht="14.25" customHeight="1" x14ac:dyDescent="0.2">
      <c r="A96" s="19" t="s">
        <v>93</v>
      </c>
      <c r="B96" s="8">
        <v>30.56</v>
      </c>
      <c r="C96" s="8">
        <v>28.13</v>
      </c>
      <c r="D96" s="8">
        <v>27.59</v>
      </c>
      <c r="E96" s="8">
        <v>25.94</v>
      </c>
      <c r="F96" s="8">
        <v>26.05</v>
      </c>
      <c r="G96" s="8">
        <v>26.16</v>
      </c>
      <c r="H96" s="8">
        <v>25.4</v>
      </c>
      <c r="I96" s="8">
        <v>24.44</v>
      </c>
      <c r="J96" s="8">
        <v>24.61</v>
      </c>
      <c r="K96" s="3">
        <v>24.61</v>
      </c>
      <c r="M96" s="19" t="s">
        <v>195</v>
      </c>
      <c r="N96" s="8">
        <v>30.26</v>
      </c>
      <c r="O96" s="8">
        <v>28.39</v>
      </c>
      <c r="P96" s="8">
        <v>25.52</v>
      </c>
      <c r="Q96" s="8">
        <v>24.56</v>
      </c>
      <c r="R96" s="8">
        <v>23.41</v>
      </c>
      <c r="S96" s="8">
        <v>22.56</v>
      </c>
      <c r="T96" s="8">
        <v>22</v>
      </c>
      <c r="U96" s="8">
        <v>21.48</v>
      </c>
      <c r="V96" s="8">
        <v>21.5</v>
      </c>
      <c r="W96" s="3">
        <v>20.99</v>
      </c>
      <c r="Y96" s="19">
        <v>93</v>
      </c>
      <c r="Z96" s="8">
        <v>30.56</v>
      </c>
      <c r="AA96" s="8">
        <v>28.13</v>
      </c>
      <c r="AB96" s="8">
        <v>27.59</v>
      </c>
      <c r="AC96" s="8">
        <v>25.94</v>
      </c>
      <c r="AD96" s="8">
        <v>26.05</v>
      </c>
      <c r="AE96" s="8">
        <v>26.16</v>
      </c>
      <c r="AF96" s="8">
        <v>25.4</v>
      </c>
      <c r="AG96" s="8">
        <v>24.44</v>
      </c>
      <c r="AH96" s="8">
        <v>24.61</v>
      </c>
      <c r="AI96" s="3">
        <v>24.61</v>
      </c>
      <c r="AK96" s="19">
        <v>93</v>
      </c>
      <c r="AL96" s="8">
        <v>30.26</v>
      </c>
      <c r="AM96" s="8">
        <v>28.39</v>
      </c>
      <c r="AN96" s="8">
        <v>25.52</v>
      </c>
      <c r="AO96" s="8">
        <v>24.56</v>
      </c>
      <c r="AP96" s="8">
        <v>23.41</v>
      </c>
      <c r="AQ96" s="8">
        <v>22.56</v>
      </c>
      <c r="AR96" s="8">
        <v>22</v>
      </c>
      <c r="AS96" s="8">
        <v>21.48</v>
      </c>
      <c r="AT96" s="8">
        <v>21.5</v>
      </c>
      <c r="AU96" s="3">
        <v>20.99</v>
      </c>
      <c r="AW96" s="19">
        <v>93</v>
      </c>
      <c r="AX96" s="8">
        <v>30.56</v>
      </c>
      <c r="AY96" s="8">
        <v>28.13</v>
      </c>
      <c r="AZ96" s="8">
        <v>27.59</v>
      </c>
      <c r="BA96" s="8">
        <v>25.94</v>
      </c>
      <c r="BB96" s="8">
        <v>26.05</v>
      </c>
      <c r="BC96" s="8">
        <v>26.16</v>
      </c>
      <c r="BD96" s="8">
        <v>25.4</v>
      </c>
      <c r="BE96" s="8">
        <v>24.44</v>
      </c>
      <c r="BF96" s="8">
        <v>24.61</v>
      </c>
      <c r="BG96" s="3">
        <v>24.61</v>
      </c>
      <c r="BI96" s="19">
        <v>93</v>
      </c>
      <c r="BJ96" s="2">
        <v>92</v>
      </c>
      <c r="BK96" s="2">
        <v>82</v>
      </c>
      <c r="BL96" s="2">
        <v>268</v>
      </c>
      <c r="BM96" s="2">
        <v>148</v>
      </c>
      <c r="BN96" s="2">
        <v>454</v>
      </c>
      <c r="BO96" s="2">
        <v>1080</v>
      </c>
      <c r="BP96" s="2">
        <v>668</v>
      </c>
      <c r="BQ96" s="2">
        <v>235</v>
      </c>
      <c r="BR96" s="2">
        <v>366</v>
      </c>
      <c r="BS96" s="2">
        <v>334</v>
      </c>
      <c r="BU96" s="19">
        <v>93</v>
      </c>
      <c r="BV96" s="2">
        <v>26</v>
      </c>
      <c r="BW96" s="2">
        <v>61</v>
      </c>
      <c r="BX96" s="2">
        <v>45</v>
      </c>
      <c r="BY96" s="2">
        <v>30</v>
      </c>
      <c r="BZ96" s="2">
        <v>46</v>
      </c>
      <c r="CA96" s="2">
        <v>18</v>
      </c>
      <c r="CB96" s="2">
        <v>12</v>
      </c>
      <c r="CC96" s="2">
        <v>34</v>
      </c>
      <c r="CD96" s="2">
        <v>22</v>
      </c>
      <c r="CE96" s="2">
        <v>32</v>
      </c>
    </row>
    <row r="97" spans="1:83" ht="14.25" customHeight="1" x14ac:dyDescent="0.2">
      <c r="A97" s="20" t="s">
        <v>94</v>
      </c>
      <c r="B97" s="11">
        <v>30.56</v>
      </c>
      <c r="C97" s="11">
        <v>27.93</v>
      </c>
      <c r="D97" s="11">
        <v>26.68</v>
      </c>
      <c r="E97" s="11">
        <v>26.53</v>
      </c>
      <c r="F97" s="11">
        <v>26.12</v>
      </c>
      <c r="G97" s="11">
        <v>26.8</v>
      </c>
      <c r="H97" s="11">
        <v>26.43</v>
      </c>
      <c r="I97" s="11">
        <v>25.13</v>
      </c>
      <c r="J97" s="11">
        <v>25.09</v>
      </c>
      <c r="K97" s="11">
        <v>24.04</v>
      </c>
      <c r="M97" s="20" t="s">
        <v>196</v>
      </c>
      <c r="N97" s="11">
        <v>30.27</v>
      </c>
      <c r="O97" s="11">
        <v>27.95</v>
      </c>
      <c r="P97" s="11">
        <v>26.9</v>
      </c>
      <c r="Q97" s="11">
        <v>25.97</v>
      </c>
      <c r="R97" s="11">
        <v>24.91</v>
      </c>
      <c r="S97" s="11">
        <v>23.44</v>
      </c>
      <c r="T97" s="11">
        <v>21.79</v>
      </c>
      <c r="U97" s="11">
        <v>22.6</v>
      </c>
      <c r="V97" s="11">
        <v>22.52</v>
      </c>
      <c r="W97" s="11">
        <v>21.67</v>
      </c>
      <c r="Y97" s="20">
        <v>94</v>
      </c>
      <c r="Z97" s="11">
        <v>30.56</v>
      </c>
      <c r="AA97" s="11">
        <v>27.93</v>
      </c>
      <c r="AB97" s="11">
        <v>26.68</v>
      </c>
      <c r="AC97" s="11">
        <v>26.53</v>
      </c>
      <c r="AD97" s="11">
        <v>26.12</v>
      </c>
      <c r="AE97" s="11">
        <v>26.8</v>
      </c>
      <c r="AF97" s="11">
        <v>26.43</v>
      </c>
      <c r="AG97" s="11">
        <v>25.13</v>
      </c>
      <c r="AH97" s="11">
        <v>25.09</v>
      </c>
      <c r="AI97" s="11">
        <v>24.04</v>
      </c>
      <c r="AK97" s="20">
        <v>94</v>
      </c>
      <c r="AL97" s="11">
        <v>30.27</v>
      </c>
      <c r="AM97" s="11">
        <v>27.95</v>
      </c>
      <c r="AN97" s="11">
        <v>26.9</v>
      </c>
      <c r="AO97" s="11">
        <v>25.97</v>
      </c>
      <c r="AP97" s="11">
        <v>24.91</v>
      </c>
      <c r="AQ97" s="11">
        <v>23.44</v>
      </c>
      <c r="AR97" s="11">
        <v>21.79</v>
      </c>
      <c r="AS97" s="11">
        <v>22.6</v>
      </c>
      <c r="AT97" s="11">
        <v>22.52</v>
      </c>
      <c r="AU97" s="11">
        <v>21.67</v>
      </c>
      <c r="AW97" s="20">
        <v>94</v>
      </c>
      <c r="AX97" s="11">
        <v>30.56</v>
      </c>
      <c r="AY97" s="11">
        <v>27.93</v>
      </c>
      <c r="AZ97" s="11">
        <v>26.68</v>
      </c>
      <c r="BA97" s="11">
        <v>26.53</v>
      </c>
      <c r="BB97" s="11">
        <v>26.12</v>
      </c>
      <c r="BC97" s="11">
        <v>26.8</v>
      </c>
      <c r="BD97" s="11">
        <v>26.43</v>
      </c>
      <c r="BE97" s="11">
        <v>25.13</v>
      </c>
      <c r="BF97" s="11">
        <v>25.09</v>
      </c>
      <c r="BG97" s="11">
        <v>24.04</v>
      </c>
      <c r="BI97" s="20">
        <v>94</v>
      </c>
      <c r="BJ97" s="10">
        <v>92</v>
      </c>
      <c r="BK97" s="10">
        <v>63</v>
      </c>
      <c r="BL97" s="10">
        <v>66</v>
      </c>
      <c r="BM97" s="10">
        <v>374</v>
      </c>
      <c r="BN97" s="10">
        <v>503</v>
      </c>
      <c r="BO97" s="10">
        <v>1864</v>
      </c>
      <c r="BP97" s="10">
        <v>1746</v>
      </c>
      <c r="BQ97" s="10">
        <v>658</v>
      </c>
      <c r="BR97" s="10">
        <v>720</v>
      </c>
      <c r="BS97" s="10">
        <v>141</v>
      </c>
      <c r="BU97" s="20">
        <v>94</v>
      </c>
      <c r="BV97" s="10">
        <v>92</v>
      </c>
      <c r="BW97" s="10">
        <v>22</v>
      </c>
      <c r="BX97" s="10">
        <v>66</v>
      </c>
      <c r="BY97" s="10">
        <v>331</v>
      </c>
      <c r="BZ97" s="10">
        <v>232</v>
      </c>
      <c r="CA97" s="10">
        <v>1172</v>
      </c>
      <c r="CB97" s="10">
        <v>945</v>
      </c>
      <c r="CC97" s="10">
        <v>395</v>
      </c>
      <c r="CD97" s="10">
        <v>720</v>
      </c>
      <c r="CE97" s="10">
        <v>119</v>
      </c>
    </row>
    <row r="98" spans="1:83" ht="14.25" customHeight="1" x14ac:dyDescent="0.2">
      <c r="A98" s="19" t="s">
        <v>95</v>
      </c>
      <c r="B98" s="8">
        <v>30.57</v>
      </c>
      <c r="C98" s="8">
        <v>29.24</v>
      </c>
      <c r="D98" s="8">
        <v>28.18</v>
      </c>
      <c r="E98" s="4">
        <v>27.3</v>
      </c>
      <c r="F98" s="8">
        <v>27.04</v>
      </c>
      <c r="G98" s="4">
        <v>26.98</v>
      </c>
      <c r="H98" s="4">
        <v>25.69</v>
      </c>
      <c r="I98" s="4">
        <v>25.36</v>
      </c>
      <c r="J98" s="4">
        <v>25.45</v>
      </c>
      <c r="K98" s="3">
        <v>25.45</v>
      </c>
      <c r="M98" s="19" t="s">
        <v>197</v>
      </c>
      <c r="N98" s="8">
        <v>30.27</v>
      </c>
      <c r="O98" s="8">
        <v>28.66</v>
      </c>
      <c r="P98" s="8">
        <v>26.88</v>
      </c>
      <c r="Q98" s="4">
        <v>25.01</v>
      </c>
      <c r="R98" s="8">
        <v>23.63</v>
      </c>
      <c r="S98" s="4">
        <v>22.33</v>
      </c>
      <c r="T98" s="4">
        <v>22.77</v>
      </c>
      <c r="U98" s="4">
        <v>22.75</v>
      </c>
      <c r="V98" s="4">
        <v>22.98</v>
      </c>
      <c r="W98" s="3">
        <v>22.57</v>
      </c>
      <c r="Y98" s="19">
        <v>95</v>
      </c>
      <c r="Z98" s="8">
        <v>30.57</v>
      </c>
      <c r="AA98" s="8">
        <v>29.24</v>
      </c>
      <c r="AB98" s="8">
        <v>28.18</v>
      </c>
      <c r="AC98" s="4">
        <v>27.3</v>
      </c>
      <c r="AD98" s="8">
        <v>27.04</v>
      </c>
      <c r="AE98" s="4">
        <v>26.98</v>
      </c>
      <c r="AF98" s="4">
        <v>25.69</v>
      </c>
      <c r="AG98" s="4">
        <v>25.36</v>
      </c>
      <c r="AH98" s="4">
        <v>25.45</v>
      </c>
      <c r="AI98" s="3">
        <v>25.45</v>
      </c>
      <c r="AK98" s="19">
        <v>95</v>
      </c>
      <c r="AL98" s="8">
        <v>30.27</v>
      </c>
      <c r="AM98" s="8">
        <v>28.66</v>
      </c>
      <c r="AN98" s="8">
        <v>26.88</v>
      </c>
      <c r="AO98" s="4">
        <v>25.01</v>
      </c>
      <c r="AP98" s="8">
        <v>23.63</v>
      </c>
      <c r="AQ98" s="4">
        <v>22.33</v>
      </c>
      <c r="AR98" s="4">
        <v>22.77</v>
      </c>
      <c r="AS98" s="4">
        <v>22.75</v>
      </c>
      <c r="AT98" s="4">
        <v>22.98</v>
      </c>
      <c r="AU98" s="3">
        <v>22.57</v>
      </c>
      <c r="AW98" s="19">
        <v>95</v>
      </c>
      <c r="AX98" s="8">
        <v>30.57</v>
      </c>
      <c r="AY98" s="8">
        <v>29.24</v>
      </c>
      <c r="AZ98" s="8">
        <v>28.18</v>
      </c>
      <c r="BA98" s="4">
        <v>27.3</v>
      </c>
      <c r="BB98" s="8">
        <v>27.04</v>
      </c>
      <c r="BC98" s="4">
        <v>26.98</v>
      </c>
      <c r="BD98" s="4">
        <v>25.69</v>
      </c>
      <c r="BE98" s="4">
        <v>25.36</v>
      </c>
      <c r="BF98" s="4">
        <v>25.45</v>
      </c>
      <c r="BG98" s="3">
        <v>25.45</v>
      </c>
      <c r="BI98" s="19">
        <v>95</v>
      </c>
      <c r="BJ98" s="1">
        <v>95</v>
      </c>
      <c r="BK98" s="1">
        <v>324</v>
      </c>
      <c r="BL98" s="2">
        <v>523</v>
      </c>
      <c r="BM98" s="2">
        <v>880</v>
      </c>
      <c r="BN98" s="2">
        <v>1388</v>
      </c>
      <c r="BO98" s="2">
        <v>2116</v>
      </c>
      <c r="BP98" s="2">
        <v>893</v>
      </c>
      <c r="BQ98" s="2">
        <v>865</v>
      </c>
      <c r="BR98" s="2">
        <v>1025</v>
      </c>
      <c r="BS98" s="2">
        <v>266</v>
      </c>
      <c r="BU98" s="19">
        <v>95</v>
      </c>
      <c r="BV98" s="1">
        <v>94</v>
      </c>
      <c r="BW98" s="1">
        <v>230</v>
      </c>
      <c r="BX98" s="2">
        <v>258</v>
      </c>
      <c r="BY98" s="2">
        <v>259</v>
      </c>
      <c r="BZ98" s="2">
        <v>282</v>
      </c>
      <c r="CA98" s="2">
        <v>131</v>
      </c>
      <c r="CB98" s="2">
        <v>52</v>
      </c>
      <c r="CC98" s="2">
        <v>32</v>
      </c>
      <c r="CD98" s="2">
        <v>17</v>
      </c>
      <c r="CE98" s="2">
        <v>18</v>
      </c>
    </row>
    <row r="99" spans="1:83" ht="14.25" customHeight="1" x14ac:dyDescent="0.2">
      <c r="A99" s="20" t="s">
        <v>96</v>
      </c>
      <c r="B99" s="11">
        <v>30.58</v>
      </c>
      <c r="C99" s="11">
        <v>28.39</v>
      </c>
      <c r="D99" s="11">
        <v>28.04</v>
      </c>
      <c r="E99" s="11">
        <v>27.46</v>
      </c>
      <c r="F99" s="11"/>
      <c r="G99" s="11"/>
      <c r="H99" s="11"/>
      <c r="I99" s="11">
        <v>27.45</v>
      </c>
      <c r="J99" s="11"/>
      <c r="K99" s="12"/>
      <c r="M99" s="20" t="s">
        <v>198</v>
      </c>
      <c r="N99" s="11">
        <v>30.28</v>
      </c>
      <c r="O99" s="11">
        <v>28.35</v>
      </c>
      <c r="P99" s="11">
        <v>27.25</v>
      </c>
      <c r="Q99" s="11">
        <v>26.04</v>
      </c>
      <c r="R99" s="11">
        <v>26.42</v>
      </c>
      <c r="S99" s="11">
        <v>24.37</v>
      </c>
      <c r="T99" s="11">
        <v>23.3</v>
      </c>
      <c r="U99" s="11">
        <v>22.72</v>
      </c>
      <c r="V99" s="11">
        <v>22.8</v>
      </c>
      <c r="W99" s="12"/>
      <c r="Y99" s="20">
        <v>96</v>
      </c>
      <c r="Z99" s="11">
        <v>30.58</v>
      </c>
      <c r="AA99" s="11">
        <v>28.39</v>
      </c>
      <c r="AB99" s="11">
        <v>28.04</v>
      </c>
      <c r="AC99" s="11">
        <v>27.46</v>
      </c>
      <c r="AD99" s="11"/>
      <c r="AE99" s="11"/>
      <c r="AF99" s="11"/>
      <c r="AG99" s="11">
        <v>27.45</v>
      </c>
      <c r="AH99" s="11"/>
      <c r="AI99" s="12"/>
      <c r="AK99" s="20">
        <v>96</v>
      </c>
      <c r="AL99" s="11">
        <v>30.28</v>
      </c>
      <c r="AM99" s="11">
        <v>28.35</v>
      </c>
      <c r="AN99" s="11">
        <v>27.25</v>
      </c>
      <c r="AO99" s="11">
        <v>26.04</v>
      </c>
      <c r="AP99" s="11">
        <v>26.42</v>
      </c>
      <c r="AQ99" s="11">
        <v>24.37</v>
      </c>
      <c r="AR99" s="11">
        <v>23.3</v>
      </c>
      <c r="AS99" s="11">
        <v>22.72</v>
      </c>
      <c r="AT99" s="11">
        <v>22.8</v>
      </c>
      <c r="AU99" s="12"/>
      <c r="AW99" s="20">
        <v>96</v>
      </c>
      <c r="AX99" s="11">
        <v>30.58</v>
      </c>
      <c r="AY99" s="11">
        <v>28.39</v>
      </c>
      <c r="AZ99" s="11">
        <v>28.04</v>
      </c>
      <c r="BA99" s="11">
        <v>27.46</v>
      </c>
      <c r="BB99" s="11"/>
      <c r="BC99" s="11"/>
      <c r="BD99" s="11"/>
      <c r="BE99" s="11">
        <v>27.45</v>
      </c>
      <c r="BF99" s="11"/>
      <c r="BG99" s="12"/>
      <c r="BI99" s="20">
        <v>96</v>
      </c>
      <c r="BJ99" s="10">
        <v>96</v>
      </c>
      <c r="BK99" s="10">
        <v>118</v>
      </c>
      <c r="BL99" s="10">
        <v>451</v>
      </c>
      <c r="BM99" s="10">
        <v>1040</v>
      </c>
      <c r="BN99" s="10"/>
      <c r="BO99" s="10"/>
      <c r="BP99" s="10"/>
      <c r="BQ99" s="10">
        <v>3362</v>
      </c>
      <c r="BR99" s="10"/>
      <c r="BS99" s="10"/>
      <c r="BU99" s="20">
        <v>96</v>
      </c>
      <c r="BV99" s="10">
        <v>19</v>
      </c>
      <c r="BW99" s="10">
        <v>13</v>
      </c>
      <c r="BX99" s="10">
        <v>19</v>
      </c>
      <c r="BY99" s="10">
        <v>99</v>
      </c>
      <c r="BZ99" s="10">
        <v>113</v>
      </c>
      <c r="CA99" s="10">
        <v>328</v>
      </c>
      <c r="CB99" s="10">
        <v>193</v>
      </c>
      <c r="CC99" s="10">
        <v>433</v>
      </c>
      <c r="CD99" s="10">
        <v>1059</v>
      </c>
      <c r="CE99" s="10">
        <v>247</v>
      </c>
    </row>
    <row r="100" spans="1:83" ht="14.25" customHeight="1" x14ac:dyDescent="0.2">
      <c r="A100" s="19" t="s">
        <v>97</v>
      </c>
      <c r="B100" s="8">
        <v>30.59</v>
      </c>
      <c r="C100" s="8">
        <v>29.51</v>
      </c>
      <c r="D100" s="8">
        <v>28.25</v>
      </c>
      <c r="E100" s="8">
        <v>27.01</v>
      </c>
      <c r="F100" s="8">
        <v>25.87</v>
      </c>
      <c r="G100" s="8">
        <v>26.31</v>
      </c>
      <c r="H100" s="8"/>
      <c r="I100" s="8"/>
      <c r="J100" s="8"/>
      <c r="K100" s="8"/>
      <c r="M100" s="19" t="s">
        <v>199</v>
      </c>
      <c r="N100" s="8">
        <v>30.28</v>
      </c>
      <c r="O100" s="8"/>
      <c r="P100" s="8">
        <v>28.86</v>
      </c>
      <c r="Q100" s="8">
        <v>27.98</v>
      </c>
      <c r="R100" s="8">
        <v>27.21</v>
      </c>
      <c r="S100" s="8"/>
      <c r="T100" s="8"/>
      <c r="U100" s="8"/>
      <c r="V100" s="8"/>
      <c r="W100" s="8"/>
      <c r="Y100" s="19">
        <v>97</v>
      </c>
      <c r="Z100" s="8">
        <v>30.59</v>
      </c>
      <c r="AA100" s="8">
        <v>29.51</v>
      </c>
      <c r="AB100" s="8">
        <v>28.25</v>
      </c>
      <c r="AC100" s="8">
        <v>27.01</v>
      </c>
      <c r="AD100" s="8">
        <v>25.87</v>
      </c>
      <c r="AE100" s="8">
        <v>26.31</v>
      </c>
      <c r="AF100" s="8"/>
      <c r="AG100" s="8"/>
      <c r="AH100" s="8"/>
      <c r="AI100" s="8"/>
      <c r="AK100" s="19">
        <v>97</v>
      </c>
      <c r="AL100" s="8">
        <v>30.28</v>
      </c>
      <c r="AM100" s="8"/>
      <c r="AN100" s="8">
        <v>28.86</v>
      </c>
      <c r="AO100" s="8">
        <v>27.98</v>
      </c>
      <c r="AP100" s="8">
        <v>27.21</v>
      </c>
      <c r="AQ100" s="8"/>
      <c r="AR100" s="8"/>
      <c r="AS100" s="8"/>
      <c r="AT100" s="8"/>
      <c r="AU100" s="8"/>
      <c r="AW100" s="19">
        <v>97</v>
      </c>
      <c r="AX100" s="8">
        <v>30.59</v>
      </c>
      <c r="AY100" s="8">
        <v>29.51</v>
      </c>
      <c r="AZ100" s="8">
        <v>28.25</v>
      </c>
      <c r="BA100" s="8">
        <v>27.01</v>
      </c>
      <c r="BB100" s="8">
        <v>25.87</v>
      </c>
      <c r="BC100" s="8">
        <v>26.31</v>
      </c>
      <c r="BD100" s="8"/>
      <c r="BE100" s="8"/>
      <c r="BF100" s="8"/>
      <c r="BG100" s="8"/>
      <c r="BI100" s="19">
        <v>97</v>
      </c>
      <c r="BJ100" s="2">
        <v>97</v>
      </c>
      <c r="BK100" s="2">
        <v>409</v>
      </c>
      <c r="BL100" s="2">
        <v>566</v>
      </c>
      <c r="BM100" s="2">
        <v>651</v>
      </c>
      <c r="BN100" s="2">
        <v>366</v>
      </c>
      <c r="BO100" s="2">
        <v>1226</v>
      </c>
      <c r="BP100" s="2"/>
      <c r="BQ100" s="2"/>
      <c r="BR100" s="2"/>
      <c r="BS100" s="2"/>
      <c r="BU100" s="19">
        <v>97</v>
      </c>
      <c r="BV100" s="2">
        <v>97</v>
      </c>
      <c r="BW100" s="2">
        <v>219</v>
      </c>
      <c r="BX100" s="2">
        <v>428</v>
      </c>
      <c r="BY100" s="2">
        <v>301</v>
      </c>
      <c r="BZ100" s="2">
        <v>270</v>
      </c>
      <c r="CA100" s="2">
        <v>628</v>
      </c>
      <c r="CB100" s="2"/>
      <c r="CC100" s="2"/>
      <c r="CD100" s="2"/>
      <c r="CE100" s="2">
        <v>226</v>
      </c>
    </row>
    <row r="101" spans="1:83" ht="14.25" customHeight="1" x14ac:dyDescent="0.2">
      <c r="A101" s="20" t="s">
        <v>98</v>
      </c>
      <c r="B101" s="11">
        <v>30.61</v>
      </c>
      <c r="C101" s="11">
        <v>29.12</v>
      </c>
      <c r="D101" s="11">
        <v>28.08</v>
      </c>
      <c r="E101" s="11">
        <v>26.31</v>
      </c>
      <c r="F101" s="11">
        <v>25.53</v>
      </c>
      <c r="G101" s="11">
        <v>25.8</v>
      </c>
      <c r="H101" s="11">
        <v>25.76</v>
      </c>
      <c r="I101" s="11">
        <v>25.18</v>
      </c>
      <c r="J101" s="11">
        <v>25.12</v>
      </c>
      <c r="K101" s="11">
        <v>25.92</v>
      </c>
      <c r="M101" s="20" t="s">
        <v>200</v>
      </c>
      <c r="N101" s="11">
        <v>30.29</v>
      </c>
      <c r="O101" s="11">
        <v>28.88</v>
      </c>
      <c r="P101" s="11">
        <v>27.33</v>
      </c>
      <c r="Q101" s="11">
        <v>25.77</v>
      </c>
      <c r="R101" s="11"/>
      <c r="S101" s="11"/>
      <c r="T101" s="11"/>
      <c r="U101" s="11">
        <v>23.11</v>
      </c>
      <c r="V101" s="11">
        <v>21.51</v>
      </c>
      <c r="W101" s="11">
        <v>20.82</v>
      </c>
      <c r="Y101" s="20">
        <v>98</v>
      </c>
      <c r="Z101" s="11">
        <v>30.61</v>
      </c>
      <c r="AA101" s="11">
        <v>29.12</v>
      </c>
      <c r="AB101" s="11">
        <v>28.08</v>
      </c>
      <c r="AC101" s="11">
        <v>26.31</v>
      </c>
      <c r="AD101" s="11">
        <v>25.53</v>
      </c>
      <c r="AE101" s="11">
        <v>25.8</v>
      </c>
      <c r="AF101" s="11">
        <v>25.76</v>
      </c>
      <c r="AG101" s="11">
        <v>25.18</v>
      </c>
      <c r="AH101" s="11">
        <v>25.12</v>
      </c>
      <c r="AI101" s="11">
        <v>25.92</v>
      </c>
      <c r="AK101" s="20">
        <v>98</v>
      </c>
      <c r="AL101" s="11">
        <v>30.29</v>
      </c>
      <c r="AM101" s="11">
        <v>28.88</v>
      </c>
      <c r="AN101" s="11">
        <v>27.33</v>
      </c>
      <c r="AO101" s="11">
        <v>25.77</v>
      </c>
      <c r="AP101" s="11"/>
      <c r="AQ101" s="11"/>
      <c r="AR101" s="11"/>
      <c r="AS101" s="11">
        <v>23.11</v>
      </c>
      <c r="AT101" s="11">
        <v>21.51</v>
      </c>
      <c r="AU101" s="11">
        <v>20.82</v>
      </c>
      <c r="AW101" s="20">
        <v>98</v>
      </c>
      <c r="AX101" s="11">
        <v>30.61</v>
      </c>
      <c r="AY101" s="11">
        <v>29.12</v>
      </c>
      <c r="AZ101" s="11">
        <v>28.08</v>
      </c>
      <c r="BA101" s="11">
        <v>26.31</v>
      </c>
      <c r="BB101" s="11">
        <v>25.53</v>
      </c>
      <c r="BC101" s="11">
        <v>25.8</v>
      </c>
      <c r="BD101" s="11">
        <v>25.76</v>
      </c>
      <c r="BE101" s="11">
        <v>25.18</v>
      </c>
      <c r="BF101" s="11">
        <v>25.12</v>
      </c>
      <c r="BG101" s="11">
        <v>25.92</v>
      </c>
      <c r="BI101" s="20">
        <v>98</v>
      </c>
      <c r="BJ101" s="10">
        <v>98</v>
      </c>
      <c r="BK101" s="10">
        <v>292</v>
      </c>
      <c r="BL101" s="10">
        <v>470</v>
      </c>
      <c r="BM101" s="10">
        <v>279</v>
      </c>
      <c r="BN101" s="10">
        <v>209</v>
      </c>
      <c r="BO101" s="10">
        <v>736</v>
      </c>
      <c r="BP101" s="10">
        <v>955</v>
      </c>
      <c r="BQ101" s="10">
        <v>686</v>
      </c>
      <c r="BR101" s="10">
        <v>742</v>
      </c>
      <c r="BS101" s="10">
        <v>857</v>
      </c>
      <c r="BU101" s="20">
        <v>98</v>
      </c>
      <c r="BV101" s="10">
        <v>98</v>
      </c>
      <c r="BW101" s="10">
        <v>98</v>
      </c>
      <c r="BX101" s="10">
        <v>13</v>
      </c>
      <c r="BY101" s="10">
        <v>24</v>
      </c>
      <c r="BZ101" s="10">
        <v>32</v>
      </c>
      <c r="CA101" s="10">
        <v>51</v>
      </c>
      <c r="CB101" s="10">
        <v>40</v>
      </c>
      <c r="CC101" s="10">
        <v>47</v>
      </c>
      <c r="CD101" s="10">
        <v>59</v>
      </c>
      <c r="CE101" s="10">
        <v>55</v>
      </c>
    </row>
    <row r="102" spans="1:83" ht="14.25" customHeight="1" x14ac:dyDescent="0.2">
      <c r="A102" s="19" t="s">
        <v>99</v>
      </c>
      <c r="B102" s="8">
        <v>30.62</v>
      </c>
      <c r="C102" s="8">
        <v>29.11</v>
      </c>
      <c r="D102" s="8">
        <v>28.38</v>
      </c>
      <c r="E102" s="8">
        <v>26.81</v>
      </c>
      <c r="F102" s="8">
        <v>25.69</v>
      </c>
      <c r="G102" s="4">
        <v>26.1</v>
      </c>
      <c r="H102" s="8">
        <v>26.38</v>
      </c>
      <c r="I102" s="4">
        <v>26.9</v>
      </c>
      <c r="J102" s="4">
        <v>26.85</v>
      </c>
      <c r="K102" s="8">
        <v>26.39</v>
      </c>
      <c r="M102" s="19" t="s">
        <v>201</v>
      </c>
      <c r="N102" s="8">
        <v>30.31</v>
      </c>
      <c r="O102" s="8">
        <v>28.92</v>
      </c>
      <c r="P102" s="8">
        <v>27.96</v>
      </c>
      <c r="Q102" s="8">
        <v>26.13</v>
      </c>
      <c r="R102" s="8">
        <v>26</v>
      </c>
      <c r="S102" s="4">
        <v>24.52</v>
      </c>
      <c r="T102" s="8">
        <v>23.79</v>
      </c>
      <c r="U102" s="4">
        <v>23.63</v>
      </c>
      <c r="V102" s="4"/>
      <c r="W102" s="8"/>
      <c r="Y102" s="19">
        <v>99</v>
      </c>
      <c r="Z102" s="8">
        <v>30.62</v>
      </c>
      <c r="AA102" s="8">
        <v>29.11</v>
      </c>
      <c r="AB102" s="8">
        <v>28.38</v>
      </c>
      <c r="AC102" s="8">
        <v>26.81</v>
      </c>
      <c r="AD102" s="8">
        <v>25.69</v>
      </c>
      <c r="AE102" s="4">
        <v>26.1</v>
      </c>
      <c r="AF102" s="8">
        <v>26.38</v>
      </c>
      <c r="AG102" s="4">
        <v>26.9</v>
      </c>
      <c r="AH102" s="4">
        <v>26.85</v>
      </c>
      <c r="AI102" s="8">
        <v>26.39</v>
      </c>
      <c r="AK102" s="19">
        <v>99</v>
      </c>
      <c r="AL102" s="8">
        <v>30.31</v>
      </c>
      <c r="AM102" s="8">
        <v>28.92</v>
      </c>
      <c r="AN102" s="8">
        <v>27.96</v>
      </c>
      <c r="AO102" s="8">
        <v>26.13</v>
      </c>
      <c r="AP102" s="8">
        <v>26</v>
      </c>
      <c r="AQ102" s="4">
        <v>24.52</v>
      </c>
      <c r="AR102" s="8">
        <v>23.79</v>
      </c>
      <c r="AS102" s="4">
        <v>23.63</v>
      </c>
      <c r="AT102" s="4"/>
      <c r="AU102" s="8"/>
      <c r="AW102" s="19">
        <v>99</v>
      </c>
      <c r="AX102" s="8">
        <v>30.62</v>
      </c>
      <c r="AY102" s="8">
        <v>29.11</v>
      </c>
      <c r="AZ102" s="8">
        <v>28.38</v>
      </c>
      <c r="BA102" s="8">
        <v>26.81</v>
      </c>
      <c r="BB102" s="8">
        <v>25.69</v>
      </c>
      <c r="BC102" s="4">
        <v>26.1</v>
      </c>
      <c r="BD102" s="8">
        <v>26.38</v>
      </c>
      <c r="BE102" s="4">
        <v>26.9</v>
      </c>
      <c r="BF102" s="4">
        <v>26.85</v>
      </c>
      <c r="BG102" s="8">
        <v>26.39</v>
      </c>
      <c r="BI102" s="19">
        <v>99</v>
      </c>
      <c r="BJ102" s="2">
        <v>99</v>
      </c>
      <c r="BK102" s="2">
        <v>289</v>
      </c>
      <c r="BL102" s="2">
        <v>652</v>
      </c>
      <c r="BM102" s="2">
        <v>525</v>
      </c>
      <c r="BN102" s="2">
        <v>269</v>
      </c>
      <c r="BO102" s="2">
        <v>1023</v>
      </c>
      <c r="BP102" s="2">
        <v>1688</v>
      </c>
      <c r="BQ102" s="2">
        <v>2621</v>
      </c>
      <c r="BR102" s="2">
        <v>2436</v>
      </c>
      <c r="BS102" s="2">
        <v>1310</v>
      </c>
      <c r="BU102" s="19">
        <v>99</v>
      </c>
      <c r="BV102" s="2">
        <v>61</v>
      </c>
      <c r="BW102" s="2">
        <v>47</v>
      </c>
      <c r="BX102" s="2">
        <v>190</v>
      </c>
      <c r="BY102" s="2">
        <v>123</v>
      </c>
      <c r="BZ102" s="2">
        <v>53</v>
      </c>
      <c r="CA102" s="2">
        <v>179</v>
      </c>
      <c r="CB102" s="2">
        <v>327</v>
      </c>
      <c r="CC102" s="2">
        <v>523</v>
      </c>
      <c r="CD102" s="2">
        <v>523</v>
      </c>
      <c r="CE102" s="2">
        <v>201</v>
      </c>
    </row>
    <row r="103" spans="1:83" ht="14.25" customHeight="1" x14ac:dyDescent="0.2">
      <c r="A103" s="20" t="s">
        <v>100</v>
      </c>
      <c r="B103" s="11">
        <v>30.62</v>
      </c>
      <c r="C103" s="11">
        <v>27.94</v>
      </c>
      <c r="D103" s="11">
        <v>26.68</v>
      </c>
      <c r="E103" s="11">
        <v>25.2</v>
      </c>
      <c r="F103" s="11"/>
      <c r="G103" s="11">
        <v>23.24</v>
      </c>
      <c r="H103" s="13">
        <v>23.07</v>
      </c>
      <c r="I103" s="11"/>
      <c r="J103" s="13"/>
      <c r="K103" s="13">
        <v>22.98</v>
      </c>
      <c r="M103" s="20" t="s">
        <v>202</v>
      </c>
      <c r="N103" s="11">
        <v>30.32</v>
      </c>
      <c r="O103" s="11">
        <v>27.99</v>
      </c>
      <c r="P103" s="11">
        <v>27.34</v>
      </c>
      <c r="Q103" s="11">
        <v>25.01</v>
      </c>
      <c r="R103" s="11">
        <v>24.51</v>
      </c>
      <c r="S103" s="11">
        <v>22.76</v>
      </c>
      <c r="T103" s="13">
        <v>23.07</v>
      </c>
      <c r="U103" s="11">
        <v>21.63</v>
      </c>
      <c r="V103" s="13">
        <v>21.54</v>
      </c>
      <c r="W103" s="13">
        <v>21.53</v>
      </c>
      <c r="Y103" s="20">
        <v>100</v>
      </c>
      <c r="Z103" s="11">
        <v>30.62</v>
      </c>
      <c r="AA103" s="11">
        <v>27.94</v>
      </c>
      <c r="AB103" s="11">
        <v>26.68</v>
      </c>
      <c r="AC103" s="11">
        <v>25.2</v>
      </c>
      <c r="AD103" s="11"/>
      <c r="AE103" s="11">
        <v>23.24</v>
      </c>
      <c r="AF103" s="13">
        <v>23.07</v>
      </c>
      <c r="AG103" s="11"/>
      <c r="AH103" s="13"/>
      <c r="AI103" s="13">
        <v>22.98</v>
      </c>
      <c r="AK103" s="20">
        <v>100</v>
      </c>
      <c r="AL103" s="11">
        <v>30.32</v>
      </c>
      <c r="AM103" s="11">
        <v>27.99</v>
      </c>
      <c r="AN103" s="11">
        <v>27.34</v>
      </c>
      <c r="AO103" s="11">
        <v>25.01</v>
      </c>
      <c r="AP103" s="11">
        <v>24.51</v>
      </c>
      <c r="AQ103" s="11">
        <v>22.76</v>
      </c>
      <c r="AR103" s="13">
        <v>23.07</v>
      </c>
      <c r="AS103" s="11">
        <v>21.63</v>
      </c>
      <c r="AT103" s="13">
        <v>21.54</v>
      </c>
      <c r="AU103" s="13">
        <v>21.53</v>
      </c>
      <c r="AW103" s="20">
        <v>100</v>
      </c>
      <c r="AX103" s="11">
        <v>30.62</v>
      </c>
      <c r="AY103" s="11">
        <v>27.94</v>
      </c>
      <c r="AZ103" s="11">
        <v>26.68</v>
      </c>
      <c r="BA103" s="11">
        <v>25.2</v>
      </c>
      <c r="BB103" s="11"/>
      <c r="BC103" s="11">
        <v>23.24</v>
      </c>
      <c r="BD103" s="13">
        <v>23.07</v>
      </c>
      <c r="BE103" s="11"/>
      <c r="BF103" s="13"/>
      <c r="BG103" s="13">
        <v>22.98</v>
      </c>
      <c r="BI103" s="20">
        <v>100</v>
      </c>
      <c r="BJ103" s="10">
        <v>99</v>
      </c>
      <c r="BK103" s="10">
        <v>64</v>
      </c>
      <c r="BL103" s="10">
        <v>66</v>
      </c>
      <c r="BM103" s="10">
        <v>31</v>
      </c>
      <c r="BN103" s="10"/>
      <c r="BO103" s="10">
        <v>3</v>
      </c>
      <c r="BP103" s="10">
        <v>3</v>
      </c>
      <c r="BQ103" s="10"/>
      <c r="BR103" s="10"/>
      <c r="BS103" s="10">
        <v>16</v>
      </c>
      <c r="BU103" s="20">
        <v>100</v>
      </c>
      <c r="BV103" s="10">
        <v>99</v>
      </c>
      <c r="BW103" s="10">
        <v>29</v>
      </c>
      <c r="BX103" s="10">
        <v>66</v>
      </c>
      <c r="BY103" s="10">
        <v>1</v>
      </c>
      <c r="BZ103" s="10">
        <v>2</v>
      </c>
      <c r="CA103" s="10">
        <v>1</v>
      </c>
      <c r="CB103" s="10">
        <v>2</v>
      </c>
      <c r="CC103" s="10">
        <v>1</v>
      </c>
      <c r="CD103" s="10">
        <v>97</v>
      </c>
      <c r="CE103" s="10">
        <v>1</v>
      </c>
    </row>
    <row r="104" spans="1:83" ht="14.25" customHeight="1" x14ac:dyDescent="0.2">
      <c r="AW104" s="196"/>
      <c r="AX104" s="197"/>
      <c r="AY104" s="195"/>
      <c r="AZ104" s="195"/>
      <c r="BA104" s="195"/>
      <c r="BB104" s="195"/>
      <c r="BC104" s="195"/>
      <c r="BD104" s="195"/>
      <c r="BE104" s="195"/>
      <c r="BF104" s="195"/>
      <c r="BG104" s="195"/>
      <c r="BI104" s="196"/>
      <c r="BJ104" s="197"/>
      <c r="BK104" s="195"/>
      <c r="BL104" s="195"/>
      <c r="BM104" s="195"/>
      <c r="BN104" s="195"/>
      <c r="BO104" s="195"/>
      <c r="BP104" s="195"/>
      <c r="BQ104" s="195"/>
      <c r="BR104" s="195"/>
      <c r="BS104" s="195"/>
      <c r="BU104" s="196"/>
      <c r="BV104" s="197"/>
      <c r="BW104" s="195"/>
      <c r="BX104" s="195"/>
      <c r="BY104" s="195"/>
      <c r="BZ104" s="195"/>
      <c r="CA104" s="195"/>
      <c r="CB104" s="195"/>
      <c r="CC104" s="195"/>
      <c r="CD104" s="195"/>
      <c r="CE104" s="195"/>
    </row>
    <row r="105" spans="1:83" ht="14.25" customHeight="1" x14ac:dyDescent="0.2">
      <c r="A105" s="26" t="s">
        <v>203</v>
      </c>
      <c r="B105" s="27">
        <f t="shared" ref="B105:K105" si="0">AVERAGE(B4:B103)</f>
        <v>29.760600000000007</v>
      </c>
      <c r="C105" s="27">
        <f t="shared" si="0"/>
        <v>28.234479166666663</v>
      </c>
      <c r="D105" s="27">
        <f t="shared" si="0"/>
        <v>27.22294736842105</v>
      </c>
      <c r="E105" s="27">
        <f t="shared" si="0"/>
        <v>26.252127659574477</v>
      </c>
      <c r="F105" s="27">
        <f t="shared" si="0"/>
        <v>25.862926829268297</v>
      </c>
      <c r="G105" s="27">
        <f t="shared" si="0"/>
        <v>25.408666666666669</v>
      </c>
      <c r="H105" s="27">
        <f t="shared" si="0"/>
        <v>25.240135135135134</v>
      </c>
      <c r="I105" s="27">
        <f t="shared" si="0"/>
        <v>25.090724637681166</v>
      </c>
      <c r="J105" s="27">
        <f t="shared" si="0"/>
        <v>25.043636363636363</v>
      </c>
      <c r="K105" s="27">
        <f t="shared" si="0"/>
        <v>24.788399999999996</v>
      </c>
      <c r="M105" s="26" t="s">
        <v>203</v>
      </c>
      <c r="N105" s="27">
        <f t="shared" ref="N105:W105" si="1">AVERAGE(N4:N103)</f>
        <v>29.529800000000009</v>
      </c>
      <c r="O105" s="27">
        <f t="shared" si="1"/>
        <v>28.123229166666658</v>
      </c>
      <c r="P105" s="27">
        <f t="shared" si="1"/>
        <v>27.02445652173914</v>
      </c>
      <c r="Q105" s="27">
        <f t="shared" si="1"/>
        <v>25.874712643678169</v>
      </c>
      <c r="R105" s="27">
        <f t="shared" si="1"/>
        <v>24.904268292682932</v>
      </c>
      <c r="S105" s="27">
        <f t="shared" si="1"/>
        <v>23.565774647887327</v>
      </c>
      <c r="T105" s="27">
        <f t="shared" si="1"/>
        <v>22.849384615384611</v>
      </c>
      <c r="U105" s="27">
        <f t="shared" si="1"/>
        <v>22.369402985074622</v>
      </c>
      <c r="V105" s="27">
        <f t="shared" si="1"/>
        <v>22.019848484848488</v>
      </c>
      <c r="W105" s="27">
        <f t="shared" si="1"/>
        <v>21.649814814814818</v>
      </c>
      <c r="Y105" s="26" t="s">
        <v>203</v>
      </c>
      <c r="Z105" s="27">
        <f t="shared" ref="Z105:AI105" si="2">AVERAGE(Z4:Z103)</f>
        <v>29.760600000000007</v>
      </c>
      <c r="AA105" s="27">
        <f t="shared" si="2"/>
        <v>28.234479166666663</v>
      </c>
      <c r="AB105" s="27">
        <f t="shared" si="2"/>
        <v>27.22294736842105</v>
      </c>
      <c r="AC105" s="27">
        <f t="shared" si="2"/>
        <v>26.252127659574477</v>
      </c>
      <c r="AD105" s="27">
        <f t="shared" si="2"/>
        <v>25.862926829268297</v>
      </c>
      <c r="AE105" s="27">
        <f t="shared" si="2"/>
        <v>25.408666666666669</v>
      </c>
      <c r="AF105" s="27">
        <f t="shared" si="2"/>
        <v>25.240135135135134</v>
      </c>
      <c r="AG105" s="27">
        <f t="shared" si="2"/>
        <v>25.090724637681166</v>
      </c>
      <c r="AH105" s="27">
        <f t="shared" si="2"/>
        <v>25.043636363636363</v>
      </c>
      <c r="AI105" s="27">
        <f t="shared" si="2"/>
        <v>24.788399999999996</v>
      </c>
      <c r="AK105" s="26" t="s">
        <v>203</v>
      </c>
      <c r="AL105" s="27">
        <f t="shared" ref="AL105:AU105" si="3">AVERAGE(AL4:AL103)</f>
        <v>29.529800000000009</v>
      </c>
      <c r="AM105" s="27">
        <f t="shared" si="3"/>
        <v>28.123229166666658</v>
      </c>
      <c r="AN105" s="27">
        <f t="shared" si="3"/>
        <v>27.02445652173914</v>
      </c>
      <c r="AO105" s="27">
        <f t="shared" si="3"/>
        <v>25.874712643678169</v>
      </c>
      <c r="AP105" s="27">
        <f t="shared" si="3"/>
        <v>24.904268292682932</v>
      </c>
      <c r="AQ105" s="27">
        <f t="shared" si="3"/>
        <v>23.565774647887327</v>
      </c>
      <c r="AR105" s="27">
        <f t="shared" si="3"/>
        <v>22.849384615384611</v>
      </c>
      <c r="AS105" s="27">
        <f t="shared" si="3"/>
        <v>22.369402985074622</v>
      </c>
      <c r="AT105" s="27">
        <f t="shared" si="3"/>
        <v>22.019848484848488</v>
      </c>
      <c r="AU105" s="27">
        <f t="shared" si="3"/>
        <v>21.649814814814818</v>
      </c>
      <c r="AW105" s="26" t="s">
        <v>203</v>
      </c>
      <c r="AX105" s="27">
        <f t="shared" ref="AX105:BG105" si="4">AVERAGE(AX4:AX103)</f>
        <v>29.760600000000007</v>
      </c>
      <c r="AY105" s="27">
        <f t="shared" si="4"/>
        <v>28.234479166666663</v>
      </c>
      <c r="AZ105" s="27">
        <f t="shared" si="4"/>
        <v>27.22294736842105</v>
      </c>
      <c r="BA105" s="27">
        <f t="shared" si="4"/>
        <v>26.252127659574477</v>
      </c>
      <c r="BB105" s="27">
        <f t="shared" si="4"/>
        <v>25.862926829268297</v>
      </c>
      <c r="BC105" s="27">
        <f t="shared" si="4"/>
        <v>25.408666666666669</v>
      </c>
      <c r="BD105" s="27">
        <f t="shared" si="4"/>
        <v>25.240135135135134</v>
      </c>
      <c r="BE105" s="27">
        <f t="shared" si="4"/>
        <v>25.090724637681166</v>
      </c>
      <c r="BF105" s="27">
        <f t="shared" si="4"/>
        <v>25.043636363636363</v>
      </c>
      <c r="BG105" s="27">
        <f t="shared" si="4"/>
        <v>24.788399999999996</v>
      </c>
      <c r="BI105" s="26" t="s">
        <v>203</v>
      </c>
      <c r="BJ105" s="29">
        <f>AVERAGE(BJ4:BJ103)</f>
        <v>50.27</v>
      </c>
      <c r="BK105" s="29">
        <f>AVERAGE(BK4:BK103)</f>
        <v>166.34375</v>
      </c>
      <c r="BL105" s="29">
        <f t="shared" ref="BL105:BS105" si="5">AVERAGE(BL4:BL103)</f>
        <v>263.67368421052629</v>
      </c>
      <c r="BM105" s="29">
        <f t="shared" si="5"/>
        <v>406.61702127659572</v>
      </c>
      <c r="BN105" s="29">
        <f t="shared" si="5"/>
        <v>571.35365853658539</v>
      </c>
      <c r="BO105" s="29">
        <f t="shared" si="5"/>
        <v>738.94666666666672</v>
      </c>
      <c r="BP105" s="29">
        <f t="shared" si="5"/>
        <v>824.90540540540542</v>
      </c>
      <c r="BQ105" s="29">
        <f t="shared" si="5"/>
        <v>900.55072463768113</v>
      </c>
      <c r="BR105" s="29">
        <f t="shared" si="5"/>
        <v>885.66666666666663</v>
      </c>
      <c r="BS105" s="29">
        <f t="shared" si="5"/>
        <v>488.58</v>
      </c>
      <c r="BU105" s="26" t="s">
        <v>203</v>
      </c>
      <c r="BV105" s="29">
        <f>AVERAGE(BV4:BV103)</f>
        <v>35.5</v>
      </c>
      <c r="BW105" s="29">
        <f>AVERAGE(BW4:BW103)</f>
        <v>79.628865979381445</v>
      </c>
      <c r="BX105" s="29">
        <f t="shared" ref="BX105:CE105" si="6">AVERAGE(BX4:BX103)</f>
        <v>96.75</v>
      </c>
      <c r="BY105" s="29">
        <f t="shared" si="6"/>
        <v>150.98936170212767</v>
      </c>
      <c r="BZ105" s="29">
        <f t="shared" si="6"/>
        <v>227.37078651685394</v>
      </c>
      <c r="CA105" s="29">
        <f t="shared" si="6"/>
        <v>292.36470588235295</v>
      </c>
      <c r="CB105" s="29">
        <f t="shared" si="6"/>
        <v>217.9</v>
      </c>
      <c r="CC105" s="29">
        <f t="shared" si="6"/>
        <v>257.5</v>
      </c>
      <c r="CD105" s="29">
        <f t="shared" si="6"/>
        <v>235.73076923076923</v>
      </c>
      <c r="CE105" s="29">
        <f t="shared" si="6"/>
        <v>128.13235294117646</v>
      </c>
    </row>
    <row r="106" spans="1:83" ht="14.25" customHeight="1" x14ac:dyDescent="0.2">
      <c r="A106" s="26" t="s">
        <v>204</v>
      </c>
      <c r="B106" s="27">
        <f t="shared" ref="B106:K106" si="7">STDEV(B4:B103)</f>
        <v>0.72417674610274474</v>
      </c>
      <c r="C106" s="27">
        <f t="shared" si="7"/>
        <v>0.96032984442207114</v>
      </c>
      <c r="D106" s="27">
        <f t="shared" si="7"/>
        <v>0.8956964171350319</v>
      </c>
      <c r="E106" s="27">
        <f t="shared" si="7"/>
        <v>0.8967982143666644</v>
      </c>
      <c r="F106" s="27">
        <f t="shared" si="7"/>
        <v>0.93317788097602727</v>
      </c>
      <c r="G106" s="27">
        <f t="shared" si="7"/>
        <v>1.0730599506354048</v>
      </c>
      <c r="H106" s="27">
        <f t="shared" si="7"/>
        <v>1.1088640284287035</v>
      </c>
      <c r="I106" s="27">
        <f t="shared" si="7"/>
        <v>1.1611091538602976</v>
      </c>
      <c r="J106" s="27">
        <f t="shared" si="7"/>
        <v>1.163925237307774</v>
      </c>
      <c r="K106" s="27">
        <f t="shared" si="7"/>
        <v>1.2790372016737066</v>
      </c>
      <c r="M106" s="26" t="s">
        <v>204</v>
      </c>
      <c r="N106" s="27">
        <f t="shared" ref="N106:W106" si="8">STDEV(N4:N103)</f>
        <v>0.6912819010119291</v>
      </c>
      <c r="O106" s="27">
        <f t="shared" si="8"/>
        <v>0.96631965376143214</v>
      </c>
      <c r="P106" s="27">
        <f t="shared" si="8"/>
        <v>1.1098998708728609</v>
      </c>
      <c r="Q106" s="27">
        <f t="shared" si="8"/>
        <v>1.5886170957569674</v>
      </c>
      <c r="R106" s="27">
        <f t="shared" si="8"/>
        <v>1.5742605793117057</v>
      </c>
      <c r="S106" s="27">
        <f t="shared" si="8"/>
        <v>1.1883970740597618</v>
      </c>
      <c r="T106" s="27">
        <f t="shared" si="8"/>
        <v>1.0307171000738349</v>
      </c>
      <c r="U106" s="27">
        <f t="shared" si="8"/>
        <v>1.0163912402831345</v>
      </c>
      <c r="V106" s="27">
        <f t="shared" si="8"/>
        <v>1.0422866760884533</v>
      </c>
      <c r="W106" s="27">
        <f t="shared" si="8"/>
        <v>0.87494795692289606</v>
      </c>
      <c r="Y106" s="30" t="s">
        <v>204</v>
      </c>
      <c r="Z106" s="27">
        <f t="shared" ref="Z106:AI106" si="9">STDEV(Z4:Z103)</f>
        <v>0.72417674610274474</v>
      </c>
      <c r="AA106" s="27">
        <f t="shared" si="9"/>
        <v>0.96032984442207114</v>
      </c>
      <c r="AB106" s="27">
        <f t="shared" si="9"/>
        <v>0.8956964171350319</v>
      </c>
      <c r="AC106" s="27">
        <f t="shared" si="9"/>
        <v>0.8967982143666644</v>
      </c>
      <c r="AD106" s="27">
        <f t="shared" si="9"/>
        <v>0.93317788097602727</v>
      </c>
      <c r="AE106" s="27">
        <f t="shared" si="9"/>
        <v>1.0730599506354048</v>
      </c>
      <c r="AF106" s="27">
        <f t="shared" si="9"/>
        <v>1.1088640284287035</v>
      </c>
      <c r="AG106" s="27">
        <f t="shared" si="9"/>
        <v>1.1611091538602976</v>
      </c>
      <c r="AH106" s="27">
        <f t="shared" si="9"/>
        <v>1.163925237307774</v>
      </c>
      <c r="AI106" s="27">
        <f t="shared" si="9"/>
        <v>1.2790372016737066</v>
      </c>
      <c r="AK106" s="30" t="s">
        <v>204</v>
      </c>
      <c r="AL106" s="27">
        <f t="shared" ref="AL106:AU106" si="10">STDEV(AL4:AL103)</f>
        <v>0.6912819010119291</v>
      </c>
      <c r="AM106" s="27">
        <f t="shared" si="10"/>
        <v>0.96631965376143214</v>
      </c>
      <c r="AN106" s="27">
        <f t="shared" si="10"/>
        <v>1.1098998708728609</v>
      </c>
      <c r="AO106" s="27">
        <f t="shared" si="10"/>
        <v>1.5886170957569674</v>
      </c>
      <c r="AP106" s="27">
        <f t="shared" si="10"/>
        <v>1.5742605793117057</v>
      </c>
      <c r="AQ106" s="27">
        <f t="shared" si="10"/>
        <v>1.1883970740597618</v>
      </c>
      <c r="AR106" s="27">
        <f t="shared" si="10"/>
        <v>1.0307171000738349</v>
      </c>
      <c r="AS106" s="27">
        <f t="shared" si="10"/>
        <v>1.0163912402831345</v>
      </c>
      <c r="AT106" s="27">
        <f t="shared" si="10"/>
        <v>1.0422866760884533</v>
      </c>
      <c r="AU106" s="27">
        <f t="shared" si="10"/>
        <v>0.87494795692289606</v>
      </c>
      <c r="AW106" s="30" t="s">
        <v>204</v>
      </c>
      <c r="AX106" s="27">
        <f t="shared" ref="AX106:BG106" si="11">STDEV(AX4:AX103)</f>
        <v>0.72417674610274474</v>
      </c>
      <c r="AY106" s="27">
        <f t="shared" si="11"/>
        <v>0.96032984442207114</v>
      </c>
      <c r="AZ106" s="27">
        <f t="shared" si="11"/>
        <v>0.8956964171350319</v>
      </c>
      <c r="BA106" s="27">
        <f t="shared" si="11"/>
        <v>0.8967982143666644</v>
      </c>
      <c r="BB106" s="27">
        <f t="shared" si="11"/>
        <v>0.93317788097602727</v>
      </c>
      <c r="BC106" s="27">
        <f t="shared" si="11"/>
        <v>1.0730599506354048</v>
      </c>
      <c r="BD106" s="27">
        <f t="shared" si="11"/>
        <v>1.1088640284287035</v>
      </c>
      <c r="BE106" s="27">
        <f t="shared" si="11"/>
        <v>1.1611091538602976</v>
      </c>
      <c r="BF106" s="27">
        <f t="shared" si="11"/>
        <v>1.163925237307774</v>
      </c>
      <c r="BG106" s="27">
        <f t="shared" si="11"/>
        <v>1.2790372016737066</v>
      </c>
      <c r="BI106" s="30" t="s">
        <v>204</v>
      </c>
      <c r="BJ106" s="31">
        <f>STDEV(BJ4:BJ103)</f>
        <v>28.883554091726609</v>
      </c>
      <c r="BK106" s="31">
        <f>STDEV(BK4:BK103)</f>
        <v>263.42504489193084</v>
      </c>
      <c r="BL106" s="31">
        <f t="shared" ref="BL106:BS106" si="12">STDEV(BL4:BL103)</f>
        <v>288.52277619837633</v>
      </c>
      <c r="BM106" s="31">
        <f t="shared" si="12"/>
        <v>493.56323703703123</v>
      </c>
      <c r="BN106" s="31">
        <f t="shared" si="12"/>
        <v>712.62992962082933</v>
      </c>
      <c r="BO106" s="31">
        <f t="shared" si="12"/>
        <v>757.16053660911189</v>
      </c>
      <c r="BP106" s="31">
        <f t="shared" si="12"/>
        <v>919.18148772026609</v>
      </c>
      <c r="BQ106" s="31">
        <f t="shared" si="12"/>
        <v>997.39014633533463</v>
      </c>
      <c r="BR106" s="31">
        <f t="shared" si="12"/>
        <v>890.4938186341559</v>
      </c>
      <c r="BS106" s="31">
        <f t="shared" si="12"/>
        <v>444.13796762460453</v>
      </c>
      <c r="BU106" s="30" t="s">
        <v>204</v>
      </c>
      <c r="BV106" s="31">
        <f>STDEV(BV4:BV103)</f>
        <v>28.43688741153936</v>
      </c>
      <c r="BW106" s="31">
        <f>STDEV(BW4:BW103)</f>
        <v>157.47998018184916</v>
      </c>
      <c r="BX106" s="31">
        <f t="shared" ref="BX106:CE106" si="13">STDEV(BX4:BX103)</f>
        <v>134.66809101209574</v>
      </c>
      <c r="BY106" s="31">
        <f t="shared" si="13"/>
        <v>274.89241276413418</v>
      </c>
      <c r="BZ106" s="31">
        <f t="shared" si="13"/>
        <v>503.76738368432217</v>
      </c>
      <c r="CA106" s="31">
        <f t="shared" si="13"/>
        <v>583.9502149168203</v>
      </c>
      <c r="CB106" s="31">
        <f t="shared" si="13"/>
        <v>344.43968809383335</v>
      </c>
      <c r="CC106" s="31">
        <f t="shared" si="13"/>
        <v>401.15968465511656</v>
      </c>
      <c r="CD106" s="31">
        <f t="shared" si="13"/>
        <v>341.9082307604458</v>
      </c>
      <c r="CE106" s="31">
        <f t="shared" si="13"/>
        <v>154.28340896204037</v>
      </c>
    </row>
    <row r="107" spans="1:83" ht="14.25" customHeight="1" x14ac:dyDescent="0.2">
      <c r="A107" s="26" t="s">
        <v>205</v>
      </c>
      <c r="B107" s="27">
        <f t="shared" ref="B107:K107" si="14">MEDIAN(B4:B103)</f>
        <v>29.93</v>
      </c>
      <c r="C107" s="27">
        <f t="shared" si="14"/>
        <v>28.25</v>
      </c>
      <c r="D107" s="27">
        <f t="shared" si="14"/>
        <v>27.19</v>
      </c>
      <c r="E107" s="27">
        <f t="shared" si="14"/>
        <v>26.23</v>
      </c>
      <c r="F107" s="27">
        <f t="shared" si="14"/>
        <v>25.85</v>
      </c>
      <c r="G107" s="27">
        <f t="shared" si="14"/>
        <v>25.58</v>
      </c>
      <c r="H107" s="27">
        <f t="shared" si="14"/>
        <v>25.305</v>
      </c>
      <c r="I107" s="27">
        <f t="shared" si="14"/>
        <v>25</v>
      </c>
      <c r="J107" s="27">
        <f t="shared" si="14"/>
        <v>24.785</v>
      </c>
      <c r="K107" s="27">
        <f t="shared" si="14"/>
        <v>24.634999999999998</v>
      </c>
      <c r="M107" s="26" t="s">
        <v>205</v>
      </c>
      <c r="N107" s="27">
        <f t="shared" ref="N107:W107" si="15">MEDIAN(N4:N103)</f>
        <v>29.72</v>
      </c>
      <c r="O107" s="27">
        <f t="shared" si="15"/>
        <v>28.11</v>
      </c>
      <c r="P107" s="27">
        <f t="shared" si="15"/>
        <v>27.085000000000001</v>
      </c>
      <c r="Q107" s="27">
        <f t="shared" si="15"/>
        <v>25.96</v>
      </c>
      <c r="R107" s="27">
        <f t="shared" si="15"/>
        <v>24.89</v>
      </c>
      <c r="S107" s="27">
        <f t="shared" si="15"/>
        <v>23.44</v>
      </c>
      <c r="T107" s="27">
        <f t="shared" si="15"/>
        <v>22.8</v>
      </c>
      <c r="U107" s="27">
        <f t="shared" si="15"/>
        <v>22.38</v>
      </c>
      <c r="V107" s="27">
        <f t="shared" si="15"/>
        <v>21.92</v>
      </c>
      <c r="W107" s="27">
        <f t="shared" si="15"/>
        <v>21.515000000000001</v>
      </c>
      <c r="Y107" s="26" t="s">
        <v>498</v>
      </c>
      <c r="Z107" s="27">
        <f t="shared" ref="Z107:AI107" si="16">MEDIAN(Z4:Z103)</f>
        <v>29.93</v>
      </c>
      <c r="AA107" s="27">
        <f t="shared" si="16"/>
        <v>28.25</v>
      </c>
      <c r="AB107" s="27">
        <f t="shared" si="16"/>
        <v>27.19</v>
      </c>
      <c r="AC107" s="27">
        <f t="shared" si="16"/>
        <v>26.23</v>
      </c>
      <c r="AD107" s="27">
        <f t="shared" si="16"/>
        <v>25.85</v>
      </c>
      <c r="AE107" s="27">
        <f t="shared" si="16"/>
        <v>25.58</v>
      </c>
      <c r="AF107" s="27">
        <f t="shared" si="16"/>
        <v>25.305</v>
      </c>
      <c r="AG107" s="27">
        <f t="shared" si="16"/>
        <v>25</v>
      </c>
      <c r="AH107" s="27">
        <f t="shared" si="16"/>
        <v>24.785</v>
      </c>
      <c r="AI107" s="27">
        <f t="shared" si="16"/>
        <v>24.634999999999998</v>
      </c>
      <c r="AK107" s="26" t="s">
        <v>498</v>
      </c>
      <c r="AL107" s="27">
        <f t="shared" ref="AL107:AU107" si="17">MEDIAN(AL4:AL103)</f>
        <v>29.72</v>
      </c>
      <c r="AM107" s="27">
        <f t="shared" si="17"/>
        <v>28.11</v>
      </c>
      <c r="AN107" s="27">
        <f t="shared" si="17"/>
        <v>27.085000000000001</v>
      </c>
      <c r="AO107" s="27">
        <f t="shared" si="17"/>
        <v>25.96</v>
      </c>
      <c r="AP107" s="27">
        <f t="shared" si="17"/>
        <v>24.89</v>
      </c>
      <c r="AQ107" s="27">
        <f t="shared" si="17"/>
        <v>23.44</v>
      </c>
      <c r="AR107" s="27">
        <f t="shared" si="17"/>
        <v>22.8</v>
      </c>
      <c r="AS107" s="27">
        <f t="shared" si="17"/>
        <v>22.38</v>
      </c>
      <c r="AT107" s="27">
        <f t="shared" si="17"/>
        <v>21.92</v>
      </c>
      <c r="AU107" s="27">
        <f t="shared" si="17"/>
        <v>21.515000000000001</v>
      </c>
      <c r="AW107" s="26" t="s">
        <v>498</v>
      </c>
      <c r="AX107" s="27">
        <f t="shared" ref="AX107:BG107" si="18">MEDIAN(AX4:AX103)</f>
        <v>29.93</v>
      </c>
      <c r="AY107" s="27">
        <f t="shared" si="18"/>
        <v>28.25</v>
      </c>
      <c r="AZ107" s="27">
        <f t="shared" si="18"/>
        <v>27.19</v>
      </c>
      <c r="BA107" s="27">
        <f t="shared" si="18"/>
        <v>26.23</v>
      </c>
      <c r="BB107" s="27">
        <f t="shared" si="18"/>
        <v>25.85</v>
      </c>
      <c r="BC107" s="27">
        <f t="shared" si="18"/>
        <v>25.58</v>
      </c>
      <c r="BD107" s="27">
        <f t="shared" si="18"/>
        <v>25.305</v>
      </c>
      <c r="BE107" s="27">
        <f t="shared" si="18"/>
        <v>25</v>
      </c>
      <c r="BF107" s="27">
        <f t="shared" si="18"/>
        <v>24.785</v>
      </c>
      <c r="BG107" s="27">
        <f t="shared" si="18"/>
        <v>24.634999999999998</v>
      </c>
      <c r="BI107" s="26" t="s">
        <v>498</v>
      </c>
      <c r="BJ107" s="2">
        <f>MEDIAN(BJ4:BJ103)</f>
        <v>50.5</v>
      </c>
      <c r="BK107" s="2">
        <f t="shared" ref="BK107:BS107" si="19">MEDIAN(BK4:BK103)</f>
        <v>98</v>
      </c>
      <c r="BL107" s="2">
        <f t="shared" si="19"/>
        <v>147</v>
      </c>
      <c r="BM107" s="2">
        <f t="shared" si="19"/>
        <v>253</v>
      </c>
      <c r="BN107" s="2">
        <f t="shared" si="19"/>
        <v>353</v>
      </c>
      <c r="BO107" s="2">
        <f t="shared" si="19"/>
        <v>576</v>
      </c>
      <c r="BP107" s="2">
        <f t="shared" si="19"/>
        <v>584</v>
      </c>
      <c r="BQ107" s="2">
        <f t="shared" si="19"/>
        <v>551</v>
      </c>
      <c r="BR107" s="2">
        <f t="shared" si="19"/>
        <v>479.5</v>
      </c>
      <c r="BS107" s="2">
        <f t="shared" si="19"/>
        <v>329</v>
      </c>
      <c r="BU107" s="26" t="s">
        <v>498</v>
      </c>
      <c r="BV107" s="2">
        <f>MEDIAN(BV4:BV103)</f>
        <v>27.5</v>
      </c>
      <c r="BW107" s="2">
        <f t="shared" ref="BW107:CE107" si="20">MEDIAN(BW4:BW103)</f>
        <v>33</v>
      </c>
      <c r="BX107" s="2">
        <f t="shared" si="20"/>
        <v>44.5</v>
      </c>
      <c r="BY107" s="2">
        <f t="shared" si="20"/>
        <v>57</v>
      </c>
      <c r="BZ107" s="2">
        <f t="shared" si="20"/>
        <v>64</v>
      </c>
      <c r="CA107" s="2">
        <f t="shared" si="20"/>
        <v>68</v>
      </c>
      <c r="CB107" s="2">
        <f t="shared" si="20"/>
        <v>54.5</v>
      </c>
      <c r="CC107" s="2">
        <f t="shared" si="20"/>
        <v>72</v>
      </c>
      <c r="CD107" s="2">
        <f t="shared" si="20"/>
        <v>71.5</v>
      </c>
      <c r="CE107" s="2">
        <f t="shared" si="20"/>
        <v>77</v>
      </c>
    </row>
    <row r="108" spans="1:83" ht="14.25" customHeight="1" x14ac:dyDescent="0.2">
      <c r="A108" s="26" t="s">
        <v>206</v>
      </c>
      <c r="B108" s="27">
        <f>MIN(B4:B103)</f>
        <v>27.84</v>
      </c>
      <c r="C108" s="27">
        <f t="shared" ref="C108:K108" si="21">MIN(C4:C103)</f>
        <v>25.53</v>
      </c>
      <c r="D108" s="27">
        <f t="shared" si="21"/>
        <v>25.3</v>
      </c>
      <c r="E108" s="27">
        <f t="shared" si="21"/>
        <v>23.75</v>
      </c>
      <c r="F108" s="27">
        <f t="shared" si="21"/>
        <v>23.65</v>
      </c>
      <c r="G108" s="27">
        <f t="shared" si="21"/>
        <v>23.18</v>
      </c>
      <c r="H108" s="27">
        <f t="shared" si="21"/>
        <v>22.74</v>
      </c>
      <c r="I108" s="27">
        <f t="shared" si="21"/>
        <v>23.16</v>
      </c>
      <c r="J108" s="27">
        <f t="shared" si="21"/>
        <v>22.92</v>
      </c>
      <c r="K108" s="27">
        <f t="shared" si="21"/>
        <v>22.64</v>
      </c>
      <c r="M108" s="26" t="s">
        <v>206</v>
      </c>
      <c r="N108" s="27">
        <f>MIN(N4:N103)</f>
        <v>26.28</v>
      </c>
      <c r="O108" s="27">
        <f t="shared" ref="O108:W108" si="22">MIN(O4:O103)</f>
        <v>25.36</v>
      </c>
      <c r="P108" s="27">
        <f t="shared" si="22"/>
        <v>24.15</v>
      </c>
      <c r="Q108" s="27">
        <f t="shared" si="22"/>
        <v>22.66</v>
      </c>
      <c r="R108" s="27">
        <f t="shared" si="22"/>
        <v>22.08</v>
      </c>
      <c r="S108" s="27">
        <f t="shared" si="22"/>
        <v>21.17</v>
      </c>
      <c r="T108" s="27">
        <f t="shared" si="22"/>
        <v>20.92</v>
      </c>
      <c r="U108" s="27">
        <f t="shared" si="22"/>
        <v>20.25</v>
      </c>
      <c r="V108" s="27">
        <f t="shared" si="22"/>
        <v>20.22</v>
      </c>
      <c r="W108" s="27">
        <f t="shared" si="22"/>
        <v>19.829999999999998</v>
      </c>
      <c r="Y108" s="30" t="s">
        <v>499</v>
      </c>
      <c r="Z108" s="27">
        <f>MIN(Z4:Z103)</f>
        <v>27.84</v>
      </c>
      <c r="AA108" s="27">
        <f t="shared" ref="AA108:AI108" si="23">MIN(AA4:AA103)</f>
        <v>25.53</v>
      </c>
      <c r="AB108" s="27">
        <f t="shared" si="23"/>
        <v>25.3</v>
      </c>
      <c r="AC108" s="27">
        <f t="shared" si="23"/>
        <v>23.75</v>
      </c>
      <c r="AD108" s="27">
        <f t="shared" si="23"/>
        <v>23.65</v>
      </c>
      <c r="AE108" s="27">
        <f t="shared" si="23"/>
        <v>23.18</v>
      </c>
      <c r="AF108" s="27">
        <f t="shared" si="23"/>
        <v>22.74</v>
      </c>
      <c r="AG108" s="27">
        <f t="shared" si="23"/>
        <v>23.16</v>
      </c>
      <c r="AH108" s="27">
        <f t="shared" si="23"/>
        <v>22.92</v>
      </c>
      <c r="AI108" s="27">
        <f t="shared" si="23"/>
        <v>22.64</v>
      </c>
      <c r="AK108" s="30" t="s">
        <v>499</v>
      </c>
      <c r="AL108" s="27">
        <f>MIN(AL4:AL103)</f>
        <v>26.28</v>
      </c>
      <c r="AM108" s="27">
        <f t="shared" ref="AM108:AU108" si="24">MIN(AM4:AM103)</f>
        <v>25.36</v>
      </c>
      <c r="AN108" s="27">
        <f t="shared" si="24"/>
        <v>24.15</v>
      </c>
      <c r="AO108" s="27">
        <f t="shared" si="24"/>
        <v>22.66</v>
      </c>
      <c r="AP108" s="27">
        <f t="shared" si="24"/>
        <v>22.08</v>
      </c>
      <c r="AQ108" s="27">
        <f t="shared" si="24"/>
        <v>21.17</v>
      </c>
      <c r="AR108" s="27">
        <f t="shared" si="24"/>
        <v>20.92</v>
      </c>
      <c r="AS108" s="27">
        <f t="shared" si="24"/>
        <v>20.25</v>
      </c>
      <c r="AT108" s="27">
        <f t="shared" si="24"/>
        <v>20.22</v>
      </c>
      <c r="AU108" s="27">
        <f t="shared" si="24"/>
        <v>19.829999999999998</v>
      </c>
      <c r="AW108" s="30" t="s">
        <v>499</v>
      </c>
      <c r="AX108" s="27">
        <f>MIN(AX4:AX103)</f>
        <v>27.84</v>
      </c>
      <c r="AY108" s="27">
        <f t="shared" ref="AY108:BG108" si="25">MIN(AY4:AY103)</f>
        <v>25.53</v>
      </c>
      <c r="AZ108" s="27">
        <f t="shared" si="25"/>
        <v>25.3</v>
      </c>
      <c r="BA108" s="27">
        <f t="shared" si="25"/>
        <v>23.75</v>
      </c>
      <c r="BB108" s="27">
        <f t="shared" si="25"/>
        <v>23.65</v>
      </c>
      <c r="BC108" s="27">
        <f t="shared" si="25"/>
        <v>23.18</v>
      </c>
      <c r="BD108" s="27">
        <f t="shared" si="25"/>
        <v>22.74</v>
      </c>
      <c r="BE108" s="27">
        <f t="shared" si="25"/>
        <v>23.16</v>
      </c>
      <c r="BF108" s="27">
        <f t="shared" si="25"/>
        <v>22.92</v>
      </c>
      <c r="BG108" s="27">
        <f t="shared" si="25"/>
        <v>22.64</v>
      </c>
      <c r="BI108" s="30" t="s">
        <v>499</v>
      </c>
      <c r="BJ108" s="30">
        <f>MIN(BJ4:BJ103)</f>
        <v>1</v>
      </c>
      <c r="BK108" s="30">
        <f t="shared" ref="BK108" si="26">MIN(BK4:BK103)</f>
        <v>1</v>
      </c>
      <c r="BL108" s="30">
        <f>MIN(BL4:BL103)</f>
        <v>4</v>
      </c>
      <c r="BM108" s="30">
        <f t="shared" ref="BM108:BS108" si="27">MIN(BM4:BM103)</f>
        <v>1</v>
      </c>
      <c r="BN108" s="30">
        <f t="shared" si="27"/>
        <v>1</v>
      </c>
      <c r="BO108" s="30">
        <f t="shared" si="27"/>
        <v>2</v>
      </c>
      <c r="BP108" s="30">
        <f t="shared" si="27"/>
        <v>1</v>
      </c>
      <c r="BQ108" s="30">
        <f t="shared" si="27"/>
        <v>9</v>
      </c>
      <c r="BR108" s="30">
        <f t="shared" si="27"/>
        <v>7</v>
      </c>
      <c r="BS108" s="30">
        <f t="shared" si="27"/>
        <v>8</v>
      </c>
      <c r="BU108" s="30" t="s">
        <v>499</v>
      </c>
      <c r="BV108" s="30">
        <f>MIN(BV4:BV103)</f>
        <v>1</v>
      </c>
      <c r="BW108" s="30">
        <f t="shared" ref="BW108" si="28">MIN(BW4:BW103)</f>
        <v>1</v>
      </c>
      <c r="BX108" s="30">
        <f>MIN(BX4:BX103)</f>
        <v>1</v>
      </c>
      <c r="BY108" s="30">
        <f t="shared" ref="BY108:CE108" si="29">MIN(BY4:BY103)</f>
        <v>1</v>
      </c>
      <c r="BZ108" s="30">
        <f t="shared" si="29"/>
        <v>1</v>
      </c>
      <c r="CA108" s="30">
        <f t="shared" si="29"/>
        <v>1</v>
      </c>
      <c r="CB108" s="30">
        <f t="shared" si="29"/>
        <v>1</v>
      </c>
      <c r="CC108" s="30">
        <f t="shared" si="29"/>
        <v>1</v>
      </c>
      <c r="CD108" s="30">
        <f t="shared" si="29"/>
        <v>1</v>
      </c>
      <c r="CE108" s="30">
        <f t="shared" si="29"/>
        <v>1</v>
      </c>
    </row>
    <row r="109" spans="1:83" ht="14.25" customHeight="1" x14ac:dyDescent="0.2">
      <c r="A109" s="26" t="s">
        <v>207</v>
      </c>
      <c r="B109" s="27">
        <f>MAX(B4:B103)</f>
        <v>30.62</v>
      </c>
      <c r="C109" s="27">
        <f t="shared" ref="C109:K109" si="30">MAX(C4:C103)</f>
        <v>31.86</v>
      </c>
      <c r="D109" s="27">
        <f t="shared" si="30"/>
        <v>29.27</v>
      </c>
      <c r="E109" s="27">
        <f t="shared" si="30"/>
        <v>28.73</v>
      </c>
      <c r="F109" s="27">
        <f t="shared" si="30"/>
        <v>28.7</v>
      </c>
      <c r="G109" s="27">
        <f t="shared" si="30"/>
        <v>28</v>
      </c>
      <c r="H109" s="27">
        <f t="shared" si="30"/>
        <v>28.45</v>
      </c>
      <c r="I109" s="27">
        <f t="shared" si="30"/>
        <v>28.6</v>
      </c>
      <c r="J109" s="27">
        <f t="shared" si="30"/>
        <v>27.57</v>
      </c>
      <c r="K109" s="27">
        <f t="shared" si="30"/>
        <v>30.4</v>
      </c>
      <c r="M109" s="26" t="s">
        <v>207</v>
      </c>
      <c r="N109" s="27">
        <f>MAX(N4:N103)</f>
        <v>30.32</v>
      </c>
      <c r="O109" s="27">
        <f t="shared" ref="O109:W109" si="31">MAX(O4:O103)</f>
        <v>32.01</v>
      </c>
      <c r="P109" s="27">
        <f t="shared" si="31"/>
        <v>30.72</v>
      </c>
      <c r="Q109" s="27">
        <f t="shared" si="31"/>
        <v>34.090000000000003</v>
      </c>
      <c r="R109" s="27">
        <f t="shared" si="31"/>
        <v>30.96</v>
      </c>
      <c r="S109" s="27">
        <f t="shared" si="31"/>
        <v>27.4</v>
      </c>
      <c r="T109" s="27">
        <f t="shared" si="31"/>
        <v>25.84</v>
      </c>
      <c r="U109" s="27">
        <f t="shared" si="31"/>
        <v>24.98</v>
      </c>
      <c r="V109" s="27">
        <f t="shared" si="31"/>
        <v>25.2</v>
      </c>
      <c r="W109" s="27">
        <f t="shared" si="31"/>
        <v>23.94</v>
      </c>
      <c r="Y109" s="26" t="s">
        <v>500</v>
      </c>
      <c r="Z109" s="27">
        <f>MAX(Z4:Z103)</f>
        <v>30.62</v>
      </c>
      <c r="AA109" s="27">
        <f t="shared" ref="AA109:AI109" si="32">MAX(AA4:AA103)</f>
        <v>31.86</v>
      </c>
      <c r="AB109" s="27">
        <f t="shared" si="32"/>
        <v>29.27</v>
      </c>
      <c r="AC109" s="27">
        <f t="shared" si="32"/>
        <v>28.73</v>
      </c>
      <c r="AD109" s="27">
        <f t="shared" si="32"/>
        <v>28.7</v>
      </c>
      <c r="AE109" s="27">
        <f t="shared" si="32"/>
        <v>28</v>
      </c>
      <c r="AF109" s="27">
        <f t="shared" si="32"/>
        <v>28.45</v>
      </c>
      <c r="AG109" s="27">
        <f t="shared" si="32"/>
        <v>28.6</v>
      </c>
      <c r="AH109" s="27">
        <f t="shared" si="32"/>
        <v>27.57</v>
      </c>
      <c r="AI109" s="27">
        <f t="shared" si="32"/>
        <v>30.4</v>
      </c>
      <c r="AK109" s="26" t="s">
        <v>500</v>
      </c>
      <c r="AL109" s="27">
        <f>MAX(AL4:AL103)</f>
        <v>30.32</v>
      </c>
      <c r="AM109" s="27">
        <f t="shared" ref="AM109:AU109" si="33">MAX(AM4:AM103)</f>
        <v>32.01</v>
      </c>
      <c r="AN109" s="27">
        <f t="shared" si="33"/>
        <v>30.72</v>
      </c>
      <c r="AO109" s="27">
        <f t="shared" si="33"/>
        <v>34.090000000000003</v>
      </c>
      <c r="AP109" s="27">
        <f t="shared" si="33"/>
        <v>30.96</v>
      </c>
      <c r="AQ109" s="27">
        <f t="shared" si="33"/>
        <v>27.4</v>
      </c>
      <c r="AR109" s="27">
        <f t="shared" si="33"/>
        <v>25.84</v>
      </c>
      <c r="AS109" s="27">
        <f t="shared" si="33"/>
        <v>24.98</v>
      </c>
      <c r="AT109" s="27">
        <f t="shared" si="33"/>
        <v>25.2</v>
      </c>
      <c r="AU109" s="27">
        <f t="shared" si="33"/>
        <v>23.94</v>
      </c>
      <c r="AW109" s="26" t="s">
        <v>500</v>
      </c>
      <c r="AX109" s="27">
        <f>MAX(AX4:AX103)</f>
        <v>30.62</v>
      </c>
      <c r="AY109" s="27">
        <f t="shared" ref="AY109:BG109" si="34">MAX(AY4:AY103)</f>
        <v>31.86</v>
      </c>
      <c r="AZ109" s="27">
        <f t="shared" si="34"/>
        <v>29.27</v>
      </c>
      <c r="BA109" s="27">
        <f t="shared" si="34"/>
        <v>28.73</v>
      </c>
      <c r="BB109" s="27">
        <f t="shared" si="34"/>
        <v>28.7</v>
      </c>
      <c r="BC109" s="27">
        <f t="shared" si="34"/>
        <v>28</v>
      </c>
      <c r="BD109" s="27">
        <f t="shared" si="34"/>
        <v>28.45</v>
      </c>
      <c r="BE109" s="27">
        <f t="shared" si="34"/>
        <v>28.6</v>
      </c>
      <c r="BF109" s="27">
        <f t="shared" si="34"/>
        <v>27.57</v>
      </c>
      <c r="BG109" s="27">
        <f t="shared" si="34"/>
        <v>30.4</v>
      </c>
      <c r="BI109" s="26" t="s">
        <v>500</v>
      </c>
      <c r="BJ109" s="26">
        <f>MAX(BJ4:BJ103)</f>
        <v>99</v>
      </c>
      <c r="BK109" s="26">
        <f t="shared" ref="BK109:BS109" si="35">MAX(BK4:BK103)</f>
        <v>1957</v>
      </c>
      <c r="BL109" s="26">
        <f t="shared" si="35"/>
        <v>1444</v>
      </c>
      <c r="BM109" s="26">
        <f t="shared" si="35"/>
        <v>2845</v>
      </c>
      <c r="BN109" s="26">
        <f t="shared" si="35"/>
        <v>4322</v>
      </c>
      <c r="BO109" s="26">
        <f t="shared" si="35"/>
        <v>3892</v>
      </c>
      <c r="BP109" s="26">
        <f t="shared" si="35"/>
        <v>4835</v>
      </c>
      <c r="BQ109" s="26">
        <f t="shared" si="35"/>
        <v>4789</v>
      </c>
      <c r="BR109" s="26">
        <f t="shared" si="35"/>
        <v>3138</v>
      </c>
      <c r="BS109" s="26">
        <f t="shared" si="35"/>
        <v>2269</v>
      </c>
      <c r="BU109" s="26" t="s">
        <v>500</v>
      </c>
      <c r="BV109" s="26">
        <f>MAX(BV4:BV103)</f>
        <v>99</v>
      </c>
      <c r="BW109" s="26">
        <f t="shared" ref="BW109:CE109" si="36">MAX(BW4:BW103)</f>
        <v>1403</v>
      </c>
      <c r="BX109" s="26">
        <f t="shared" si="36"/>
        <v>785</v>
      </c>
      <c r="BY109" s="26">
        <f t="shared" si="36"/>
        <v>2136</v>
      </c>
      <c r="BZ109" s="26">
        <f t="shared" si="36"/>
        <v>3739</v>
      </c>
      <c r="CA109" s="26">
        <f t="shared" si="36"/>
        <v>3892</v>
      </c>
      <c r="CB109" s="26">
        <f t="shared" si="36"/>
        <v>1987</v>
      </c>
      <c r="CC109" s="26">
        <f t="shared" si="36"/>
        <v>2136</v>
      </c>
      <c r="CD109" s="26">
        <f t="shared" si="36"/>
        <v>1550</v>
      </c>
      <c r="CE109" s="26">
        <f t="shared" si="36"/>
        <v>805</v>
      </c>
    </row>
    <row r="110" spans="1:83" ht="14.25" customHeight="1" x14ac:dyDescent="0.2">
      <c r="A110" s="28" t="s">
        <v>208</v>
      </c>
      <c r="B110" s="26">
        <f>COUNT(B4:B103)</f>
        <v>100</v>
      </c>
      <c r="C110" s="26">
        <f t="shared" ref="C110:K110" si="37">COUNT(C4:C103)</f>
        <v>96</v>
      </c>
      <c r="D110" s="26">
        <f t="shared" si="37"/>
        <v>95</v>
      </c>
      <c r="E110" s="26">
        <f t="shared" si="37"/>
        <v>94</v>
      </c>
      <c r="F110" s="26">
        <f t="shared" si="37"/>
        <v>82</v>
      </c>
      <c r="G110" s="26">
        <f t="shared" si="37"/>
        <v>75</v>
      </c>
      <c r="H110" s="26">
        <f t="shared" si="37"/>
        <v>74</v>
      </c>
      <c r="I110" s="26">
        <f t="shared" si="37"/>
        <v>69</v>
      </c>
      <c r="J110" s="26">
        <f t="shared" si="37"/>
        <v>66</v>
      </c>
      <c r="K110" s="26">
        <f t="shared" si="37"/>
        <v>50</v>
      </c>
      <c r="M110" s="28" t="s">
        <v>208</v>
      </c>
      <c r="N110" s="26">
        <f>COUNT(N4:N103)</f>
        <v>100</v>
      </c>
      <c r="O110" s="26">
        <f t="shared" ref="O110:W110" si="38">COUNT(O4:O103)</f>
        <v>96</v>
      </c>
      <c r="P110" s="26">
        <f t="shared" si="38"/>
        <v>92</v>
      </c>
      <c r="Q110" s="26">
        <f t="shared" si="38"/>
        <v>87</v>
      </c>
      <c r="R110" s="26">
        <f t="shared" si="38"/>
        <v>82</v>
      </c>
      <c r="S110" s="26">
        <f t="shared" si="38"/>
        <v>71</v>
      </c>
      <c r="T110" s="26">
        <f t="shared" si="38"/>
        <v>65</v>
      </c>
      <c r="U110" s="26">
        <f t="shared" si="38"/>
        <v>67</v>
      </c>
      <c r="V110" s="26">
        <f t="shared" si="38"/>
        <v>66</v>
      </c>
      <c r="W110" s="26">
        <f t="shared" si="38"/>
        <v>54</v>
      </c>
      <c r="Y110" s="32" t="s">
        <v>208</v>
      </c>
      <c r="Z110" s="26">
        <f>COUNT(Z4:Z103)</f>
        <v>100</v>
      </c>
      <c r="AA110" s="26">
        <f t="shared" ref="AA110:AI110" si="39">COUNT(AA4:AA103)</f>
        <v>96</v>
      </c>
      <c r="AB110" s="26">
        <f t="shared" si="39"/>
        <v>95</v>
      </c>
      <c r="AC110" s="26">
        <f t="shared" si="39"/>
        <v>94</v>
      </c>
      <c r="AD110" s="26">
        <f t="shared" si="39"/>
        <v>82</v>
      </c>
      <c r="AE110" s="26">
        <f t="shared" si="39"/>
        <v>75</v>
      </c>
      <c r="AF110" s="26">
        <f t="shared" si="39"/>
        <v>74</v>
      </c>
      <c r="AG110" s="26">
        <f t="shared" si="39"/>
        <v>69</v>
      </c>
      <c r="AH110" s="26">
        <f t="shared" si="39"/>
        <v>66</v>
      </c>
      <c r="AI110" s="26">
        <f t="shared" si="39"/>
        <v>50</v>
      </c>
      <c r="AK110" s="32" t="s">
        <v>208</v>
      </c>
      <c r="AL110" s="26">
        <f>COUNT(AL4:AL103)</f>
        <v>100</v>
      </c>
      <c r="AM110" s="26">
        <f t="shared" ref="AM110:AU110" si="40">COUNT(AM4:AM103)</f>
        <v>96</v>
      </c>
      <c r="AN110" s="26">
        <f t="shared" si="40"/>
        <v>92</v>
      </c>
      <c r="AO110" s="26">
        <f t="shared" si="40"/>
        <v>87</v>
      </c>
      <c r="AP110" s="26">
        <f t="shared" si="40"/>
        <v>82</v>
      </c>
      <c r="AQ110" s="26">
        <f t="shared" si="40"/>
        <v>71</v>
      </c>
      <c r="AR110" s="26">
        <f t="shared" si="40"/>
        <v>65</v>
      </c>
      <c r="AS110" s="26">
        <f t="shared" si="40"/>
        <v>67</v>
      </c>
      <c r="AT110" s="26">
        <f t="shared" si="40"/>
        <v>66</v>
      </c>
      <c r="AU110" s="26">
        <f t="shared" si="40"/>
        <v>54</v>
      </c>
      <c r="AW110" s="32" t="s">
        <v>208</v>
      </c>
      <c r="AX110" s="26">
        <f>COUNT(AX4:AX103)</f>
        <v>100</v>
      </c>
      <c r="AY110" s="26">
        <f t="shared" ref="AY110:BG110" si="41">COUNT(AY4:AY103)</f>
        <v>96</v>
      </c>
      <c r="AZ110" s="26">
        <f t="shared" si="41"/>
        <v>95</v>
      </c>
      <c r="BA110" s="26">
        <f t="shared" si="41"/>
        <v>94</v>
      </c>
      <c r="BB110" s="26">
        <f t="shared" si="41"/>
        <v>82</v>
      </c>
      <c r="BC110" s="26">
        <f t="shared" si="41"/>
        <v>75</v>
      </c>
      <c r="BD110" s="26">
        <f t="shared" si="41"/>
        <v>74</v>
      </c>
      <c r="BE110" s="26">
        <f t="shared" si="41"/>
        <v>69</v>
      </c>
      <c r="BF110" s="26">
        <f t="shared" si="41"/>
        <v>66</v>
      </c>
      <c r="BG110" s="26">
        <f t="shared" si="41"/>
        <v>50</v>
      </c>
      <c r="BI110" s="32" t="s">
        <v>208</v>
      </c>
      <c r="BJ110" s="30">
        <f>COUNT(BJ4:BJ103)</f>
        <v>100</v>
      </c>
      <c r="BK110" s="30">
        <f t="shared" ref="BK110:BR110" si="42">COUNT(BK4:BK103)</f>
        <v>96</v>
      </c>
      <c r="BL110" s="30">
        <f t="shared" si="42"/>
        <v>95</v>
      </c>
      <c r="BM110" s="30">
        <f t="shared" si="42"/>
        <v>94</v>
      </c>
      <c r="BN110" s="30">
        <f t="shared" si="42"/>
        <v>82</v>
      </c>
      <c r="BO110" s="30">
        <f t="shared" si="42"/>
        <v>75</v>
      </c>
      <c r="BP110" s="30">
        <f t="shared" si="42"/>
        <v>74</v>
      </c>
      <c r="BQ110" s="30">
        <f t="shared" si="42"/>
        <v>69</v>
      </c>
      <c r="BR110" s="30">
        <f t="shared" si="42"/>
        <v>66</v>
      </c>
      <c r="BS110" s="30">
        <f>COUNT(BS4:BS103)</f>
        <v>50</v>
      </c>
      <c r="BU110" s="32" t="s">
        <v>208</v>
      </c>
      <c r="BV110" s="30">
        <f>COUNT(BV4:BV103)</f>
        <v>100</v>
      </c>
      <c r="BW110" s="30">
        <f t="shared" ref="BW110:CD110" si="43">COUNT(BW4:BW103)</f>
        <v>97</v>
      </c>
      <c r="BX110" s="30">
        <f t="shared" si="43"/>
        <v>96</v>
      </c>
      <c r="BY110" s="30">
        <f t="shared" si="43"/>
        <v>94</v>
      </c>
      <c r="BZ110" s="30">
        <f t="shared" si="43"/>
        <v>89</v>
      </c>
      <c r="CA110" s="30">
        <f t="shared" si="43"/>
        <v>85</v>
      </c>
      <c r="CB110" s="30">
        <f t="shared" si="43"/>
        <v>80</v>
      </c>
      <c r="CC110" s="30">
        <f t="shared" si="43"/>
        <v>82</v>
      </c>
      <c r="CD110" s="30">
        <f t="shared" si="43"/>
        <v>78</v>
      </c>
      <c r="CE110" s="30">
        <f>COUNT(CE4:CE103)</f>
        <v>68</v>
      </c>
    </row>
    <row r="111" spans="1:83" ht="14.25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83" ht="14.2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W112" s="14"/>
      <c r="AX112" s="23"/>
      <c r="AY112" s="24"/>
      <c r="BH112" s="195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</row>
    <row r="113" spans="1:83" ht="14.25" customHeight="1" x14ac:dyDescent="0.2">
      <c r="A113" s="200" t="s">
        <v>0</v>
      </c>
      <c r="B113" s="199" t="s">
        <v>102</v>
      </c>
      <c r="C113" s="199"/>
      <c r="D113" s="199"/>
      <c r="E113" s="199"/>
      <c r="F113" s="199"/>
      <c r="G113" s="199"/>
      <c r="H113" s="199"/>
      <c r="I113" s="199"/>
      <c r="J113" s="199"/>
      <c r="K113" s="199"/>
      <c r="M113" s="201" t="s">
        <v>0</v>
      </c>
      <c r="N113" s="202" t="s">
        <v>102</v>
      </c>
      <c r="O113" s="202"/>
      <c r="P113" s="202"/>
      <c r="Q113" s="202"/>
      <c r="R113" s="202"/>
      <c r="S113" s="202"/>
      <c r="T113" s="202"/>
      <c r="U113" s="202"/>
      <c r="V113" s="202"/>
      <c r="W113" s="202"/>
      <c r="Y113" s="200" t="s">
        <v>504</v>
      </c>
      <c r="Z113" s="199" t="s">
        <v>502</v>
      </c>
      <c r="AA113" s="199"/>
      <c r="AB113" s="199"/>
      <c r="AC113" s="199"/>
      <c r="AD113" s="199"/>
      <c r="AE113" s="199"/>
      <c r="AF113" s="199"/>
      <c r="AG113" s="199"/>
      <c r="AH113" s="199"/>
      <c r="AI113" s="199"/>
      <c r="AK113" s="201" t="s">
        <v>504</v>
      </c>
      <c r="AL113" s="202" t="s">
        <v>502</v>
      </c>
      <c r="AM113" s="202"/>
      <c r="AN113" s="202"/>
      <c r="AO113" s="202"/>
      <c r="AP113" s="202"/>
      <c r="AQ113" s="202"/>
      <c r="AR113" s="202"/>
      <c r="AS113" s="202"/>
      <c r="AT113" s="202"/>
      <c r="AU113" s="202"/>
      <c r="AW113" s="201" t="s">
        <v>504</v>
      </c>
      <c r="AX113" s="202" t="s">
        <v>501</v>
      </c>
      <c r="AY113" s="202"/>
      <c r="AZ113" s="202"/>
      <c r="BA113" s="202"/>
      <c r="BB113" s="202"/>
      <c r="BC113" s="202"/>
      <c r="BD113" s="202"/>
      <c r="BE113" s="202"/>
      <c r="BF113" s="202"/>
      <c r="BG113" s="202"/>
      <c r="BH113" s="195"/>
      <c r="BI113" s="201" t="s">
        <v>504</v>
      </c>
      <c r="BJ113" s="202" t="s">
        <v>502</v>
      </c>
      <c r="BK113" s="202"/>
      <c r="BL113" s="202"/>
      <c r="BM113" s="202"/>
      <c r="BN113" s="202"/>
      <c r="BO113" s="202"/>
      <c r="BP113" s="202"/>
      <c r="BQ113" s="202"/>
      <c r="BR113" s="202"/>
      <c r="BS113" s="202"/>
      <c r="BU113" s="201" t="s">
        <v>504</v>
      </c>
      <c r="BV113" s="202" t="s">
        <v>503</v>
      </c>
      <c r="BW113" s="202"/>
      <c r="BX113" s="202"/>
      <c r="BY113" s="202"/>
      <c r="BZ113" s="202"/>
      <c r="CA113" s="202"/>
      <c r="CB113" s="202"/>
      <c r="CC113" s="202"/>
      <c r="CD113" s="202"/>
      <c r="CE113" s="202"/>
    </row>
    <row r="114" spans="1:83" ht="14.25" customHeight="1" x14ac:dyDescent="0.2">
      <c r="A114" s="200"/>
      <c r="B114" s="15">
        <v>9</v>
      </c>
      <c r="C114" s="16">
        <v>10</v>
      </c>
      <c r="D114" s="16">
        <v>11</v>
      </c>
      <c r="E114" s="16">
        <v>12</v>
      </c>
      <c r="F114" s="16">
        <v>13</v>
      </c>
      <c r="G114" s="16">
        <v>14</v>
      </c>
      <c r="H114" s="16">
        <v>15</v>
      </c>
      <c r="I114" s="16">
        <v>16</v>
      </c>
      <c r="J114" s="16">
        <v>17</v>
      </c>
      <c r="K114" s="21">
        <v>18</v>
      </c>
      <c r="M114" s="201"/>
      <c r="N114" s="17">
        <v>9</v>
      </c>
      <c r="O114" s="18">
        <v>10</v>
      </c>
      <c r="P114" s="18">
        <v>11</v>
      </c>
      <c r="Q114" s="18">
        <v>12</v>
      </c>
      <c r="R114" s="18">
        <v>13</v>
      </c>
      <c r="S114" s="18">
        <v>14</v>
      </c>
      <c r="T114" s="18">
        <v>15</v>
      </c>
      <c r="U114" s="18">
        <v>16</v>
      </c>
      <c r="V114" s="18">
        <v>17</v>
      </c>
      <c r="W114" s="22">
        <v>18</v>
      </c>
      <c r="Y114" s="200"/>
      <c r="Z114" s="15">
        <v>9</v>
      </c>
      <c r="AA114" s="16">
        <v>10</v>
      </c>
      <c r="AB114" s="16">
        <v>11</v>
      </c>
      <c r="AC114" s="16">
        <v>12</v>
      </c>
      <c r="AD114" s="16">
        <v>13</v>
      </c>
      <c r="AE114" s="16">
        <v>14</v>
      </c>
      <c r="AF114" s="16">
        <v>15</v>
      </c>
      <c r="AG114" s="16">
        <v>16</v>
      </c>
      <c r="AH114" s="16">
        <v>17</v>
      </c>
      <c r="AI114" s="192">
        <v>18</v>
      </c>
      <c r="AK114" s="201"/>
      <c r="AL114" s="17">
        <v>9</v>
      </c>
      <c r="AM114" s="18">
        <v>10</v>
      </c>
      <c r="AN114" s="18">
        <v>11</v>
      </c>
      <c r="AO114" s="18">
        <v>12</v>
      </c>
      <c r="AP114" s="18">
        <v>13</v>
      </c>
      <c r="AQ114" s="18">
        <v>14</v>
      </c>
      <c r="AR114" s="18">
        <v>15</v>
      </c>
      <c r="AS114" s="18">
        <v>16</v>
      </c>
      <c r="AT114" s="18">
        <v>17</v>
      </c>
      <c r="AU114" s="193">
        <v>18</v>
      </c>
      <c r="AW114" s="201"/>
      <c r="AX114" s="17">
        <v>2004</v>
      </c>
      <c r="AY114" s="18">
        <v>2005</v>
      </c>
      <c r="AZ114" s="17">
        <v>2006</v>
      </c>
      <c r="BA114" s="18">
        <v>2007</v>
      </c>
      <c r="BB114" s="17">
        <v>2008</v>
      </c>
      <c r="BC114" s="18">
        <v>2009</v>
      </c>
      <c r="BD114" s="17">
        <v>2010</v>
      </c>
      <c r="BE114" s="18">
        <v>2011</v>
      </c>
      <c r="BF114" s="17">
        <v>2012</v>
      </c>
      <c r="BG114" s="17">
        <v>2013</v>
      </c>
      <c r="BH114" s="195"/>
      <c r="BI114" s="201"/>
      <c r="BJ114" s="17">
        <v>9</v>
      </c>
      <c r="BK114" s="18">
        <v>10</v>
      </c>
      <c r="BL114" s="18">
        <v>11</v>
      </c>
      <c r="BM114" s="18">
        <v>12</v>
      </c>
      <c r="BN114" s="18">
        <v>13</v>
      </c>
      <c r="BO114" s="18">
        <v>14</v>
      </c>
      <c r="BP114" s="18">
        <v>15</v>
      </c>
      <c r="BQ114" s="18">
        <v>16</v>
      </c>
      <c r="BR114" s="18">
        <v>17</v>
      </c>
      <c r="BS114" s="193">
        <v>18</v>
      </c>
      <c r="BU114" s="201"/>
      <c r="BV114" s="17">
        <v>9</v>
      </c>
      <c r="BW114" s="18">
        <v>10</v>
      </c>
      <c r="BX114" s="18">
        <v>11</v>
      </c>
      <c r="BY114" s="18">
        <v>12</v>
      </c>
      <c r="BZ114" s="18">
        <v>13</v>
      </c>
      <c r="CA114" s="18">
        <v>14</v>
      </c>
      <c r="CB114" s="18">
        <v>15</v>
      </c>
      <c r="CC114" s="18">
        <v>16</v>
      </c>
      <c r="CD114" s="18">
        <v>17</v>
      </c>
      <c r="CE114" s="193">
        <v>18</v>
      </c>
    </row>
    <row r="115" spans="1:83" ht="14.25" customHeight="1" x14ac:dyDescent="0.2">
      <c r="A115" s="19" t="s">
        <v>1</v>
      </c>
      <c r="B115" s="7">
        <v>1</v>
      </c>
      <c r="C115" s="7">
        <v>16</v>
      </c>
      <c r="D115" s="7">
        <v>11</v>
      </c>
      <c r="E115" s="7">
        <v>36</v>
      </c>
      <c r="F115" s="7">
        <v>143</v>
      </c>
      <c r="G115" s="7">
        <v>198</v>
      </c>
      <c r="H115" s="7">
        <v>1127</v>
      </c>
      <c r="I115" s="7"/>
      <c r="J115" s="7"/>
      <c r="K115" s="7"/>
      <c r="M115" s="19" t="s">
        <v>103</v>
      </c>
      <c r="N115" s="7">
        <v>1</v>
      </c>
      <c r="O115" s="7">
        <v>2</v>
      </c>
      <c r="P115" s="7">
        <v>1</v>
      </c>
      <c r="Q115" s="7">
        <v>3</v>
      </c>
      <c r="R115" s="7">
        <v>2</v>
      </c>
      <c r="S115" s="7">
        <v>10</v>
      </c>
      <c r="T115" s="7">
        <v>24</v>
      </c>
      <c r="U115" s="7">
        <v>18</v>
      </c>
      <c r="V115" s="7">
        <v>33</v>
      </c>
      <c r="W115" s="7">
        <v>72</v>
      </c>
      <c r="Y115" s="19">
        <v>1</v>
      </c>
      <c r="Z115" s="7">
        <v>1</v>
      </c>
      <c r="AA115" s="7">
        <v>16</v>
      </c>
      <c r="AB115" s="7">
        <v>11</v>
      </c>
      <c r="AC115" s="7">
        <v>36</v>
      </c>
      <c r="AD115" s="7">
        <v>143</v>
      </c>
      <c r="AE115" s="7">
        <v>198</v>
      </c>
      <c r="AF115" s="7">
        <v>1127</v>
      </c>
      <c r="AG115" s="7"/>
      <c r="AH115" s="7"/>
      <c r="AI115" s="7"/>
      <c r="AK115" s="19">
        <v>1</v>
      </c>
      <c r="AL115" s="7">
        <v>1</v>
      </c>
      <c r="AM115" s="7">
        <v>2</v>
      </c>
      <c r="AN115" s="7">
        <v>1</v>
      </c>
      <c r="AO115" s="7">
        <v>3</v>
      </c>
      <c r="AP115" s="7">
        <v>2</v>
      </c>
      <c r="AQ115" s="7">
        <v>10</v>
      </c>
      <c r="AR115" s="7">
        <v>24</v>
      </c>
      <c r="AS115" s="7">
        <v>18</v>
      </c>
      <c r="AT115" s="7">
        <v>33</v>
      </c>
      <c r="AU115" s="7">
        <v>72</v>
      </c>
      <c r="AW115" s="19">
        <v>1</v>
      </c>
      <c r="AX115" s="8">
        <v>26.28</v>
      </c>
      <c r="AY115" s="8">
        <v>25.42</v>
      </c>
      <c r="AZ115" s="8">
        <v>24.15</v>
      </c>
      <c r="BA115" s="8">
        <v>23</v>
      </c>
      <c r="BB115" s="8">
        <v>22.08</v>
      </c>
      <c r="BC115" s="8">
        <v>21.54</v>
      </c>
      <c r="BD115" s="8">
        <v>21.54</v>
      </c>
      <c r="BE115" s="8">
        <v>20.9</v>
      </c>
      <c r="BF115" s="8">
        <v>20.83</v>
      </c>
      <c r="BG115" s="8">
        <v>20.83</v>
      </c>
      <c r="BH115" s="195"/>
      <c r="BI115" s="19">
        <v>1</v>
      </c>
      <c r="BJ115" s="7">
        <v>1</v>
      </c>
      <c r="BK115" s="7">
        <v>2</v>
      </c>
      <c r="BL115" s="7">
        <v>1</v>
      </c>
      <c r="BM115" s="7">
        <v>3</v>
      </c>
      <c r="BN115" s="7">
        <v>2</v>
      </c>
      <c r="BO115" s="7">
        <v>10</v>
      </c>
      <c r="BP115" s="7">
        <v>24</v>
      </c>
      <c r="BQ115" s="7">
        <v>18</v>
      </c>
      <c r="BR115" s="7">
        <v>33</v>
      </c>
      <c r="BS115" s="7">
        <v>72</v>
      </c>
      <c r="BU115" s="19">
        <v>1</v>
      </c>
      <c r="BV115" s="7">
        <v>1</v>
      </c>
      <c r="BW115" s="7">
        <v>1</v>
      </c>
      <c r="BX115" s="7">
        <v>1</v>
      </c>
      <c r="BY115" s="7">
        <v>1</v>
      </c>
      <c r="BZ115" s="7">
        <v>1</v>
      </c>
      <c r="CA115" s="7">
        <v>1</v>
      </c>
      <c r="CB115" s="7">
        <v>1</v>
      </c>
      <c r="CC115" s="7">
        <v>1</v>
      </c>
      <c r="CD115" s="7">
        <v>1</v>
      </c>
      <c r="CE115" s="7">
        <v>3</v>
      </c>
    </row>
    <row r="116" spans="1:83" ht="14.25" customHeight="1" x14ac:dyDescent="0.2">
      <c r="A116" s="20" t="s">
        <v>2</v>
      </c>
      <c r="B116" s="9">
        <v>2</v>
      </c>
      <c r="C116" s="9">
        <v>4</v>
      </c>
      <c r="D116" s="10">
        <v>4</v>
      </c>
      <c r="E116" s="10">
        <v>2</v>
      </c>
      <c r="F116" s="10">
        <v>9</v>
      </c>
      <c r="G116" s="10">
        <v>15</v>
      </c>
      <c r="H116" s="10">
        <v>27</v>
      </c>
      <c r="I116" s="10">
        <v>31</v>
      </c>
      <c r="J116" s="10">
        <v>58</v>
      </c>
      <c r="K116" s="10">
        <v>168</v>
      </c>
      <c r="M116" s="20" t="s">
        <v>104</v>
      </c>
      <c r="N116" s="9">
        <v>2</v>
      </c>
      <c r="O116" s="9">
        <v>20</v>
      </c>
      <c r="P116" s="10">
        <v>46</v>
      </c>
      <c r="Q116" s="10">
        <v>139</v>
      </c>
      <c r="R116" s="10">
        <v>22</v>
      </c>
      <c r="S116" s="10">
        <v>79</v>
      </c>
      <c r="T116" s="10">
        <v>15</v>
      </c>
      <c r="U116" s="10">
        <v>10</v>
      </c>
      <c r="V116" s="10">
        <v>9</v>
      </c>
      <c r="W116" s="10">
        <v>46</v>
      </c>
      <c r="Y116" s="20">
        <v>2</v>
      </c>
      <c r="Z116" s="9">
        <v>2</v>
      </c>
      <c r="AA116" s="9">
        <v>4</v>
      </c>
      <c r="AB116" s="10">
        <v>4</v>
      </c>
      <c r="AC116" s="10">
        <v>2</v>
      </c>
      <c r="AD116" s="10">
        <v>9</v>
      </c>
      <c r="AE116" s="10">
        <v>15</v>
      </c>
      <c r="AF116" s="10">
        <v>27</v>
      </c>
      <c r="AG116" s="10">
        <v>31</v>
      </c>
      <c r="AH116" s="10">
        <v>58</v>
      </c>
      <c r="AI116" s="10">
        <v>168</v>
      </c>
      <c r="AK116" s="20">
        <v>2</v>
      </c>
      <c r="AL116" s="9">
        <v>2</v>
      </c>
      <c r="AM116" s="9">
        <v>20</v>
      </c>
      <c r="AN116" s="10">
        <v>46</v>
      </c>
      <c r="AO116" s="10">
        <v>139</v>
      </c>
      <c r="AP116" s="10">
        <v>22</v>
      </c>
      <c r="AQ116" s="10">
        <v>79</v>
      </c>
      <c r="AR116" s="10">
        <v>15</v>
      </c>
      <c r="AS116" s="10">
        <v>10</v>
      </c>
      <c r="AT116" s="10">
        <v>9</v>
      </c>
      <c r="AU116" s="10">
        <v>46</v>
      </c>
      <c r="AW116" s="20">
        <v>2</v>
      </c>
      <c r="AX116" s="11">
        <v>27.68</v>
      </c>
      <c r="AY116" s="11">
        <v>27.11</v>
      </c>
      <c r="AZ116" s="11">
        <v>26</v>
      </c>
      <c r="BA116" s="11">
        <v>25.07</v>
      </c>
      <c r="BB116" s="11">
        <v>22.84</v>
      </c>
      <c r="BC116" s="11">
        <v>22.43</v>
      </c>
      <c r="BD116" s="11">
        <v>21.28</v>
      </c>
      <c r="BE116" s="11">
        <v>20.59</v>
      </c>
      <c r="BF116" s="11">
        <v>20.36</v>
      </c>
      <c r="BG116" s="11">
        <v>20.69</v>
      </c>
      <c r="BH116" s="195"/>
      <c r="BI116" s="20">
        <v>2</v>
      </c>
      <c r="BJ116" s="9">
        <v>2</v>
      </c>
      <c r="BK116" s="9">
        <v>20</v>
      </c>
      <c r="BL116" s="10">
        <v>46</v>
      </c>
      <c r="BM116" s="10">
        <v>139</v>
      </c>
      <c r="BN116" s="10">
        <v>22</v>
      </c>
      <c r="BO116" s="10">
        <v>79</v>
      </c>
      <c r="BP116" s="10">
        <v>15</v>
      </c>
      <c r="BQ116" s="10">
        <v>10</v>
      </c>
      <c r="BR116" s="10">
        <v>9</v>
      </c>
      <c r="BS116" s="10">
        <v>46</v>
      </c>
      <c r="BU116" s="20">
        <v>2</v>
      </c>
      <c r="BV116" s="9">
        <v>2</v>
      </c>
      <c r="BW116" s="9">
        <v>4</v>
      </c>
      <c r="BX116" s="10">
        <v>16</v>
      </c>
      <c r="BY116" s="10">
        <v>7</v>
      </c>
      <c r="BZ116" s="10">
        <v>3</v>
      </c>
      <c r="CA116" s="10">
        <v>10</v>
      </c>
      <c r="CB116" s="10">
        <v>7</v>
      </c>
      <c r="CC116" s="10">
        <v>2</v>
      </c>
      <c r="CD116" s="10">
        <v>8</v>
      </c>
      <c r="CE116" s="10">
        <v>17</v>
      </c>
    </row>
    <row r="117" spans="1:83" ht="14.25" customHeight="1" x14ac:dyDescent="0.2">
      <c r="A117" s="19" t="s">
        <v>3</v>
      </c>
      <c r="B117" s="2">
        <v>3</v>
      </c>
      <c r="C117" s="2">
        <v>3</v>
      </c>
      <c r="D117" s="2">
        <v>5</v>
      </c>
      <c r="E117" s="2">
        <v>7</v>
      </c>
      <c r="F117" s="2">
        <v>10</v>
      </c>
      <c r="G117" s="2">
        <v>26</v>
      </c>
      <c r="H117" s="2">
        <v>76</v>
      </c>
      <c r="I117" s="2">
        <v>270</v>
      </c>
      <c r="J117" s="2">
        <v>221</v>
      </c>
      <c r="K117" s="2">
        <v>200</v>
      </c>
      <c r="M117" s="19" t="s">
        <v>105</v>
      </c>
      <c r="N117" s="2">
        <v>3</v>
      </c>
      <c r="O117" s="2">
        <v>5</v>
      </c>
      <c r="P117" s="2">
        <v>10</v>
      </c>
      <c r="Q117" s="2">
        <v>2</v>
      </c>
      <c r="R117" s="2"/>
      <c r="S117" s="2"/>
      <c r="T117" s="2"/>
      <c r="U117" s="2">
        <v>78</v>
      </c>
      <c r="V117" s="2">
        <v>57</v>
      </c>
      <c r="W117" s="2"/>
      <c r="Y117" s="19">
        <v>3</v>
      </c>
      <c r="Z117" s="2">
        <v>3</v>
      </c>
      <c r="AA117" s="2">
        <v>3</v>
      </c>
      <c r="AB117" s="2">
        <v>5</v>
      </c>
      <c r="AC117" s="2">
        <v>7</v>
      </c>
      <c r="AD117" s="2">
        <v>10</v>
      </c>
      <c r="AE117" s="2">
        <v>26</v>
      </c>
      <c r="AF117" s="2">
        <v>76</v>
      </c>
      <c r="AG117" s="2">
        <v>270</v>
      </c>
      <c r="AH117" s="2">
        <v>221</v>
      </c>
      <c r="AI117" s="2">
        <v>200</v>
      </c>
      <c r="AK117" s="19">
        <v>3</v>
      </c>
      <c r="AL117" s="2">
        <v>3</v>
      </c>
      <c r="AM117" s="2">
        <v>5</v>
      </c>
      <c r="AN117" s="2">
        <v>10</v>
      </c>
      <c r="AO117" s="2">
        <v>2</v>
      </c>
      <c r="AP117" s="2"/>
      <c r="AQ117" s="2"/>
      <c r="AR117" s="2"/>
      <c r="AS117" s="2">
        <v>78</v>
      </c>
      <c r="AT117" s="2">
        <v>57</v>
      </c>
      <c r="AU117" s="2"/>
      <c r="AW117" s="19">
        <v>3</v>
      </c>
      <c r="AX117" s="8">
        <v>28.01</v>
      </c>
      <c r="AY117" s="8">
        <v>26.6</v>
      </c>
      <c r="AZ117" s="8">
        <v>25.18</v>
      </c>
      <c r="BA117" s="8">
        <v>24.64</v>
      </c>
      <c r="BB117" s="8"/>
      <c r="BC117" s="8"/>
      <c r="BD117" s="8"/>
      <c r="BE117" s="8">
        <v>21.43</v>
      </c>
      <c r="BF117" s="8">
        <v>20.98</v>
      </c>
      <c r="BG117" s="3"/>
      <c r="BH117" s="195"/>
      <c r="BI117" s="19">
        <v>3</v>
      </c>
      <c r="BJ117" s="2">
        <v>3</v>
      </c>
      <c r="BK117" s="2">
        <v>5</v>
      </c>
      <c r="BL117" s="2">
        <v>10</v>
      </c>
      <c r="BM117" s="2">
        <v>2</v>
      </c>
      <c r="BN117" s="2"/>
      <c r="BO117" s="2"/>
      <c r="BP117" s="2"/>
      <c r="BQ117" s="2">
        <v>78</v>
      </c>
      <c r="BR117" s="2">
        <v>57</v>
      </c>
      <c r="BS117" s="2"/>
      <c r="BU117" s="19">
        <v>3</v>
      </c>
      <c r="BV117" s="2">
        <v>3</v>
      </c>
      <c r="BW117" s="2">
        <v>5</v>
      </c>
      <c r="BX117" s="2">
        <v>10</v>
      </c>
      <c r="BY117" s="2">
        <v>2</v>
      </c>
      <c r="BZ117" s="2"/>
      <c r="CA117" s="2"/>
      <c r="CB117" s="2"/>
      <c r="CC117" s="2">
        <v>78</v>
      </c>
      <c r="CD117" s="2">
        <v>57</v>
      </c>
      <c r="CE117" s="2">
        <v>3</v>
      </c>
    </row>
    <row r="118" spans="1:83" ht="14.25" customHeight="1" x14ac:dyDescent="0.2">
      <c r="A118" s="20" t="s">
        <v>4</v>
      </c>
      <c r="B118" s="10">
        <v>4</v>
      </c>
      <c r="C118" s="10"/>
      <c r="D118" s="10"/>
      <c r="E118" s="10"/>
      <c r="F118" s="10"/>
      <c r="G118" s="10"/>
      <c r="H118" s="10"/>
      <c r="I118" s="10"/>
      <c r="J118" s="10"/>
      <c r="K118" s="10"/>
      <c r="M118" s="20" t="s">
        <v>106</v>
      </c>
      <c r="N118" s="10">
        <v>4</v>
      </c>
      <c r="O118" s="10">
        <v>9</v>
      </c>
      <c r="P118" s="10">
        <v>18</v>
      </c>
      <c r="Q118" s="10">
        <v>29</v>
      </c>
      <c r="R118" s="10">
        <v>29</v>
      </c>
      <c r="S118" s="10">
        <v>16</v>
      </c>
      <c r="T118" s="10">
        <v>14</v>
      </c>
      <c r="U118" s="10">
        <v>59</v>
      </c>
      <c r="V118" s="10">
        <v>24</v>
      </c>
      <c r="W118" s="10">
        <v>222</v>
      </c>
      <c r="Y118" s="20">
        <v>4</v>
      </c>
      <c r="Z118" s="10">
        <v>4</v>
      </c>
      <c r="AA118" s="10"/>
      <c r="AB118" s="10"/>
      <c r="AC118" s="10"/>
      <c r="AD118" s="10"/>
      <c r="AE118" s="10"/>
      <c r="AF118" s="10"/>
      <c r="AG118" s="10"/>
      <c r="AH118" s="10"/>
      <c r="AI118" s="10"/>
      <c r="AK118" s="20">
        <v>4</v>
      </c>
      <c r="AL118" s="10">
        <v>4</v>
      </c>
      <c r="AM118" s="10">
        <v>9</v>
      </c>
      <c r="AN118" s="10">
        <v>18</v>
      </c>
      <c r="AO118" s="10">
        <v>29</v>
      </c>
      <c r="AP118" s="10">
        <v>29</v>
      </c>
      <c r="AQ118" s="10">
        <v>16</v>
      </c>
      <c r="AR118" s="10">
        <v>14</v>
      </c>
      <c r="AS118" s="10">
        <v>59</v>
      </c>
      <c r="AT118" s="10">
        <v>24</v>
      </c>
      <c r="AU118" s="10">
        <v>222</v>
      </c>
      <c r="AW118" s="20">
        <v>4</v>
      </c>
      <c r="AX118" s="11">
        <v>28.11</v>
      </c>
      <c r="AY118" s="11">
        <v>26.82</v>
      </c>
      <c r="AZ118" s="11">
        <v>25.51</v>
      </c>
      <c r="BA118" s="11">
        <v>24.12</v>
      </c>
      <c r="BB118" s="11">
        <v>22.97</v>
      </c>
      <c r="BC118" s="11">
        <v>21.77</v>
      </c>
      <c r="BD118" s="11">
        <v>21.25</v>
      </c>
      <c r="BE118" s="11">
        <v>21.33</v>
      </c>
      <c r="BF118" s="11">
        <v>20.67</v>
      </c>
      <c r="BG118" s="11">
        <v>21.26</v>
      </c>
      <c r="BH118" s="195"/>
      <c r="BI118" s="20">
        <v>4</v>
      </c>
      <c r="BJ118" s="10">
        <v>4</v>
      </c>
      <c r="BK118" s="10">
        <v>9</v>
      </c>
      <c r="BL118" s="10">
        <v>18</v>
      </c>
      <c r="BM118" s="10">
        <v>29</v>
      </c>
      <c r="BN118" s="10">
        <v>29</v>
      </c>
      <c r="BO118" s="10">
        <v>16</v>
      </c>
      <c r="BP118" s="10">
        <v>14</v>
      </c>
      <c r="BQ118" s="10">
        <v>59</v>
      </c>
      <c r="BR118" s="10">
        <v>24</v>
      </c>
      <c r="BS118" s="10">
        <v>222</v>
      </c>
      <c r="BU118" s="20">
        <v>4</v>
      </c>
      <c r="BV118" s="10">
        <v>4</v>
      </c>
      <c r="BW118" s="10">
        <v>9</v>
      </c>
      <c r="BX118" s="10">
        <v>18</v>
      </c>
      <c r="BY118" s="10">
        <v>14</v>
      </c>
      <c r="BZ118" s="10">
        <v>13</v>
      </c>
      <c r="CA118" s="10">
        <v>16</v>
      </c>
      <c r="CB118" s="10">
        <v>14</v>
      </c>
      <c r="CC118" s="10">
        <v>10</v>
      </c>
      <c r="CD118" s="10">
        <v>3</v>
      </c>
      <c r="CE118" s="10">
        <v>5</v>
      </c>
    </row>
    <row r="119" spans="1:83" ht="14.25" customHeight="1" x14ac:dyDescent="0.2">
      <c r="A119" s="19" t="s">
        <v>5</v>
      </c>
      <c r="B119" s="1">
        <v>5</v>
      </c>
      <c r="C119" s="1">
        <v>1</v>
      </c>
      <c r="D119" s="2">
        <v>27</v>
      </c>
      <c r="E119" s="2">
        <v>1</v>
      </c>
      <c r="F119" s="2">
        <v>4</v>
      </c>
      <c r="G119" s="2">
        <v>3</v>
      </c>
      <c r="H119" s="2">
        <v>13</v>
      </c>
      <c r="I119" s="2">
        <v>12</v>
      </c>
      <c r="J119" s="2">
        <v>15</v>
      </c>
      <c r="K119" s="2">
        <v>8</v>
      </c>
      <c r="M119" s="19" t="s">
        <v>107</v>
      </c>
      <c r="N119" s="1">
        <v>5</v>
      </c>
      <c r="O119" s="1">
        <v>3</v>
      </c>
      <c r="P119" s="2">
        <v>2</v>
      </c>
      <c r="Q119" s="2">
        <v>1</v>
      </c>
      <c r="R119" s="2">
        <v>12</v>
      </c>
      <c r="S119" s="2">
        <v>23</v>
      </c>
      <c r="T119" s="2">
        <v>36</v>
      </c>
      <c r="U119" s="2">
        <v>57</v>
      </c>
      <c r="V119" s="2">
        <v>100</v>
      </c>
      <c r="W119" s="2">
        <v>98</v>
      </c>
      <c r="Y119" s="19">
        <v>5</v>
      </c>
      <c r="Z119" s="1">
        <v>5</v>
      </c>
      <c r="AA119" s="1">
        <v>1</v>
      </c>
      <c r="AB119" s="2">
        <v>27</v>
      </c>
      <c r="AC119" s="2">
        <v>1</v>
      </c>
      <c r="AD119" s="2">
        <v>4</v>
      </c>
      <c r="AE119" s="2">
        <v>3</v>
      </c>
      <c r="AF119" s="2">
        <v>13</v>
      </c>
      <c r="AG119" s="2">
        <v>12</v>
      </c>
      <c r="AH119" s="2">
        <v>15</v>
      </c>
      <c r="AI119" s="2">
        <v>8</v>
      </c>
      <c r="AK119" s="19">
        <v>5</v>
      </c>
      <c r="AL119" s="1">
        <v>5</v>
      </c>
      <c r="AM119" s="1">
        <v>3</v>
      </c>
      <c r="AN119" s="2">
        <v>2</v>
      </c>
      <c r="AO119" s="2">
        <v>1</v>
      </c>
      <c r="AP119" s="2">
        <v>12</v>
      </c>
      <c r="AQ119" s="2">
        <v>23</v>
      </c>
      <c r="AR119" s="2">
        <v>36</v>
      </c>
      <c r="AS119" s="2">
        <v>57</v>
      </c>
      <c r="AT119" s="2">
        <v>100</v>
      </c>
      <c r="AU119" s="2">
        <v>98</v>
      </c>
      <c r="AW119" s="19">
        <v>5</v>
      </c>
      <c r="AX119" s="8">
        <v>28.23</v>
      </c>
      <c r="AY119" s="8">
        <v>25.99</v>
      </c>
      <c r="AZ119" s="8">
        <v>24.42</v>
      </c>
      <c r="BA119" s="4">
        <v>22.66</v>
      </c>
      <c r="BB119" s="8">
        <v>22.56</v>
      </c>
      <c r="BC119" s="4">
        <v>22</v>
      </c>
      <c r="BD119" s="4">
        <v>21.73</v>
      </c>
      <c r="BE119" s="4">
        <v>21.32</v>
      </c>
      <c r="BF119" s="4">
        <v>21.21</v>
      </c>
      <c r="BG119" s="3">
        <v>21.01</v>
      </c>
      <c r="BH119" s="195"/>
      <c r="BI119" s="19">
        <v>5</v>
      </c>
      <c r="BJ119" s="1">
        <v>5</v>
      </c>
      <c r="BK119" s="1">
        <v>3</v>
      </c>
      <c r="BL119" s="2">
        <v>2</v>
      </c>
      <c r="BM119" s="2">
        <v>1</v>
      </c>
      <c r="BN119" s="2">
        <v>12</v>
      </c>
      <c r="BO119" s="2">
        <v>23</v>
      </c>
      <c r="BP119" s="2">
        <v>36</v>
      </c>
      <c r="BQ119" s="2">
        <v>57</v>
      </c>
      <c r="BR119" s="2">
        <v>100</v>
      </c>
      <c r="BS119" s="2">
        <v>98</v>
      </c>
      <c r="BU119" s="19">
        <v>5</v>
      </c>
      <c r="BV119" s="1">
        <v>5</v>
      </c>
      <c r="BW119" s="1">
        <v>2</v>
      </c>
      <c r="BX119" s="2">
        <v>2</v>
      </c>
      <c r="BY119" s="2">
        <v>1</v>
      </c>
      <c r="BZ119" s="2">
        <v>8</v>
      </c>
      <c r="CA119" s="2">
        <v>12</v>
      </c>
      <c r="CB119" s="2">
        <v>22</v>
      </c>
      <c r="CC119" s="2">
        <v>15</v>
      </c>
      <c r="CD119" s="2">
        <v>35</v>
      </c>
      <c r="CE119" s="2">
        <v>115</v>
      </c>
    </row>
    <row r="120" spans="1:83" ht="14.25" customHeight="1" x14ac:dyDescent="0.2">
      <c r="A120" s="20" t="s">
        <v>6</v>
      </c>
      <c r="B120" s="10">
        <v>6</v>
      </c>
      <c r="C120" s="10">
        <v>67</v>
      </c>
      <c r="D120" s="10">
        <v>198</v>
      </c>
      <c r="E120" s="10">
        <v>95</v>
      </c>
      <c r="F120" s="10">
        <v>67</v>
      </c>
      <c r="G120" s="10">
        <v>58</v>
      </c>
      <c r="H120" s="10">
        <v>270</v>
      </c>
      <c r="I120" s="10">
        <v>340</v>
      </c>
      <c r="J120" s="10">
        <v>1070</v>
      </c>
      <c r="K120" s="10">
        <v>522</v>
      </c>
      <c r="M120" s="20" t="s">
        <v>108</v>
      </c>
      <c r="N120" s="10">
        <v>6</v>
      </c>
      <c r="O120" s="10">
        <v>13</v>
      </c>
      <c r="P120" s="10">
        <v>35</v>
      </c>
      <c r="Q120" s="10">
        <v>77</v>
      </c>
      <c r="R120" s="10">
        <v>31</v>
      </c>
      <c r="S120" s="10">
        <v>55</v>
      </c>
      <c r="T120" s="10">
        <v>36</v>
      </c>
      <c r="U120" s="10">
        <v>93</v>
      </c>
      <c r="V120" s="10">
        <v>124</v>
      </c>
      <c r="W120" s="10">
        <v>104</v>
      </c>
      <c r="Y120" s="20">
        <v>6</v>
      </c>
      <c r="Z120" s="10">
        <v>6</v>
      </c>
      <c r="AA120" s="10">
        <v>67</v>
      </c>
      <c r="AB120" s="10">
        <v>198</v>
      </c>
      <c r="AC120" s="10">
        <v>95</v>
      </c>
      <c r="AD120" s="10">
        <v>67</v>
      </c>
      <c r="AE120" s="10">
        <v>58</v>
      </c>
      <c r="AF120" s="10">
        <v>270</v>
      </c>
      <c r="AG120" s="10">
        <v>340</v>
      </c>
      <c r="AH120" s="10">
        <v>1070</v>
      </c>
      <c r="AI120" s="10">
        <v>522</v>
      </c>
      <c r="AK120" s="20">
        <v>6</v>
      </c>
      <c r="AL120" s="10">
        <v>6</v>
      </c>
      <c r="AM120" s="10">
        <v>13</v>
      </c>
      <c r="AN120" s="10">
        <v>35</v>
      </c>
      <c r="AO120" s="10">
        <v>77</v>
      </c>
      <c r="AP120" s="10">
        <v>31</v>
      </c>
      <c r="AQ120" s="10">
        <v>55</v>
      </c>
      <c r="AR120" s="10">
        <v>36</v>
      </c>
      <c r="AS120" s="10">
        <v>93</v>
      </c>
      <c r="AT120" s="10">
        <v>124</v>
      </c>
      <c r="AU120" s="10">
        <v>104</v>
      </c>
      <c r="AW120" s="20">
        <v>6</v>
      </c>
      <c r="AX120" s="11">
        <v>28.3</v>
      </c>
      <c r="AY120" s="11">
        <v>26.96</v>
      </c>
      <c r="AZ120" s="11">
        <v>25.89</v>
      </c>
      <c r="BA120" s="11">
        <v>24.61</v>
      </c>
      <c r="BB120" s="11">
        <v>23</v>
      </c>
      <c r="BC120" s="11">
        <v>22.29</v>
      </c>
      <c r="BD120" s="11">
        <v>21.73</v>
      </c>
      <c r="BE120" s="11">
        <v>21.47</v>
      </c>
      <c r="BF120" s="11">
        <v>21.32</v>
      </c>
      <c r="BG120" s="12">
        <v>21.06</v>
      </c>
      <c r="BH120" s="195"/>
      <c r="BI120" s="20">
        <v>6</v>
      </c>
      <c r="BJ120" s="10">
        <v>6</v>
      </c>
      <c r="BK120" s="10">
        <v>13</v>
      </c>
      <c r="BL120" s="10">
        <v>35</v>
      </c>
      <c r="BM120" s="10">
        <v>77</v>
      </c>
      <c r="BN120" s="10">
        <v>31</v>
      </c>
      <c r="BO120" s="10">
        <v>55</v>
      </c>
      <c r="BP120" s="10">
        <v>36</v>
      </c>
      <c r="BQ120" s="10">
        <v>93</v>
      </c>
      <c r="BR120" s="10">
        <v>124</v>
      </c>
      <c r="BS120" s="10">
        <v>104</v>
      </c>
      <c r="BU120" s="20">
        <v>6</v>
      </c>
      <c r="BV120" s="10">
        <v>6</v>
      </c>
      <c r="BW120" s="10">
        <v>12</v>
      </c>
      <c r="BX120" s="10">
        <v>18</v>
      </c>
      <c r="BY120" s="10">
        <v>19</v>
      </c>
      <c r="BZ120" s="10">
        <v>13</v>
      </c>
      <c r="CA120" s="10">
        <v>17</v>
      </c>
      <c r="CB120" s="10">
        <v>13</v>
      </c>
      <c r="CC120" s="10">
        <v>16</v>
      </c>
      <c r="CD120" s="10">
        <v>53</v>
      </c>
      <c r="CE120" s="10">
        <v>38</v>
      </c>
    </row>
    <row r="121" spans="1:83" ht="14.25" customHeight="1" x14ac:dyDescent="0.2">
      <c r="A121" s="19" t="s">
        <v>7</v>
      </c>
      <c r="B121" s="2">
        <v>7</v>
      </c>
      <c r="C121" s="2"/>
      <c r="D121" s="2"/>
      <c r="E121" s="2"/>
      <c r="F121" s="2"/>
      <c r="G121" s="2"/>
      <c r="H121" s="2"/>
      <c r="I121" s="2"/>
      <c r="J121" s="2"/>
      <c r="K121" s="2"/>
      <c r="M121" s="19" t="s">
        <v>109</v>
      </c>
      <c r="N121" s="2">
        <v>7</v>
      </c>
      <c r="O121" s="2">
        <v>70</v>
      </c>
      <c r="P121" s="2">
        <v>129</v>
      </c>
      <c r="Q121" s="2"/>
      <c r="R121" s="2"/>
      <c r="S121" s="2"/>
      <c r="T121" s="2"/>
      <c r="U121" s="2"/>
      <c r="V121" s="2"/>
      <c r="W121" s="2"/>
      <c r="Y121" s="19">
        <v>7</v>
      </c>
      <c r="Z121" s="2">
        <v>7</v>
      </c>
      <c r="AA121" s="2"/>
      <c r="AB121" s="2"/>
      <c r="AC121" s="2"/>
      <c r="AD121" s="2"/>
      <c r="AE121" s="2"/>
      <c r="AF121" s="2"/>
      <c r="AG121" s="2"/>
      <c r="AH121" s="2"/>
      <c r="AI121" s="2"/>
      <c r="AK121" s="19">
        <v>7</v>
      </c>
      <c r="AL121" s="2">
        <v>7</v>
      </c>
      <c r="AM121" s="2">
        <v>70</v>
      </c>
      <c r="AN121" s="2">
        <v>129</v>
      </c>
      <c r="AO121" s="2"/>
      <c r="AP121" s="2"/>
      <c r="AQ121" s="2"/>
      <c r="AR121" s="2"/>
      <c r="AS121" s="2"/>
      <c r="AT121" s="2"/>
      <c r="AU121" s="2"/>
      <c r="AW121" s="19">
        <v>7</v>
      </c>
      <c r="AX121" s="8">
        <v>28.42</v>
      </c>
      <c r="AY121" s="8">
        <v>27.96</v>
      </c>
      <c r="AZ121" s="8">
        <v>26.85</v>
      </c>
      <c r="BA121" s="8"/>
      <c r="BB121" s="8"/>
      <c r="BC121" s="8"/>
      <c r="BD121" s="8"/>
      <c r="BE121" s="8"/>
      <c r="BF121" s="8"/>
      <c r="BG121" s="8"/>
      <c r="BH121" s="195"/>
      <c r="BI121" s="19">
        <v>7</v>
      </c>
      <c r="BJ121" s="2">
        <v>7</v>
      </c>
      <c r="BK121" s="2">
        <v>70</v>
      </c>
      <c r="BL121" s="2">
        <v>129</v>
      </c>
      <c r="BM121" s="2"/>
      <c r="BN121" s="2"/>
      <c r="BO121" s="2"/>
      <c r="BP121" s="2"/>
      <c r="BQ121" s="2"/>
      <c r="BR121" s="2"/>
      <c r="BS121" s="2"/>
      <c r="BU121" s="19">
        <v>7</v>
      </c>
      <c r="BV121" s="2">
        <v>6</v>
      </c>
      <c r="BW121" s="2">
        <v>16</v>
      </c>
      <c r="BX121" s="2">
        <v>1</v>
      </c>
      <c r="BY121" s="2">
        <v>31</v>
      </c>
      <c r="BZ121" s="2">
        <v>87</v>
      </c>
      <c r="CA121" s="2">
        <v>331</v>
      </c>
      <c r="CB121" s="2">
        <v>370</v>
      </c>
      <c r="CC121" s="2">
        <v>210</v>
      </c>
      <c r="CD121" s="2">
        <v>204</v>
      </c>
      <c r="CE121" s="2">
        <v>143</v>
      </c>
    </row>
    <row r="122" spans="1:83" ht="14.25" customHeight="1" x14ac:dyDescent="0.2">
      <c r="A122" s="20" t="s">
        <v>8</v>
      </c>
      <c r="B122" s="10">
        <v>8</v>
      </c>
      <c r="C122" s="10">
        <v>50</v>
      </c>
      <c r="D122" s="10">
        <v>70</v>
      </c>
      <c r="E122" s="10">
        <v>48</v>
      </c>
      <c r="F122" s="10"/>
      <c r="G122" s="10"/>
      <c r="H122" s="10">
        <v>1099</v>
      </c>
      <c r="I122" s="10">
        <v>51</v>
      </c>
      <c r="J122" s="10">
        <v>34</v>
      </c>
      <c r="K122" s="10"/>
      <c r="M122" s="20" t="s">
        <v>110</v>
      </c>
      <c r="N122" s="10">
        <v>8</v>
      </c>
      <c r="O122" s="10">
        <v>31</v>
      </c>
      <c r="P122" s="10">
        <v>81</v>
      </c>
      <c r="Q122" s="10">
        <v>159</v>
      </c>
      <c r="R122" s="10">
        <v>100</v>
      </c>
      <c r="S122" s="10">
        <v>49</v>
      </c>
      <c r="T122" s="10">
        <v>12</v>
      </c>
      <c r="U122" s="10"/>
      <c r="V122" s="10"/>
      <c r="W122" s="10"/>
      <c r="Y122" s="20">
        <v>8</v>
      </c>
      <c r="Z122" s="10">
        <v>8</v>
      </c>
      <c r="AA122" s="10">
        <v>50</v>
      </c>
      <c r="AB122" s="10">
        <v>70</v>
      </c>
      <c r="AC122" s="10">
        <v>48</v>
      </c>
      <c r="AD122" s="10"/>
      <c r="AE122" s="10"/>
      <c r="AF122" s="10">
        <v>1099</v>
      </c>
      <c r="AG122" s="10">
        <v>51</v>
      </c>
      <c r="AH122" s="10">
        <v>34</v>
      </c>
      <c r="AI122" s="10"/>
      <c r="AK122" s="20">
        <v>8</v>
      </c>
      <c r="AL122" s="10">
        <v>8</v>
      </c>
      <c r="AM122" s="10">
        <v>31</v>
      </c>
      <c r="AN122" s="10">
        <v>81</v>
      </c>
      <c r="AO122" s="10">
        <v>159</v>
      </c>
      <c r="AP122" s="10">
        <v>100</v>
      </c>
      <c r="AQ122" s="10">
        <v>49</v>
      </c>
      <c r="AR122" s="10">
        <v>12</v>
      </c>
      <c r="AS122" s="10"/>
      <c r="AT122" s="10"/>
      <c r="AU122" s="10"/>
      <c r="AW122" s="20">
        <v>8</v>
      </c>
      <c r="AX122" s="11">
        <v>28.51</v>
      </c>
      <c r="AY122" s="11">
        <v>27.43</v>
      </c>
      <c r="AZ122" s="11">
        <v>26.49</v>
      </c>
      <c r="BA122" s="11">
        <v>25.2</v>
      </c>
      <c r="BB122" s="11">
        <v>23.67</v>
      </c>
      <c r="BC122" s="11">
        <v>22.24</v>
      </c>
      <c r="BD122" s="11">
        <v>21.23</v>
      </c>
      <c r="BE122" s="11"/>
      <c r="BF122" s="11"/>
      <c r="BG122" s="11"/>
      <c r="BH122" s="195"/>
      <c r="BI122" s="20">
        <v>8</v>
      </c>
      <c r="BJ122" s="10">
        <v>8</v>
      </c>
      <c r="BK122" s="10">
        <v>31</v>
      </c>
      <c r="BL122" s="10">
        <v>81</v>
      </c>
      <c r="BM122" s="10">
        <v>159</v>
      </c>
      <c r="BN122" s="10">
        <v>100</v>
      </c>
      <c r="BO122" s="10">
        <v>49</v>
      </c>
      <c r="BP122" s="10">
        <v>12</v>
      </c>
      <c r="BQ122" s="10"/>
      <c r="BR122" s="10"/>
      <c r="BS122" s="10"/>
      <c r="BU122" s="20">
        <v>8</v>
      </c>
      <c r="BV122" s="10">
        <v>3</v>
      </c>
      <c r="BW122" s="10">
        <v>30</v>
      </c>
      <c r="BX122" s="10">
        <v>12</v>
      </c>
      <c r="BY122" s="10">
        <v>14</v>
      </c>
      <c r="BZ122" s="10">
        <v>8</v>
      </c>
      <c r="CA122" s="10">
        <v>9</v>
      </c>
      <c r="CB122" s="10">
        <v>7</v>
      </c>
      <c r="CC122" s="10"/>
      <c r="CD122" s="10"/>
      <c r="CE122" s="10"/>
    </row>
    <row r="123" spans="1:83" ht="14.25" customHeight="1" x14ac:dyDescent="0.2">
      <c r="A123" s="19" t="s">
        <v>9</v>
      </c>
      <c r="B123" s="2">
        <v>9</v>
      </c>
      <c r="C123" s="2">
        <v>73</v>
      </c>
      <c r="D123" s="2">
        <v>56</v>
      </c>
      <c r="E123" s="2">
        <v>276</v>
      </c>
      <c r="F123" s="2">
        <v>897</v>
      </c>
      <c r="G123" s="2">
        <v>504</v>
      </c>
      <c r="H123" s="2">
        <v>824</v>
      </c>
      <c r="I123" s="2">
        <v>207</v>
      </c>
      <c r="J123" s="2">
        <v>83</v>
      </c>
      <c r="K123" s="2">
        <v>168</v>
      </c>
      <c r="M123" s="19" t="s">
        <v>111</v>
      </c>
      <c r="N123" s="2">
        <v>9</v>
      </c>
      <c r="O123" s="2">
        <v>10</v>
      </c>
      <c r="P123" s="2">
        <v>15</v>
      </c>
      <c r="Q123" s="2">
        <v>17</v>
      </c>
      <c r="R123" s="2">
        <v>140</v>
      </c>
      <c r="S123" s="2">
        <v>319</v>
      </c>
      <c r="T123" s="2">
        <v>559</v>
      </c>
      <c r="U123" s="2">
        <v>1242</v>
      </c>
      <c r="V123" s="2">
        <v>1163</v>
      </c>
      <c r="W123" s="2">
        <v>1104</v>
      </c>
      <c r="Y123" s="19">
        <v>9</v>
      </c>
      <c r="Z123" s="2">
        <v>9</v>
      </c>
      <c r="AA123" s="2">
        <v>73</v>
      </c>
      <c r="AB123" s="2">
        <v>56</v>
      </c>
      <c r="AC123" s="2">
        <v>276</v>
      </c>
      <c r="AD123" s="2">
        <v>897</v>
      </c>
      <c r="AE123" s="2">
        <v>504</v>
      </c>
      <c r="AF123" s="2">
        <v>824</v>
      </c>
      <c r="AG123" s="2">
        <v>207</v>
      </c>
      <c r="AH123" s="2">
        <v>83</v>
      </c>
      <c r="AI123" s="2">
        <v>168</v>
      </c>
      <c r="AK123" s="19">
        <v>9</v>
      </c>
      <c r="AL123" s="2">
        <v>9</v>
      </c>
      <c r="AM123" s="2">
        <v>10</v>
      </c>
      <c r="AN123" s="2">
        <v>15</v>
      </c>
      <c r="AO123" s="2">
        <v>17</v>
      </c>
      <c r="AP123" s="2">
        <v>140</v>
      </c>
      <c r="AQ123" s="2">
        <v>319</v>
      </c>
      <c r="AR123" s="2">
        <v>559</v>
      </c>
      <c r="AS123" s="2">
        <v>1242</v>
      </c>
      <c r="AT123" s="2">
        <v>1163</v>
      </c>
      <c r="AU123" s="2">
        <v>1104</v>
      </c>
      <c r="AW123" s="19">
        <v>9</v>
      </c>
      <c r="AX123" s="8">
        <v>28.55</v>
      </c>
      <c r="AY123" s="8">
        <v>26.87</v>
      </c>
      <c r="AZ123" s="8">
        <v>25.39</v>
      </c>
      <c r="BA123" s="8">
        <v>23.97</v>
      </c>
      <c r="BB123" s="8">
        <v>23.87</v>
      </c>
      <c r="BC123" s="4">
        <v>23.31</v>
      </c>
      <c r="BD123" s="8">
        <v>23.13</v>
      </c>
      <c r="BE123" s="4">
        <v>23.15</v>
      </c>
      <c r="BF123" s="4">
        <v>22.63</v>
      </c>
      <c r="BG123" s="8">
        <v>22.97</v>
      </c>
      <c r="BH123" s="195"/>
      <c r="BI123" s="19">
        <v>9</v>
      </c>
      <c r="BJ123" s="2">
        <v>9</v>
      </c>
      <c r="BK123" s="2">
        <v>10</v>
      </c>
      <c r="BL123" s="2">
        <v>15</v>
      </c>
      <c r="BM123" s="2">
        <v>17</v>
      </c>
      <c r="BN123" s="2">
        <v>140</v>
      </c>
      <c r="BO123" s="2">
        <v>319</v>
      </c>
      <c r="BP123" s="2">
        <v>559</v>
      </c>
      <c r="BQ123" s="2">
        <v>1242</v>
      </c>
      <c r="BR123" s="2">
        <v>1163</v>
      </c>
      <c r="BS123" s="2">
        <v>1104</v>
      </c>
      <c r="BU123" s="19">
        <v>9</v>
      </c>
      <c r="BV123" s="2">
        <v>6</v>
      </c>
      <c r="BW123" s="2">
        <v>3</v>
      </c>
      <c r="BX123" s="2">
        <v>2</v>
      </c>
      <c r="BY123" s="2">
        <v>1</v>
      </c>
      <c r="BZ123" s="2">
        <v>42</v>
      </c>
      <c r="CA123" s="2">
        <v>134</v>
      </c>
      <c r="CB123" s="2">
        <v>1073</v>
      </c>
      <c r="CC123" s="2">
        <v>433</v>
      </c>
      <c r="CD123" s="2">
        <v>270</v>
      </c>
      <c r="CE123" s="2">
        <v>118</v>
      </c>
    </row>
    <row r="124" spans="1:83" ht="14.25" customHeight="1" x14ac:dyDescent="0.2">
      <c r="A124" s="20" t="s">
        <v>10</v>
      </c>
      <c r="B124" s="10">
        <v>10</v>
      </c>
      <c r="C124" s="10">
        <v>21</v>
      </c>
      <c r="D124" s="10">
        <v>100</v>
      </c>
      <c r="E124" s="10">
        <v>172</v>
      </c>
      <c r="F124" s="10">
        <v>269</v>
      </c>
      <c r="G124" s="10">
        <v>151</v>
      </c>
      <c r="H124" s="10">
        <v>246</v>
      </c>
      <c r="I124" s="10">
        <v>1279</v>
      </c>
      <c r="J124" s="10">
        <v>421</v>
      </c>
      <c r="K124" s="10">
        <v>361</v>
      </c>
      <c r="M124" s="20" t="s">
        <v>112</v>
      </c>
      <c r="N124" s="10">
        <v>10</v>
      </c>
      <c r="O124" s="10">
        <v>107</v>
      </c>
      <c r="P124" s="10">
        <v>87</v>
      </c>
      <c r="Q124" s="10"/>
      <c r="R124" s="10">
        <v>1323</v>
      </c>
      <c r="S124" s="10">
        <v>172</v>
      </c>
      <c r="T124" s="10"/>
      <c r="U124" s="10">
        <v>188</v>
      </c>
      <c r="V124" s="10">
        <v>121</v>
      </c>
      <c r="W124" s="10"/>
      <c r="Y124" s="20">
        <v>10</v>
      </c>
      <c r="Z124" s="10">
        <v>10</v>
      </c>
      <c r="AA124" s="10">
        <v>21</v>
      </c>
      <c r="AB124" s="10">
        <v>100</v>
      </c>
      <c r="AC124" s="10">
        <v>172</v>
      </c>
      <c r="AD124" s="10">
        <v>269</v>
      </c>
      <c r="AE124" s="10">
        <v>151</v>
      </c>
      <c r="AF124" s="10">
        <v>246</v>
      </c>
      <c r="AG124" s="10">
        <v>1279</v>
      </c>
      <c r="AH124" s="10">
        <v>421</v>
      </c>
      <c r="AI124" s="10">
        <v>361</v>
      </c>
      <c r="AK124" s="20">
        <v>10</v>
      </c>
      <c r="AL124" s="10">
        <v>10</v>
      </c>
      <c r="AM124" s="10">
        <v>107</v>
      </c>
      <c r="AN124" s="10">
        <v>87</v>
      </c>
      <c r="AO124" s="10"/>
      <c r="AP124" s="10">
        <v>1323</v>
      </c>
      <c r="AQ124" s="10">
        <v>172</v>
      </c>
      <c r="AR124" s="10"/>
      <c r="AS124" s="10">
        <v>188</v>
      </c>
      <c r="AT124" s="10">
        <v>121</v>
      </c>
      <c r="AU124" s="10"/>
      <c r="AW124" s="20">
        <v>10</v>
      </c>
      <c r="AX124" s="11">
        <v>28.58</v>
      </c>
      <c r="AY124" s="11">
        <v>28.21</v>
      </c>
      <c r="AZ124" s="11">
        <v>26.54</v>
      </c>
      <c r="BA124" s="11"/>
      <c r="BB124" s="11">
        <v>25.96</v>
      </c>
      <c r="BC124" s="11">
        <v>22.9</v>
      </c>
      <c r="BD124" s="13"/>
      <c r="BE124" s="11">
        <v>21.8</v>
      </c>
      <c r="BF124" s="13">
        <v>21.31</v>
      </c>
      <c r="BG124" s="13"/>
      <c r="BH124" s="195"/>
      <c r="BI124" s="20">
        <v>10</v>
      </c>
      <c r="BJ124" s="10">
        <v>10</v>
      </c>
      <c r="BK124" s="10">
        <v>107</v>
      </c>
      <c r="BL124" s="10">
        <v>87</v>
      </c>
      <c r="BM124" s="10"/>
      <c r="BN124" s="10">
        <v>1323</v>
      </c>
      <c r="BO124" s="10">
        <v>172</v>
      </c>
      <c r="BP124" s="10"/>
      <c r="BQ124" s="10">
        <v>188</v>
      </c>
      <c r="BR124" s="10">
        <v>121</v>
      </c>
      <c r="BS124" s="10"/>
      <c r="BU124" s="20">
        <v>10</v>
      </c>
      <c r="BV124" s="10">
        <v>2</v>
      </c>
      <c r="BW124" s="10">
        <v>4</v>
      </c>
      <c r="BX124" s="10">
        <v>6</v>
      </c>
      <c r="BY124" s="10">
        <v>9</v>
      </c>
      <c r="BZ124" s="10">
        <v>8</v>
      </c>
      <c r="CA124" s="10">
        <v>3</v>
      </c>
      <c r="CB124" s="10">
        <v>2</v>
      </c>
      <c r="CC124" s="10">
        <v>7</v>
      </c>
      <c r="CD124" s="10">
        <v>25</v>
      </c>
      <c r="CE124" s="10">
        <v>2</v>
      </c>
    </row>
    <row r="125" spans="1:83" ht="14.25" customHeight="1" x14ac:dyDescent="0.2">
      <c r="A125" s="19" t="s">
        <v>11</v>
      </c>
      <c r="B125" s="2">
        <v>11</v>
      </c>
      <c r="C125" s="2">
        <v>26</v>
      </c>
      <c r="D125" s="2">
        <v>18</v>
      </c>
      <c r="E125" s="2">
        <v>52</v>
      </c>
      <c r="F125" s="2">
        <v>105</v>
      </c>
      <c r="G125" s="2">
        <v>576</v>
      </c>
      <c r="H125" s="2">
        <v>796</v>
      </c>
      <c r="I125" s="2">
        <v>343</v>
      </c>
      <c r="J125" s="2">
        <v>133</v>
      </c>
      <c r="K125" s="2">
        <v>891</v>
      </c>
      <c r="M125" s="19" t="s">
        <v>113</v>
      </c>
      <c r="N125" s="2">
        <v>11</v>
      </c>
      <c r="O125" s="2">
        <v>7</v>
      </c>
      <c r="P125" s="2">
        <v>8</v>
      </c>
      <c r="Q125" s="2">
        <v>35</v>
      </c>
      <c r="R125" s="2">
        <v>107</v>
      </c>
      <c r="S125" s="2">
        <v>103</v>
      </c>
      <c r="T125" s="2">
        <v>173</v>
      </c>
      <c r="U125" s="2">
        <v>252</v>
      </c>
      <c r="V125" s="2">
        <v>147</v>
      </c>
      <c r="W125" s="2">
        <v>212</v>
      </c>
      <c r="Y125" s="19">
        <v>11</v>
      </c>
      <c r="Z125" s="2">
        <v>11</v>
      </c>
      <c r="AA125" s="2">
        <v>26</v>
      </c>
      <c r="AB125" s="2">
        <v>18</v>
      </c>
      <c r="AC125" s="2">
        <v>52</v>
      </c>
      <c r="AD125" s="2">
        <v>105</v>
      </c>
      <c r="AE125" s="2">
        <v>576</v>
      </c>
      <c r="AF125" s="2">
        <v>796</v>
      </c>
      <c r="AG125" s="2">
        <v>343</v>
      </c>
      <c r="AH125" s="2">
        <v>133</v>
      </c>
      <c r="AI125" s="2">
        <v>891</v>
      </c>
      <c r="AK125" s="19">
        <v>11</v>
      </c>
      <c r="AL125" s="2">
        <v>11</v>
      </c>
      <c r="AM125" s="2">
        <v>7</v>
      </c>
      <c r="AN125" s="2">
        <v>8</v>
      </c>
      <c r="AO125" s="2">
        <v>35</v>
      </c>
      <c r="AP125" s="2">
        <v>107</v>
      </c>
      <c r="AQ125" s="2">
        <v>103</v>
      </c>
      <c r="AR125" s="2">
        <v>173</v>
      </c>
      <c r="AS125" s="2">
        <v>252</v>
      </c>
      <c r="AT125" s="2">
        <v>147</v>
      </c>
      <c r="AU125" s="2">
        <v>212</v>
      </c>
      <c r="AW125" s="19">
        <v>11</v>
      </c>
      <c r="AX125" s="8">
        <v>28.73</v>
      </c>
      <c r="AY125" s="8">
        <v>26.68</v>
      </c>
      <c r="AZ125" s="8">
        <v>25.08</v>
      </c>
      <c r="BA125" s="8">
        <v>24.17</v>
      </c>
      <c r="BB125" s="8">
        <v>23.71</v>
      </c>
      <c r="BC125" s="8">
        <v>22.59</v>
      </c>
      <c r="BD125" s="4">
        <v>22.37</v>
      </c>
      <c r="BE125" s="4">
        <v>21.99</v>
      </c>
      <c r="BF125" s="4">
        <v>21.38</v>
      </c>
      <c r="BG125" s="8">
        <v>21.38</v>
      </c>
      <c r="BH125" s="195"/>
      <c r="BI125" s="19">
        <v>11</v>
      </c>
      <c r="BJ125" s="2">
        <v>11</v>
      </c>
      <c r="BK125" s="2">
        <v>7</v>
      </c>
      <c r="BL125" s="2">
        <v>8</v>
      </c>
      <c r="BM125" s="2">
        <v>35</v>
      </c>
      <c r="BN125" s="2">
        <v>107</v>
      </c>
      <c r="BO125" s="2">
        <v>103</v>
      </c>
      <c r="BP125" s="2">
        <v>173</v>
      </c>
      <c r="BQ125" s="2">
        <v>252</v>
      </c>
      <c r="BR125" s="2">
        <v>147</v>
      </c>
      <c r="BS125" s="2">
        <v>212</v>
      </c>
      <c r="BU125" s="19">
        <v>11</v>
      </c>
      <c r="BV125" s="2">
        <v>11</v>
      </c>
      <c r="BW125" s="2">
        <v>4</v>
      </c>
      <c r="BX125" s="2">
        <v>6</v>
      </c>
      <c r="BY125" s="2">
        <v>14</v>
      </c>
      <c r="BZ125" s="2">
        <v>15</v>
      </c>
      <c r="CA125" s="2">
        <v>8</v>
      </c>
      <c r="CB125" s="2">
        <v>10</v>
      </c>
      <c r="CC125" s="2">
        <v>13</v>
      </c>
      <c r="CD125" s="2">
        <v>21</v>
      </c>
      <c r="CE125" s="2">
        <v>17</v>
      </c>
    </row>
    <row r="126" spans="1:83" ht="14.25" customHeight="1" x14ac:dyDescent="0.2">
      <c r="A126" s="20" t="s">
        <v>12</v>
      </c>
      <c r="B126" s="10">
        <v>12</v>
      </c>
      <c r="C126" s="10">
        <v>31</v>
      </c>
      <c r="D126" s="10">
        <v>116</v>
      </c>
      <c r="E126" s="10">
        <v>414</v>
      </c>
      <c r="F126" s="10">
        <v>476</v>
      </c>
      <c r="G126" s="10">
        <v>670</v>
      </c>
      <c r="H126" s="10">
        <v>1349</v>
      </c>
      <c r="I126" s="10">
        <v>1679</v>
      </c>
      <c r="J126" s="10"/>
      <c r="K126" s="10"/>
      <c r="M126" s="20" t="s">
        <v>114</v>
      </c>
      <c r="N126" s="10">
        <v>12</v>
      </c>
      <c r="O126" s="10">
        <v>151</v>
      </c>
      <c r="P126" s="10">
        <v>583</v>
      </c>
      <c r="Q126" s="10">
        <v>979</v>
      </c>
      <c r="R126" s="10">
        <v>680</v>
      </c>
      <c r="S126" s="10">
        <v>295</v>
      </c>
      <c r="T126" s="10">
        <v>72</v>
      </c>
      <c r="U126" s="10">
        <v>172</v>
      </c>
      <c r="V126" s="10">
        <v>984</v>
      </c>
      <c r="W126" s="10">
        <v>504</v>
      </c>
      <c r="Y126" s="20">
        <v>12</v>
      </c>
      <c r="Z126" s="10">
        <v>12</v>
      </c>
      <c r="AA126" s="10">
        <v>31</v>
      </c>
      <c r="AB126" s="10">
        <v>116</v>
      </c>
      <c r="AC126" s="10">
        <v>414</v>
      </c>
      <c r="AD126" s="10">
        <v>476</v>
      </c>
      <c r="AE126" s="10">
        <v>670</v>
      </c>
      <c r="AF126" s="10">
        <v>1349</v>
      </c>
      <c r="AG126" s="10">
        <v>1679</v>
      </c>
      <c r="AH126" s="10"/>
      <c r="AI126" s="10"/>
      <c r="AK126" s="20">
        <v>12</v>
      </c>
      <c r="AL126" s="10">
        <v>12</v>
      </c>
      <c r="AM126" s="10">
        <v>151</v>
      </c>
      <c r="AN126" s="10">
        <v>583</v>
      </c>
      <c r="AO126" s="10">
        <v>979</v>
      </c>
      <c r="AP126" s="10">
        <v>680</v>
      </c>
      <c r="AQ126" s="10">
        <v>295</v>
      </c>
      <c r="AR126" s="10">
        <v>72</v>
      </c>
      <c r="AS126" s="10">
        <v>172</v>
      </c>
      <c r="AT126" s="10">
        <v>984</v>
      </c>
      <c r="AU126" s="10">
        <v>504</v>
      </c>
      <c r="AW126" s="20">
        <v>12</v>
      </c>
      <c r="AX126" s="11">
        <v>28.77</v>
      </c>
      <c r="AY126" s="11">
        <v>28.45</v>
      </c>
      <c r="AZ126" s="11">
        <v>28.39</v>
      </c>
      <c r="BA126" s="11">
        <v>27.11</v>
      </c>
      <c r="BB126" s="11">
        <v>25.19</v>
      </c>
      <c r="BC126" s="11">
        <v>23.26</v>
      </c>
      <c r="BD126" s="11">
        <v>21.98</v>
      </c>
      <c r="BE126" s="11">
        <v>21.77</v>
      </c>
      <c r="BF126" s="11">
        <v>22.5</v>
      </c>
      <c r="BG126" s="11">
        <v>22</v>
      </c>
      <c r="BH126" s="195"/>
      <c r="BI126" s="20">
        <v>12</v>
      </c>
      <c r="BJ126" s="10">
        <v>12</v>
      </c>
      <c r="BK126" s="10">
        <v>151</v>
      </c>
      <c r="BL126" s="10">
        <v>583</v>
      </c>
      <c r="BM126" s="10">
        <v>979</v>
      </c>
      <c r="BN126" s="10">
        <v>680</v>
      </c>
      <c r="BO126" s="10">
        <v>295</v>
      </c>
      <c r="BP126" s="10">
        <v>72</v>
      </c>
      <c r="BQ126" s="10">
        <v>172</v>
      </c>
      <c r="BR126" s="10">
        <v>984</v>
      </c>
      <c r="BS126" s="10">
        <v>504</v>
      </c>
      <c r="BU126" s="20">
        <v>12</v>
      </c>
      <c r="BV126" s="10">
        <v>9</v>
      </c>
      <c r="BW126" s="10">
        <v>13</v>
      </c>
      <c r="BX126" s="10">
        <v>6</v>
      </c>
      <c r="BY126" s="10">
        <v>14</v>
      </c>
      <c r="BZ126" s="10">
        <v>8</v>
      </c>
      <c r="CA126" s="10">
        <v>19</v>
      </c>
      <c r="CB126" s="10">
        <v>10</v>
      </c>
      <c r="CC126" s="10">
        <v>3</v>
      </c>
      <c r="CD126" s="10">
        <v>4</v>
      </c>
      <c r="CE126" s="10">
        <v>2</v>
      </c>
    </row>
    <row r="127" spans="1:83" ht="14.25" customHeight="1" x14ac:dyDescent="0.2">
      <c r="A127" s="19" t="s">
        <v>13</v>
      </c>
      <c r="B127" s="2">
        <v>13</v>
      </c>
      <c r="C127" s="2">
        <v>42</v>
      </c>
      <c r="D127" s="2">
        <v>444</v>
      </c>
      <c r="E127" s="2">
        <v>880</v>
      </c>
      <c r="F127" s="2">
        <v>522</v>
      </c>
      <c r="G127" s="2">
        <v>1459</v>
      </c>
      <c r="H127" s="2"/>
      <c r="I127" s="2"/>
      <c r="J127" s="2"/>
      <c r="K127" s="2"/>
      <c r="M127" s="19" t="s">
        <v>115</v>
      </c>
      <c r="N127" s="2">
        <v>13</v>
      </c>
      <c r="O127" s="2">
        <v>172</v>
      </c>
      <c r="P127" s="2">
        <v>354</v>
      </c>
      <c r="Q127" s="2">
        <v>394</v>
      </c>
      <c r="R127" s="2">
        <v>195</v>
      </c>
      <c r="S127" s="2">
        <v>347</v>
      </c>
      <c r="T127" s="2">
        <v>252</v>
      </c>
      <c r="U127" s="2">
        <v>188</v>
      </c>
      <c r="V127" s="2">
        <v>390</v>
      </c>
      <c r="W127" s="2">
        <v>326</v>
      </c>
      <c r="Y127" s="19">
        <v>13</v>
      </c>
      <c r="Z127" s="2">
        <v>13</v>
      </c>
      <c r="AA127" s="2">
        <v>42</v>
      </c>
      <c r="AB127" s="2">
        <v>444</v>
      </c>
      <c r="AC127" s="2">
        <v>880</v>
      </c>
      <c r="AD127" s="2">
        <v>522</v>
      </c>
      <c r="AE127" s="2">
        <v>1459</v>
      </c>
      <c r="AF127" s="2"/>
      <c r="AG127" s="2"/>
      <c r="AH127" s="2"/>
      <c r="AI127" s="2"/>
      <c r="AK127" s="19">
        <v>13</v>
      </c>
      <c r="AL127" s="2">
        <v>13</v>
      </c>
      <c r="AM127" s="2">
        <v>172</v>
      </c>
      <c r="AN127" s="2">
        <v>354</v>
      </c>
      <c r="AO127" s="2">
        <v>394</v>
      </c>
      <c r="AP127" s="2">
        <v>195</v>
      </c>
      <c r="AQ127" s="2">
        <v>347</v>
      </c>
      <c r="AR127" s="2">
        <v>252</v>
      </c>
      <c r="AS127" s="2">
        <v>188</v>
      </c>
      <c r="AT127" s="2">
        <v>390</v>
      </c>
      <c r="AU127" s="2">
        <v>326</v>
      </c>
      <c r="AW127" s="19">
        <v>13</v>
      </c>
      <c r="AX127" s="8">
        <v>28.78</v>
      </c>
      <c r="AY127" s="8">
        <v>28.57</v>
      </c>
      <c r="AZ127" s="8">
        <v>27.84</v>
      </c>
      <c r="BA127" s="8">
        <v>26.05</v>
      </c>
      <c r="BB127" s="8">
        <v>24.15</v>
      </c>
      <c r="BC127" s="8">
        <v>23.39</v>
      </c>
      <c r="BD127" s="8">
        <v>22.56</v>
      </c>
      <c r="BE127" s="8">
        <v>21.8</v>
      </c>
      <c r="BF127" s="8">
        <v>21.84</v>
      </c>
      <c r="BG127" s="8">
        <v>21.49</v>
      </c>
      <c r="BH127" s="195"/>
      <c r="BI127" s="19">
        <v>13</v>
      </c>
      <c r="BJ127" s="2">
        <v>13</v>
      </c>
      <c r="BK127" s="2">
        <v>172</v>
      </c>
      <c r="BL127" s="2">
        <v>354</v>
      </c>
      <c r="BM127" s="2">
        <v>394</v>
      </c>
      <c r="BN127" s="2">
        <v>195</v>
      </c>
      <c r="BO127" s="2">
        <v>347</v>
      </c>
      <c r="BP127" s="2">
        <v>252</v>
      </c>
      <c r="BQ127" s="2">
        <v>188</v>
      </c>
      <c r="BR127" s="2">
        <v>390</v>
      </c>
      <c r="BS127" s="2">
        <v>326</v>
      </c>
      <c r="BU127" s="19">
        <v>13</v>
      </c>
      <c r="BV127" s="2">
        <v>13</v>
      </c>
      <c r="BW127" s="2">
        <v>54</v>
      </c>
      <c r="BX127" s="2">
        <v>64</v>
      </c>
      <c r="BY127" s="2">
        <v>74</v>
      </c>
      <c r="BZ127" s="2">
        <v>77</v>
      </c>
      <c r="CA127" s="2">
        <v>35</v>
      </c>
      <c r="CB127" s="2">
        <v>84</v>
      </c>
      <c r="CC127" s="2">
        <v>71</v>
      </c>
      <c r="CD127" s="2">
        <v>52</v>
      </c>
      <c r="CE127" s="2">
        <v>84</v>
      </c>
    </row>
    <row r="128" spans="1:83" ht="14.25" customHeight="1" x14ac:dyDescent="0.2">
      <c r="A128" s="20" t="s">
        <v>14</v>
      </c>
      <c r="B128" s="10">
        <v>13</v>
      </c>
      <c r="C128" s="10">
        <v>28</v>
      </c>
      <c r="D128" s="10">
        <v>25</v>
      </c>
      <c r="E128" s="10">
        <v>339</v>
      </c>
      <c r="F128" s="10">
        <v>199</v>
      </c>
      <c r="G128" s="10">
        <v>184</v>
      </c>
      <c r="H128" s="10">
        <v>625</v>
      </c>
      <c r="I128" s="10">
        <v>922</v>
      </c>
      <c r="J128" s="10">
        <v>750</v>
      </c>
      <c r="K128" s="10">
        <v>438</v>
      </c>
      <c r="M128" s="20" t="s">
        <v>116</v>
      </c>
      <c r="N128" s="10">
        <v>14</v>
      </c>
      <c r="O128" s="10">
        <v>441</v>
      </c>
      <c r="P128" s="10"/>
      <c r="Q128" s="10"/>
      <c r="R128" s="10"/>
      <c r="S128" s="10"/>
      <c r="T128" s="10"/>
      <c r="U128" s="10"/>
      <c r="V128" s="10"/>
      <c r="W128" s="10"/>
      <c r="Y128" s="20">
        <v>14</v>
      </c>
      <c r="Z128" s="10">
        <v>13</v>
      </c>
      <c r="AA128" s="10">
        <v>28</v>
      </c>
      <c r="AB128" s="10">
        <v>25</v>
      </c>
      <c r="AC128" s="10">
        <v>339</v>
      </c>
      <c r="AD128" s="10">
        <v>199</v>
      </c>
      <c r="AE128" s="10">
        <v>184</v>
      </c>
      <c r="AF128" s="10">
        <v>625</v>
      </c>
      <c r="AG128" s="10">
        <v>922</v>
      </c>
      <c r="AH128" s="10">
        <v>750</v>
      </c>
      <c r="AI128" s="10">
        <v>438</v>
      </c>
      <c r="AK128" s="20">
        <v>14</v>
      </c>
      <c r="AL128" s="10">
        <v>14</v>
      </c>
      <c r="AM128" s="10">
        <v>441</v>
      </c>
      <c r="AN128" s="10"/>
      <c r="AO128" s="10"/>
      <c r="AP128" s="10"/>
      <c r="AQ128" s="10"/>
      <c r="AR128" s="10"/>
      <c r="AS128" s="10"/>
      <c r="AT128" s="10"/>
      <c r="AU128" s="10"/>
      <c r="AW128" s="20">
        <v>14</v>
      </c>
      <c r="AX128" s="11">
        <v>28.79</v>
      </c>
      <c r="AY128" s="11">
        <v>29.54</v>
      </c>
      <c r="AZ128" s="11"/>
      <c r="BA128" s="11"/>
      <c r="BB128" s="11"/>
      <c r="BC128" s="11"/>
      <c r="BD128" s="11"/>
      <c r="BE128" s="11"/>
      <c r="BF128" s="11"/>
      <c r="BG128" s="11"/>
      <c r="BH128" s="195"/>
      <c r="BI128" s="20">
        <v>14</v>
      </c>
      <c r="BJ128" s="10">
        <v>14</v>
      </c>
      <c r="BK128" s="10">
        <v>441</v>
      </c>
      <c r="BL128" s="10"/>
      <c r="BM128" s="10"/>
      <c r="BN128" s="10"/>
      <c r="BO128" s="10"/>
      <c r="BP128" s="10"/>
      <c r="BQ128" s="10"/>
      <c r="BR128" s="10"/>
      <c r="BS128" s="10"/>
      <c r="BU128" s="20">
        <v>14</v>
      </c>
      <c r="BV128" s="10">
        <v>7</v>
      </c>
      <c r="BW128" s="10">
        <v>134</v>
      </c>
      <c r="BX128" s="10"/>
      <c r="BY128" s="10"/>
      <c r="BZ128" s="10"/>
      <c r="CA128" s="10"/>
      <c r="CB128" s="10"/>
      <c r="CC128" s="10"/>
      <c r="CD128" s="10"/>
      <c r="CE128" s="10"/>
    </row>
    <row r="129" spans="1:83" ht="14.25" customHeight="1" x14ac:dyDescent="0.2">
      <c r="A129" s="19" t="s">
        <v>15</v>
      </c>
      <c r="B129" s="2">
        <v>15</v>
      </c>
      <c r="C129" s="2">
        <v>5</v>
      </c>
      <c r="D129" s="2">
        <v>21</v>
      </c>
      <c r="E129" s="2">
        <v>100</v>
      </c>
      <c r="F129" s="2"/>
      <c r="G129" s="2"/>
      <c r="H129" s="2"/>
      <c r="I129" s="2"/>
      <c r="J129" s="2"/>
      <c r="K129" s="2"/>
      <c r="M129" s="19" t="s">
        <v>117</v>
      </c>
      <c r="N129" s="2">
        <v>14</v>
      </c>
      <c r="O129" s="2">
        <v>45</v>
      </c>
      <c r="P129" s="2">
        <v>250</v>
      </c>
      <c r="Q129" s="2">
        <v>363</v>
      </c>
      <c r="R129" s="2">
        <v>1063</v>
      </c>
      <c r="S129" s="2">
        <v>973</v>
      </c>
      <c r="T129" s="2">
        <v>1126</v>
      </c>
      <c r="U129" s="2">
        <v>385</v>
      </c>
      <c r="V129" s="2">
        <v>207</v>
      </c>
      <c r="W129" s="2">
        <v>74</v>
      </c>
      <c r="Y129" s="19">
        <v>15</v>
      </c>
      <c r="Z129" s="2">
        <v>15</v>
      </c>
      <c r="AA129" s="2">
        <v>5</v>
      </c>
      <c r="AB129" s="2">
        <v>21</v>
      </c>
      <c r="AC129" s="2">
        <v>100</v>
      </c>
      <c r="AD129" s="2"/>
      <c r="AE129" s="2"/>
      <c r="AF129" s="2"/>
      <c r="AG129" s="2"/>
      <c r="AH129" s="2"/>
      <c r="AI129" s="2"/>
      <c r="AK129" s="19">
        <v>15</v>
      </c>
      <c r="AL129" s="2">
        <v>14</v>
      </c>
      <c r="AM129" s="2">
        <v>45</v>
      </c>
      <c r="AN129" s="2">
        <v>250</v>
      </c>
      <c r="AO129" s="2">
        <v>363</v>
      </c>
      <c r="AP129" s="2">
        <v>1063</v>
      </c>
      <c r="AQ129" s="2">
        <v>973</v>
      </c>
      <c r="AR129" s="2">
        <v>1126</v>
      </c>
      <c r="AS129" s="2">
        <v>385</v>
      </c>
      <c r="AT129" s="2">
        <v>207</v>
      </c>
      <c r="AU129" s="2">
        <v>74</v>
      </c>
      <c r="AW129" s="19">
        <v>15</v>
      </c>
      <c r="AX129" s="8">
        <v>28.79</v>
      </c>
      <c r="AY129" s="8">
        <v>27.61</v>
      </c>
      <c r="AZ129" s="8">
        <v>27.46</v>
      </c>
      <c r="BA129" s="8">
        <v>25.96</v>
      </c>
      <c r="BB129" s="8">
        <v>25.66</v>
      </c>
      <c r="BC129" s="8">
        <v>24.24</v>
      </c>
      <c r="BD129" s="8">
        <v>23.71</v>
      </c>
      <c r="BE129" s="8">
        <v>22.21</v>
      </c>
      <c r="BF129" s="8">
        <v>21.49</v>
      </c>
      <c r="BG129" s="8">
        <v>20.77</v>
      </c>
      <c r="BH129" s="195"/>
      <c r="BI129" s="19">
        <v>15</v>
      </c>
      <c r="BJ129" s="2">
        <v>14</v>
      </c>
      <c r="BK129" s="2">
        <v>45</v>
      </c>
      <c r="BL129" s="2">
        <v>250</v>
      </c>
      <c r="BM129" s="2">
        <v>363</v>
      </c>
      <c r="BN129" s="2">
        <v>1063</v>
      </c>
      <c r="BO129" s="2">
        <v>973</v>
      </c>
      <c r="BP129" s="2">
        <v>1126</v>
      </c>
      <c r="BQ129" s="2">
        <v>385</v>
      </c>
      <c r="BR129" s="2">
        <v>207</v>
      </c>
      <c r="BS129" s="2">
        <v>74</v>
      </c>
      <c r="BU129" s="19">
        <v>15</v>
      </c>
      <c r="BV129" s="2">
        <v>3</v>
      </c>
      <c r="BW129" s="2">
        <v>4</v>
      </c>
      <c r="BX129" s="2">
        <v>77</v>
      </c>
      <c r="BY129" s="2">
        <v>56</v>
      </c>
      <c r="BZ129" s="2">
        <v>19</v>
      </c>
      <c r="CA129" s="2">
        <v>5</v>
      </c>
      <c r="CB129" s="2">
        <v>12</v>
      </c>
      <c r="CC129" s="2">
        <v>14</v>
      </c>
      <c r="CD129" s="2">
        <v>1</v>
      </c>
      <c r="CE129" s="2">
        <v>1</v>
      </c>
    </row>
    <row r="130" spans="1:83" ht="14.25" customHeight="1" x14ac:dyDescent="0.2">
      <c r="A130" s="20" t="s">
        <v>16</v>
      </c>
      <c r="B130" s="10">
        <v>15</v>
      </c>
      <c r="C130" s="10">
        <v>46</v>
      </c>
      <c r="D130" s="10"/>
      <c r="E130" s="10"/>
      <c r="F130" s="10"/>
      <c r="G130" s="10"/>
      <c r="H130" s="10"/>
      <c r="I130" s="10"/>
      <c r="J130" s="10"/>
      <c r="K130" s="10"/>
      <c r="M130" s="20" t="s">
        <v>118</v>
      </c>
      <c r="N130" s="10">
        <v>16</v>
      </c>
      <c r="O130" s="10">
        <v>19</v>
      </c>
      <c r="P130" s="10">
        <v>30</v>
      </c>
      <c r="Q130" s="10">
        <v>56</v>
      </c>
      <c r="R130" s="10">
        <v>100</v>
      </c>
      <c r="S130" s="10">
        <v>190</v>
      </c>
      <c r="T130" s="10">
        <v>283</v>
      </c>
      <c r="U130" s="10">
        <v>481</v>
      </c>
      <c r="V130" s="10"/>
      <c r="W130" s="10"/>
      <c r="Y130" s="20">
        <v>16</v>
      </c>
      <c r="Z130" s="10">
        <v>15</v>
      </c>
      <c r="AA130" s="10">
        <v>46</v>
      </c>
      <c r="AB130" s="10"/>
      <c r="AC130" s="10"/>
      <c r="AD130" s="10"/>
      <c r="AE130" s="10"/>
      <c r="AF130" s="10"/>
      <c r="AG130" s="10"/>
      <c r="AH130" s="10"/>
      <c r="AI130" s="10"/>
      <c r="AK130" s="20">
        <v>16</v>
      </c>
      <c r="AL130" s="10">
        <v>16</v>
      </c>
      <c r="AM130" s="10">
        <v>19</v>
      </c>
      <c r="AN130" s="10">
        <v>30</v>
      </c>
      <c r="AO130" s="10">
        <v>56</v>
      </c>
      <c r="AP130" s="10">
        <v>100</v>
      </c>
      <c r="AQ130" s="10">
        <v>190</v>
      </c>
      <c r="AR130" s="10">
        <v>283</v>
      </c>
      <c r="AS130" s="10">
        <v>481</v>
      </c>
      <c r="AT130" s="10"/>
      <c r="AU130" s="10"/>
      <c r="AW130" s="20">
        <v>16</v>
      </c>
      <c r="AX130" s="11">
        <v>28.8</v>
      </c>
      <c r="AY130" s="11">
        <v>27.09</v>
      </c>
      <c r="AZ130" s="11">
        <v>25.82</v>
      </c>
      <c r="BA130" s="11">
        <v>24.43</v>
      </c>
      <c r="BB130" s="11">
        <v>23.67</v>
      </c>
      <c r="BC130" s="11">
        <v>22.95</v>
      </c>
      <c r="BD130" s="11">
        <v>22.64</v>
      </c>
      <c r="BE130" s="11">
        <v>22.38</v>
      </c>
      <c r="BF130" s="11"/>
      <c r="BG130" s="11"/>
      <c r="BH130" s="195"/>
      <c r="BI130" s="20">
        <v>16</v>
      </c>
      <c r="BJ130" s="10">
        <v>16</v>
      </c>
      <c r="BK130" s="10">
        <v>19</v>
      </c>
      <c r="BL130" s="10">
        <v>30</v>
      </c>
      <c r="BM130" s="10">
        <v>56</v>
      </c>
      <c r="BN130" s="10">
        <v>100</v>
      </c>
      <c r="BO130" s="10">
        <v>190</v>
      </c>
      <c r="BP130" s="10">
        <v>283</v>
      </c>
      <c r="BQ130" s="10">
        <v>481</v>
      </c>
      <c r="BR130" s="10"/>
      <c r="BS130" s="10"/>
      <c r="BU130" s="20">
        <v>16</v>
      </c>
      <c r="BV130" s="10">
        <v>4</v>
      </c>
      <c r="BW130" s="10">
        <v>12</v>
      </c>
      <c r="BX130" s="10">
        <v>22</v>
      </c>
      <c r="BY130" s="10">
        <v>28</v>
      </c>
      <c r="BZ130" s="10">
        <v>100</v>
      </c>
      <c r="CA130" s="10">
        <v>190</v>
      </c>
      <c r="CB130" s="10">
        <v>283</v>
      </c>
      <c r="CC130" s="10">
        <v>481</v>
      </c>
      <c r="CD130" s="10"/>
      <c r="CE130" s="10"/>
    </row>
    <row r="131" spans="1:83" ht="14.25" customHeight="1" x14ac:dyDescent="0.2">
      <c r="A131" s="19" t="s">
        <v>17</v>
      </c>
      <c r="B131" s="2">
        <v>17</v>
      </c>
      <c r="C131" s="2">
        <v>19</v>
      </c>
      <c r="D131" s="2">
        <v>34</v>
      </c>
      <c r="E131" s="2">
        <v>67</v>
      </c>
      <c r="F131" s="2">
        <v>87</v>
      </c>
      <c r="G131" s="2">
        <v>29</v>
      </c>
      <c r="H131" s="2">
        <v>118</v>
      </c>
      <c r="I131" s="2">
        <v>87</v>
      </c>
      <c r="J131" s="2">
        <v>123</v>
      </c>
      <c r="K131" s="2">
        <v>438</v>
      </c>
      <c r="M131" s="19" t="s">
        <v>119</v>
      </c>
      <c r="N131" s="2">
        <v>17</v>
      </c>
      <c r="O131" s="2">
        <v>29</v>
      </c>
      <c r="P131" s="2">
        <v>100</v>
      </c>
      <c r="Q131" s="2">
        <v>54</v>
      </c>
      <c r="R131" s="2">
        <v>39</v>
      </c>
      <c r="S131" s="2">
        <v>67</v>
      </c>
      <c r="T131" s="2">
        <v>129</v>
      </c>
      <c r="U131" s="2"/>
      <c r="V131" s="2"/>
      <c r="W131" s="2"/>
      <c r="Y131" s="19">
        <v>17</v>
      </c>
      <c r="Z131" s="2">
        <v>17</v>
      </c>
      <c r="AA131" s="2">
        <v>19</v>
      </c>
      <c r="AB131" s="2">
        <v>34</v>
      </c>
      <c r="AC131" s="2">
        <v>67</v>
      </c>
      <c r="AD131" s="2">
        <v>87</v>
      </c>
      <c r="AE131" s="2">
        <v>29</v>
      </c>
      <c r="AF131" s="2">
        <v>118</v>
      </c>
      <c r="AG131" s="2">
        <v>87</v>
      </c>
      <c r="AH131" s="2">
        <v>123</v>
      </c>
      <c r="AI131" s="2">
        <v>438</v>
      </c>
      <c r="AK131" s="19">
        <v>17</v>
      </c>
      <c r="AL131" s="2">
        <v>17</v>
      </c>
      <c r="AM131" s="2">
        <v>29</v>
      </c>
      <c r="AN131" s="2">
        <v>100</v>
      </c>
      <c r="AO131" s="2">
        <v>54</v>
      </c>
      <c r="AP131" s="2">
        <v>39</v>
      </c>
      <c r="AQ131" s="2">
        <v>67</v>
      </c>
      <c r="AR131" s="2">
        <v>129</v>
      </c>
      <c r="AS131" s="2"/>
      <c r="AT131" s="2"/>
      <c r="AU131" s="2"/>
      <c r="AW131" s="19">
        <v>17</v>
      </c>
      <c r="AX131" s="8">
        <v>28.83</v>
      </c>
      <c r="AY131" s="8">
        <v>27.4</v>
      </c>
      <c r="AZ131" s="8">
        <v>26.65</v>
      </c>
      <c r="BA131" s="8">
        <v>24.41</v>
      </c>
      <c r="BB131" s="8">
        <v>23.11</v>
      </c>
      <c r="BC131" s="8">
        <v>22.36</v>
      </c>
      <c r="BD131" s="8">
        <v>22.22</v>
      </c>
      <c r="BE131" s="8"/>
      <c r="BF131" s="4"/>
      <c r="BG131" s="8"/>
      <c r="BH131" s="195"/>
      <c r="BI131" s="19">
        <v>17</v>
      </c>
      <c r="BJ131" s="2">
        <v>17</v>
      </c>
      <c r="BK131" s="2">
        <v>29</v>
      </c>
      <c r="BL131" s="2">
        <v>100</v>
      </c>
      <c r="BM131" s="2">
        <v>54</v>
      </c>
      <c r="BN131" s="2">
        <v>39</v>
      </c>
      <c r="BO131" s="2">
        <v>67</v>
      </c>
      <c r="BP131" s="2">
        <v>129</v>
      </c>
      <c r="BQ131" s="2"/>
      <c r="BR131" s="2"/>
      <c r="BS131" s="2"/>
      <c r="BU131" s="19">
        <v>17</v>
      </c>
      <c r="BV131" s="2">
        <v>2</v>
      </c>
      <c r="BW131" s="2">
        <v>5</v>
      </c>
      <c r="BX131" s="2">
        <v>5</v>
      </c>
      <c r="BY131" s="2">
        <v>8</v>
      </c>
      <c r="BZ131" s="2">
        <v>34</v>
      </c>
      <c r="CA131" s="2">
        <v>9</v>
      </c>
      <c r="CB131" s="2">
        <v>83</v>
      </c>
      <c r="CC131" s="2"/>
      <c r="CD131" s="2"/>
      <c r="CE131" s="2"/>
    </row>
    <row r="132" spans="1:83" ht="14.25" customHeight="1" x14ac:dyDescent="0.2">
      <c r="A132" s="20" t="s">
        <v>18</v>
      </c>
      <c r="B132" s="10">
        <v>18</v>
      </c>
      <c r="C132" s="10">
        <v>324</v>
      </c>
      <c r="D132" s="10">
        <v>566</v>
      </c>
      <c r="E132" s="10">
        <v>1116</v>
      </c>
      <c r="F132" s="10">
        <v>1166</v>
      </c>
      <c r="G132" s="10">
        <v>1406</v>
      </c>
      <c r="H132" s="10">
        <v>876</v>
      </c>
      <c r="I132" s="10">
        <v>2013</v>
      </c>
      <c r="J132" s="10">
        <v>2968</v>
      </c>
      <c r="K132" s="10"/>
      <c r="M132" s="20" t="s">
        <v>120</v>
      </c>
      <c r="N132" s="10">
        <v>18</v>
      </c>
      <c r="O132" s="10">
        <v>12</v>
      </c>
      <c r="P132" s="10">
        <v>65</v>
      </c>
      <c r="Q132" s="10"/>
      <c r="R132" s="10"/>
      <c r="S132" s="10"/>
      <c r="T132" s="10"/>
      <c r="U132" s="10"/>
      <c r="V132" s="10"/>
      <c r="W132" s="10"/>
      <c r="Y132" s="20">
        <v>18</v>
      </c>
      <c r="Z132" s="10">
        <v>18</v>
      </c>
      <c r="AA132" s="10">
        <v>324</v>
      </c>
      <c r="AB132" s="10">
        <v>566</v>
      </c>
      <c r="AC132" s="10">
        <v>1116</v>
      </c>
      <c r="AD132" s="10">
        <v>1166</v>
      </c>
      <c r="AE132" s="10">
        <v>1406</v>
      </c>
      <c r="AF132" s="10">
        <v>876</v>
      </c>
      <c r="AG132" s="10">
        <v>2013</v>
      </c>
      <c r="AH132" s="10">
        <v>2968</v>
      </c>
      <c r="AI132" s="10"/>
      <c r="AK132" s="20">
        <v>18</v>
      </c>
      <c r="AL132" s="10">
        <v>18</v>
      </c>
      <c r="AM132" s="10">
        <v>12</v>
      </c>
      <c r="AN132" s="10">
        <v>65</v>
      </c>
      <c r="AO132" s="10"/>
      <c r="AP132" s="10"/>
      <c r="AQ132" s="10"/>
      <c r="AR132" s="10"/>
      <c r="AS132" s="10"/>
      <c r="AT132" s="10"/>
      <c r="AU132" s="10"/>
      <c r="AW132" s="20">
        <v>18</v>
      </c>
      <c r="AX132" s="11">
        <v>28.87</v>
      </c>
      <c r="AY132" s="11">
        <v>26.91</v>
      </c>
      <c r="AZ132" s="11">
        <v>26.29</v>
      </c>
      <c r="BA132" s="11"/>
      <c r="BB132" s="11"/>
      <c r="BC132" s="11"/>
      <c r="BD132" s="11"/>
      <c r="BE132" s="11"/>
      <c r="BF132" s="11"/>
      <c r="BG132" s="11"/>
      <c r="BH132" s="195"/>
      <c r="BI132" s="20">
        <v>18</v>
      </c>
      <c r="BJ132" s="10">
        <v>18</v>
      </c>
      <c r="BK132" s="10">
        <v>12</v>
      </c>
      <c r="BL132" s="10">
        <v>65</v>
      </c>
      <c r="BM132" s="10"/>
      <c r="BN132" s="10"/>
      <c r="BO132" s="10"/>
      <c r="BP132" s="10"/>
      <c r="BQ132" s="10"/>
      <c r="BR132" s="10"/>
      <c r="BS132" s="10"/>
      <c r="BU132" s="20">
        <v>18</v>
      </c>
      <c r="BV132" s="10">
        <v>12</v>
      </c>
      <c r="BW132" s="10">
        <v>8</v>
      </c>
      <c r="BX132" s="10">
        <v>65</v>
      </c>
      <c r="BY132" s="10"/>
      <c r="BZ132" s="10"/>
      <c r="CA132" s="10"/>
      <c r="CB132" s="10"/>
      <c r="CC132" s="10"/>
      <c r="CD132" s="10"/>
      <c r="CE132" s="10"/>
    </row>
    <row r="133" spans="1:83" ht="14.25" customHeight="1" x14ac:dyDescent="0.2">
      <c r="A133" s="19" t="s">
        <v>19</v>
      </c>
      <c r="B133" s="7">
        <v>19</v>
      </c>
      <c r="C133" s="7">
        <v>1957</v>
      </c>
      <c r="D133" s="7">
        <v>1375</v>
      </c>
      <c r="E133" s="7">
        <v>2845</v>
      </c>
      <c r="F133" s="7">
        <v>1744</v>
      </c>
      <c r="G133" s="7">
        <v>1837</v>
      </c>
      <c r="H133" s="7">
        <v>2420</v>
      </c>
      <c r="I133" s="7">
        <v>2405</v>
      </c>
      <c r="J133" s="7">
        <v>1416</v>
      </c>
      <c r="K133" s="7">
        <v>856</v>
      </c>
      <c r="M133" s="19" t="s">
        <v>121</v>
      </c>
      <c r="N133" s="7">
        <v>19</v>
      </c>
      <c r="O133" s="7">
        <v>45</v>
      </c>
      <c r="P133" s="7">
        <v>92</v>
      </c>
      <c r="Q133" s="7">
        <v>263</v>
      </c>
      <c r="R133" s="7">
        <v>282</v>
      </c>
      <c r="S133" s="7">
        <v>396</v>
      </c>
      <c r="T133" s="7">
        <v>364</v>
      </c>
      <c r="U133" s="7">
        <v>748</v>
      </c>
      <c r="V133" s="7"/>
      <c r="W133" s="7"/>
      <c r="Y133" s="19">
        <v>19</v>
      </c>
      <c r="Z133" s="7">
        <v>19</v>
      </c>
      <c r="AA133" s="7">
        <v>1957</v>
      </c>
      <c r="AB133" s="7">
        <v>1375</v>
      </c>
      <c r="AC133" s="7">
        <v>2845</v>
      </c>
      <c r="AD133" s="7">
        <v>1744</v>
      </c>
      <c r="AE133" s="7">
        <v>1837</v>
      </c>
      <c r="AF133" s="7">
        <v>2420</v>
      </c>
      <c r="AG133" s="7">
        <v>2405</v>
      </c>
      <c r="AH133" s="7">
        <v>1416</v>
      </c>
      <c r="AI133" s="7">
        <v>856</v>
      </c>
      <c r="AK133" s="19">
        <v>19</v>
      </c>
      <c r="AL133" s="7">
        <v>19</v>
      </c>
      <c r="AM133" s="7">
        <v>45</v>
      </c>
      <c r="AN133" s="7">
        <v>92</v>
      </c>
      <c r="AO133" s="7">
        <v>263</v>
      </c>
      <c r="AP133" s="7">
        <v>282</v>
      </c>
      <c r="AQ133" s="7">
        <v>396</v>
      </c>
      <c r="AR133" s="7">
        <v>364</v>
      </c>
      <c r="AS133" s="7">
        <v>748</v>
      </c>
      <c r="AT133" s="7"/>
      <c r="AU133" s="7"/>
      <c r="AW133" s="19">
        <v>19</v>
      </c>
      <c r="AX133" s="8">
        <v>28.9</v>
      </c>
      <c r="AY133" s="8">
        <v>27.61</v>
      </c>
      <c r="AZ133" s="8">
        <v>26.61</v>
      </c>
      <c r="BA133" s="8">
        <v>25.64</v>
      </c>
      <c r="BB133" s="8">
        <v>24.43</v>
      </c>
      <c r="BC133" s="8">
        <v>23.49</v>
      </c>
      <c r="BD133" s="8">
        <v>22.8</v>
      </c>
      <c r="BE133" s="8">
        <v>22.71</v>
      </c>
      <c r="BF133" s="8"/>
      <c r="BG133" s="8"/>
      <c r="BH133" s="195"/>
      <c r="BI133" s="19">
        <v>19</v>
      </c>
      <c r="BJ133" s="7">
        <v>19</v>
      </c>
      <c r="BK133" s="7">
        <v>45</v>
      </c>
      <c r="BL133" s="7">
        <v>92</v>
      </c>
      <c r="BM133" s="7">
        <v>263</v>
      </c>
      <c r="BN133" s="7">
        <v>282</v>
      </c>
      <c r="BO133" s="7">
        <v>396</v>
      </c>
      <c r="BP133" s="7">
        <v>364</v>
      </c>
      <c r="BQ133" s="7">
        <v>748</v>
      </c>
      <c r="BR133" s="7"/>
      <c r="BS133" s="7"/>
      <c r="BU133" s="19">
        <v>19</v>
      </c>
      <c r="BV133" s="7">
        <v>19</v>
      </c>
      <c r="BW133" s="7">
        <v>45</v>
      </c>
      <c r="BX133" s="7">
        <v>56</v>
      </c>
      <c r="BY133" s="7">
        <v>143</v>
      </c>
      <c r="BZ133" s="7">
        <v>160</v>
      </c>
      <c r="CA133" s="7">
        <v>122</v>
      </c>
      <c r="CB133" s="7">
        <v>214</v>
      </c>
      <c r="CC133" s="7">
        <v>443</v>
      </c>
      <c r="CD133" s="7">
        <v>658</v>
      </c>
      <c r="CE133" s="7"/>
    </row>
    <row r="134" spans="1:83" ht="14.25" customHeight="1" x14ac:dyDescent="0.2">
      <c r="A134" s="20" t="s">
        <v>20</v>
      </c>
      <c r="B134" s="9">
        <v>20</v>
      </c>
      <c r="C134" s="9">
        <v>15</v>
      </c>
      <c r="D134" s="10">
        <v>16</v>
      </c>
      <c r="E134" s="10">
        <v>15</v>
      </c>
      <c r="F134" s="10">
        <v>82</v>
      </c>
      <c r="G134" s="10">
        <v>112</v>
      </c>
      <c r="H134" s="10">
        <v>66</v>
      </c>
      <c r="I134" s="10">
        <v>16</v>
      </c>
      <c r="J134" s="10">
        <v>10</v>
      </c>
      <c r="K134" s="10">
        <v>40</v>
      </c>
      <c r="M134" s="20" t="s">
        <v>122</v>
      </c>
      <c r="N134" s="9">
        <v>20</v>
      </c>
      <c r="O134" s="9">
        <v>48</v>
      </c>
      <c r="P134" s="10">
        <v>117</v>
      </c>
      <c r="Q134" s="10">
        <v>643</v>
      </c>
      <c r="R134" s="10"/>
      <c r="S134" s="10">
        <v>1555</v>
      </c>
      <c r="T134" s="10">
        <v>186</v>
      </c>
      <c r="U134" s="10">
        <v>136</v>
      </c>
      <c r="V134" s="10">
        <v>69</v>
      </c>
      <c r="W134" s="10">
        <v>259</v>
      </c>
      <c r="Y134" s="20">
        <v>20</v>
      </c>
      <c r="Z134" s="9">
        <v>20</v>
      </c>
      <c r="AA134" s="9">
        <v>15</v>
      </c>
      <c r="AB134" s="10">
        <v>16</v>
      </c>
      <c r="AC134" s="10">
        <v>15</v>
      </c>
      <c r="AD134" s="10">
        <v>82</v>
      </c>
      <c r="AE134" s="10">
        <v>112</v>
      </c>
      <c r="AF134" s="10">
        <v>66</v>
      </c>
      <c r="AG134" s="10">
        <v>16</v>
      </c>
      <c r="AH134" s="10">
        <v>10</v>
      </c>
      <c r="AI134" s="10">
        <v>40</v>
      </c>
      <c r="AK134" s="20">
        <v>20</v>
      </c>
      <c r="AL134" s="9">
        <v>20</v>
      </c>
      <c r="AM134" s="9">
        <v>48</v>
      </c>
      <c r="AN134" s="10">
        <v>117</v>
      </c>
      <c r="AO134" s="10">
        <v>643</v>
      </c>
      <c r="AP134" s="10"/>
      <c r="AQ134" s="10">
        <v>1555</v>
      </c>
      <c r="AR134" s="10">
        <v>186</v>
      </c>
      <c r="AS134" s="10">
        <v>136</v>
      </c>
      <c r="AT134" s="10">
        <v>69</v>
      </c>
      <c r="AU134" s="10">
        <v>259</v>
      </c>
      <c r="AW134" s="20">
        <v>20</v>
      </c>
      <c r="AX134" s="11">
        <v>28.96</v>
      </c>
      <c r="AY134" s="11">
        <v>27.65</v>
      </c>
      <c r="AZ134" s="11">
        <v>26.76</v>
      </c>
      <c r="BA134" s="11">
        <v>26.55</v>
      </c>
      <c r="BB134" s="11"/>
      <c r="BC134" s="11">
        <v>24.77</v>
      </c>
      <c r="BD134" s="11">
        <v>22.41</v>
      </c>
      <c r="BE134" s="11">
        <v>21.65</v>
      </c>
      <c r="BF134" s="11">
        <v>21.06</v>
      </c>
      <c r="BG134" s="11">
        <v>21.35</v>
      </c>
      <c r="BH134" s="195"/>
      <c r="BI134" s="20">
        <v>20</v>
      </c>
      <c r="BJ134" s="9">
        <v>20</v>
      </c>
      <c r="BK134" s="9">
        <v>48</v>
      </c>
      <c r="BL134" s="10">
        <v>117</v>
      </c>
      <c r="BM134" s="10">
        <v>643</v>
      </c>
      <c r="BN134" s="10"/>
      <c r="BO134" s="10">
        <v>1555</v>
      </c>
      <c r="BP134" s="10">
        <v>186</v>
      </c>
      <c r="BQ134" s="10">
        <v>136</v>
      </c>
      <c r="BR134" s="10">
        <v>69</v>
      </c>
      <c r="BS134" s="10">
        <v>259</v>
      </c>
      <c r="BU134" s="20">
        <v>20</v>
      </c>
      <c r="BV134" s="9">
        <v>11</v>
      </c>
      <c r="BW134" s="9">
        <v>33</v>
      </c>
      <c r="BX134" s="10">
        <v>95</v>
      </c>
      <c r="BY134" s="10">
        <v>244</v>
      </c>
      <c r="BZ134" s="10"/>
      <c r="CA134" s="10">
        <v>138</v>
      </c>
      <c r="CB134" s="10">
        <v>49</v>
      </c>
      <c r="CC134" s="10">
        <v>109</v>
      </c>
      <c r="CD134" s="10">
        <v>54</v>
      </c>
      <c r="CE134" s="10">
        <v>35</v>
      </c>
    </row>
    <row r="135" spans="1:83" ht="14.25" customHeight="1" x14ac:dyDescent="0.2">
      <c r="A135" s="19" t="s">
        <v>21</v>
      </c>
      <c r="B135" s="2">
        <v>21</v>
      </c>
      <c r="C135" s="2">
        <v>27</v>
      </c>
      <c r="D135" s="2">
        <v>19</v>
      </c>
      <c r="E135" s="2">
        <v>216</v>
      </c>
      <c r="F135" s="2">
        <v>112</v>
      </c>
      <c r="G135" s="2"/>
      <c r="H135" s="2"/>
      <c r="I135" s="2"/>
      <c r="J135" s="2"/>
      <c r="K135" s="2"/>
      <c r="M135" s="19" t="s">
        <v>123</v>
      </c>
      <c r="N135" s="2">
        <v>21</v>
      </c>
      <c r="O135" s="2">
        <v>83</v>
      </c>
      <c r="P135" s="2">
        <v>169</v>
      </c>
      <c r="Q135" s="2">
        <v>597</v>
      </c>
      <c r="R135" s="2">
        <v>1063</v>
      </c>
      <c r="S135" s="2">
        <v>423</v>
      </c>
      <c r="T135" s="2">
        <v>185</v>
      </c>
      <c r="U135" s="2">
        <v>206</v>
      </c>
      <c r="V135" s="2">
        <v>115</v>
      </c>
      <c r="W135" s="2">
        <v>177</v>
      </c>
      <c r="Y135" s="19">
        <v>21</v>
      </c>
      <c r="Z135" s="2">
        <v>21</v>
      </c>
      <c r="AA135" s="2">
        <v>27</v>
      </c>
      <c r="AB135" s="2">
        <v>19</v>
      </c>
      <c r="AC135" s="2">
        <v>216</v>
      </c>
      <c r="AD135" s="2">
        <v>112</v>
      </c>
      <c r="AE135" s="2"/>
      <c r="AF135" s="2"/>
      <c r="AG135" s="2"/>
      <c r="AH135" s="2"/>
      <c r="AI135" s="2"/>
      <c r="AK135" s="19">
        <v>21</v>
      </c>
      <c r="AL135" s="2">
        <v>21</v>
      </c>
      <c r="AM135" s="2">
        <v>83</v>
      </c>
      <c r="AN135" s="2">
        <v>169</v>
      </c>
      <c r="AO135" s="2">
        <v>597</v>
      </c>
      <c r="AP135" s="2">
        <v>1063</v>
      </c>
      <c r="AQ135" s="2">
        <v>423</v>
      </c>
      <c r="AR135" s="2">
        <v>185</v>
      </c>
      <c r="AS135" s="2">
        <v>206</v>
      </c>
      <c r="AT135" s="2">
        <v>115</v>
      </c>
      <c r="AU135" s="2">
        <v>177</v>
      </c>
      <c r="AW135" s="19">
        <v>21</v>
      </c>
      <c r="AX135" s="8">
        <v>29.04</v>
      </c>
      <c r="AY135" s="8">
        <v>28.04</v>
      </c>
      <c r="AZ135" s="8">
        <v>27.09</v>
      </c>
      <c r="BA135" s="8">
        <v>26.48</v>
      </c>
      <c r="BB135" s="8">
        <v>25.66</v>
      </c>
      <c r="BC135" s="8">
        <v>23.53</v>
      </c>
      <c r="BD135" s="8">
        <v>22.4</v>
      </c>
      <c r="BE135" s="8">
        <v>21.88</v>
      </c>
      <c r="BF135" s="8">
        <v>21.3</v>
      </c>
      <c r="BG135" s="3">
        <v>21.27</v>
      </c>
      <c r="BH135" s="195"/>
      <c r="BI135" s="19">
        <v>21</v>
      </c>
      <c r="BJ135" s="2">
        <v>21</v>
      </c>
      <c r="BK135" s="2">
        <v>83</v>
      </c>
      <c r="BL135" s="2">
        <v>169</v>
      </c>
      <c r="BM135" s="2">
        <v>597</v>
      </c>
      <c r="BN135" s="2">
        <v>1063</v>
      </c>
      <c r="BO135" s="2">
        <v>423</v>
      </c>
      <c r="BP135" s="2">
        <v>185</v>
      </c>
      <c r="BQ135" s="2">
        <v>206</v>
      </c>
      <c r="BR135" s="2">
        <v>115</v>
      </c>
      <c r="BS135" s="2">
        <v>177</v>
      </c>
      <c r="BU135" s="19">
        <v>21</v>
      </c>
      <c r="BV135" s="2">
        <v>21</v>
      </c>
      <c r="BW135" s="2">
        <v>83</v>
      </c>
      <c r="BX135" s="2">
        <v>102</v>
      </c>
      <c r="BY135" s="2">
        <v>120</v>
      </c>
      <c r="BZ135" s="2">
        <v>75</v>
      </c>
      <c r="CA135" s="2">
        <v>43</v>
      </c>
      <c r="CB135" s="2">
        <v>71</v>
      </c>
      <c r="CC135" s="2">
        <v>51</v>
      </c>
      <c r="CD135" s="2">
        <v>23</v>
      </c>
      <c r="CE135" s="2">
        <v>81</v>
      </c>
    </row>
    <row r="136" spans="1:83" ht="14.25" customHeight="1" x14ac:dyDescent="0.2">
      <c r="A136" s="20" t="s">
        <v>22</v>
      </c>
      <c r="B136" s="10">
        <v>22</v>
      </c>
      <c r="C136" s="10">
        <v>68</v>
      </c>
      <c r="D136" s="10">
        <v>123</v>
      </c>
      <c r="E136" s="10">
        <v>302</v>
      </c>
      <c r="F136" s="10">
        <v>418</v>
      </c>
      <c r="G136" s="10">
        <v>368</v>
      </c>
      <c r="H136" s="10">
        <v>580</v>
      </c>
      <c r="I136" s="10">
        <v>1737</v>
      </c>
      <c r="J136" s="10">
        <v>1659</v>
      </c>
      <c r="K136" s="10"/>
      <c r="M136" s="20" t="s">
        <v>124</v>
      </c>
      <c r="N136" s="10">
        <v>22</v>
      </c>
      <c r="O136" s="10">
        <v>41</v>
      </c>
      <c r="P136" s="10">
        <v>67</v>
      </c>
      <c r="Q136" s="10">
        <v>137</v>
      </c>
      <c r="R136" s="10">
        <v>188</v>
      </c>
      <c r="S136" s="10">
        <v>154</v>
      </c>
      <c r="T136" s="10">
        <v>147</v>
      </c>
      <c r="U136" s="10">
        <v>331</v>
      </c>
      <c r="V136" s="10">
        <v>65</v>
      </c>
      <c r="W136" s="10">
        <v>44</v>
      </c>
      <c r="Y136" s="20">
        <v>22</v>
      </c>
      <c r="Z136" s="10">
        <v>22</v>
      </c>
      <c r="AA136" s="10">
        <v>68</v>
      </c>
      <c r="AB136" s="10">
        <v>123</v>
      </c>
      <c r="AC136" s="10">
        <v>302</v>
      </c>
      <c r="AD136" s="10">
        <v>418</v>
      </c>
      <c r="AE136" s="10">
        <v>368</v>
      </c>
      <c r="AF136" s="10">
        <v>580</v>
      </c>
      <c r="AG136" s="10">
        <v>1737</v>
      </c>
      <c r="AH136" s="10">
        <v>1659</v>
      </c>
      <c r="AI136" s="10"/>
      <c r="AK136" s="20">
        <v>22</v>
      </c>
      <c r="AL136" s="10">
        <v>22</v>
      </c>
      <c r="AM136" s="10">
        <v>41</v>
      </c>
      <c r="AN136" s="10">
        <v>67</v>
      </c>
      <c r="AO136" s="10">
        <v>137</v>
      </c>
      <c r="AP136" s="10">
        <v>188</v>
      </c>
      <c r="AQ136" s="10">
        <v>154</v>
      </c>
      <c r="AR136" s="10">
        <v>147</v>
      </c>
      <c r="AS136" s="10">
        <v>331</v>
      </c>
      <c r="AT136" s="10">
        <v>65</v>
      </c>
      <c r="AU136" s="10">
        <v>44</v>
      </c>
      <c r="AW136" s="20">
        <v>22</v>
      </c>
      <c r="AX136" s="11">
        <v>29.08</v>
      </c>
      <c r="AY136" s="11">
        <v>27.56</v>
      </c>
      <c r="AZ136" s="11">
        <v>26.32</v>
      </c>
      <c r="BA136" s="11">
        <v>25.06</v>
      </c>
      <c r="BB136" s="11">
        <v>24.12</v>
      </c>
      <c r="BC136" s="11">
        <v>22.82</v>
      </c>
      <c r="BD136" s="11">
        <v>22.28</v>
      </c>
      <c r="BE136" s="11">
        <v>22.14</v>
      </c>
      <c r="BF136" s="11">
        <v>21.02</v>
      </c>
      <c r="BG136" s="11">
        <v>20.58</v>
      </c>
      <c r="BH136" s="195"/>
      <c r="BI136" s="20">
        <v>22</v>
      </c>
      <c r="BJ136" s="10">
        <v>22</v>
      </c>
      <c r="BK136" s="10">
        <v>41</v>
      </c>
      <c r="BL136" s="10">
        <v>67</v>
      </c>
      <c r="BM136" s="10">
        <v>137</v>
      </c>
      <c r="BN136" s="10">
        <v>188</v>
      </c>
      <c r="BO136" s="10">
        <v>154</v>
      </c>
      <c r="BP136" s="10">
        <v>147</v>
      </c>
      <c r="BQ136" s="10">
        <v>331</v>
      </c>
      <c r="BR136" s="10">
        <v>65</v>
      </c>
      <c r="BS136" s="10">
        <v>44</v>
      </c>
      <c r="BU136" s="20">
        <v>22</v>
      </c>
      <c r="BV136" s="10">
        <v>12</v>
      </c>
      <c r="BW136" s="10">
        <v>14</v>
      </c>
      <c r="BX136" s="10">
        <v>18</v>
      </c>
      <c r="BY136" s="10">
        <v>31</v>
      </c>
      <c r="BZ136" s="10">
        <v>125</v>
      </c>
      <c r="CA136" s="10">
        <v>23</v>
      </c>
      <c r="CB136" s="10">
        <v>6</v>
      </c>
      <c r="CC136" s="10">
        <v>307</v>
      </c>
      <c r="CD136" s="10">
        <v>65</v>
      </c>
      <c r="CE136" s="10">
        <v>13</v>
      </c>
    </row>
    <row r="137" spans="1:83" ht="14.25" customHeight="1" x14ac:dyDescent="0.2">
      <c r="A137" s="19" t="s">
        <v>23</v>
      </c>
      <c r="B137" s="1">
        <v>23</v>
      </c>
      <c r="C137" s="1">
        <v>20</v>
      </c>
      <c r="D137" s="2">
        <v>10</v>
      </c>
      <c r="E137" s="2">
        <v>55</v>
      </c>
      <c r="F137" s="2">
        <v>246</v>
      </c>
      <c r="G137" s="2">
        <v>351</v>
      </c>
      <c r="H137" s="2"/>
      <c r="I137" s="2">
        <v>663</v>
      </c>
      <c r="J137" s="2">
        <v>1807</v>
      </c>
      <c r="K137" s="2"/>
      <c r="M137" s="19" t="s">
        <v>125</v>
      </c>
      <c r="N137" s="1">
        <v>23</v>
      </c>
      <c r="O137" s="1">
        <v>100</v>
      </c>
      <c r="P137" s="2">
        <v>184</v>
      </c>
      <c r="Q137" s="2">
        <v>348</v>
      </c>
      <c r="R137" s="2">
        <v>819</v>
      </c>
      <c r="S137" s="2">
        <v>702</v>
      </c>
      <c r="T137" s="2">
        <v>483</v>
      </c>
      <c r="U137" s="2">
        <v>678</v>
      </c>
      <c r="V137" s="2">
        <v>750</v>
      </c>
      <c r="W137" s="2">
        <v>636</v>
      </c>
      <c r="Y137" s="19">
        <v>23</v>
      </c>
      <c r="Z137" s="1">
        <v>23</v>
      </c>
      <c r="AA137" s="1">
        <v>20</v>
      </c>
      <c r="AB137" s="2">
        <v>10</v>
      </c>
      <c r="AC137" s="2">
        <v>55</v>
      </c>
      <c r="AD137" s="2">
        <v>246</v>
      </c>
      <c r="AE137" s="2">
        <v>351</v>
      </c>
      <c r="AF137" s="2"/>
      <c r="AG137" s="2">
        <v>663</v>
      </c>
      <c r="AH137" s="2">
        <v>1807</v>
      </c>
      <c r="AI137" s="2"/>
      <c r="AK137" s="19">
        <v>23</v>
      </c>
      <c r="AL137" s="1">
        <v>23</v>
      </c>
      <c r="AM137" s="1">
        <v>100</v>
      </c>
      <c r="AN137" s="2">
        <v>184</v>
      </c>
      <c r="AO137" s="2">
        <v>348</v>
      </c>
      <c r="AP137" s="2">
        <v>819</v>
      </c>
      <c r="AQ137" s="2">
        <v>702</v>
      </c>
      <c r="AR137" s="2">
        <v>483</v>
      </c>
      <c r="AS137" s="2">
        <v>678</v>
      </c>
      <c r="AT137" s="2">
        <v>750</v>
      </c>
      <c r="AU137" s="2">
        <v>636</v>
      </c>
      <c r="AW137" s="19">
        <v>23</v>
      </c>
      <c r="AX137" s="8">
        <v>29.1</v>
      </c>
      <c r="AY137" s="8">
        <v>28.14</v>
      </c>
      <c r="AZ137" s="8">
        <v>27.17</v>
      </c>
      <c r="BA137" s="4">
        <v>25.92</v>
      </c>
      <c r="BB137" s="8">
        <v>25.37</v>
      </c>
      <c r="BC137" s="4">
        <v>23.93</v>
      </c>
      <c r="BD137" s="4">
        <v>23</v>
      </c>
      <c r="BE137" s="4">
        <v>22.63</v>
      </c>
      <c r="BF137" s="4">
        <v>22.28</v>
      </c>
      <c r="BG137" s="3">
        <v>22.23</v>
      </c>
      <c r="BH137" s="195"/>
      <c r="BI137" s="19">
        <v>23</v>
      </c>
      <c r="BJ137" s="1">
        <v>23</v>
      </c>
      <c r="BK137" s="1">
        <v>100</v>
      </c>
      <c r="BL137" s="2">
        <v>184</v>
      </c>
      <c r="BM137" s="2">
        <v>348</v>
      </c>
      <c r="BN137" s="2">
        <v>819</v>
      </c>
      <c r="BO137" s="2">
        <v>702</v>
      </c>
      <c r="BP137" s="2">
        <v>483</v>
      </c>
      <c r="BQ137" s="2">
        <v>678</v>
      </c>
      <c r="BR137" s="2">
        <v>750</v>
      </c>
      <c r="BS137" s="2">
        <v>636</v>
      </c>
      <c r="BU137" s="19">
        <v>23</v>
      </c>
      <c r="BV137" s="1">
        <v>10</v>
      </c>
      <c r="BW137" s="1">
        <v>34</v>
      </c>
      <c r="BX137" s="2">
        <v>161</v>
      </c>
      <c r="BY137" s="2">
        <v>124</v>
      </c>
      <c r="BZ137" s="2">
        <v>236</v>
      </c>
      <c r="CA137" s="2">
        <v>280</v>
      </c>
      <c r="CB137" s="2">
        <v>214</v>
      </c>
      <c r="CC137" s="2">
        <v>559</v>
      </c>
      <c r="CD137" s="2">
        <v>344</v>
      </c>
      <c r="CE137" s="2">
        <v>257</v>
      </c>
    </row>
    <row r="138" spans="1:83" ht="14.25" customHeight="1" x14ac:dyDescent="0.2">
      <c r="A138" s="20" t="s">
        <v>24</v>
      </c>
      <c r="B138" s="10">
        <v>24</v>
      </c>
      <c r="C138" s="10">
        <v>8</v>
      </c>
      <c r="D138" s="10">
        <v>20</v>
      </c>
      <c r="E138" s="10">
        <v>36</v>
      </c>
      <c r="F138" s="10">
        <v>1</v>
      </c>
      <c r="G138" s="10">
        <v>2</v>
      </c>
      <c r="H138" s="10">
        <v>8</v>
      </c>
      <c r="I138" s="10">
        <v>76</v>
      </c>
      <c r="J138" s="10">
        <v>455</v>
      </c>
      <c r="K138" s="10">
        <v>285</v>
      </c>
      <c r="M138" s="20" t="s">
        <v>126</v>
      </c>
      <c r="N138" s="10">
        <v>24</v>
      </c>
      <c r="O138" s="10">
        <v>109</v>
      </c>
      <c r="P138" s="10">
        <v>119</v>
      </c>
      <c r="Q138" s="10">
        <v>196</v>
      </c>
      <c r="R138" s="10">
        <v>217</v>
      </c>
      <c r="S138" s="10">
        <v>278</v>
      </c>
      <c r="T138" s="10">
        <v>147</v>
      </c>
      <c r="U138" s="10">
        <v>195</v>
      </c>
      <c r="V138" s="10">
        <v>154</v>
      </c>
      <c r="W138" s="10">
        <v>518</v>
      </c>
      <c r="Y138" s="20">
        <v>24</v>
      </c>
      <c r="Z138" s="10">
        <v>24</v>
      </c>
      <c r="AA138" s="10">
        <v>8</v>
      </c>
      <c r="AB138" s="10">
        <v>20</v>
      </c>
      <c r="AC138" s="10">
        <v>36</v>
      </c>
      <c r="AD138" s="10">
        <v>1</v>
      </c>
      <c r="AE138" s="10">
        <v>2</v>
      </c>
      <c r="AF138" s="10">
        <v>8</v>
      </c>
      <c r="AG138" s="10">
        <v>76</v>
      </c>
      <c r="AH138" s="10">
        <v>455</v>
      </c>
      <c r="AI138" s="10">
        <v>285</v>
      </c>
      <c r="AK138" s="20">
        <v>24</v>
      </c>
      <c r="AL138" s="10">
        <v>24</v>
      </c>
      <c r="AM138" s="10">
        <v>109</v>
      </c>
      <c r="AN138" s="10">
        <v>119</v>
      </c>
      <c r="AO138" s="10">
        <v>196</v>
      </c>
      <c r="AP138" s="10">
        <v>217</v>
      </c>
      <c r="AQ138" s="10">
        <v>278</v>
      </c>
      <c r="AR138" s="10">
        <v>147</v>
      </c>
      <c r="AS138" s="10">
        <v>195</v>
      </c>
      <c r="AT138" s="10">
        <v>154</v>
      </c>
      <c r="AU138" s="10">
        <v>518</v>
      </c>
      <c r="AW138" s="20">
        <v>24</v>
      </c>
      <c r="AX138" s="11">
        <v>29.13</v>
      </c>
      <c r="AY138" s="11">
        <v>28.24</v>
      </c>
      <c r="AZ138" s="11">
        <v>26.77</v>
      </c>
      <c r="BA138" s="11">
        <v>25.41</v>
      </c>
      <c r="BB138" s="11">
        <v>24.26</v>
      </c>
      <c r="BC138" s="11">
        <v>23.22</v>
      </c>
      <c r="BD138" s="11">
        <v>22.28</v>
      </c>
      <c r="BE138" s="11">
        <v>21.83</v>
      </c>
      <c r="BF138" s="11">
        <v>21.41</v>
      </c>
      <c r="BG138" s="12">
        <v>21.87</v>
      </c>
      <c r="BH138" s="195"/>
      <c r="BI138" s="20">
        <v>24</v>
      </c>
      <c r="BJ138" s="10">
        <v>24</v>
      </c>
      <c r="BK138" s="10">
        <v>109</v>
      </c>
      <c r="BL138" s="10">
        <v>119</v>
      </c>
      <c r="BM138" s="10">
        <v>196</v>
      </c>
      <c r="BN138" s="10">
        <v>217</v>
      </c>
      <c r="BO138" s="10">
        <v>278</v>
      </c>
      <c r="BP138" s="10">
        <v>147</v>
      </c>
      <c r="BQ138" s="10">
        <v>195</v>
      </c>
      <c r="BR138" s="10">
        <v>154</v>
      </c>
      <c r="BS138" s="10">
        <v>518</v>
      </c>
      <c r="BU138" s="20">
        <v>24</v>
      </c>
      <c r="BV138" s="10">
        <v>6</v>
      </c>
      <c r="BW138" s="10">
        <v>6</v>
      </c>
      <c r="BX138" s="10">
        <v>57</v>
      </c>
      <c r="BY138" s="10">
        <v>71</v>
      </c>
      <c r="BZ138" s="10">
        <v>169</v>
      </c>
      <c r="CA138" s="10">
        <v>226</v>
      </c>
      <c r="CB138" s="10">
        <v>121</v>
      </c>
      <c r="CC138" s="10">
        <v>195</v>
      </c>
      <c r="CD138" s="10">
        <v>154</v>
      </c>
      <c r="CE138" s="10">
        <v>298</v>
      </c>
    </row>
    <row r="139" spans="1:83" ht="14.25" customHeight="1" x14ac:dyDescent="0.2">
      <c r="A139" s="19" t="s">
        <v>25</v>
      </c>
      <c r="B139" s="2">
        <v>25</v>
      </c>
      <c r="C139" s="2">
        <v>9</v>
      </c>
      <c r="D139" s="2">
        <v>8</v>
      </c>
      <c r="E139" s="2">
        <v>31</v>
      </c>
      <c r="F139" s="2"/>
      <c r="G139" s="2"/>
      <c r="H139" s="2">
        <v>229</v>
      </c>
      <c r="I139" s="2"/>
      <c r="J139" s="2"/>
      <c r="K139" s="2">
        <v>723</v>
      </c>
      <c r="M139" s="19" t="s">
        <v>127</v>
      </c>
      <c r="N139" s="2">
        <v>24</v>
      </c>
      <c r="O139" s="2">
        <v>16</v>
      </c>
      <c r="P139" s="2">
        <v>5</v>
      </c>
      <c r="Q139" s="2">
        <v>16</v>
      </c>
      <c r="R139" s="2">
        <v>24</v>
      </c>
      <c r="S139" s="2">
        <v>18</v>
      </c>
      <c r="T139" s="2"/>
      <c r="U139" s="2">
        <v>13</v>
      </c>
      <c r="V139" s="2">
        <v>22</v>
      </c>
      <c r="W139" s="2"/>
      <c r="Y139" s="19">
        <v>25</v>
      </c>
      <c r="Z139" s="2">
        <v>25</v>
      </c>
      <c r="AA139" s="2">
        <v>9</v>
      </c>
      <c r="AB139" s="2">
        <v>8</v>
      </c>
      <c r="AC139" s="2">
        <v>31</v>
      </c>
      <c r="AD139" s="2"/>
      <c r="AE139" s="2"/>
      <c r="AF139" s="2">
        <v>229</v>
      </c>
      <c r="AG139" s="2"/>
      <c r="AH139" s="2"/>
      <c r="AI139" s="2">
        <v>723</v>
      </c>
      <c r="AK139" s="19">
        <v>25</v>
      </c>
      <c r="AL139" s="2">
        <v>24</v>
      </c>
      <c r="AM139" s="2">
        <v>16</v>
      </c>
      <c r="AN139" s="2">
        <v>5</v>
      </c>
      <c r="AO139" s="2">
        <v>16</v>
      </c>
      <c r="AP139" s="2">
        <v>24</v>
      </c>
      <c r="AQ139" s="2">
        <v>18</v>
      </c>
      <c r="AR139" s="2"/>
      <c r="AS139" s="2">
        <v>13</v>
      </c>
      <c r="AT139" s="2">
        <v>22</v>
      </c>
      <c r="AU139" s="2"/>
      <c r="AW139" s="19">
        <v>25</v>
      </c>
      <c r="AX139" s="8">
        <v>29.13</v>
      </c>
      <c r="AY139" s="8">
        <v>27.01</v>
      </c>
      <c r="AZ139" s="8">
        <v>24.8</v>
      </c>
      <c r="BA139" s="8">
        <v>23.94</v>
      </c>
      <c r="BB139" s="8">
        <v>22.88</v>
      </c>
      <c r="BC139" s="8">
        <v>21.91</v>
      </c>
      <c r="BD139" s="8"/>
      <c r="BE139" s="8">
        <v>20.74</v>
      </c>
      <c r="BF139" s="8">
        <v>20.65</v>
      </c>
      <c r="BG139" s="8"/>
      <c r="BH139" s="195"/>
      <c r="BI139" s="19">
        <v>25</v>
      </c>
      <c r="BJ139" s="2">
        <v>24</v>
      </c>
      <c r="BK139" s="2">
        <v>16</v>
      </c>
      <c r="BL139" s="2">
        <v>5</v>
      </c>
      <c r="BM139" s="2">
        <v>16</v>
      </c>
      <c r="BN139" s="2">
        <v>24</v>
      </c>
      <c r="BO139" s="2">
        <v>18</v>
      </c>
      <c r="BP139" s="2"/>
      <c r="BQ139" s="2">
        <v>13</v>
      </c>
      <c r="BR139" s="2">
        <v>22</v>
      </c>
      <c r="BS139" s="2"/>
      <c r="BU139" s="19">
        <v>25</v>
      </c>
      <c r="BV139" s="2">
        <v>16</v>
      </c>
      <c r="BW139" s="2">
        <v>16</v>
      </c>
      <c r="BX139" s="2">
        <v>2</v>
      </c>
      <c r="BY139" s="2">
        <v>9</v>
      </c>
      <c r="BZ139" s="2">
        <v>11</v>
      </c>
      <c r="CA139" s="2">
        <v>3</v>
      </c>
      <c r="CB139" s="2">
        <v>3</v>
      </c>
      <c r="CC139" s="2">
        <v>2</v>
      </c>
      <c r="CD139" s="2">
        <v>1</v>
      </c>
      <c r="CE139" s="2">
        <v>1</v>
      </c>
    </row>
    <row r="140" spans="1:83" ht="14.25" customHeight="1" x14ac:dyDescent="0.2">
      <c r="A140" s="20" t="s">
        <v>26</v>
      </c>
      <c r="B140" s="10">
        <v>26</v>
      </c>
      <c r="C140" s="10">
        <v>34</v>
      </c>
      <c r="D140" s="10">
        <v>8</v>
      </c>
      <c r="E140" s="10">
        <v>10</v>
      </c>
      <c r="F140" s="10">
        <v>7</v>
      </c>
      <c r="G140" s="10">
        <v>6</v>
      </c>
      <c r="H140" s="10">
        <v>1</v>
      </c>
      <c r="I140" s="10">
        <v>9</v>
      </c>
      <c r="J140" s="10">
        <v>7</v>
      </c>
      <c r="K140" s="10">
        <v>67</v>
      </c>
      <c r="M140" s="20" t="s">
        <v>128</v>
      </c>
      <c r="N140" s="10">
        <v>26</v>
      </c>
      <c r="O140" s="10">
        <v>28</v>
      </c>
      <c r="P140" s="10">
        <v>6</v>
      </c>
      <c r="Q140" s="10">
        <v>44</v>
      </c>
      <c r="R140" s="10">
        <v>44</v>
      </c>
      <c r="S140" s="10">
        <v>130</v>
      </c>
      <c r="T140" s="10">
        <v>266</v>
      </c>
      <c r="U140" s="10">
        <v>305</v>
      </c>
      <c r="V140" s="10">
        <v>734</v>
      </c>
      <c r="W140" s="10">
        <v>493</v>
      </c>
      <c r="Y140" s="20">
        <v>26</v>
      </c>
      <c r="Z140" s="10">
        <v>26</v>
      </c>
      <c r="AA140" s="10">
        <v>34</v>
      </c>
      <c r="AB140" s="10">
        <v>8</v>
      </c>
      <c r="AC140" s="10">
        <v>10</v>
      </c>
      <c r="AD140" s="10">
        <v>7</v>
      </c>
      <c r="AE140" s="10">
        <v>6</v>
      </c>
      <c r="AF140" s="10">
        <v>1</v>
      </c>
      <c r="AG140" s="10">
        <v>9</v>
      </c>
      <c r="AH140" s="10">
        <v>7</v>
      </c>
      <c r="AI140" s="10">
        <v>67</v>
      </c>
      <c r="AK140" s="20">
        <v>26</v>
      </c>
      <c r="AL140" s="10">
        <v>26</v>
      </c>
      <c r="AM140" s="10">
        <v>28</v>
      </c>
      <c r="AN140" s="10">
        <v>6</v>
      </c>
      <c r="AO140" s="10">
        <v>44</v>
      </c>
      <c r="AP140" s="10">
        <v>44</v>
      </c>
      <c r="AQ140" s="10">
        <v>130</v>
      </c>
      <c r="AR140" s="10">
        <v>266</v>
      </c>
      <c r="AS140" s="10">
        <v>305</v>
      </c>
      <c r="AT140" s="10">
        <v>734</v>
      </c>
      <c r="AU140" s="10">
        <v>493</v>
      </c>
      <c r="AW140" s="20">
        <v>26</v>
      </c>
      <c r="AX140" s="11">
        <v>29.17</v>
      </c>
      <c r="AY140" s="11">
        <v>27.39</v>
      </c>
      <c r="AZ140" s="11">
        <v>25.02</v>
      </c>
      <c r="BA140" s="11">
        <v>24.31</v>
      </c>
      <c r="BB140" s="11">
        <v>23.17</v>
      </c>
      <c r="BC140" s="11">
        <v>22.7</v>
      </c>
      <c r="BD140" s="11">
        <v>22.59</v>
      </c>
      <c r="BE140" s="11">
        <v>22.11</v>
      </c>
      <c r="BF140" s="11">
        <v>22.26</v>
      </c>
      <c r="BG140" s="11">
        <v>21.82</v>
      </c>
      <c r="BH140" s="195"/>
      <c r="BI140" s="20">
        <v>26</v>
      </c>
      <c r="BJ140" s="10">
        <v>26</v>
      </c>
      <c r="BK140" s="10">
        <v>28</v>
      </c>
      <c r="BL140" s="10">
        <v>6</v>
      </c>
      <c r="BM140" s="10">
        <v>44</v>
      </c>
      <c r="BN140" s="10">
        <v>44</v>
      </c>
      <c r="BO140" s="10">
        <v>130</v>
      </c>
      <c r="BP140" s="10">
        <v>266</v>
      </c>
      <c r="BQ140" s="10">
        <v>305</v>
      </c>
      <c r="BR140" s="10">
        <v>734</v>
      </c>
      <c r="BS140" s="10">
        <v>493</v>
      </c>
      <c r="BU140" s="20">
        <v>26</v>
      </c>
      <c r="BV140" s="10">
        <v>26</v>
      </c>
      <c r="BW140" s="10">
        <v>28</v>
      </c>
      <c r="BX140" s="10">
        <v>4</v>
      </c>
      <c r="BY140" s="10">
        <v>11</v>
      </c>
      <c r="BZ140" s="10">
        <v>44</v>
      </c>
      <c r="CA140" s="10">
        <v>130</v>
      </c>
      <c r="CB140" s="10">
        <v>232</v>
      </c>
      <c r="CC140" s="10">
        <v>305</v>
      </c>
      <c r="CD140" s="10">
        <v>713</v>
      </c>
      <c r="CE140" s="10">
        <v>482</v>
      </c>
    </row>
    <row r="141" spans="1:83" ht="14.25" customHeight="1" x14ac:dyDescent="0.2">
      <c r="A141" s="19" t="s">
        <v>27</v>
      </c>
      <c r="B141" s="2">
        <v>27</v>
      </c>
      <c r="C141" s="2">
        <v>144</v>
      </c>
      <c r="D141" s="2"/>
      <c r="E141" s="2">
        <v>42</v>
      </c>
      <c r="F141" s="2">
        <v>48</v>
      </c>
      <c r="G141" s="2">
        <v>104</v>
      </c>
      <c r="H141" s="2">
        <v>261</v>
      </c>
      <c r="I141" s="2"/>
      <c r="J141" s="2">
        <v>468</v>
      </c>
      <c r="K141" s="2"/>
      <c r="M141" s="19" t="s">
        <v>129</v>
      </c>
      <c r="N141" s="2">
        <v>27</v>
      </c>
      <c r="O141" s="2">
        <v>148</v>
      </c>
      <c r="P141" s="2">
        <v>292</v>
      </c>
      <c r="Q141" s="2">
        <v>550</v>
      </c>
      <c r="R141" s="2">
        <v>529</v>
      </c>
      <c r="S141" s="2">
        <v>1369</v>
      </c>
      <c r="T141" s="2"/>
      <c r="U141" s="2"/>
      <c r="V141" s="2"/>
      <c r="W141" s="2"/>
      <c r="Y141" s="19">
        <v>27</v>
      </c>
      <c r="Z141" s="2">
        <v>27</v>
      </c>
      <c r="AA141" s="2">
        <v>144</v>
      </c>
      <c r="AB141" s="2"/>
      <c r="AC141" s="2">
        <v>42</v>
      </c>
      <c r="AD141" s="2">
        <v>48</v>
      </c>
      <c r="AE141" s="2">
        <v>104</v>
      </c>
      <c r="AF141" s="2">
        <v>261</v>
      </c>
      <c r="AG141" s="2"/>
      <c r="AH141" s="2">
        <v>468</v>
      </c>
      <c r="AI141" s="2"/>
      <c r="AK141" s="19">
        <v>27</v>
      </c>
      <c r="AL141" s="2">
        <v>27</v>
      </c>
      <c r="AM141" s="2">
        <v>148</v>
      </c>
      <c r="AN141" s="2">
        <v>292</v>
      </c>
      <c r="AO141" s="2">
        <v>550</v>
      </c>
      <c r="AP141" s="2">
        <v>529</v>
      </c>
      <c r="AQ141" s="2">
        <v>1369</v>
      </c>
      <c r="AR141" s="2"/>
      <c r="AS141" s="2"/>
      <c r="AT141" s="2"/>
      <c r="AU141" s="2"/>
      <c r="AW141" s="19">
        <v>27</v>
      </c>
      <c r="AX141" s="8">
        <v>29.18</v>
      </c>
      <c r="AY141" s="8">
        <v>28.44</v>
      </c>
      <c r="AZ141" s="8">
        <v>27.61</v>
      </c>
      <c r="BA141" s="8">
        <v>26.39</v>
      </c>
      <c r="BB141" s="8">
        <v>24.95</v>
      </c>
      <c r="BC141" s="4">
        <v>24.61</v>
      </c>
      <c r="BD141" s="8"/>
      <c r="BE141" s="4"/>
      <c r="BF141" s="4"/>
      <c r="BG141" s="8"/>
      <c r="BH141" s="195"/>
      <c r="BI141" s="19">
        <v>27</v>
      </c>
      <c r="BJ141" s="2">
        <v>27</v>
      </c>
      <c r="BK141" s="2">
        <v>148</v>
      </c>
      <c r="BL141" s="2">
        <v>292</v>
      </c>
      <c r="BM141" s="2">
        <v>550</v>
      </c>
      <c r="BN141" s="2">
        <v>529</v>
      </c>
      <c r="BO141" s="2">
        <v>1369</v>
      </c>
      <c r="BP141" s="2"/>
      <c r="BQ141" s="2"/>
      <c r="BR141" s="2"/>
      <c r="BS141" s="2"/>
      <c r="BU141" s="19">
        <v>27</v>
      </c>
      <c r="BV141" s="2">
        <v>5</v>
      </c>
      <c r="BW141" s="2">
        <v>5</v>
      </c>
      <c r="BX141" s="2">
        <v>24</v>
      </c>
      <c r="BY141" s="2">
        <v>157</v>
      </c>
      <c r="BZ141" s="2">
        <v>306</v>
      </c>
      <c r="CA141" s="2">
        <v>302</v>
      </c>
      <c r="CB141" s="2">
        <v>808</v>
      </c>
      <c r="CC141" s="2">
        <v>609</v>
      </c>
      <c r="CD141" s="2"/>
      <c r="CE141" s="2"/>
    </row>
    <row r="142" spans="1:83" ht="14.25" customHeight="1" x14ac:dyDescent="0.2">
      <c r="A142" s="20" t="s">
        <v>28</v>
      </c>
      <c r="B142" s="10">
        <v>28</v>
      </c>
      <c r="C142" s="10">
        <v>110</v>
      </c>
      <c r="D142" s="10">
        <v>227</v>
      </c>
      <c r="E142" s="10">
        <v>469</v>
      </c>
      <c r="F142" s="10">
        <v>536</v>
      </c>
      <c r="G142" s="10">
        <v>961</v>
      </c>
      <c r="H142" s="10">
        <v>1786</v>
      </c>
      <c r="I142" s="10">
        <v>1392</v>
      </c>
      <c r="J142" s="10">
        <v>1912</v>
      </c>
      <c r="K142" s="10"/>
      <c r="M142" s="20" t="s">
        <v>130</v>
      </c>
      <c r="N142" s="10">
        <v>28</v>
      </c>
      <c r="O142" s="10">
        <v>310</v>
      </c>
      <c r="P142" s="10">
        <v>152</v>
      </c>
      <c r="Q142" s="10">
        <v>434</v>
      </c>
      <c r="R142" s="10">
        <v>1063</v>
      </c>
      <c r="S142" s="10">
        <v>1161</v>
      </c>
      <c r="T142" s="10">
        <v>1149</v>
      </c>
      <c r="U142" s="10">
        <v>1477</v>
      </c>
      <c r="V142" s="10">
        <v>1683</v>
      </c>
      <c r="W142" s="10">
        <v>569</v>
      </c>
      <c r="Y142" s="20">
        <v>28</v>
      </c>
      <c r="Z142" s="10">
        <v>28</v>
      </c>
      <c r="AA142" s="10">
        <v>110</v>
      </c>
      <c r="AB142" s="10">
        <v>227</v>
      </c>
      <c r="AC142" s="10">
        <v>469</v>
      </c>
      <c r="AD142" s="10">
        <v>536</v>
      </c>
      <c r="AE142" s="10">
        <v>961</v>
      </c>
      <c r="AF142" s="10">
        <v>1786</v>
      </c>
      <c r="AG142" s="10">
        <v>1392</v>
      </c>
      <c r="AH142" s="10">
        <v>1912</v>
      </c>
      <c r="AI142" s="10"/>
      <c r="AK142" s="20">
        <v>28</v>
      </c>
      <c r="AL142" s="10">
        <v>28</v>
      </c>
      <c r="AM142" s="10">
        <v>310</v>
      </c>
      <c r="AN142" s="10">
        <v>152</v>
      </c>
      <c r="AO142" s="10">
        <v>434</v>
      </c>
      <c r="AP142" s="10">
        <v>1063</v>
      </c>
      <c r="AQ142" s="10">
        <v>1161</v>
      </c>
      <c r="AR142" s="10">
        <v>1149</v>
      </c>
      <c r="AS142" s="10">
        <v>1477</v>
      </c>
      <c r="AT142" s="10">
        <v>1683</v>
      </c>
      <c r="AU142" s="10">
        <v>569</v>
      </c>
      <c r="AW142" s="20">
        <v>28</v>
      </c>
      <c r="AX142" s="11">
        <v>29.19</v>
      </c>
      <c r="AY142" s="11">
        <v>29.1</v>
      </c>
      <c r="AZ142" s="11">
        <v>26.99</v>
      </c>
      <c r="BA142" s="11">
        <v>26.17</v>
      </c>
      <c r="BB142" s="11">
        <v>25.66</v>
      </c>
      <c r="BC142" s="11">
        <v>24.42</v>
      </c>
      <c r="BD142" s="13">
        <v>23.73</v>
      </c>
      <c r="BE142" s="11">
        <v>23.34</v>
      </c>
      <c r="BF142" s="13">
        <v>23.03</v>
      </c>
      <c r="BG142" s="13">
        <v>22.1</v>
      </c>
      <c r="BH142" s="195"/>
      <c r="BI142" s="20">
        <v>28</v>
      </c>
      <c r="BJ142" s="10">
        <v>28</v>
      </c>
      <c r="BK142" s="10">
        <v>310</v>
      </c>
      <c r="BL142" s="10">
        <v>152</v>
      </c>
      <c r="BM142" s="10">
        <v>434</v>
      </c>
      <c r="BN142" s="10">
        <v>1063</v>
      </c>
      <c r="BO142" s="10">
        <v>1161</v>
      </c>
      <c r="BP142" s="10">
        <v>1149</v>
      </c>
      <c r="BQ142" s="10">
        <v>1477</v>
      </c>
      <c r="BR142" s="10">
        <v>1683</v>
      </c>
      <c r="BS142" s="10">
        <v>569</v>
      </c>
      <c r="BU142" s="20">
        <v>28</v>
      </c>
      <c r="BV142" s="10">
        <v>14</v>
      </c>
      <c r="BW142" s="10">
        <v>21</v>
      </c>
      <c r="BX142" s="10">
        <v>49</v>
      </c>
      <c r="BY142" s="10">
        <v>97</v>
      </c>
      <c r="BZ142" s="10">
        <v>29</v>
      </c>
      <c r="CA142" s="10">
        <v>43</v>
      </c>
      <c r="CB142" s="10">
        <v>35</v>
      </c>
      <c r="CC142" s="10">
        <v>28</v>
      </c>
      <c r="CD142" s="10">
        <v>52</v>
      </c>
      <c r="CE142" s="10">
        <v>28</v>
      </c>
    </row>
    <row r="143" spans="1:83" ht="14.25" customHeight="1" x14ac:dyDescent="0.2">
      <c r="A143" s="19" t="s">
        <v>29</v>
      </c>
      <c r="B143" s="2">
        <v>29</v>
      </c>
      <c r="C143" s="2">
        <v>86</v>
      </c>
      <c r="D143" s="2">
        <v>41</v>
      </c>
      <c r="E143" s="2">
        <v>23</v>
      </c>
      <c r="F143" s="2"/>
      <c r="G143" s="2"/>
      <c r="H143" s="2">
        <v>45</v>
      </c>
      <c r="I143" s="2">
        <v>279</v>
      </c>
      <c r="J143" s="2">
        <v>101</v>
      </c>
      <c r="K143" s="2"/>
      <c r="M143" s="19" t="s">
        <v>131</v>
      </c>
      <c r="N143" s="2">
        <v>29</v>
      </c>
      <c r="O143" s="2">
        <v>123</v>
      </c>
      <c r="P143" s="2">
        <v>212</v>
      </c>
      <c r="Q143" s="2">
        <v>368</v>
      </c>
      <c r="R143" s="2">
        <v>877</v>
      </c>
      <c r="S143" s="2"/>
      <c r="T143" s="2">
        <v>412</v>
      </c>
      <c r="U143" s="2">
        <v>678</v>
      </c>
      <c r="V143" s="2">
        <v>692</v>
      </c>
      <c r="W143" s="2">
        <v>1329</v>
      </c>
      <c r="Y143" s="19">
        <v>29</v>
      </c>
      <c r="Z143" s="2">
        <v>29</v>
      </c>
      <c r="AA143" s="2">
        <v>86</v>
      </c>
      <c r="AB143" s="2">
        <v>41</v>
      </c>
      <c r="AC143" s="2">
        <v>23</v>
      </c>
      <c r="AD143" s="2"/>
      <c r="AE143" s="2"/>
      <c r="AF143" s="2">
        <v>45</v>
      </c>
      <c r="AG143" s="2">
        <v>279</v>
      </c>
      <c r="AH143" s="2">
        <v>101</v>
      </c>
      <c r="AI143" s="2"/>
      <c r="AK143" s="19">
        <v>29</v>
      </c>
      <c r="AL143" s="2">
        <v>29</v>
      </c>
      <c r="AM143" s="2">
        <v>123</v>
      </c>
      <c r="AN143" s="2">
        <v>212</v>
      </c>
      <c r="AO143" s="2">
        <v>368</v>
      </c>
      <c r="AP143" s="2">
        <v>877</v>
      </c>
      <c r="AQ143" s="2"/>
      <c r="AR143" s="2">
        <v>412</v>
      </c>
      <c r="AS143" s="2">
        <v>678</v>
      </c>
      <c r="AT143" s="2">
        <v>692</v>
      </c>
      <c r="AU143" s="2">
        <v>1329</v>
      </c>
      <c r="AW143" s="19">
        <v>29</v>
      </c>
      <c r="AX143" s="8">
        <v>29.23</v>
      </c>
      <c r="AY143" s="8">
        <v>28.32</v>
      </c>
      <c r="AZ143" s="8">
        <v>27.29</v>
      </c>
      <c r="BA143" s="8">
        <v>25.97</v>
      </c>
      <c r="BB143" s="8">
        <v>25.44</v>
      </c>
      <c r="BC143" s="8"/>
      <c r="BD143" s="4">
        <v>22.88</v>
      </c>
      <c r="BE143" s="4">
        <v>22.63</v>
      </c>
      <c r="BF143" s="4">
        <v>22.23</v>
      </c>
      <c r="BG143" s="8">
        <v>22.95</v>
      </c>
      <c r="BH143" s="195"/>
      <c r="BI143" s="19">
        <v>29</v>
      </c>
      <c r="BJ143" s="2">
        <v>29</v>
      </c>
      <c r="BK143" s="2">
        <v>123</v>
      </c>
      <c r="BL143" s="2">
        <v>212</v>
      </c>
      <c r="BM143" s="2">
        <v>368</v>
      </c>
      <c r="BN143" s="2">
        <v>877</v>
      </c>
      <c r="BO143" s="2"/>
      <c r="BP143" s="2">
        <v>412</v>
      </c>
      <c r="BQ143" s="2">
        <v>678</v>
      </c>
      <c r="BR143" s="2">
        <v>692</v>
      </c>
      <c r="BS143" s="2">
        <v>1329</v>
      </c>
      <c r="BU143" s="19">
        <v>29</v>
      </c>
      <c r="BV143" s="2">
        <v>24</v>
      </c>
      <c r="BW143" s="2">
        <v>50</v>
      </c>
      <c r="BX143" s="2">
        <v>49</v>
      </c>
      <c r="BY143" s="2">
        <v>101</v>
      </c>
      <c r="BZ143" s="2">
        <v>149</v>
      </c>
      <c r="CA143" s="2"/>
      <c r="CB143" s="2">
        <v>164</v>
      </c>
      <c r="CC143" s="2">
        <v>220</v>
      </c>
      <c r="CD143" s="2">
        <v>268</v>
      </c>
      <c r="CE143" s="2">
        <v>266</v>
      </c>
    </row>
    <row r="144" spans="1:83" ht="14.25" customHeight="1" x14ac:dyDescent="0.2">
      <c r="A144" s="20" t="s">
        <v>30</v>
      </c>
      <c r="B144" s="10">
        <v>30</v>
      </c>
      <c r="C144" s="10">
        <v>108</v>
      </c>
      <c r="D144" s="10">
        <v>76</v>
      </c>
      <c r="E144" s="10">
        <v>115</v>
      </c>
      <c r="F144" s="10">
        <v>771</v>
      </c>
      <c r="G144" s="10"/>
      <c r="H144" s="10"/>
      <c r="I144" s="10"/>
      <c r="J144" s="10"/>
      <c r="K144" s="10"/>
      <c r="M144" s="20" t="s">
        <v>132</v>
      </c>
      <c r="N144" s="10">
        <v>29</v>
      </c>
      <c r="O144" s="10">
        <v>18</v>
      </c>
      <c r="P144" s="10">
        <v>62</v>
      </c>
      <c r="Q144" s="10">
        <v>39</v>
      </c>
      <c r="R144" s="10">
        <v>107</v>
      </c>
      <c r="S144" s="10">
        <v>120</v>
      </c>
      <c r="T144" s="10">
        <v>75</v>
      </c>
      <c r="U144" s="10">
        <v>126</v>
      </c>
      <c r="V144" s="10">
        <v>450</v>
      </c>
      <c r="W144" s="10">
        <v>752</v>
      </c>
      <c r="Y144" s="20">
        <v>30</v>
      </c>
      <c r="Z144" s="10">
        <v>30</v>
      </c>
      <c r="AA144" s="10">
        <v>108</v>
      </c>
      <c r="AB144" s="10">
        <v>76</v>
      </c>
      <c r="AC144" s="10">
        <v>115</v>
      </c>
      <c r="AD144" s="10">
        <v>771</v>
      </c>
      <c r="AE144" s="10"/>
      <c r="AF144" s="10"/>
      <c r="AG144" s="10"/>
      <c r="AH144" s="10"/>
      <c r="AI144" s="10"/>
      <c r="AK144" s="20">
        <v>30</v>
      </c>
      <c r="AL144" s="10">
        <v>29</v>
      </c>
      <c r="AM144" s="10">
        <v>18</v>
      </c>
      <c r="AN144" s="10">
        <v>62</v>
      </c>
      <c r="AO144" s="10">
        <v>39</v>
      </c>
      <c r="AP144" s="10">
        <v>107</v>
      </c>
      <c r="AQ144" s="10">
        <v>120</v>
      </c>
      <c r="AR144" s="10">
        <v>75</v>
      </c>
      <c r="AS144" s="10">
        <v>126</v>
      </c>
      <c r="AT144" s="10">
        <v>450</v>
      </c>
      <c r="AU144" s="10">
        <v>752</v>
      </c>
      <c r="AW144" s="20">
        <v>30</v>
      </c>
      <c r="AX144" s="11">
        <v>29.23</v>
      </c>
      <c r="AY144" s="11">
        <v>27.07</v>
      </c>
      <c r="AZ144" s="11">
        <v>26.25</v>
      </c>
      <c r="BA144" s="11">
        <v>24.21</v>
      </c>
      <c r="BB144" s="11">
        <v>23.71</v>
      </c>
      <c r="BC144" s="11">
        <v>22.66</v>
      </c>
      <c r="BD144" s="11">
        <v>21.99</v>
      </c>
      <c r="BE144" s="11">
        <v>21.63</v>
      </c>
      <c r="BF144" s="11">
        <v>21.94</v>
      </c>
      <c r="BG144" s="11">
        <v>22.2</v>
      </c>
      <c r="BH144" s="195"/>
      <c r="BI144" s="20">
        <v>30</v>
      </c>
      <c r="BJ144" s="10">
        <v>29</v>
      </c>
      <c r="BK144" s="10">
        <v>18</v>
      </c>
      <c r="BL144" s="10">
        <v>62</v>
      </c>
      <c r="BM144" s="10">
        <v>39</v>
      </c>
      <c r="BN144" s="10">
        <v>107</v>
      </c>
      <c r="BO144" s="10">
        <v>120</v>
      </c>
      <c r="BP144" s="10">
        <v>75</v>
      </c>
      <c r="BQ144" s="10">
        <v>126</v>
      </c>
      <c r="BR144" s="10">
        <v>450</v>
      </c>
      <c r="BS144" s="10">
        <v>752</v>
      </c>
      <c r="BU144" s="20">
        <v>30</v>
      </c>
      <c r="BV144" s="10">
        <v>10</v>
      </c>
      <c r="BW144" s="10">
        <v>18</v>
      </c>
      <c r="BX144" s="10">
        <v>26</v>
      </c>
      <c r="BY144" s="10">
        <v>22</v>
      </c>
      <c r="BZ144" s="10">
        <v>65</v>
      </c>
      <c r="CA144" s="10">
        <v>97</v>
      </c>
      <c r="CB144" s="10">
        <v>75</v>
      </c>
      <c r="CC144" s="10">
        <v>126</v>
      </c>
      <c r="CD144" s="10">
        <v>417</v>
      </c>
      <c r="CE144" s="10">
        <v>323</v>
      </c>
    </row>
    <row r="145" spans="1:83" ht="14.25" customHeight="1" x14ac:dyDescent="0.2">
      <c r="A145" s="19" t="s">
        <v>31</v>
      </c>
      <c r="B145" s="2">
        <v>30</v>
      </c>
      <c r="C145" s="2">
        <v>225</v>
      </c>
      <c r="D145" s="2">
        <v>458</v>
      </c>
      <c r="E145" s="2">
        <v>684</v>
      </c>
      <c r="F145" s="2">
        <v>1388</v>
      </c>
      <c r="G145" s="2">
        <v>870</v>
      </c>
      <c r="H145" s="2">
        <v>911</v>
      </c>
      <c r="I145" s="2">
        <v>1013</v>
      </c>
      <c r="J145" s="2">
        <v>2153</v>
      </c>
      <c r="K145" s="2">
        <v>805</v>
      </c>
      <c r="M145" s="19" t="s">
        <v>133</v>
      </c>
      <c r="N145" s="2">
        <v>31</v>
      </c>
      <c r="O145" s="2">
        <v>58</v>
      </c>
      <c r="P145" s="2">
        <v>376</v>
      </c>
      <c r="Q145" s="2">
        <v>293</v>
      </c>
      <c r="R145" s="2">
        <v>504</v>
      </c>
      <c r="S145" s="2">
        <v>1430</v>
      </c>
      <c r="T145" s="2"/>
      <c r="U145" s="2">
        <v>1501</v>
      </c>
      <c r="V145" s="2">
        <v>898</v>
      </c>
      <c r="W145" s="2">
        <v>259</v>
      </c>
      <c r="Y145" s="19">
        <v>31</v>
      </c>
      <c r="Z145" s="2">
        <v>30</v>
      </c>
      <c r="AA145" s="2">
        <v>225</v>
      </c>
      <c r="AB145" s="2">
        <v>458</v>
      </c>
      <c r="AC145" s="2">
        <v>684</v>
      </c>
      <c r="AD145" s="2">
        <v>1388</v>
      </c>
      <c r="AE145" s="2">
        <v>870</v>
      </c>
      <c r="AF145" s="2">
        <v>911</v>
      </c>
      <c r="AG145" s="2">
        <v>1013</v>
      </c>
      <c r="AH145" s="2">
        <v>2153</v>
      </c>
      <c r="AI145" s="2">
        <v>805</v>
      </c>
      <c r="AK145" s="19">
        <v>31</v>
      </c>
      <c r="AL145" s="2">
        <v>31</v>
      </c>
      <c r="AM145" s="2">
        <v>58</v>
      </c>
      <c r="AN145" s="2">
        <v>376</v>
      </c>
      <c r="AO145" s="2">
        <v>293</v>
      </c>
      <c r="AP145" s="2">
        <v>504</v>
      </c>
      <c r="AQ145" s="2">
        <v>1430</v>
      </c>
      <c r="AR145" s="2"/>
      <c r="AS145" s="2">
        <v>1501</v>
      </c>
      <c r="AT145" s="2">
        <v>898</v>
      </c>
      <c r="AU145" s="2">
        <v>259</v>
      </c>
      <c r="AW145" s="19">
        <v>31</v>
      </c>
      <c r="AX145" s="8">
        <v>29.33</v>
      </c>
      <c r="AY145" s="8">
        <v>27.82</v>
      </c>
      <c r="AZ145" s="8">
        <v>27.89</v>
      </c>
      <c r="BA145" s="8">
        <v>25.76</v>
      </c>
      <c r="BB145" s="8">
        <v>24.9</v>
      </c>
      <c r="BC145" s="8">
        <v>24.66</v>
      </c>
      <c r="BD145" s="8"/>
      <c r="BE145" s="8">
        <v>23.36</v>
      </c>
      <c r="BF145" s="8">
        <v>22.43</v>
      </c>
      <c r="BG145" s="8">
        <v>21.35</v>
      </c>
      <c r="BH145" s="195"/>
      <c r="BI145" s="19">
        <v>31</v>
      </c>
      <c r="BJ145" s="2">
        <v>31</v>
      </c>
      <c r="BK145" s="2">
        <v>58</v>
      </c>
      <c r="BL145" s="2">
        <v>376</v>
      </c>
      <c r="BM145" s="2">
        <v>293</v>
      </c>
      <c r="BN145" s="2">
        <v>504</v>
      </c>
      <c r="BO145" s="2">
        <v>1430</v>
      </c>
      <c r="BP145" s="2"/>
      <c r="BQ145" s="2">
        <v>1501</v>
      </c>
      <c r="BR145" s="2">
        <v>898</v>
      </c>
      <c r="BS145" s="2">
        <v>259</v>
      </c>
      <c r="BU145" s="19">
        <v>31</v>
      </c>
      <c r="BV145" s="2">
        <v>31</v>
      </c>
      <c r="BW145" s="2">
        <v>58</v>
      </c>
      <c r="BX145" s="2">
        <v>376</v>
      </c>
      <c r="BY145" s="2">
        <v>293</v>
      </c>
      <c r="BZ145" s="2">
        <v>504</v>
      </c>
      <c r="CA145" s="2">
        <v>1430</v>
      </c>
      <c r="CB145" s="2"/>
      <c r="CC145" s="2">
        <v>1501</v>
      </c>
      <c r="CD145" s="2">
        <v>898</v>
      </c>
      <c r="CE145" s="2">
        <v>166</v>
      </c>
    </row>
    <row r="146" spans="1:83" ht="14.25" customHeight="1" x14ac:dyDescent="0.2">
      <c r="A146" s="20" t="s">
        <v>32</v>
      </c>
      <c r="B146" s="10">
        <v>32</v>
      </c>
      <c r="C146" s="10">
        <v>203</v>
      </c>
      <c r="D146" s="10">
        <v>39</v>
      </c>
      <c r="E146" s="10">
        <v>253</v>
      </c>
      <c r="F146" s="10">
        <v>1121</v>
      </c>
      <c r="G146" s="10">
        <v>1817</v>
      </c>
      <c r="H146" s="10">
        <v>1931</v>
      </c>
      <c r="I146" s="10">
        <v>1949</v>
      </c>
      <c r="J146" s="10">
        <v>2909</v>
      </c>
      <c r="K146" s="10">
        <v>1302</v>
      </c>
      <c r="M146" s="20" t="s">
        <v>134</v>
      </c>
      <c r="N146" s="10">
        <v>32</v>
      </c>
      <c r="O146" s="10">
        <v>56</v>
      </c>
      <c r="P146" s="10"/>
      <c r="Q146" s="10"/>
      <c r="R146" s="10">
        <v>1412</v>
      </c>
      <c r="S146" s="10"/>
      <c r="T146" s="10"/>
      <c r="U146" s="10"/>
      <c r="V146" s="10"/>
      <c r="W146" s="10"/>
      <c r="Y146" s="20">
        <v>32</v>
      </c>
      <c r="Z146" s="10">
        <v>32</v>
      </c>
      <c r="AA146" s="10">
        <v>203</v>
      </c>
      <c r="AB146" s="10">
        <v>39</v>
      </c>
      <c r="AC146" s="10">
        <v>253</v>
      </c>
      <c r="AD146" s="10">
        <v>1121</v>
      </c>
      <c r="AE146" s="10">
        <v>1817</v>
      </c>
      <c r="AF146" s="10">
        <v>1931</v>
      </c>
      <c r="AG146" s="10">
        <v>1949</v>
      </c>
      <c r="AH146" s="10">
        <v>2909</v>
      </c>
      <c r="AI146" s="10">
        <v>1302</v>
      </c>
      <c r="AK146" s="20">
        <v>32</v>
      </c>
      <c r="AL146" s="10">
        <v>32</v>
      </c>
      <c r="AM146" s="10">
        <v>56</v>
      </c>
      <c r="AN146" s="10"/>
      <c r="AO146" s="10"/>
      <c r="AP146" s="10">
        <v>1412</v>
      </c>
      <c r="AQ146" s="10"/>
      <c r="AR146" s="10"/>
      <c r="AS146" s="10"/>
      <c r="AT146" s="10"/>
      <c r="AU146" s="10"/>
      <c r="AW146" s="20">
        <v>32</v>
      </c>
      <c r="AX146" s="11">
        <v>29.38</v>
      </c>
      <c r="AY146" s="11">
        <v>27.77</v>
      </c>
      <c r="AZ146" s="11"/>
      <c r="BA146" s="11"/>
      <c r="BB146" s="11">
        <v>26.06</v>
      </c>
      <c r="BC146" s="11"/>
      <c r="BD146" s="11"/>
      <c r="BE146" s="11"/>
      <c r="BF146" s="11"/>
      <c r="BG146" s="11"/>
      <c r="BH146" s="195"/>
      <c r="BI146" s="20">
        <v>32</v>
      </c>
      <c r="BJ146" s="10">
        <v>32</v>
      </c>
      <c r="BK146" s="10">
        <v>56</v>
      </c>
      <c r="BL146" s="10"/>
      <c r="BM146" s="10"/>
      <c r="BN146" s="10">
        <v>1412</v>
      </c>
      <c r="BO146" s="10"/>
      <c r="BP146" s="10"/>
      <c r="BQ146" s="10"/>
      <c r="BR146" s="10"/>
      <c r="BS146" s="10"/>
      <c r="BU146" s="20">
        <v>32</v>
      </c>
      <c r="BV146" s="10">
        <v>13</v>
      </c>
      <c r="BW146" s="10">
        <v>7</v>
      </c>
      <c r="BX146" s="10">
        <v>10</v>
      </c>
      <c r="BY146" s="10">
        <v>35</v>
      </c>
      <c r="BZ146" s="10">
        <v>103</v>
      </c>
      <c r="CA146" s="10">
        <v>65</v>
      </c>
      <c r="CB146" s="10">
        <v>58</v>
      </c>
      <c r="CC146" s="10">
        <v>63</v>
      </c>
      <c r="CD146" s="10">
        <v>124</v>
      </c>
      <c r="CE146" s="10">
        <v>142</v>
      </c>
    </row>
    <row r="147" spans="1:83" ht="14.25" customHeight="1" x14ac:dyDescent="0.2">
      <c r="A147" s="19" t="s">
        <v>33</v>
      </c>
      <c r="B147" s="2">
        <v>33</v>
      </c>
      <c r="C147" s="2">
        <v>77</v>
      </c>
      <c r="D147" s="2">
        <v>347</v>
      </c>
      <c r="E147" s="2">
        <v>370</v>
      </c>
      <c r="F147" s="2">
        <v>264</v>
      </c>
      <c r="G147" s="2">
        <v>590</v>
      </c>
      <c r="H147" s="2">
        <v>44</v>
      </c>
      <c r="I147" s="2">
        <v>142</v>
      </c>
      <c r="J147" s="2">
        <v>374</v>
      </c>
      <c r="K147" s="2">
        <v>543</v>
      </c>
      <c r="M147" s="19" t="s">
        <v>135</v>
      </c>
      <c r="N147" s="2">
        <v>33</v>
      </c>
      <c r="O147" s="2"/>
      <c r="P147" s="2"/>
      <c r="Q147" s="2"/>
      <c r="R147" s="2"/>
      <c r="S147" s="2"/>
      <c r="T147" s="2"/>
      <c r="U147" s="2"/>
      <c r="V147" s="2"/>
      <c r="W147" s="2"/>
      <c r="Y147" s="19">
        <v>33</v>
      </c>
      <c r="Z147" s="2">
        <v>33</v>
      </c>
      <c r="AA147" s="2">
        <v>77</v>
      </c>
      <c r="AB147" s="2">
        <v>347</v>
      </c>
      <c r="AC147" s="2">
        <v>370</v>
      </c>
      <c r="AD147" s="2">
        <v>264</v>
      </c>
      <c r="AE147" s="2">
        <v>590</v>
      </c>
      <c r="AF147" s="2">
        <v>44</v>
      </c>
      <c r="AG147" s="2">
        <v>142</v>
      </c>
      <c r="AH147" s="2">
        <v>374</v>
      </c>
      <c r="AI147" s="2">
        <v>543</v>
      </c>
      <c r="AK147" s="19">
        <v>33</v>
      </c>
      <c r="AL147" s="2">
        <v>33</v>
      </c>
      <c r="AM147" s="2"/>
      <c r="AN147" s="2"/>
      <c r="AO147" s="2"/>
      <c r="AP147" s="2"/>
      <c r="AQ147" s="2"/>
      <c r="AR147" s="2"/>
      <c r="AS147" s="2"/>
      <c r="AT147" s="2"/>
      <c r="AU147" s="2"/>
      <c r="AW147" s="19">
        <v>33</v>
      </c>
      <c r="AX147" s="8">
        <v>29.39</v>
      </c>
      <c r="AY147" s="8"/>
      <c r="AZ147" s="8"/>
      <c r="BA147" s="8"/>
      <c r="BB147" s="8"/>
      <c r="BC147" s="8"/>
      <c r="BD147" s="8"/>
      <c r="BE147" s="8"/>
      <c r="BF147" s="8"/>
      <c r="BG147" s="8"/>
      <c r="BH147" s="195"/>
      <c r="BI147" s="19">
        <v>33</v>
      </c>
      <c r="BJ147" s="2">
        <v>33</v>
      </c>
      <c r="BK147" s="2"/>
      <c r="BL147" s="2"/>
      <c r="BM147" s="2"/>
      <c r="BN147" s="2"/>
      <c r="BO147" s="2"/>
      <c r="BP147" s="2"/>
      <c r="BQ147" s="2"/>
      <c r="BR147" s="2"/>
      <c r="BS147" s="2"/>
      <c r="BU147" s="19">
        <v>33</v>
      </c>
      <c r="BV147" s="2">
        <v>33</v>
      </c>
      <c r="BW147" s="2"/>
      <c r="BX147" s="2"/>
      <c r="BY147" s="2"/>
      <c r="BZ147" s="2"/>
      <c r="CA147" s="2"/>
      <c r="CB147" s="2"/>
      <c r="CC147" s="2"/>
      <c r="CD147" s="2"/>
      <c r="CE147" s="2"/>
    </row>
    <row r="148" spans="1:83" ht="14.25" customHeight="1" x14ac:dyDescent="0.2">
      <c r="A148" s="20" t="s">
        <v>34</v>
      </c>
      <c r="B148" s="10">
        <v>34</v>
      </c>
      <c r="C148" s="10">
        <v>82</v>
      </c>
      <c r="D148" s="10">
        <v>189</v>
      </c>
      <c r="E148" s="10">
        <v>191</v>
      </c>
      <c r="F148" s="10">
        <v>138</v>
      </c>
      <c r="G148" s="10">
        <v>249</v>
      </c>
      <c r="H148" s="10">
        <v>503</v>
      </c>
      <c r="I148" s="10">
        <v>572</v>
      </c>
      <c r="J148" s="10">
        <v>455</v>
      </c>
      <c r="K148" s="10">
        <v>470</v>
      </c>
      <c r="M148" s="20" t="s">
        <v>136</v>
      </c>
      <c r="N148" s="10">
        <v>34</v>
      </c>
      <c r="O148" s="10">
        <v>163</v>
      </c>
      <c r="P148" s="10"/>
      <c r="Q148" s="10"/>
      <c r="R148" s="10"/>
      <c r="S148" s="10">
        <v>5046</v>
      </c>
      <c r="T148" s="10"/>
      <c r="U148" s="10"/>
      <c r="V148" s="10">
        <v>481</v>
      </c>
      <c r="W148" s="10"/>
      <c r="Y148" s="20">
        <v>34</v>
      </c>
      <c r="Z148" s="10">
        <v>34</v>
      </c>
      <c r="AA148" s="10">
        <v>82</v>
      </c>
      <c r="AB148" s="10">
        <v>189</v>
      </c>
      <c r="AC148" s="10">
        <v>191</v>
      </c>
      <c r="AD148" s="10">
        <v>138</v>
      </c>
      <c r="AE148" s="10">
        <v>249</v>
      </c>
      <c r="AF148" s="10">
        <v>503</v>
      </c>
      <c r="AG148" s="10">
        <v>572</v>
      </c>
      <c r="AH148" s="10">
        <v>455</v>
      </c>
      <c r="AI148" s="10">
        <v>470</v>
      </c>
      <c r="AK148" s="20">
        <v>34</v>
      </c>
      <c r="AL148" s="10">
        <v>34</v>
      </c>
      <c r="AM148" s="10">
        <v>163</v>
      </c>
      <c r="AN148" s="10"/>
      <c r="AO148" s="10"/>
      <c r="AP148" s="10"/>
      <c r="AQ148" s="10">
        <v>5046</v>
      </c>
      <c r="AR148" s="10"/>
      <c r="AS148" s="10"/>
      <c r="AT148" s="10">
        <v>481</v>
      </c>
      <c r="AU148" s="10"/>
      <c r="AW148" s="20">
        <v>34</v>
      </c>
      <c r="AX148" s="11">
        <v>29.41</v>
      </c>
      <c r="AY148" s="11">
        <v>28.52</v>
      </c>
      <c r="AZ148" s="11"/>
      <c r="BA148" s="11"/>
      <c r="BB148" s="11"/>
      <c r="BC148" s="11">
        <v>27.4</v>
      </c>
      <c r="BD148" s="11"/>
      <c r="BE148" s="11"/>
      <c r="BF148" s="11">
        <v>21.98</v>
      </c>
      <c r="BG148" s="11"/>
      <c r="BH148" s="195"/>
      <c r="BI148" s="20">
        <v>34</v>
      </c>
      <c r="BJ148" s="10">
        <v>34</v>
      </c>
      <c r="BK148" s="10">
        <v>163</v>
      </c>
      <c r="BL148" s="10"/>
      <c r="BM148" s="10"/>
      <c r="BN148" s="10"/>
      <c r="BO148" s="10">
        <v>5046</v>
      </c>
      <c r="BP148" s="10"/>
      <c r="BQ148" s="10"/>
      <c r="BR148" s="10">
        <v>481</v>
      </c>
      <c r="BS148" s="10"/>
      <c r="BU148" s="20">
        <v>34</v>
      </c>
      <c r="BV148" s="10">
        <v>13</v>
      </c>
      <c r="BW148" s="10">
        <v>104</v>
      </c>
      <c r="BX148" s="10"/>
      <c r="BY148" s="10"/>
      <c r="BZ148" s="10"/>
      <c r="CA148" s="10">
        <v>2248</v>
      </c>
      <c r="CB148" s="10"/>
      <c r="CC148" s="10"/>
      <c r="CD148" s="10">
        <v>481</v>
      </c>
      <c r="CE148" s="10"/>
    </row>
    <row r="149" spans="1:83" ht="14.25" customHeight="1" x14ac:dyDescent="0.2">
      <c r="A149" s="19" t="s">
        <v>35</v>
      </c>
      <c r="B149" s="2">
        <v>35</v>
      </c>
      <c r="C149" s="2">
        <v>44</v>
      </c>
      <c r="D149" s="2">
        <v>41</v>
      </c>
      <c r="E149" s="2">
        <v>3</v>
      </c>
      <c r="F149" s="2">
        <v>22</v>
      </c>
      <c r="G149" s="2">
        <v>50</v>
      </c>
      <c r="H149" s="2">
        <v>221</v>
      </c>
      <c r="I149" s="2">
        <v>29</v>
      </c>
      <c r="J149" s="2">
        <v>40</v>
      </c>
      <c r="K149" s="2">
        <v>105</v>
      </c>
      <c r="M149" s="19" t="s">
        <v>137</v>
      </c>
      <c r="N149" s="2">
        <v>35</v>
      </c>
      <c r="O149" s="2">
        <v>182</v>
      </c>
      <c r="P149" s="2">
        <v>154</v>
      </c>
      <c r="Q149" s="2">
        <v>110</v>
      </c>
      <c r="R149" s="2">
        <v>127</v>
      </c>
      <c r="S149" s="2">
        <v>168</v>
      </c>
      <c r="T149" s="2">
        <v>456</v>
      </c>
      <c r="U149" s="2">
        <v>735</v>
      </c>
      <c r="V149" s="2">
        <v>428</v>
      </c>
      <c r="W149" s="2"/>
      <c r="Y149" s="19">
        <v>35</v>
      </c>
      <c r="Z149" s="2">
        <v>35</v>
      </c>
      <c r="AA149" s="2">
        <v>44</v>
      </c>
      <c r="AB149" s="2">
        <v>41</v>
      </c>
      <c r="AC149" s="2">
        <v>3</v>
      </c>
      <c r="AD149" s="2">
        <v>22</v>
      </c>
      <c r="AE149" s="2">
        <v>50</v>
      </c>
      <c r="AF149" s="2">
        <v>221</v>
      </c>
      <c r="AG149" s="2">
        <v>29</v>
      </c>
      <c r="AH149" s="2">
        <v>40</v>
      </c>
      <c r="AI149" s="2">
        <v>105</v>
      </c>
      <c r="AK149" s="19">
        <v>35</v>
      </c>
      <c r="AL149" s="2">
        <v>35</v>
      </c>
      <c r="AM149" s="2">
        <v>182</v>
      </c>
      <c r="AN149" s="2">
        <v>154</v>
      </c>
      <c r="AO149" s="2">
        <v>110</v>
      </c>
      <c r="AP149" s="2">
        <v>127</v>
      </c>
      <c r="AQ149" s="2">
        <v>168</v>
      </c>
      <c r="AR149" s="2">
        <v>456</v>
      </c>
      <c r="AS149" s="2">
        <v>735</v>
      </c>
      <c r="AT149" s="2">
        <v>428</v>
      </c>
      <c r="AU149" s="2"/>
      <c r="AW149" s="19">
        <v>35</v>
      </c>
      <c r="AX149" s="8">
        <v>29.43</v>
      </c>
      <c r="AY149" s="8">
        <v>28.6</v>
      </c>
      <c r="AZ149" s="8">
        <v>27.01</v>
      </c>
      <c r="BA149" s="8">
        <v>24.84</v>
      </c>
      <c r="BB149" s="8">
        <v>23.8</v>
      </c>
      <c r="BC149" s="8">
        <v>22.89</v>
      </c>
      <c r="BD149" s="8">
        <v>22.96</v>
      </c>
      <c r="BE149" s="8">
        <v>22.69</v>
      </c>
      <c r="BF149" s="4">
        <v>21.9</v>
      </c>
      <c r="BG149" s="8"/>
      <c r="BH149" s="195"/>
      <c r="BI149" s="19">
        <v>35</v>
      </c>
      <c r="BJ149" s="2">
        <v>35</v>
      </c>
      <c r="BK149" s="2">
        <v>182</v>
      </c>
      <c r="BL149" s="2">
        <v>154</v>
      </c>
      <c r="BM149" s="2">
        <v>110</v>
      </c>
      <c r="BN149" s="2">
        <v>127</v>
      </c>
      <c r="BO149" s="2">
        <v>168</v>
      </c>
      <c r="BP149" s="2">
        <v>456</v>
      </c>
      <c r="BQ149" s="2">
        <v>735</v>
      </c>
      <c r="BR149" s="2">
        <v>428</v>
      </c>
      <c r="BS149" s="2"/>
      <c r="BU149" s="19">
        <v>35</v>
      </c>
      <c r="BV149" s="2">
        <v>35</v>
      </c>
      <c r="BW149" s="2">
        <v>37</v>
      </c>
      <c r="BX149" s="2">
        <v>56</v>
      </c>
      <c r="BY149" s="2">
        <v>34</v>
      </c>
      <c r="BZ149" s="2">
        <v>82</v>
      </c>
      <c r="CA149" s="2">
        <v>122</v>
      </c>
      <c r="CB149" s="2">
        <v>235</v>
      </c>
      <c r="CC149" s="2">
        <v>456</v>
      </c>
      <c r="CD149" s="2">
        <v>385</v>
      </c>
      <c r="CE149" s="2"/>
    </row>
    <row r="150" spans="1:83" ht="14.25" customHeight="1" x14ac:dyDescent="0.2">
      <c r="A150" s="20" t="s">
        <v>36</v>
      </c>
      <c r="B150" s="10">
        <v>36</v>
      </c>
      <c r="C150" s="10">
        <v>240</v>
      </c>
      <c r="D150" s="10">
        <v>508</v>
      </c>
      <c r="E150" s="10">
        <v>570</v>
      </c>
      <c r="F150" s="10">
        <v>998</v>
      </c>
      <c r="G150" s="10"/>
      <c r="H150" s="10">
        <v>817</v>
      </c>
      <c r="I150" s="10">
        <v>1297</v>
      </c>
      <c r="J150" s="10"/>
      <c r="K150" s="10"/>
      <c r="M150" s="20" t="s">
        <v>138</v>
      </c>
      <c r="N150" s="10">
        <v>35</v>
      </c>
      <c r="O150" s="10"/>
      <c r="P150" s="10"/>
      <c r="Q150" s="10">
        <v>6984</v>
      </c>
      <c r="R150" s="10">
        <v>5693</v>
      </c>
      <c r="S150" s="10"/>
      <c r="T150" s="10"/>
      <c r="U150" s="10"/>
      <c r="V150" s="10"/>
      <c r="W150" s="10"/>
      <c r="Y150" s="20">
        <v>36</v>
      </c>
      <c r="Z150" s="10">
        <v>36</v>
      </c>
      <c r="AA150" s="10">
        <v>240</v>
      </c>
      <c r="AB150" s="10">
        <v>508</v>
      </c>
      <c r="AC150" s="10">
        <v>570</v>
      </c>
      <c r="AD150" s="10">
        <v>998</v>
      </c>
      <c r="AE150" s="10"/>
      <c r="AF150" s="10">
        <v>817</v>
      </c>
      <c r="AG150" s="10">
        <v>1297</v>
      </c>
      <c r="AH150" s="10"/>
      <c r="AI150" s="10"/>
      <c r="AK150" s="20">
        <v>36</v>
      </c>
      <c r="AL150" s="10">
        <v>35</v>
      </c>
      <c r="AM150" s="10"/>
      <c r="AN150" s="10"/>
      <c r="AO150" s="10">
        <v>6984</v>
      </c>
      <c r="AP150" s="10">
        <v>5693</v>
      </c>
      <c r="AQ150" s="10"/>
      <c r="AR150" s="10"/>
      <c r="AS150" s="10"/>
      <c r="AT150" s="10"/>
      <c r="AU150" s="10"/>
      <c r="AW150" s="20">
        <v>36</v>
      </c>
      <c r="AX150" s="11">
        <v>29.43</v>
      </c>
      <c r="AY150" s="11"/>
      <c r="AZ150" s="11"/>
      <c r="BA150" s="11">
        <v>34.090000000000003</v>
      </c>
      <c r="BB150" s="11">
        <v>29.93</v>
      </c>
      <c r="BC150" s="11"/>
      <c r="BD150" s="11"/>
      <c r="BE150" s="11"/>
      <c r="BF150" s="11"/>
      <c r="BG150" s="11"/>
      <c r="BH150" s="195"/>
      <c r="BI150" s="20">
        <v>36</v>
      </c>
      <c r="BJ150" s="10">
        <v>35</v>
      </c>
      <c r="BK150" s="10"/>
      <c r="BL150" s="10"/>
      <c r="BM150" s="10">
        <v>6984</v>
      </c>
      <c r="BN150" s="10">
        <v>5693</v>
      </c>
      <c r="BO150" s="10"/>
      <c r="BP150" s="10"/>
      <c r="BQ150" s="10"/>
      <c r="BR150" s="10"/>
      <c r="BS150" s="10"/>
      <c r="BU150" s="20">
        <v>36</v>
      </c>
      <c r="BV150" s="10">
        <v>35</v>
      </c>
      <c r="BW150" s="10"/>
      <c r="BX150" s="10">
        <v>7439</v>
      </c>
      <c r="BY150" s="10">
        <v>3639</v>
      </c>
      <c r="BZ150" s="10">
        <v>2853</v>
      </c>
      <c r="CA150" s="10"/>
      <c r="CB150" s="10"/>
      <c r="CC150" s="10"/>
      <c r="CD150" s="10"/>
      <c r="CE150" s="10"/>
    </row>
    <row r="151" spans="1:83" ht="14.25" customHeight="1" x14ac:dyDescent="0.2">
      <c r="A151" s="19" t="s">
        <v>37</v>
      </c>
      <c r="B151" s="7">
        <v>37</v>
      </c>
      <c r="C151" s="7">
        <v>33</v>
      </c>
      <c r="D151" s="7">
        <v>103</v>
      </c>
      <c r="E151" s="7">
        <v>661</v>
      </c>
      <c r="F151" s="7">
        <v>2170</v>
      </c>
      <c r="G151" s="7">
        <v>1251</v>
      </c>
      <c r="H151" s="7">
        <v>1731</v>
      </c>
      <c r="I151" s="7"/>
      <c r="J151" s="7"/>
      <c r="K151" s="7"/>
      <c r="M151" s="19" t="s">
        <v>139</v>
      </c>
      <c r="N151" s="7">
        <v>37</v>
      </c>
      <c r="O151" s="7">
        <v>214</v>
      </c>
      <c r="P151" s="7">
        <v>384</v>
      </c>
      <c r="Q151" s="7">
        <v>648</v>
      </c>
      <c r="R151" s="7">
        <v>958</v>
      </c>
      <c r="S151" s="7">
        <v>810</v>
      </c>
      <c r="T151" s="7">
        <v>934</v>
      </c>
      <c r="U151" s="7">
        <v>641</v>
      </c>
      <c r="V151" s="7">
        <v>994</v>
      </c>
      <c r="W151" s="7">
        <v>802</v>
      </c>
      <c r="Y151" s="19">
        <v>37</v>
      </c>
      <c r="Z151" s="7">
        <v>37</v>
      </c>
      <c r="AA151" s="7">
        <v>33</v>
      </c>
      <c r="AB151" s="7">
        <v>103</v>
      </c>
      <c r="AC151" s="7">
        <v>661</v>
      </c>
      <c r="AD151" s="7">
        <v>2170</v>
      </c>
      <c r="AE151" s="7">
        <v>1251</v>
      </c>
      <c r="AF151" s="7">
        <v>1731</v>
      </c>
      <c r="AG151" s="7"/>
      <c r="AH151" s="7"/>
      <c r="AI151" s="7"/>
      <c r="AK151" s="19">
        <v>37</v>
      </c>
      <c r="AL151" s="7">
        <v>37</v>
      </c>
      <c r="AM151" s="7">
        <v>214</v>
      </c>
      <c r="AN151" s="7">
        <v>384</v>
      </c>
      <c r="AO151" s="7">
        <v>648</v>
      </c>
      <c r="AP151" s="7">
        <v>958</v>
      </c>
      <c r="AQ151" s="7">
        <v>810</v>
      </c>
      <c r="AR151" s="7">
        <v>934</v>
      </c>
      <c r="AS151" s="7">
        <v>641</v>
      </c>
      <c r="AT151" s="7">
        <v>994</v>
      </c>
      <c r="AU151" s="7">
        <v>802</v>
      </c>
      <c r="AW151" s="19">
        <v>37</v>
      </c>
      <c r="AX151" s="8">
        <v>29.44</v>
      </c>
      <c r="AY151" s="8">
        <v>28.74</v>
      </c>
      <c r="AZ151" s="8">
        <v>27.92</v>
      </c>
      <c r="BA151" s="8">
        <v>26.56</v>
      </c>
      <c r="BB151" s="8">
        <v>25.53</v>
      </c>
      <c r="BC151" s="8">
        <v>24.04</v>
      </c>
      <c r="BD151" s="8">
        <v>23.53</v>
      </c>
      <c r="BE151" s="8">
        <v>22.58</v>
      </c>
      <c r="BF151" s="8">
        <v>22.51</v>
      </c>
      <c r="BG151" s="8">
        <v>22.51</v>
      </c>
      <c r="BH151" s="195"/>
      <c r="BI151" s="19">
        <v>37</v>
      </c>
      <c r="BJ151" s="7">
        <v>37</v>
      </c>
      <c r="BK151" s="7">
        <v>214</v>
      </c>
      <c r="BL151" s="7">
        <v>384</v>
      </c>
      <c r="BM151" s="7">
        <v>648</v>
      </c>
      <c r="BN151" s="7">
        <v>958</v>
      </c>
      <c r="BO151" s="7">
        <v>810</v>
      </c>
      <c r="BP151" s="7">
        <v>934</v>
      </c>
      <c r="BQ151" s="7">
        <v>641</v>
      </c>
      <c r="BR151" s="7">
        <v>994</v>
      </c>
      <c r="BS151" s="7">
        <v>802</v>
      </c>
      <c r="BU151" s="19">
        <v>37</v>
      </c>
      <c r="BV151" s="7">
        <v>37</v>
      </c>
      <c r="BW151" s="7">
        <v>44</v>
      </c>
      <c r="BX151" s="7">
        <v>48</v>
      </c>
      <c r="BY151" s="7">
        <v>33</v>
      </c>
      <c r="BZ151" s="7">
        <v>126</v>
      </c>
      <c r="CA151" s="7">
        <v>140</v>
      </c>
      <c r="CB151" s="7">
        <v>97</v>
      </c>
      <c r="CC151" s="7">
        <v>126</v>
      </c>
      <c r="CD151" s="7">
        <v>91</v>
      </c>
      <c r="CE151" s="7">
        <v>169</v>
      </c>
    </row>
    <row r="152" spans="1:83" ht="14.25" customHeight="1" x14ac:dyDescent="0.2">
      <c r="A152" s="20" t="s">
        <v>38</v>
      </c>
      <c r="B152" s="9">
        <v>38</v>
      </c>
      <c r="C152" s="9">
        <v>58</v>
      </c>
      <c r="D152" s="10">
        <v>116</v>
      </c>
      <c r="E152" s="10">
        <v>292</v>
      </c>
      <c r="F152" s="10">
        <v>663</v>
      </c>
      <c r="G152" s="10">
        <v>927</v>
      </c>
      <c r="H152" s="10">
        <v>3635</v>
      </c>
      <c r="I152" s="10">
        <v>1986</v>
      </c>
      <c r="J152" s="10">
        <v>1682</v>
      </c>
      <c r="K152" s="10">
        <v>912</v>
      </c>
      <c r="M152" s="20" t="s">
        <v>140</v>
      </c>
      <c r="N152" s="9">
        <v>38</v>
      </c>
      <c r="O152" s="9">
        <v>26</v>
      </c>
      <c r="P152" s="10">
        <v>31</v>
      </c>
      <c r="Q152" s="10">
        <v>59</v>
      </c>
      <c r="R152" s="10"/>
      <c r="S152" s="10"/>
      <c r="T152" s="10"/>
      <c r="U152" s="10"/>
      <c r="V152" s="10"/>
      <c r="W152" s="10">
        <v>591</v>
      </c>
      <c r="Y152" s="20">
        <v>38</v>
      </c>
      <c r="Z152" s="9">
        <v>38</v>
      </c>
      <c r="AA152" s="9">
        <v>58</v>
      </c>
      <c r="AB152" s="10">
        <v>116</v>
      </c>
      <c r="AC152" s="10">
        <v>292</v>
      </c>
      <c r="AD152" s="10">
        <v>663</v>
      </c>
      <c r="AE152" s="10">
        <v>927</v>
      </c>
      <c r="AF152" s="10">
        <v>3635</v>
      </c>
      <c r="AG152" s="10">
        <v>1986</v>
      </c>
      <c r="AH152" s="10">
        <v>1682</v>
      </c>
      <c r="AI152" s="10">
        <v>912</v>
      </c>
      <c r="AK152" s="20">
        <v>38</v>
      </c>
      <c r="AL152" s="9">
        <v>38</v>
      </c>
      <c r="AM152" s="9">
        <v>26</v>
      </c>
      <c r="AN152" s="10">
        <v>31</v>
      </c>
      <c r="AO152" s="10">
        <v>59</v>
      </c>
      <c r="AP152" s="10"/>
      <c r="AQ152" s="10"/>
      <c r="AR152" s="10"/>
      <c r="AS152" s="10"/>
      <c r="AT152" s="10"/>
      <c r="AU152" s="10">
        <v>591</v>
      </c>
      <c r="AW152" s="20">
        <v>38</v>
      </c>
      <c r="AX152" s="11">
        <v>29.47</v>
      </c>
      <c r="AY152" s="11">
        <v>27.28</v>
      </c>
      <c r="AZ152" s="11">
        <v>25.83</v>
      </c>
      <c r="BA152" s="11">
        <v>24.45</v>
      </c>
      <c r="BB152" s="11"/>
      <c r="BC152" s="11"/>
      <c r="BD152" s="11"/>
      <c r="BE152" s="11"/>
      <c r="BF152" s="11"/>
      <c r="BG152" s="11">
        <v>21.99</v>
      </c>
      <c r="BH152" s="195"/>
      <c r="BI152" s="20">
        <v>38</v>
      </c>
      <c r="BJ152" s="9">
        <v>38</v>
      </c>
      <c r="BK152" s="9">
        <v>26</v>
      </c>
      <c r="BL152" s="10">
        <v>31</v>
      </c>
      <c r="BM152" s="10">
        <v>59</v>
      </c>
      <c r="BN152" s="10"/>
      <c r="BO152" s="10"/>
      <c r="BP152" s="10"/>
      <c r="BQ152" s="10"/>
      <c r="BR152" s="10"/>
      <c r="BS152" s="10">
        <v>591</v>
      </c>
      <c r="BU152" s="20">
        <v>38</v>
      </c>
      <c r="BV152" s="9">
        <v>4</v>
      </c>
      <c r="BW152" s="9">
        <v>2</v>
      </c>
      <c r="BX152" s="10">
        <v>1</v>
      </c>
      <c r="BY152" s="10">
        <v>8</v>
      </c>
      <c r="BZ152" s="10"/>
      <c r="CA152" s="10"/>
      <c r="CB152" s="10"/>
      <c r="CC152" s="10"/>
      <c r="CD152" s="10"/>
      <c r="CE152" s="10">
        <v>220</v>
      </c>
    </row>
    <row r="153" spans="1:83" ht="14.25" customHeight="1" x14ac:dyDescent="0.2">
      <c r="A153" s="19" t="s">
        <v>39</v>
      </c>
      <c r="B153" s="2">
        <v>39</v>
      </c>
      <c r="C153" s="2">
        <v>61</v>
      </c>
      <c r="D153" s="2">
        <v>172</v>
      </c>
      <c r="E153" s="2">
        <v>253</v>
      </c>
      <c r="F153" s="2">
        <v>2380</v>
      </c>
      <c r="G153" s="2">
        <v>2157</v>
      </c>
      <c r="H153" s="2">
        <v>3123</v>
      </c>
      <c r="I153" s="2"/>
      <c r="J153" s="2">
        <v>2790</v>
      </c>
      <c r="K153" s="2"/>
      <c r="M153" s="19" t="s">
        <v>141</v>
      </c>
      <c r="N153" s="2">
        <v>39</v>
      </c>
      <c r="O153" s="2">
        <v>193</v>
      </c>
      <c r="P153" s="2">
        <v>334</v>
      </c>
      <c r="Q153" s="2">
        <v>581</v>
      </c>
      <c r="R153" s="2">
        <v>1755</v>
      </c>
      <c r="S153" s="2">
        <v>1508</v>
      </c>
      <c r="T153" s="2">
        <v>4204</v>
      </c>
      <c r="U153" s="2">
        <v>3966</v>
      </c>
      <c r="V153" s="2">
        <v>4428</v>
      </c>
      <c r="W153" s="2">
        <v>842</v>
      </c>
      <c r="Y153" s="19">
        <v>39</v>
      </c>
      <c r="Z153" s="2">
        <v>39</v>
      </c>
      <c r="AA153" s="2">
        <v>61</v>
      </c>
      <c r="AB153" s="2">
        <v>172</v>
      </c>
      <c r="AC153" s="2">
        <v>253</v>
      </c>
      <c r="AD153" s="2">
        <v>2380</v>
      </c>
      <c r="AE153" s="2">
        <v>2157</v>
      </c>
      <c r="AF153" s="2">
        <v>3123</v>
      </c>
      <c r="AG153" s="2"/>
      <c r="AH153" s="2">
        <v>2790</v>
      </c>
      <c r="AI153" s="2"/>
      <c r="AK153" s="19">
        <v>39</v>
      </c>
      <c r="AL153" s="2">
        <v>39</v>
      </c>
      <c r="AM153" s="2">
        <v>193</v>
      </c>
      <c r="AN153" s="2">
        <v>334</v>
      </c>
      <c r="AO153" s="2">
        <v>581</v>
      </c>
      <c r="AP153" s="2">
        <v>1755</v>
      </c>
      <c r="AQ153" s="2">
        <v>1508</v>
      </c>
      <c r="AR153" s="2">
        <v>4204</v>
      </c>
      <c r="AS153" s="2">
        <v>3966</v>
      </c>
      <c r="AT153" s="2">
        <v>4428</v>
      </c>
      <c r="AU153" s="2">
        <v>842</v>
      </c>
      <c r="AW153" s="19">
        <v>39</v>
      </c>
      <c r="AX153" s="8">
        <v>29.48</v>
      </c>
      <c r="AY153" s="8">
        <v>28.65</v>
      </c>
      <c r="AZ153" s="8">
        <v>27.77</v>
      </c>
      <c r="BA153" s="8">
        <v>26.45</v>
      </c>
      <c r="BB153" s="8">
        <v>26.41</v>
      </c>
      <c r="BC153" s="8">
        <v>24.74</v>
      </c>
      <c r="BD153" s="8">
        <v>25.84</v>
      </c>
      <c r="BE153" s="8">
        <v>24.98</v>
      </c>
      <c r="BF153" s="8">
        <v>25.2</v>
      </c>
      <c r="BG153" s="3">
        <v>22.35</v>
      </c>
      <c r="BH153" s="195"/>
      <c r="BI153" s="19">
        <v>39</v>
      </c>
      <c r="BJ153" s="2">
        <v>39</v>
      </c>
      <c r="BK153" s="2">
        <v>193</v>
      </c>
      <c r="BL153" s="2">
        <v>334</v>
      </c>
      <c r="BM153" s="2">
        <v>581</v>
      </c>
      <c r="BN153" s="2">
        <v>1755</v>
      </c>
      <c r="BO153" s="2">
        <v>1508</v>
      </c>
      <c r="BP153" s="2">
        <v>4204</v>
      </c>
      <c r="BQ153" s="2">
        <v>3966</v>
      </c>
      <c r="BR153" s="2">
        <v>4428</v>
      </c>
      <c r="BS153" s="2">
        <v>842</v>
      </c>
      <c r="BU153" s="19">
        <v>39</v>
      </c>
      <c r="BV153" s="2">
        <v>39</v>
      </c>
      <c r="BW153" s="2">
        <v>144</v>
      </c>
      <c r="BX153" s="2">
        <v>109</v>
      </c>
      <c r="BY153" s="2">
        <v>160</v>
      </c>
      <c r="BZ153" s="2">
        <v>218</v>
      </c>
      <c r="CA153" s="2">
        <v>102</v>
      </c>
      <c r="CB153" s="2">
        <v>66</v>
      </c>
      <c r="CC153" s="2">
        <v>112</v>
      </c>
      <c r="CD153" s="2">
        <v>100</v>
      </c>
      <c r="CE153" s="2">
        <v>141</v>
      </c>
    </row>
    <row r="154" spans="1:83" ht="14.25" customHeight="1" x14ac:dyDescent="0.2">
      <c r="A154" s="20" t="s">
        <v>40</v>
      </c>
      <c r="B154" s="10">
        <v>40</v>
      </c>
      <c r="C154" s="10"/>
      <c r="D154" s="10">
        <v>1444</v>
      </c>
      <c r="E154" s="10">
        <v>1561</v>
      </c>
      <c r="F154" s="10"/>
      <c r="G154" s="10">
        <v>885</v>
      </c>
      <c r="H154" s="10">
        <v>1191</v>
      </c>
      <c r="I154" s="10"/>
      <c r="J154" s="10"/>
      <c r="K154" s="10"/>
      <c r="M154" s="20" t="s">
        <v>142</v>
      </c>
      <c r="N154" s="10">
        <v>40</v>
      </c>
      <c r="O154" s="10">
        <v>64</v>
      </c>
      <c r="P154" s="10">
        <v>282</v>
      </c>
      <c r="Q154" s="10">
        <v>606</v>
      </c>
      <c r="R154" s="10">
        <v>778</v>
      </c>
      <c r="S154" s="10">
        <v>1347</v>
      </c>
      <c r="T154" s="10">
        <v>391</v>
      </c>
      <c r="U154" s="10">
        <v>144</v>
      </c>
      <c r="V154" s="10">
        <v>286</v>
      </c>
      <c r="W154" s="10">
        <v>298</v>
      </c>
      <c r="Y154" s="20">
        <v>40</v>
      </c>
      <c r="Z154" s="10">
        <v>40</v>
      </c>
      <c r="AA154" s="10"/>
      <c r="AB154" s="10">
        <v>1444</v>
      </c>
      <c r="AC154" s="10">
        <v>1561</v>
      </c>
      <c r="AD154" s="10"/>
      <c r="AE154" s="10">
        <v>885</v>
      </c>
      <c r="AF154" s="10">
        <v>1191</v>
      </c>
      <c r="AG154" s="10"/>
      <c r="AH154" s="10"/>
      <c r="AI154" s="10"/>
      <c r="AK154" s="20">
        <v>40</v>
      </c>
      <c r="AL154" s="10">
        <v>40</v>
      </c>
      <c r="AM154" s="10">
        <v>64</v>
      </c>
      <c r="AN154" s="10">
        <v>282</v>
      </c>
      <c r="AO154" s="10">
        <v>606</v>
      </c>
      <c r="AP154" s="10">
        <v>778</v>
      </c>
      <c r="AQ154" s="10">
        <v>1347</v>
      </c>
      <c r="AR154" s="10">
        <v>391</v>
      </c>
      <c r="AS154" s="10">
        <v>144</v>
      </c>
      <c r="AT154" s="10">
        <v>286</v>
      </c>
      <c r="AU154" s="10">
        <v>298</v>
      </c>
      <c r="AW154" s="20">
        <v>40</v>
      </c>
      <c r="AX154" s="11">
        <v>29.5</v>
      </c>
      <c r="AY154" s="11">
        <v>27.9</v>
      </c>
      <c r="AZ154" s="11">
        <v>27.57</v>
      </c>
      <c r="BA154" s="11">
        <v>26.49</v>
      </c>
      <c r="BB154" s="11">
        <v>25.32</v>
      </c>
      <c r="BC154" s="11">
        <v>24.58</v>
      </c>
      <c r="BD154" s="11">
        <v>22.85</v>
      </c>
      <c r="BE154" s="11">
        <v>21.68</v>
      </c>
      <c r="BF154" s="11">
        <v>21.66</v>
      </c>
      <c r="BG154" s="11">
        <v>21.44</v>
      </c>
      <c r="BH154" s="195"/>
      <c r="BI154" s="20">
        <v>40</v>
      </c>
      <c r="BJ154" s="10">
        <v>40</v>
      </c>
      <c r="BK154" s="10">
        <v>64</v>
      </c>
      <c r="BL154" s="10">
        <v>282</v>
      </c>
      <c r="BM154" s="10">
        <v>606</v>
      </c>
      <c r="BN154" s="10">
        <v>778</v>
      </c>
      <c r="BO154" s="10">
        <v>1347</v>
      </c>
      <c r="BP154" s="10">
        <v>391</v>
      </c>
      <c r="BQ154" s="10">
        <v>144</v>
      </c>
      <c r="BR154" s="10">
        <v>286</v>
      </c>
      <c r="BS154" s="10">
        <v>298</v>
      </c>
      <c r="BU154" s="20">
        <v>40</v>
      </c>
      <c r="BV154" s="10">
        <v>40</v>
      </c>
      <c r="BW154" s="10">
        <v>48</v>
      </c>
      <c r="BX154" s="10">
        <v>149</v>
      </c>
      <c r="BY154" s="10">
        <v>260</v>
      </c>
      <c r="BZ154" s="10">
        <v>451</v>
      </c>
      <c r="CA154" s="10">
        <v>874</v>
      </c>
      <c r="CB154" s="10">
        <v>391</v>
      </c>
      <c r="CC154" s="10">
        <v>107</v>
      </c>
      <c r="CD154" s="10">
        <v>191</v>
      </c>
      <c r="CE154" s="10">
        <v>72</v>
      </c>
    </row>
    <row r="155" spans="1:83" ht="14.25" customHeight="1" x14ac:dyDescent="0.2">
      <c r="A155" s="19" t="s">
        <v>41</v>
      </c>
      <c r="B155" s="1">
        <v>41</v>
      </c>
      <c r="C155" s="1">
        <v>70</v>
      </c>
      <c r="D155" s="2">
        <v>307</v>
      </c>
      <c r="E155" s="2">
        <v>1328</v>
      </c>
      <c r="F155" s="2">
        <v>374</v>
      </c>
      <c r="G155" s="2">
        <v>192</v>
      </c>
      <c r="H155" s="2">
        <v>359</v>
      </c>
      <c r="I155" s="2">
        <v>212</v>
      </c>
      <c r="J155" s="2">
        <v>491</v>
      </c>
      <c r="K155" s="2">
        <v>417</v>
      </c>
      <c r="M155" s="19" t="s">
        <v>143</v>
      </c>
      <c r="N155" s="1">
        <v>41</v>
      </c>
      <c r="O155" s="1">
        <v>43</v>
      </c>
      <c r="P155" s="2">
        <v>95</v>
      </c>
      <c r="Q155" s="2">
        <v>348</v>
      </c>
      <c r="R155" s="2">
        <v>160</v>
      </c>
      <c r="S155" s="2">
        <v>1051</v>
      </c>
      <c r="T155" s="2">
        <v>1444</v>
      </c>
      <c r="U155" s="2">
        <v>843</v>
      </c>
      <c r="V155" s="2">
        <v>1245</v>
      </c>
      <c r="W155" s="2">
        <v>504</v>
      </c>
      <c r="Y155" s="19">
        <v>41</v>
      </c>
      <c r="Z155" s="1">
        <v>41</v>
      </c>
      <c r="AA155" s="1">
        <v>70</v>
      </c>
      <c r="AB155" s="2">
        <v>307</v>
      </c>
      <c r="AC155" s="2">
        <v>1328</v>
      </c>
      <c r="AD155" s="2">
        <v>374</v>
      </c>
      <c r="AE155" s="2">
        <v>192</v>
      </c>
      <c r="AF155" s="2">
        <v>359</v>
      </c>
      <c r="AG155" s="2">
        <v>212</v>
      </c>
      <c r="AH155" s="2">
        <v>491</v>
      </c>
      <c r="AI155" s="2">
        <v>417</v>
      </c>
      <c r="AK155" s="19">
        <v>41</v>
      </c>
      <c r="AL155" s="1">
        <v>41</v>
      </c>
      <c r="AM155" s="1">
        <v>43</v>
      </c>
      <c r="AN155" s="2">
        <v>95</v>
      </c>
      <c r="AO155" s="2">
        <v>348</v>
      </c>
      <c r="AP155" s="2">
        <v>160</v>
      </c>
      <c r="AQ155" s="2">
        <v>1051</v>
      </c>
      <c r="AR155" s="2">
        <v>1444</v>
      </c>
      <c r="AS155" s="2">
        <v>843</v>
      </c>
      <c r="AT155" s="2">
        <v>1245</v>
      </c>
      <c r="AU155" s="2">
        <v>504</v>
      </c>
      <c r="AW155" s="19">
        <v>41</v>
      </c>
      <c r="AX155" s="8">
        <v>29.51</v>
      </c>
      <c r="AY155" s="8">
        <v>27.58</v>
      </c>
      <c r="AZ155" s="8">
        <v>26.62</v>
      </c>
      <c r="BA155" s="4">
        <v>25.92</v>
      </c>
      <c r="BB155" s="8">
        <v>23.99</v>
      </c>
      <c r="BC155" s="4">
        <v>24.33</v>
      </c>
      <c r="BD155" s="4">
        <v>23.97</v>
      </c>
      <c r="BE155" s="4">
        <v>22.8</v>
      </c>
      <c r="BF155" s="4">
        <v>22.7</v>
      </c>
      <c r="BG155" s="3">
        <v>22</v>
      </c>
      <c r="BH155" s="195"/>
      <c r="BI155" s="19">
        <v>41</v>
      </c>
      <c r="BJ155" s="1">
        <v>41</v>
      </c>
      <c r="BK155" s="1">
        <v>43</v>
      </c>
      <c r="BL155" s="2">
        <v>95</v>
      </c>
      <c r="BM155" s="2">
        <v>348</v>
      </c>
      <c r="BN155" s="2">
        <v>160</v>
      </c>
      <c r="BO155" s="2">
        <v>1051</v>
      </c>
      <c r="BP155" s="2">
        <v>1444</v>
      </c>
      <c r="BQ155" s="2">
        <v>843</v>
      </c>
      <c r="BR155" s="2">
        <v>1245</v>
      </c>
      <c r="BS155" s="2">
        <v>504</v>
      </c>
      <c r="BU155" s="19">
        <v>41</v>
      </c>
      <c r="BV155" s="1">
        <v>8</v>
      </c>
      <c r="BW155" s="1">
        <v>3</v>
      </c>
      <c r="BX155" s="2">
        <v>2</v>
      </c>
      <c r="BY155" s="2">
        <v>6</v>
      </c>
      <c r="BZ155" s="2">
        <v>7</v>
      </c>
      <c r="CA155" s="2">
        <v>22</v>
      </c>
      <c r="CB155" s="2">
        <v>16</v>
      </c>
      <c r="CC155" s="2">
        <v>24</v>
      </c>
      <c r="CD155" s="2">
        <v>14</v>
      </c>
      <c r="CE155" s="2">
        <v>18</v>
      </c>
    </row>
    <row r="156" spans="1:83" ht="14.25" customHeight="1" x14ac:dyDescent="0.2">
      <c r="A156" s="20" t="s">
        <v>42</v>
      </c>
      <c r="B156" s="10">
        <v>42</v>
      </c>
      <c r="C156" s="10">
        <v>113</v>
      </c>
      <c r="D156" s="10">
        <v>112</v>
      </c>
      <c r="E156" s="10">
        <v>175</v>
      </c>
      <c r="F156" s="10">
        <v>22</v>
      </c>
      <c r="G156" s="10">
        <v>13</v>
      </c>
      <c r="H156" s="10">
        <v>104</v>
      </c>
      <c r="I156" s="10">
        <v>551</v>
      </c>
      <c r="J156" s="10">
        <v>549</v>
      </c>
      <c r="K156" s="10">
        <v>253</v>
      </c>
      <c r="M156" s="20" t="s">
        <v>144</v>
      </c>
      <c r="N156" s="10">
        <v>42</v>
      </c>
      <c r="O156" s="10">
        <v>130</v>
      </c>
      <c r="P156" s="10">
        <v>390</v>
      </c>
      <c r="Q156" s="10">
        <v>923</v>
      </c>
      <c r="R156" s="10">
        <v>846</v>
      </c>
      <c r="S156" s="10">
        <v>1863</v>
      </c>
      <c r="T156" s="10">
        <v>3295</v>
      </c>
      <c r="U156" s="10">
        <v>2104</v>
      </c>
      <c r="V156" s="10">
        <v>1101</v>
      </c>
      <c r="W156" s="10">
        <v>729</v>
      </c>
      <c r="Y156" s="20">
        <v>42</v>
      </c>
      <c r="Z156" s="10">
        <v>42</v>
      </c>
      <c r="AA156" s="10">
        <v>113</v>
      </c>
      <c r="AB156" s="10">
        <v>112</v>
      </c>
      <c r="AC156" s="10">
        <v>175</v>
      </c>
      <c r="AD156" s="10">
        <v>22</v>
      </c>
      <c r="AE156" s="10">
        <v>13</v>
      </c>
      <c r="AF156" s="10">
        <v>104</v>
      </c>
      <c r="AG156" s="10">
        <v>551</v>
      </c>
      <c r="AH156" s="10">
        <v>549</v>
      </c>
      <c r="AI156" s="10">
        <v>253</v>
      </c>
      <c r="AK156" s="20">
        <v>42</v>
      </c>
      <c r="AL156" s="10">
        <v>42</v>
      </c>
      <c r="AM156" s="10">
        <v>130</v>
      </c>
      <c r="AN156" s="10">
        <v>390</v>
      </c>
      <c r="AO156" s="10">
        <v>923</v>
      </c>
      <c r="AP156" s="10">
        <v>846</v>
      </c>
      <c r="AQ156" s="10">
        <v>1863</v>
      </c>
      <c r="AR156" s="10">
        <v>3295</v>
      </c>
      <c r="AS156" s="10">
        <v>2104</v>
      </c>
      <c r="AT156" s="10">
        <v>1101</v>
      </c>
      <c r="AU156" s="10">
        <v>729</v>
      </c>
      <c r="AW156" s="20">
        <v>42</v>
      </c>
      <c r="AX156" s="11">
        <v>29.52</v>
      </c>
      <c r="AY156" s="11">
        <v>28.35</v>
      </c>
      <c r="AZ156" s="11">
        <v>27.93</v>
      </c>
      <c r="BA156" s="11">
        <v>27.02</v>
      </c>
      <c r="BB156" s="11">
        <v>25.41</v>
      </c>
      <c r="BC156" s="11">
        <v>25.01</v>
      </c>
      <c r="BD156" s="11">
        <v>25.22</v>
      </c>
      <c r="BE156" s="11">
        <v>23.76</v>
      </c>
      <c r="BF156" s="11">
        <v>22.59</v>
      </c>
      <c r="BG156" s="12">
        <v>22.16</v>
      </c>
      <c r="BH156" s="195"/>
      <c r="BI156" s="20">
        <v>42</v>
      </c>
      <c r="BJ156" s="10">
        <v>42</v>
      </c>
      <c r="BK156" s="10">
        <v>130</v>
      </c>
      <c r="BL156" s="10">
        <v>390</v>
      </c>
      <c r="BM156" s="10">
        <v>923</v>
      </c>
      <c r="BN156" s="10">
        <v>846</v>
      </c>
      <c r="BO156" s="10">
        <v>1863</v>
      </c>
      <c r="BP156" s="10">
        <v>3295</v>
      </c>
      <c r="BQ156" s="10">
        <v>2104</v>
      </c>
      <c r="BR156" s="10">
        <v>1101</v>
      </c>
      <c r="BS156" s="10">
        <v>729</v>
      </c>
      <c r="BU156" s="20">
        <v>42</v>
      </c>
      <c r="BV156" s="10">
        <v>7</v>
      </c>
      <c r="BW156" s="10">
        <v>45</v>
      </c>
      <c r="BX156" s="10">
        <v>39</v>
      </c>
      <c r="BY156" s="10">
        <v>205</v>
      </c>
      <c r="BZ156" s="10">
        <v>166</v>
      </c>
      <c r="CA156" s="10">
        <v>430</v>
      </c>
      <c r="CB156" s="10">
        <v>505</v>
      </c>
      <c r="CC156" s="10">
        <v>407</v>
      </c>
      <c r="CD156" s="10">
        <v>185</v>
      </c>
      <c r="CE156" s="10">
        <v>98</v>
      </c>
    </row>
    <row r="157" spans="1:83" ht="14.25" customHeight="1" x14ac:dyDescent="0.2">
      <c r="A157" s="19" t="s">
        <v>43</v>
      </c>
      <c r="B157" s="2">
        <v>43</v>
      </c>
      <c r="C157" s="2">
        <v>102</v>
      </c>
      <c r="D157" s="2">
        <v>156</v>
      </c>
      <c r="E157" s="2">
        <v>74</v>
      </c>
      <c r="F157" s="2">
        <v>78</v>
      </c>
      <c r="G157" s="2">
        <v>39</v>
      </c>
      <c r="H157" s="2">
        <v>285</v>
      </c>
      <c r="I157" s="2">
        <v>279</v>
      </c>
      <c r="J157" s="2">
        <v>229</v>
      </c>
      <c r="K157" s="2">
        <v>617</v>
      </c>
      <c r="M157" s="19" t="s">
        <v>145</v>
      </c>
      <c r="N157" s="2">
        <v>43</v>
      </c>
      <c r="O157" s="2">
        <v>170</v>
      </c>
      <c r="P157" s="2">
        <v>520</v>
      </c>
      <c r="Q157" s="2">
        <v>1050</v>
      </c>
      <c r="R157" s="2">
        <v>1055</v>
      </c>
      <c r="S157" s="2">
        <v>1821</v>
      </c>
      <c r="T157" s="2"/>
      <c r="U157" s="2"/>
      <c r="V157" s="2">
        <v>1144</v>
      </c>
      <c r="W157" s="2"/>
      <c r="Y157" s="19">
        <v>43</v>
      </c>
      <c r="Z157" s="2">
        <v>43</v>
      </c>
      <c r="AA157" s="2">
        <v>102</v>
      </c>
      <c r="AB157" s="2">
        <v>156</v>
      </c>
      <c r="AC157" s="2">
        <v>74</v>
      </c>
      <c r="AD157" s="2">
        <v>78</v>
      </c>
      <c r="AE157" s="2">
        <v>39</v>
      </c>
      <c r="AF157" s="2">
        <v>285</v>
      </c>
      <c r="AG157" s="2">
        <v>279</v>
      </c>
      <c r="AH157" s="2">
        <v>229</v>
      </c>
      <c r="AI157" s="2">
        <v>617</v>
      </c>
      <c r="AK157" s="19">
        <v>43</v>
      </c>
      <c r="AL157" s="2">
        <v>43</v>
      </c>
      <c r="AM157" s="2">
        <v>170</v>
      </c>
      <c r="AN157" s="2">
        <v>520</v>
      </c>
      <c r="AO157" s="2">
        <v>1050</v>
      </c>
      <c r="AP157" s="2">
        <v>1055</v>
      </c>
      <c r="AQ157" s="2">
        <v>1821</v>
      </c>
      <c r="AR157" s="2"/>
      <c r="AS157" s="2"/>
      <c r="AT157" s="2">
        <v>1144</v>
      </c>
      <c r="AU157" s="2"/>
      <c r="AW157" s="19">
        <v>43</v>
      </c>
      <c r="AX157" s="8">
        <v>29.63</v>
      </c>
      <c r="AY157" s="8">
        <v>28.56</v>
      </c>
      <c r="AZ157" s="8">
        <v>28.23</v>
      </c>
      <c r="BA157" s="8">
        <v>27.21</v>
      </c>
      <c r="BB157" s="8">
        <v>25.65</v>
      </c>
      <c r="BC157" s="8">
        <v>24.98</v>
      </c>
      <c r="BD157" s="8"/>
      <c r="BE157" s="8"/>
      <c r="BF157" s="8">
        <v>22.62</v>
      </c>
      <c r="BG157" s="8"/>
      <c r="BH157" s="195"/>
      <c r="BI157" s="19">
        <v>43</v>
      </c>
      <c r="BJ157" s="2">
        <v>43</v>
      </c>
      <c r="BK157" s="2">
        <v>170</v>
      </c>
      <c r="BL157" s="2">
        <v>520</v>
      </c>
      <c r="BM157" s="2">
        <v>1050</v>
      </c>
      <c r="BN157" s="2">
        <v>1055</v>
      </c>
      <c r="BO157" s="2">
        <v>1821</v>
      </c>
      <c r="BP157" s="2"/>
      <c r="BQ157" s="2"/>
      <c r="BR157" s="2">
        <v>1144</v>
      </c>
      <c r="BS157" s="2"/>
      <c r="BU157" s="19">
        <v>43</v>
      </c>
      <c r="BV157" s="2">
        <v>31</v>
      </c>
      <c r="BW157" s="2">
        <v>132</v>
      </c>
      <c r="BX157" s="2">
        <v>89</v>
      </c>
      <c r="BY157" s="2">
        <v>300</v>
      </c>
      <c r="BZ157" s="2">
        <v>392</v>
      </c>
      <c r="CA157" s="2">
        <v>190</v>
      </c>
      <c r="CB157" s="2">
        <v>74</v>
      </c>
      <c r="CC157" s="2">
        <v>46</v>
      </c>
      <c r="CD157" s="2">
        <v>23</v>
      </c>
      <c r="CE157" s="2">
        <v>56</v>
      </c>
    </row>
    <row r="158" spans="1:83" ht="14.25" customHeight="1" x14ac:dyDescent="0.2">
      <c r="A158" s="20" t="s">
        <v>44</v>
      </c>
      <c r="B158" s="10">
        <v>44</v>
      </c>
      <c r="C158" s="10">
        <v>24</v>
      </c>
      <c r="D158" s="10">
        <v>85</v>
      </c>
      <c r="E158" s="10">
        <v>148</v>
      </c>
      <c r="F158" s="10">
        <v>118</v>
      </c>
      <c r="G158" s="10">
        <v>795</v>
      </c>
      <c r="H158" s="10">
        <v>241</v>
      </c>
      <c r="I158" s="10">
        <v>251</v>
      </c>
      <c r="J158" s="10">
        <v>814</v>
      </c>
      <c r="K158" s="10">
        <v>277</v>
      </c>
      <c r="M158" s="20" t="s">
        <v>146</v>
      </c>
      <c r="N158" s="10">
        <v>44</v>
      </c>
      <c r="O158" s="10">
        <v>198</v>
      </c>
      <c r="P158" s="10"/>
      <c r="Q158" s="10"/>
      <c r="R158" s="10"/>
      <c r="S158" s="10"/>
      <c r="T158" s="10"/>
      <c r="U158" s="10"/>
      <c r="V158" s="10">
        <v>3207</v>
      </c>
      <c r="W158" s="10"/>
      <c r="Y158" s="20">
        <v>44</v>
      </c>
      <c r="Z158" s="10">
        <v>44</v>
      </c>
      <c r="AA158" s="10">
        <v>24</v>
      </c>
      <c r="AB158" s="10">
        <v>85</v>
      </c>
      <c r="AC158" s="10">
        <v>148</v>
      </c>
      <c r="AD158" s="10">
        <v>118</v>
      </c>
      <c r="AE158" s="10">
        <v>795</v>
      </c>
      <c r="AF158" s="10">
        <v>241</v>
      </c>
      <c r="AG158" s="10">
        <v>251</v>
      </c>
      <c r="AH158" s="10">
        <v>814</v>
      </c>
      <c r="AI158" s="10">
        <v>277</v>
      </c>
      <c r="AK158" s="20">
        <v>44</v>
      </c>
      <c r="AL158" s="10">
        <v>44</v>
      </c>
      <c r="AM158" s="10">
        <v>198</v>
      </c>
      <c r="AN158" s="10"/>
      <c r="AO158" s="10"/>
      <c r="AP158" s="10"/>
      <c r="AQ158" s="10"/>
      <c r="AR158" s="10"/>
      <c r="AS158" s="10"/>
      <c r="AT158" s="10">
        <v>3207</v>
      </c>
      <c r="AU158" s="10"/>
      <c r="AW158" s="20">
        <v>44</v>
      </c>
      <c r="AX158" s="11">
        <v>29.64</v>
      </c>
      <c r="AY158" s="11">
        <v>28.67</v>
      </c>
      <c r="AZ158" s="11"/>
      <c r="BA158" s="11"/>
      <c r="BB158" s="11"/>
      <c r="BC158" s="11"/>
      <c r="BD158" s="11"/>
      <c r="BE158" s="11"/>
      <c r="BF158" s="11">
        <v>24.1</v>
      </c>
      <c r="BG158" s="11"/>
      <c r="BH158" s="195"/>
      <c r="BI158" s="20">
        <v>44</v>
      </c>
      <c r="BJ158" s="10">
        <v>44</v>
      </c>
      <c r="BK158" s="10">
        <v>198</v>
      </c>
      <c r="BL158" s="10"/>
      <c r="BM158" s="10"/>
      <c r="BN158" s="10"/>
      <c r="BO158" s="10"/>
      <c r="BP158" s="10"/>
      <c r="BQ158" s="10"/>
      <c r="BR158" s="10">
        <v>3207</v>
      </c>
      <c r="BS158" s="10"/>
      <c r="BU158" s="20">
        <v>44</v>
      </c>
      <c r="BV158" s="10">
        <v>44</v>
      </c>
      <c r="BW158" s="10">
        <v>198</v>
      </c>
      <c r="BX158" s="10"/>
      <c r="BY158" s="10"/>
      <c r="BZ158" s="10"/>
      <c r="CA158" s="10"/>
      <c r="CB158" s="10"/>
      <c r="CC158" s="10"/>
      <c r="CD158" s="10">
        <v>3207</v>
      </c>
      <c r="CE158" s="10"/>
    </row>
    <row r="159" spans="1:83" ht="14.25" customHeight="1" x14ac:dyDescent="0.2">
      <c r="A159" s="19" t="s">
        <v>45</v>
      </c>
      <c r="B159" s="2">
        <v>44</v>
      </c>
      <c r="C159" s="2">
        <v>256</v>
      </c>
      <c r="D159" s="2">
        <v>737</v>
      </c>
      <c r="E159" s="2">
        <v>263</v>
      </c>
      <c r="F159" s="2">
        <v>359</v>
      </c>
      <c r="G159" s="2">
        <v>620</v>
      </c>
      <c r="H159" s="2">
        <v>1670</v>
      </c>
      <c r="I159" s="2">
        <v>2347</v>
      </c>
      <c r="J159" s="2">
        <v>2085</v>
      </c>
      <c r="K159" s="2">
        <v>860</v>
      </c>
      <c r="M159" s="19" t="s">
        <v>147</v>
      </c>
      <c r="N159" s="2">
        <v>45</v>
      </c>
      <c r="O159" s="2">
        <v>48</v>
      </c>
      <c r="P159" s="2">
        <v>73</v>
      </c>
      <c r="Q159" s="2">
        <v>353</v>
      </c>
      <c r="R159" s="2">
        <v>264</v>
      </c>
      <c r="S159" s="2">
        <v>313</v>
      </c>
      <c r="T159" s="2">
        <v>186</v>
      </c>
      <c r="U159" s="2">
        <v>338</v>
      </c>
      <c r="V159" s="2">
        <v>692</v>
      </c>
      <c r="W159" s="2">
        <v>396</v>
      </c>
      <c r="Y159" s="19">
        <v>45</v>
      </c>
      <c r="Z159" s="2">
        <v>44</v>
      </c>
      <c r="AA159" s="2">
        <v>256</v>
      </c>
      <c r="AB159" s="2">
        <v>737</v>
      </c>
      <c r="AC159" s="2">
        <v>263</v>
      </c>
      <c r="AD159" s="2">
        <v>359</v>
      </c>
      <c r="AE159" s="2">
        <v>620</v>
      </c>
      <c r="AF159" s="2">
        <v>1670</v>
      </c>
      <c r="AG159" s="2">
        <v>2347</v>
      </c>
      <c r="AH159" s="2">
        <v>2085</v>
      </c>
      <c r="AI159" s="2">
        <v>860</v>
      </c>
      <c r="AK159" s="19">
        <v>45</v>
      </c>
      <c r="AL159" s="2">
        <v>45</v>
      </c>
      <c r="AM159" s="2">
        <v>48</v>
      </c>
      <c r="AN159" s="2">
        <v>73</v>
      </c>
      <c r="AO159" s="2">
        <v>353</v>
      </c>
      <c r="AP159" s="2">
        <v>264</v>
      </c>
      <c r="AQ159" s="2">
        <v>313</v>
      </c>
      <c r="AR159" s="2">
        <v>186</v>
      </c>
      <c r="AS159" s="2">
        <v>338</v>
      </c>
      <c r="AT159" s="2">
        <v>692</v>
      </c>
      <c r="AU159" s="2">
        <v>396</v>
      </c>
      <c r="AW159" s="19">
        <v>45</v>
      </c>
      <c r="AX159" s="8">
        <v>29.66</v>
      </c>
      <c r="AY159" s="8">
        <v>27.65</v>
      </c>
      <c r="AZ159" s="8">
        <v>26.41</v>
      </c>
      <c r="BA159" s="8">
        <v>25.93</v>
      </c>
      <c r="BB159" s="8">
        <v>24.4</v>
      </c>
      <c r="BC159" s="4">
        <v>23.3</v>
      </c>
      <c r="BD159" s="8">
        <v>22.41</v>
      </c>
      <c r="BE159" s="4">
        <v>22.15</v>
      </c>
      <c r="BF159" s="4">
        <v>22.23</v>
      </c>
      <c r="BG159" s="8">
        <v>21.66</v>
      </c>
      <c r="BH159" s="195"/>
      <c r="BI159" s="19">
        <v>45</v>
      </c>
      <c r="BJ159" s="2">
        <v>45</v>
      </c>
      <c r="BK159" s="2">
        <v>48</v>
      </c>
      <c r="BL159" s="2">
        <v>73</v>
      </c>
      <c r="BM159" s="2">
        <v>353</v>
      </c>
      <c r="BN159" s="2">
        <v>264</v>
      </c>
      <c r="BO159" s="2">
        <v>313</v>
      </c>
      <c r="BP159" s="2">
        <v>186</v>
      </c>
      <c r="BQ159" s="2">
        <v>338</v>
      </c>
      <c r="BR159" s="2">
        <v>692</v>
      </c>
      <c r="BS159" s="2">
        <v>396</v>
      </c>
      <c r="BU159" s="19">
        <v>45</v>
      </c>
      <c r="BV159" s="2">
        <v>27</v>
      </c>
      <c r="BW159" s="2">
        <v>24</v>
      </c>
      <c r="BX159" s="2">
        <v>32</v>
      </c>
      <c r="BY159" s="2">
        <v>40</v>
      </c>
      <c r="BZ159" s="2">
        <v>72</v>
      </c>
      <c r="CA159" s="2">
        <v>117</v>
      </c>
      <c r="CB159" s="2">
        <v>61</v>
      </c>
      <c r="CC159" s="2">
        <v>56</v>
      </c>
      <c r="CD159" s="2">
        <v>19</v>
      </c>
      <c r="CE159" s="2">
        <v>32</v>
      </c>
    </row>
    <row r="160" spans="1:83" ht="14.25" customHeight="1" x14ac:dyDescent="0.2">
      <c r="A160" s="20" t="s">
        <v>46</v>
      </c>
      <c r="B160" s="10">
        <v>46</v>
      </c>
      <c r="C160" s="10">
        <v>240</v>
      </c>
      <c r="D160" s="10">
        <v>878</v>
      </c>
      <c r="E160" s="10">
        <v>1507</v>
      </c>
      <c r="F160" s="10"/>
      <c r="G160" s="10">
        <v>3892</v>
      </c>
      <c r="H160" s="10"/>
      <c r="I160" s="10"/>
      <c r="J160" s="10"/>
      <c r="K160" s="10"/>
      <c r="M160" s="20" t="s">
        <v>148</v>
      </c>
      <c r="N160" s="10">
        <v>46</v>
      </c>
      <c r="O160" s="10">
        <v>80</v>
      </c>
      <c r="P160" s="10">
        <v>276</v>
      </c>
      <c r="Q160" s="10">
        <v>321</v>
      </c>
      <c r="R160" s="10">
        <v>348</v>
      </c>
      <c r="S160" s="10">
        <v>636</v>
      </c>
      <c r="T160" s="10">
        <v>686</v>
      </c>
      <c r="U160" s="10">
        <v>1698</v>
      </c>
      <c r="V160" s="10">
        <v>2993</v>
      </c>
      <c r="W160" s="10">
        <v>1614</v>
      </c>
      <c r="Y160" s="20">
        <v>46</v>
      </c>
      <c r="Z160" s="10">
        <v>46</v>
      </c>
      <c r="AA160" s="10">
        <v>240</v>
      </c>
      <c r="AB160" s="10">
        <v>878</v>
      </c>
      <c r="AC160" s="10">
        <v>1507</v>
      </c>
      <c r="AD160" s="10"/>
      <c r="AE160" s="10">
        <v>3892</v>
      </c>
      <c r="AF160" s="10"/>
      <c r="AG160" s="10"/>
      <c r="AH160" s="10"/>
      <c r="AI160" s="10"/>
      <c r="AK160" s="20">
        <v>46</v>
      </c>
      <c r="AL160" s="10">
        <v>46</v>
      </c>
      <c r="AM160" s="10">
        <v>80</v>
      </c>
      <c r="AN160" s="10">
        <v>276</v>
      </c>
      <c r="AO160" s="10">
        <v>321</v>
      </c>
      <c r="AP160" s="10">
        <v>348</v>
      </c>
      <c r="AQ160" s="10">
        <v>636</v>
      </c>
      <c r="AR160" s="10">
        <v>686</v>
      </c>
      <c r="AS160" s="10">
        <v>1698</v>
      </c>
      <c r="AT160" s="10">
        <v>2993</v>
      </c>
      <c r="AU160" s="10">
        <v>1614</v>
      </c>
      <c r="AW160" s="20">
        <v>46</v>
      </c>
      <c r="AX160" s="11">
        <v>29.67</v>
      </c>
      <c r="AY160" s="11">
        <v>28.02</v>
      </c>
      <c r="AZ160" s="11">
        <v>27.55</v>
      </c>
      <c r="BA160" s="11">
        <v>25.86</v>
      </c>
      <c r="BB160" s="11">
        <v>24.59</v>
      </c>
      <c r="BC160" s="11">
        <v>23.85</v>
      </c>
      <c r="BD160" s="13">
        <v>23.27</v>
      </c>
      <c r="BE160" s="11">
        <v>23.5</v>
      </c>
      <c r="BF160" s="13">
        <v>23.94</v>
      </c>
      <c r="BG160" s="13">
        <v>23.94</v>
      </c>
      <c r="BH160" s="195"/>
      <c r="BI160" s="20">
        <v>46</v>
      </c>
      <c r="BJ160" s="10">
        <v>46</v>
      </c>
      <c r="BK160" s="10">
        <v>80</v>
      </c>
      <c r="BL160" s="10">
        <v>276</v>
      </c>
      <c r="BM160" s="10">
        <v>321</v>
      </c>
      <c r="BN160" s="10">
        <v>348</v>
      </c>
      <c r="BO160" s="10">
        <v>636</v>
      </c>
      <c r="BP160" s="10">
        <v>686</v>
      </c>
      <c r="BQ160" s="10">
        <v>1698</v>
      </c>
      <c r="BR160" s="10">
        <v>2993</v>
      </c>
      <c r="BS160" s="10">
        <v>1614</v>
      </c>
      <c r="BU160" s="20">
        <v>46</v>
      </c>
      <c r="BV160" s="10">
        <v>26</v>
      </c>
      <c r="BW160" s="10">
        <v>21</v>
      </c>
      <c r="BX160" s="10">
        <v>31</v>
      </c>
      <c r="BY160" s="10">
        <v>37</v>
      </c>
      <c r="BZ160" s="10">
        <v>24</v>
      </c>
      <c r="CA160" s="10">
        <v>54</v>
      </c>
      <c r="CB160" s="10">
        <v>75</v>
      </c>
      <c r="CC160" s="10">
        <v>106</v>
      </c>
      <c r="CD160" s="10">
        <v>139</v>
      </c>
      <c r="CE160" s="10">
        <v>148</v>
      </c>
    </row>
    <row r="161" spans="1:83" ht="14.25" customHeight="1" x14ac:dyDescent="0.2">
      <c r="A161" s="19" t="s">
        <v>47</v>
      </c>
      <c r="B161" s="2">
        <v>46</v>
      </c>
      <c r="C161" s="2">
        <v>507</v>
      </c>
      <c r="D161" s="2">
        <v>433</v>
      </c>
      <c r="E161" s="2">
        <v>327</v>
      </c>
      <c r="F161" s="2">
        <v>494</v>
      </c>
      <c r="G161" s="2">
        <v>336</v>
      </c>
      <c r="H161" s="2">
        <v>1038</v>
      </c>
      <c r="I161" s="2">
        <v>1619</v>
      </c>
      <c r="J161" s="2">
        <v>1148</v>
      </c>
      <c r="K161" s="2"/>
      <c r="M161" s="19" t="s">
        <v>149</v>
      </c>
      <c r="N161" s="2">
        <v>46</v>
      </c>
      <c r="O161" s="2">
        <v>123</v>
      </c>
      <c r="P161" s="2">
        <v>57</v>
      </c>
      <c r="Q161" s="2">
        <v>65</v>
      </c>
      <c r="R161" s="2">
        <v>147</v>
      </c>
      <c r="S161" s="2">
        <v>507</v>
      </c>
      <c r="T161" s="2">
        <v>740</v>
      </c>
      <c r="U161" s="2">
        <v>1242</v>
      </c>
      <c r="V161" s="2"/>
      <c r="W161" s="2"/>
      <c r="Y161" s="19">
        <v>47</v>
      </c>
      <c r="Z161" s="2">
        <v>46</v>
      </c>
      <c r="AA161" s="2">
        <v>507</v>
      </c>
      <c r="AB161" s="2">
        <v>433</v>
      </c>
      <c r="AC161" s="2">
        <v>327</v>
      </c>
      <c r="AD161" s="2">
        <v>494</v>
      </c>
      <c r="AE161" s="2">
        <v>336</v>
      </c>
      <c r="AF161" s="2">
        <v>1038</v>
      </c>
      <c r="AG161" s="2">
        <v>1619</v>
      </c>
      <c r="AH161" s="2">
        <v>1148</v>
      </c>
      <c r="AI161" s="2"/>
      <c r="AK161" s="19">
        <v>47</v>
      </c>
      <c r="AL161" s="2">
        <v>46</v>
      </c>
      <c r="AM161" s="2">
        <v>123</v>
      </c>
      <c r="AN161" s="2">
        <v>57</v>
      </c>
      <c r="AO161" s="2">
        <v>65</v>
      </c>
      <c r="AP161" s="2">
        <v>147</v>
      </c>
      <c r="AQ161" s="2">
        <v>507</v>
      </c>
      <c r="AR161" s="2">
        <v>740</v>
      </c>
      <c r="AS161" s="2">
        <v>1242</v>
      </c>
      <c r="AT161" s="2"/>
      <c r="AU161" s="2"/>
      <c r="AW161" s="19">
        <v>47</v>
      </c>
      <c r="AX161" s="8">
        <v>29.67</v>
      </c>
      <c r="AY161" s="8">
        <v>28.32</v>
      </c>
      <c r="AZ161" s="8">
        <v>26.2</v>
      </c>
      <c r="BA161" s="8">
        <v>24.51</v>
      </c>
      <c r="BB161" s="8">
        <v>23.9</v>
      </c>
      <c r="BC161" s="8">
        <v>23.67</v>
      </c>
      <c r="BD161" s="4">
        <v>23.33</v>
      </c>
      <c r="BE161" s="4">
        <v>23.15</v>
      </c>
      <c r="BF161" s="4"/>
      <c r="BG161" s="8"/>
      <c r="BH161" s="195"/>
      <c r="BI161" s="19">
        <v>47</v>
      </c>
      <c r="BJ161" s="2">
        <v>46</v>
      </c>
      <c r="BK161" s="2">
        <v>123</v>
      </c>
      <c r="BL161" s="2">
        <v>57</v>
      </c>
      <c r="BM161" s="2">
        <v>65</v>
      </c>
      <c r="BN161" s="2">
        <v>147</v>
      </c>
      <c r="BO161" s="2">
        <v>507</v>
      </c>
      <c r="BP161" s="2">
        <v>740</v>
      </c>
      <c r="BQ161" s="2">
        <v>1242</v>
      </c>
      <c r="BR161" s="2"/>
      <c r="BS161" s="2"/>
      <c r="BU161" s="19">
        <v>47</v>
      </c>
      <c r="BV161" s="2">
        <v>9</v>
      </c>
      <c r="BW161" s="2">
        <v>27</v>
      </c>
      <c r="BX161" s="2">
        <v>3</v>
      </c>
      <c r="BY161" s="2">
        <v>1</v>
      </c>
      <c r="BZ161" s="2">
        <v>1</v>
      </c>
      <c r="CA161" s="2">
        <v>3</v>
      </c>
      <c r="CB161" s="2">
        <v>12</v>
      </c>
      <c r="CC161" s="2">
        <v>6</v>
      </c>
      <c r="CD161" s="2">
        <v>389</v>
      </c>
      <c r="CE161" s="2">
        <v>46</v>
      </c>
    </row>
    <row r="162" spans="1:83" ht="14.25" customHeight="1" x14ac:dyDescent="0.2">
      <c r="A162" s="20" t="s">
        <v>48</v>
      </c>
      <c r="B162" s="10">
        <v>48</v>
      </c>
      <c r="C162" s="10">
        <v>225</v>
      </c>
      <c r="D162" s="10">
        <v>74</v>
      </c>
      <c r="E162" s="10">
        <v>115</v>
      </c>
      <c r="F162" s="10">
        <v>292</v>
      </c>
      <c r="G162" s="10">
        <v>134</v>
      </c>
      <c r="H162" s="10">
        <v>215</v>
      </c>
      <c r="I162" s="10">
        <v>104</v>
      </c>
      <c r="J162" s="10">
        <v>374</v>
      </c>
      <c r="K162" s="10">
        <v>102</v>
      </c>
      <c r="M162" s="20" t="s">
        <v>150</v>
      </c>
      <c r="N162" s="10">
        <v>48</v>
      </c>
      <c r="O162" s="10">
        <v>83</v>
      </c>
      <c r="P162" s="10"/>
      <c r="Q162" s="10"/>
      <c r="R162" s="10"/>
      <c r="S162" s="10"/>
      <c r="T162" s="10"/>
      <c r="U162" s="10"/>
      <c r="V162" s="10"/>
      <c r="W162" s="10"/>
      <c r="Y162" s="20">
        <v>48</v>
      </c>
      <c r="Z162" s="10">
        <v>48</v>
      </c>
      <c r="AA162" s="10">
        <v>225</v>
      </c>
      <c r="AB162" s="10">
        <v>74</v>
      </c>
      <c r="AC162" s="10">
        <v>115</v>
      </c>
      <c r="AD162" s="10">
        <v>292</v>
      </c>
      <c r="AE162" s="10">
        <v>134</v>
      </c>
      <c r="AF162" s="10">
        <v>215</v>
      </c>
      <c r="AG162" s="10">
        <v>104</v>
      </c>
      <c r="AH162" s="10">
        <v>374</v>
      </c>
      <c r="AI162" s="10">
        <v>102</v>
      </c>
      <c r="AK162" s="20">
        <v>48</v>
      </c>
      <c r="AL162" s="10">
        <v>48</v>
      </c>
      <c r="AM162" s="10">
        <v>83</v>
      </c>
      <c r="AN162" s="10"/>
      <c r="AO162" s="10"/>
      <c r="AP162" s="10"/>
      <c r="AQ162" s="10"/>
      <c r="AR162" s="10"/>
      <c r="AS162" s="10"/>
      <c r="AT162" s="10"/>
      <c r="AU162" s="10"/>
      <c r="AW162" s="20">
        <v>48</v>
      </c>
      <c r="AX162" s="11">
        <v>29.7</v>
      </c>
      <c r="AY162" s="11">
        <v>28.04</v>
      </c>
      <c r="AZ162" s="11"/>
      <c r="BA162" s="11"/>
      <c r="BB162" s="11"/>
      <c r="BC162" s="11"/>
      <c r="BD162" s="11"/>
      <c r="BE162" s="11"/>
      <c r="BF162" s="11"/>
      <c r="BG162" s="11"/>
      <c r="BH162" s="195"/>
      <c r="BI162" s="20">
        <v>48</v>
      </c>
      <c r="BJ162" s="10">
        <v>48</v>
      </c>
      <c r="BK162" s="10">
        <v>83</v>
      </c>
      <c r="BL162" s="10"/>
      <c r="BM162" s="10"/>
      <c r="BN162" s="10"/>
      <c r="BO162" s="10"/>
      <c r="BP162" s="10"/>
      <c r="BQ162" s="10"/>
      <c r="BR162" s="10"/>
      <c r="BS162" s="10"/>
      <c r="BU162" s="20">
        <v>48</v>
      </c>
      <c r="BV162" s="10">
        <v>23</v>
      </c>
      <c r="BW162" s="10">
        <v>9</v>
      </c>
      <c r="BX162" s="10"/>
      <c r="BY162" s="10"/>
      <c r="BZ162" s="10"/>
      <c r="CA162" s="10"/>
      <c r="CB162" s="10"/>
      <c r="CC162" s="10"/>
      <c r="CD162" s="10"/>
      <c r="CE162" s="10"/>
    </row>
    <row r="163" spans="1:83" ht="14.25" customHeight="1" x14ac:dyDescent="0.2">
      <c r="A163" s="19" t="s">
        <v>49</v>
      </c>
      <c r="B163" s="2">
        <v>48</v>
      </c>
      <c r="C163" s="2">
        <v>18</v>
      </c>
      <c r="D163" s="2">
        <v>131</v>
      </c>
      <c r="E163" s="2">
        <v>220</v>
      </c>
      <c r="F163" s="2">
        <v>749</v>
      </c>
      <c r="G163" s="2">
        <v>2018</v>
      </c>
      <c r="H163" s="2">
        <v>2039</v>
      </c>
      <c r="I163" s="2"/>
      <c r="J163" s="2"/>
      <c r="K163" s="2"/>
      <c r="M163" s="19" t="s">
        <v>151</v>
      </c>
      <c r="N163" s="2">
        <v>49</v>
      </c>
      <c r="O163" s="2">
        <v>785</v>
      </c>
      <c r="P163" s="2">
        <v>302</v>
      </c>
      <c r="Q163" s="2">
        <v>432</v>
      </c>
      <c r="R163" s="2">
        <v>811</v>
      </c>
      <c r="S163" s="2">
        <v>2139</v>
      </c>
      <c r="T163" s="2"/>
      <c r="U163" s="2"/>
      <c r="V163" s="2"/>
      <c r="W163" s="2"/>
      <c r="Y163" s="19">
        <v>49</v>
      </c>
      <c r="Z163" s="2">
        <v>48</v>
      </c>
      <c r="AA163" s="2">
        <v>18</v>
      </c>
      <c r="AB163" s="2">
        <v>131</v>
      </c>
      <c r="AC163" s="2">
        <v>220</v>
      </c>
      <c r="AD163" s="2">
        <v>749</v>
      </c>
      <c r="AE163" s="2">
        <v>2018</v>
      </c>
      <c r="AF163" s="2">
        <v>2039</v>
      </c>
      <c r="AG163" s="2"/>
      <c r="AH163" s="2"/>
      <c r="AI163" s="2"/>
      <c r="AK163" s="19">
        <v>49</v>
      </c>
      <c r="AL163" s="2">
        <v>49</v>
      </c>
      <c r="AM163" s="2">
        <v>785</v>
      </c>
      <c r="AN163" s="2">
        <v>302</v>
      </c>
      <c r="AO163" s="2">
        <v>432</v>
      </c>
      <c r="AP163" s="2">
        <v>811</v>
      </c>
      <c r="AQ163" s="2">
        <v>2139</v>
      </c>
      <c r="AR163" s="2"/>
      <c r="AS163" s="2"/>
      <c r="AT163" s="2"/>
      <c r="AU163" s="2"/>
      <c r="AW163" s="19">
        <v>49</v>
      </c>
      <c r="AX163" s="8">
        <v>29.71</v>
      </c>
      <c r="AY163" s="8">
        <v>30.47</v>
      </c>
      <c r="AZ163" s="8">
        <v>27.66</v>
      </c>
      <c r="BA163" s="8">
        <v>26.16</v>
      </c>
      <c r="BB163" s="8">
        <v>25.36</v>
      </c>
      <c r="BC163" s="8">
        <v>25.23</v>
      </c>
      <c r="BD163" s="8"/>
      <c r="BE163" s="8"/>
      <c r="BF163" s="8"/>
      <c r="BG163" s="8"/>
      <c r="BH163" s="195"/>
      <c r="BI163" s="19">
        <v>49</v>
      </c>
      <c r="BJ163" s="2">
        <v>49</v>
      </c>
      <c r="BK163" s="2">
        <v>785</v>
      </c>
      <c r="BL163" s="2">
        <v>302</v>
      </c>
      <c r="BM163" s="2">
        <v>432</v>
      </c>
      <c r="BN163" s="2">
        <v>811</v>
      </c>
      <c r="BO163" s="2">
        <v>2139</v>
      </c>
      <c r="BP163" s="2"/>
      <c r="BQ163" s="2"/>
      <c r="BR163" s="2"/>
      <c r="BS163" s="2"/>
      <c r="BU163" s="19">
        <v>49</v>
      </c>
      <c r="BV163" s="2">
        <v>6</v>
      </c>
      <c r="BW163" s="2">
        <v>16</v>
      </c>
      <c r="BX163" s="2">
        <v>29</v>
      </c>
      <c r="BY163" s="2">
        <v>20</v>
      </c>
      <c r="BZ163" s="2">
        <v>50</v>
      </c>
      <c r="CA163" s="2">
        <v>187</v>
      </c>
      <c r="CB163" s="2"/>
      <c r="CC163" s="2"/>
      <c r="CD163" s="2"/>
      <c r="CE163" s="2"/>
    </row>
    <row r="164" spans="1:83" ht="14.25" customHeight="1" x14ac:dyDescent="0.2">
      <c r="A164" s="20" t="s">
        <v>50</v>
      </c>
      <c r="B164" s="10">
        <v>50</v>
      </c>
      <c r="C164" s="10">
        <v>121</v>
      </c>
      <c r="D164" s="10">
        <v>147</v>
      </c>
      <c r="E164" s="10">
        <v>313</v>
      </c>
      <c r="F164" s="10">
        <v>300</v>
      </c>
      <c r="G164" s="10">
        <v>2476</v>
      </c>
      <c r="H164" s="10">
        <v>760</v>
      </c>
      <c r="I164" s="10">
        <v>1756</v>
      </c>
      <c r="J164" s="10">
        <v>1700</v>
      </c>
      <c r="K164" s="10">
        <v>916</v>
      </c>
      <c r="M164" s="20" t="s">
        <v>152</v>
      </c>
      <c r="N164" s="10">
        <v>49</v>
      </c>
      <c r="O164" s="10">
        <v>165</v>
      </c>
      <c r="P164" s="10">
        <v>418</v>
      </c>
      <c r="Q164" s="10"/>
      <c r="R164" s="10"/>
      <c r="S164" s="10"/>
      <c r="T164" s="10"/>
      <c r="U164" s="10"/>
      <c r="V164" s="10"/>
      <c r="W164" s="10"/>
      <c r="Y164" s="20">
        <v>50</v>
      </c>
      <c r="Z164" s="10">
        <v>50</v>
      </c>
      <c r="AA164" s="10">
        <v>121</v>
      </c>
      <c r="AB164" s="10">
        <v>147</v>
      </c>
      <c r="AC164" s="10">
        <v>313</v>
      </c>
      <c r="AD164" s="10">
        <v>300</v>
      </c>
      <c r="AE164" s="10">
        <v>2476</v>
      </c>
      <c r="AF164" s="10">
        <v>760</v>
      </c>
      <c r="AG164" s="10">
        <v>1756</v>
      </c>
      <c r="AH164" s="10">
        <v>1700</v>
      </c>
      <c r="AI164" s="10">
        <v>916</v>
      </c>
      <c r="AK164" s="20">
        <v>50</v>
      </c>
      <c r="AL164" s="10">
        <v>49</v>
      </c>
      <c r="AM164" s="10">
        <v>165</v>
      </c>
      <c r="AN164" s="10">
        <v>418</v>
      </c>
      <c r="AO164" s="10"/>
      <c r="AP164" s="10"/>
      <c r="AQ164" s="10"/>
      <c r="AR164" s="10"/>
      <c r="AS164" s="10"/>
      <c r="AT164" s="10"/>
      <c r="AU164" s="10"/>
      <c r="AW164" s="20">
        <v>50</v>
      </c>
      <c r="AX164" s="11">
        <v>29.71</v>
      </c>
      <c r="AY164" s="11">
        <v>28.53</v>
      </c>
      <c r="AZ164" s="11">
        <v>27.99</v>
      </c>
      <c r="BA164" s="11"/>
      <c r="BB164" s="11"/>
      <c r="BC164" s="11"/>
      <c r="BD164" s="11"/>
      <c r="BE164" s="11"/>
      <c r="BF164" s="11"/>
      <c r="BG164" s="11"/>
      <c r="BH164" s="195"/>
      <c r="BI164" s="20">
        <v>50</v>
      </c>
      <c r="BJ164" s="10">
        <v>49</v>
      </c>
      <c r="BK164" s="10">
        <v>165</v>
      </c>
      <c r="BL164" s="10">
        <v>418</v>
      </c>
      <c r="BM164" s="10"/>
      <c r="BN164" s="10"/>
      <c r="BO164" s="10"/>
      <c r="BP164" s="10"/>
      <c r="BQ164" s="10"/>
      <c r="BR164" s="10"/>
      <c r="BS164" s="10"/>
      <c r="BU164" s="20">
        <v>50</v>
      </c>
      <c r="BV164" s="10">
        <v>49</v>
      </c>
      <c r="BW164" s="10">
        <v>13</v>
      </c>
      <c r="BX164" s="10">
        <v>180</v>
      </c>
      <c r="BY164" s="10"/>
      <c r="BZ164" s="10"/>
      <c r="CA164" s="10"/>
      <c r="CB164" s="10"/>
      <c r="CC164" s="10"/>
      <c r="CD164" s="10"/>
      <c r="CE164" s="10"/>
    </row>
    <row r="165" spans="1:83" ht="14.25" customHeight="1" x14ac:dyDescent="0.2">
      <c r="A165" s="19" t="s">
        <v>51</v>
      </c>
      <c r="B165" s="2">
        <v>51</v>
      </c>
      <c r="C165" s="2">
        <v>55</v>
      </c>
      <c r="D165" s="2">
        <v>154</v>
      </c>
      <c r="E165" s="2">
        <v>225</v>
      </c>
      <c r="F165" s="2">
        <v>321</v>
      </c>
      <c r="G165" s="2">
        <v>1112</v>
      </c>
      <c r="H165" s="2">
        <v>1322</v>
      </c>
      <c r="I165" s="2">
        <v>586</v>
      </c>
      <c r="J165" s="2">
        <v>1671</v>
      </c>
      <c r="K165" s="2">
        <v>2269</v>
      </c>
      <c r="M165" s="19" t="s">
        <v>153</v>
      </c>
      <c r="N165" s="2">
        <v>51</v>
      </c>
      <c r="O165" s="2">
        <v>48</v>
      </c>
      <c r="P165" s="2">
        <v>50</v>
      </c>
      <c r="Q165" s="2">
        <v>21</v>
      </c>
      <c r="R165" s="2">
        <v>15</v>
      </c>
      <c r="S165" s="2">
        <v>147</v>
      </c>
      <c r="T165" s="2">
        <v>186</v>
      </c>
      <c r="U165" s="2">
        <v>713</v>
      </c>
      <c r="V165" s="2">
        <v>307</v>
      </c>
      <c r="W165" s="2">
        <v>98</v>
      </c>
      <c r="Y165" s="19">
        <v>51</v>
      </c>
      <c r="Z165" s="2">
        <v>51</v>
      </c>
      <c r="AA165" s="2">
        <v>55</v>
      </c>
      <c r="AB165" s="2">
        <v>154</v>
      </c>
      <c r="AC165" s="2">
        <v>225</v>
      </c>
      <c r="AD165" s="2">
        <v>321</v>
      </c>
      <c r="AE165" s="2">
        <v>1112</v>
      </c>
      <c r="AF165" s="2">
        <v>1322</v>
      </c>
      <c r="AG165" s="2">
        <v>586</v>
      </c>
      <c r="AH165" s="2">
        <v>1671</v>
      </c>
      <c r="AI165" s="2">
        <v>2269</v>
      </c>
      <c r="AK165" s="19">
        <v>51</v>
      </c>
      <c r="AL165" s="2">
        <v>51</v>
      </c>
      <c r="AM165" s="2">
        <v>48</v>
      </c>
      <c r="AN165" s="2">
        <v>50</v>
      </c>
      <c r="AO165" s="2">
        <v>21</v>
      </c>
      <c r="AP165" s="2">
        <v>15</v>
      </c>
      <c r="AQ165" s="2">
        <v>147</v>
      </c>
      <c r="AR165" s="2">
        <v>186</v>
      </c>
      <c r="AS165" s="2">
        <v>713</v>
      </c>
      <c r="AT165" s="2">
        <v>307</v>
      </c>
      <c r="AU165" s="2">
        <v>98</v>
      </c>
      <c r="AW165" s="19">
        <v>51</v>
      </c>
      <c r="AX165" s="8">
        <v>29.73</v>
      </c>
      <c r="AY165" s="8">
        <v>27.65</v>
      </c>
      <c r="AZ165" s="8">
        <v>26.07</v>
      </c>
      <c r="BA165" s="8">
        <v>24</v>
      </c>
      <c r="BB165" s="8">
        <v>22.67</v>
      </c>
      <c r="BC165" s="8">
        <v>22.79</v>
      </c>
      <c r="BD165" s="8">
        <v>22.41</v>
      </c>
      <c r="BE165" s="8">
        <v>22.67</v>
      </c>
      <c r="BF165" s="8">
        <v>21.69</v>
      </c>
      <c r="BG165" s="8">
        <v>21</v>
      </c>
      <c r="BH165" s="195"/>
      <c r="BI165" s="19">
        <v>51</v>
      </c>
      <c r="BJ165" s="2">
        <v>51</v>
      </c>
      <c r="BK165" s="2">
        <v>48</v>
      </c>
      <c r="BL165" s="2">
        <v>50</v>
      </c>
      <c r="BM165" s="2">
        <v>21</v>
      </c>
      <c r="BN165" s="2">
        <v>15</v>
      </c>
      <c r="BO165" s="2">
        <v>147</v>
      </c>
      <c r="BP165" s="2">
        <v>186</v>
      </c>
      <c r="BQ165" s="2">
        <v>713</v>
      </c>
      <c r="BR165" s="2">
        <v>307</v>
      </c>
      <c r="BS165" s="2">
        <v>98</v>
      </c>
      <c r="BU165" s="19">
        <v>51</v>
      </c>
      <c r="BV165" s="2">
        <v>9</v>
      </c>
      <c r="BW165" s="2">
        <v>10</v>
      </c>
      <c r="BX165" s="2">
        <v>12</v>
      </c>
      <c r="BY165" s="2">
        <v>5</v>
      </c>
      <c r="BZ165" s="2">
        <v>6</v>
      </c>
      <c r="CA165" s="2">
        <v>15</v>
      </c>
      <c r="CB165" s="2">
        <v>6</v>
      </c>
      <c r="CC165" s="2">
        <v>16</v>
      </c>
      <c r="CD165" s="2">
        <v>24</v>
      </c>
      <c r="CE165" s="2">
        <v>44</v>
      </c>
    </row>
    <row r="166" spans="1:83" ht="14.25" customHeight="1" x14ac:dyDescent="0.2">
      <c r="A166" s="20" t="s">
        <v>52</v>
      </c>
      <c r="B166" s="10">
        <v>52</v>
      </c>
      <c r="C166" s="10">
        <v>683</v>
      </c>
      <c r="D166" s="10">
        <v>376</v>
      </c>
      <c r="E166" s="10">
        <v>428</v>
      </c>
      <c r="F166" s="10">
        <v>341</v>
      </c>
      <c r="G166" s="10">
        <v>356</v>
      </c>
      <c r="H166" s="10"/>
      <c r="I166" s="10">
        <v>990</v>
      </c>
      <c r="J166" s="10"/>
      <c r="K166" s="10"/>
      <c r="M166" s="20" t="s">
        <v>154</v>
      </c>
      <c r="N166" s="10">
        <v>52</v>
      </c>
      <c r="O166" s="10">
        <v>34</v>
      </c>
      <c r="P166" s="10">
        <v>59</v>
      </c>
      <c r="Q166" s="10">
        <v>484</v>
      </c>
      <c r="R166" s="10">
        <v>1044</v>
      </c>
      <c r="S166" s="10">
        <v>1888</v>
      </c>
      <c r="T166" s="10">
        <v>1295</v>
      </c>
      <c r="U166" s="10">
        <v>2056</v>
      </c>
      <c r="V166" s="10">
        <v>1478</v>
      </c>
      <c r="W166" s="10">
        <v>1105</v>
      </c>
      <c r="Y166" s="20">
        <v>52</v>
      </c>
      <c r="Z166" s="10">
        <v>52</v>
      </c>
      <c r="AA166" s="10">
        <v>683</v>
      </c>
      <c r="AB166" s="10">
        <v>376</v>
      </c>
      <c r="AC166" s="10">
        <v>428</v>
      </c>
      <c r="AD166" s="10">
        <v>341</v>
      </c>
      <c r="AE166" s="10">
        <v>356</v>
      </c>
      <c r="AF166" s="10"/>
      <c r="AG166" s="10">
        <v>990</v>
      </c>
      <c r="AH166" s="10"/>
      <c r="AI166" s="10"/>
      <c r="AK166" s="20">
        <v>52</v>
      </c>
      <c r="AL166" s="10">
        <v>52</v>
      </c>
      <c r="AM166" s="10">
        <v>34</v>
      </c>
      <c r="AN166" s="10">
        <v>59</v>
      </c>
      <c r="AO166" s="10">
        <v>484</v>
      </c>
      <c r="AP166" s="10">
        <v>1044</v>
      </c>
      <c r="AQ166" s="10">
        <v>1888</v>
      </c>
      <c r="AR166" s="10">
        <v>1295</v>
      </c>
      <c r="AS166" s="10">
        <v>2056</v>
      </c>
      <c r="AT166" s="10">
        <v>1478</v>
      </c>
      <c r="AU166" s="10">
        <v>1105</v>
      </c>
      <c r="AW166" s="20">
        <v>52</v>
      </c>
      <c r="AX166" s="11">
        <v>29.75</v>
      </c>
      <c r="AY166" s="11">
        <v>27.49</v>
      </c>
      <c r="AZ166" s="11">
        <v>26.22</v>
      </c>
      <c r="BA166" s="11">
        <v>26.27</v>
      </c>
      <c r="BB166" s="11">
        <v>25.64</v>
      </c>
      <c r="BC166" s="11">
        <v>25.03</v>
      </c>
      <c r="BD166" s="11">
        <v>23.85</v>
      </c>
      <c r="BE166" s="11">
        <v>23.73</v>
      </c>
      <c r="BF166" s="11">
        <v>22.89</v>
      </c>
      <c r="BG166" s="11">
        <v>22.66</v>
      </c>
      <c r="BH166" s="195"/>
      <c r="BI166" s="20">
        <v>52</v>
      </c>
      <c r="BJ166" s="10">
        <v>52</v>
      </c>
      <c r="BK166" s="10">
        <v>34</v>
      </c>
      <c r="BL166" s="10">
        <v>59</v>
      </c>
      <c r="BM166" s="10">
        <v>484</v>
      </c>
      <c r="BN166" s="10">
        <v>1044</v>
      </c>
      <c r="BO166" s="10">
        <v>1888</v>
      </c>
      <c r="BP166" s="10">
        <v>1295</v>
      </c>
      <c r="BQ166" s="10">
        <v>2056</v>
      </c>
      <c r="BR166" s="10">
        <v>1478</v>
      </c>
      <c r="BS166" s="10">
        <v>1105</v>
      </c>
      <c r="BU166" s="20">
        <v>52</v>
      </c>
      <c r="BV166" s="10">
        <v>9</v>
      </c>
      <c r="BW166" s="10">
        <v>8</v>
      </c>
      <c r="BX166" s="10">
        <v>20</v>
      </c>
      <c r="BY166" s="10">
        <v>50</v>
      </c>
      <c r="BZ166" s="10">
        <v>272</v>
      </c>
      <c r="CA166" s="10">
        <v>131</v>
      </c>
      <c r="CB166" s="10">
        <v>87</v>
      </c>
      <c r="CC166" s="10">
        <v>1203</v>
      </c>
      <c r="CD166" s="10">
        <v>41</v>
      </c>
      <c r="CE166" s="10">
        <v>89</v>
      </c>
    </row>
    <row r="167" spans="1:83" ht="14.25" customHeight="1" x14ac:dyDescent="0.2">
      <c r="A167" s="19" t="s">
        <v>53</v>
      </c>
      <c r="B167" s="2">
        <v>53</v>
      </c>
      <c r="C167" s="2">
        <v>7</v>
      </c>
      <c r="D167" s="2">
        <v>14</v>
      </c>
      <c r="E167" s="2">
        <v>4</v>
      </c>
      <c r="F167" s="2">
        <v>218</v>
      </c>
      <c r="G167" s="2">
        <v>47</v>
      </c>
      <c r="H167" s="2">
        <v>191</v>
      </c>
      <c r="I167" s="2">
        <v>124</v>
      </c>
      <c r="J167" s="2">
        <v>200</v>
      </c>
      <c r="K167" s="2">
        <v>187</v>
      </c>
      <c r="M167" s="19" t="s">
        <v>155</v>
      </c>
      <c r="N167" s="2">
        <v>52</v>
      </c>
      <c r="O167" s="2">
        <v>48</v>
      </c>
      <c r="P167" s="2">
        <v>209</v>
      </c>
      <c r="Q167" s="2">
        <v>878</v>
      </c>
      <c r="R167" s="2">
        <v>2175</v>
      </c>
      <c r="S167" s="2">
        <v>1845</v>
      </c>
      <c r="T167" s="2">
        <v>1712</v>
      </c>
      <c r="U167" s="2">
        <v>1872</v>
      </c>
      <c r="V167" s="2"/>
      <c r="W167" s="2"/>
      <c r="Y167" s="19">
        <v>53</v>
      </c>
      <c r="Z167" s="2">
        <v>53</v>
      </c>
      <c r="AA167" s="2">
        <v>7</v>
      </c>
      <c r="AB167" s="2">
        <v>14</v>
      </c>
      <c r="AC167" s="2">
        <v>4</v>
      </c>
      <c r="AD167" s="2">
        <v>218</v>
      </c>
      <c r="AE167" s="2">
        <v>47</v>
      </c>
      <c r="AF167" s="2">
        <v>191</v>
      </c>
      <c r="AG167" s="2">
        <v>124</v>
      </c>
      <c r="AH167" s="2">
        <v>200</v>
      </c>
      <c r="AI167" s="2">
        <v>187</v>
      </c>
      <c r="AK167" s="19">
        <v>53</v>
      </c>
      <c r="AL167" s="2">
        <v>52</v>
      </c>
      <c r="AM167" s="2">
        <v>48</v>
      </c>
      <c r="AN167" s="2">
        <v>209</v>
      </c>
      <c r="AO167" s="2">
        <v>878</v>
      </c>
      <c r="AP167" s="2">
        <v>2175</v>
      </c>
      <c r="AQ167" s="2">
        <v>1845</v>
      </c>
      <c r="AR167" s="2">
        <v>1712</v>
      </c>
      <c r="AS167" s="2">
        <v>1872</v>
      </c>
      <c r="AT167" s="2"/>
      <c r="AU167" s="2"/>
      <c r="AW167" s="19">
        <v>53</v>
      </c>
      <c r="AX167" s="8">
        <v>29.75</v>
      </c>
      <c r="AY167" s="8">
        <v>27.65</v>
      </c>
      <c r="AZ167" s="8">
        <v>27.27</v>
      </c>
      <c r="BA167" s="8">
        <v>26.93</v>
      </c>
      <c r="BB167" s="8">
        <v>26.78</v>
      </c>
      <c r="BC167" s="8">
        <v>25</v>
      </c>
      <c r="BD167" s="8">
        <v>24.17</v>
      </c>
      <c r="BE167" s="8">
        <v>23.61</v>
      </c>
      <c r="BF167" s="4"/>
      <c r="BG167" s="8"/>
      <c r="BH167" s="195"/>
      <c r="BI167" s="19">
        <v>53</v>
      </c>
      <c r="BJ167" s="2">
        <v>52</v>
      </c>
      <c r="BK167" s="2">
        <v>48</v>
      </c>
      <c r="BL167" s="2">
        <v>209</v>
      </c>
      <c r="BM167" s="2">
        <v>878</v>
      </c>
      <c r="BN167" s="2">
        <v>2175</v>
      </c>
      <c r="BO167" s="2">
        <v>1845</v>
      </c>
      <c r="BP167" s="2">
        <v>1712</v>
      </c>
      <c r="BQ167" s="2">
        <v>1872</v>
      </c>
      <c r="BR167" s="2"/>
      <c r="BS167" s="2"/>
      <c r="BU167" s="19">
        <v>53</v>
      </c>
      <c r="BV167" s="2">
        <v>52</v>
      </c>
      <c r="BW167" s="2">
        <v>48</v>
      </c>
      <c r="BX167" s="2">
        <v>5</v>
      </c>
      <c r="BY167" s="2">
        <v>29</v>
      </c>
      <c r="BZ167" s="2">
        <v>314</v>
      </c>
      <c r="CA167" s="2">
        <v>169</v>
      </c>
      <c r="CB167" s="2">
        <v>192</v>
      </c>
      <c r="CC167" s="2">
        <v>216</v>
      </c>
      <c r="CD167" s="2"/>
      <c r="CE167" s="2"/>
    </row>
    <row r="168" spans="1:83" ht="14.25" customHeight="1" x14ac:dyDescent="0.2">
      <c r="A168" s="20" t="s">
        <v>54</v>
      </c>
      <c r="B168" s="10">
        <v>54</v>
      </c>
      <c r="C168" s="10">
        <v>40</v>
      </c>
      <c r="D168" s="10">
        <v>162</v>
      </c>
      <c r="E168" s="10">
        <v>774</v>
      </c>
      <c r="F168" s="10">
        <v>2308</v>
      </c>
      <c r="G168" s="10">
        <v>2132</v>
      </c>
      <c r="H168" s="10">
        <v>1824</v>
      </c>
      <c r="I168" s="10">
        <v>1896</v>
      </c>
      <c r="J168" s="10">
        <v>2021</v>
      </c>
      <c r="K168" s="10">
        <v>846</v>
      </c>
      <c r="M168" s="20" t="s">
        <v>156</v>
      </c>
      <c r="N168" s="10">
        <v>52</v>
      </c>
      <c r="O168" s="10">
        <v>77</v>
      </c>
      <c r="P168" s="10">
        <v>112</v>
      </c>
      <c r="Q168" s="10">
        <v>503</v>
      </c>
      <c r="R168" s="10"/>
      <c r="S168" s="10"/>
      <c r="T168" s="10"/>
      <c r="U168" s="10"/>
      <c r="V168" s="10"/>
      <c r="W168" s="10"/>
      <c r="Y168" s="20">
        <v>54</v>
      </c>
      <c r="Z168" s="10">
        <v>54</v>
      </c>
      <c r="AA168" s="10">
        <v>40</v>
      </c>
      <c r="AB168" s="10">
        <v>162</v>
      </c>
      <c r="AC168" s="10">
        <v>774</v>
      </c>
      <c r="AD168" s="10">
        <v>2308</v>
      </c>
      <c r="AE168" s="10">
        <v>2132</v>
      </c>
      <c r="AF168" s="10">
        <v>1824</v>
      </c>
      <c r="AG168" s="10">
        <v>1896</v>
      </c>
      <c r="AH168" s="10">
        <v>2021</v>
      </c>
      <c r="AI168" s="10">
        <v>846</v>
      </c>
      <c r="AK168" s="20">
        <v>54</v>
      </c>
      <c r="AL168" s="10">
        <v>52</v>
      </c>
      <c r="AM168" s="10">
        <v>77</v>
      </c>
      <c r="AN168" s="10">
        <v>112</v>
      </c>
      <c r="AO168" s="10">
        <v>503</v>
      </c>
      <c r="AP168" s="10"/>
      <c r="AQ168" s="10"/>
      <c r="AR168" s="10"/>
      <c r="AS168" s="10"/>
      <c r="AT168" s="10"/>
      <c r="AU168" s="10"/>
      <c r="AW168" s="20">
        <v>54</v>
      </c>
      <c r="AX168" s="11">
        <v>29.75</v>
      </c>
      <c r="AY168" s="11">
        <v>28.01</v>
      </c>
      <c r="AZ168" s="11">
        <v>26.73</v>
      </c>
      <c r="BA168" s="11">
        <v>26.3</v>
      </c>
      <c r="BB168" s="11"/>
      <c r="BC168" s="11"/>
      <c r="BD168" s="11"/>
      <c r="BE168" s="11"/>
      <c r="BF168" s="11"/>
      <c r="BG168" s="11"/>
      <c r="BH168" s="195"/>
      <c r="BI168" s="20">
        <v>54</v>
      </c>
      <c r="BJ168" s="10">
        <v>52</v>
      </c>
      <c r="BK168" s="10">
        <v>77</v>
      </c>
      <c r="BL168" s="10">
        <v>112</v>
      </c>
      <c r="BM168" s="10">
        <v>503</v>
      </c>
      <c r="BN168" s="10"/>
      <c r="BO168" s="10"/>
      <c r="BP168" s="10"/>
      <c r="BQ168" s="10"/>
      <c r="BR168" s="10"/>
      <c r="BS168" s="10"/>
      <c r="BU168" s="20">
        <v>54</v>
      </c>
      <c r="BV168" s="10">
        <v>7</v>
      </c>
      <c r="BW168" s="10">
        <v>7</v>
      </c>
      <c r="BX168" s="10">
        <v>5</v>
      </c>
      <c r="BY168" s="10">
        <v>5</v>
      </c>
      <c r="BZ168" s="10">
        <v>10</v>
      </c>
      <c r="CA168" s="10">
        <v>11</v>
      </c>
      <c r="CB168" s="10">
        <v>16</v>
      </c>
      <c r="CC168" s="10">
        <v>55</v>
      </c>
      <c r="CD168" s="10">
        <v>15</v>
      </c>
      <c r="CE168" s="10">
        <v>51</v>
      </c>
    </row>
    <row r="169" spans="1:83" ht="14.25" customHeight="1" x14ac:dyDescent="0.2">
      <c r="A169" s="19" t="s">
        <v>55</v>
      </c>
      <c r="B169" s="7">
        <v>54</v>
      </c>
      <c r="C169" s="7">
        <v>371</v>
      </c>
      <c r="D169" s="7">
        <v>92</v>
      </c>
      <c r="E169" s="7">
        <v>452</v>
      </c>
      <c r="F169" s="7">
        <v>562</v>
      </c>
      <c r="G169" s="7">
        <v>840</v>
      </c>
      <c r="H169" s="7">
        <v>854</v>
      </c>
      <c r="I169" s="7">
        <v>2100</v>
      </c>
      <c r="J169" s="7">
        <v>1253</v>
      </c>
      <c r="K169" s="7"/>
      <c r="M169" s="19" t="s">
        <v>157</v>
      </c>
      <c r="N169" s="7">
        <v>55</v>
      </c>
      <c r="O169" s="7">
        <v>59</v>
      </c>
      <c r="P169" s="7">
        <v>282</v>
      </c>
      <c r="Q169" s="7">
        <v>500</v>
      </c>
      <c r="R169" s="7">
        <v>2349</v>
      </c>
      <c r="S169" s="7">
        <v>1082</v>
      </c>
      <c r="T169" s="7">
        <v>1492</v>
      </c>
      <c r="U169" s="7">
        <v>1596</v>
      </c>
      <c r="V169" s="7">
        <v>286</v>
      </c>
      <c r="W169" s="7"/>
      <c r="Y169" s="19">
        <v>55</v>
      </c>
      <c r="Z169" s="7">
        <v>54</v>
      </c>
      <c r="AA169" s="7">
        <v>371</v>
      </c>
      <c r="AB169" s="7">
        <v>92</v>
      </c>
      <c r="AC169" s="7">
        <v>452</v>
      </c>
      <c r="AD169" s="7">
        <v>562</v>
      </c>
      <c r="AE169" s="7">
        <v>840</v>
      </c>
      <c r="AF169" s="7">
        <v>854</v>
      </c>
      <c r="AG169" s="7">
        <v>2100</v>
      </c>
      <c r="AH169" s="7">
        <v>1253</v>
      </c>
      <c r="AI169" s="7"/>
      <c r="AK169" s="19">
        <v>55</v>
      </c>
      <c r="AL169" s="7">
        <v>55</v>
      </c>
      <c r="AM169" s="7">
        <v>59</v>
      </c>
      <c r="AN169" s="7">
        <v>282</v>
      </c>
      <c r="AO169" s="7">
        <v>500</v>
      </c>
      <c r="AP169" s="7">
        <v>2349</v>
      </c>
      <c r="AQ169" s="7">
        <v>1082</v>
      </c>
      <c r="AR169" s="7">
        <v>1492</v>
      </c>
      <c r="AS169" s="7">
        <v>1596</v>
      </c>
      <c r="AT169" s="7">
        <v>286</v>
      </c>
      <c r="AU169" s="7"/>
      <c r="AW169" s="19">
        <v>55</v>
      </c>
      <c r="AX169" s="8">
        <v>29.76</v>
      </c>
      <c r="AY169" s="8">
        <v>27.84</v>
      </c>
      <c r="AZ169" s="8">
        <v>27.57</v>
      </c>
      <c r="BA169" s="8">
        <v>26.29</v>
      </c>
      <c r="BB169" s="8">
        <v>26.93</v>
      </c>
      <c r="BC169" s="8">
        <v>24.36</v>
      </c>
      <c r="BD169" s="8">
        <v>24.01</v>
      </c>
      <c r="BE169" s="8">
        <v>23.43</v>
      </c>
      <c r="BF169" s="8">
        <v>21.66</v>
      </c>
      <c r="BG169" s="8"/>
      <c r="BH169" s="195"/>
      <c r="BI169" s="19">
        <v>55</v>
      </c>
      <c r="BJ169" s="7">
        <v>55</v>
      </c>
      <c r="BK169" s="7">
        <v>59</v>
      </c>
      <c r="BL169" s="7">
        <v>282</v>
      </c>
      <c r="BM169" s="7">
        <v>500</v>
      </c>
      <c r="BN169" s="7">
        <v>2349</v>
      </c>
      <c r="BO169" s="7">
        <v>1082</v>
      </c>
      <c r="BP169" s="7">
        <v>1492</v>
      </c>
      <c r="BQ169" s="7">
        <v>1596</v>
      </c>
      <c r="BR169" s="7">
        <v>286</v>
      </c>
      <c r="BS169" s="7"/>
      <c r="BU169" s="19">
        <v>55</v>
      </c>
      <c r="BV169" s="7">
        <v>55</v>
      </c>
      <c r="BW169" s="7">
        <v>59</v>
      </c>
      <c r="BX169" s="7">
        <v>60</v>
      </c>
      <c r="BY169" s="7">
        <v>145</v>
      </c>
      <c r="BZ169" s="7">
        <v>384</v>
      </c>
      <c r="CA169" s="7">
        <v>484</v>
      </c>
      <c r="CB169" s="7">
        <v>849</v>
      </c>
      <c r="CC169" s="7">
        <v>897</v>
      </c>
      <c r="CD169" s="7">
        <v>286</v>
      </c>
      <c r="CE169" s="7"/>
    </row>
    <row r="170" spans="1:83" ht="14.25" customHeight="1" x14ac:dyDescent="0.2">
      <c r="A170" s="20" t="s">
        <v>56</v>
      </c>
      <c r="B170" s="9">
        <v>56</v>
      </c>
      <c r="C170" s="9">
        <v>165</v>
      </c>
      <c r="D170" s="10">
        <v>226</v>
      </c>
      <c r="E170" s="10">
        <v>55</v>
      </c>
      <c r="F170" s="10"/>
      <c r="G170" s="10"/>
      <c r="H170" s="10"/>
      <c r="I170" s="10"/>
      <c r="J170" s="10"/>
      <c r="K170" s="10"/>
      <c r="M170" s="20" t="s">
        <v>158</v>
      </c>
      <c r="N170" s="9">
        <v>56</v>
      </c>
      <c r="O170" s="9">
        <v>388</v>
      </c>
      <c r="P170" s="10">
        <v>279</v>
      </c>
      <c r="Q170" s="10">
        <v>368</v>
      </c>
      <c r="R170" s="10">
        <v>983</v>
      </c>
      <c r="S170" s="10">
        <v>1221</v>
      </c>
      <c r="T170" s="10">
        <v>693</v>
      </c>
      <c r="U170" s="10"/>
      <c r="V170" s="10"/>
      <c r="W170" s="10"/>
      <c r="Y170" s="20">
        <v>56</v>
      </c>
      <c r="Z170" s="9">
        <v>56</v>
      </c>
      <c r="AA170" s="9">
        <v>165</v>
      </c>
      <c r="AB170" s="10">
        <v>226</v>
      </c>
      <c r="AC170" s="10">
        <v>55</v>
      </c>
      <c r="AD170" s="10"/>
      <c r="AE170" s="10"/>
      <c r="AF170" s="10"/>
      <c r="AG170" s="10"/>
      <c r="AH170" s="10"/>
      <c r="AI170" s="10"/>
      <c r="AK170" s="20">
        <v>56</v>
      </c>
      <c r="AL170" s="9">
        <v>56</v>
      </c>
      <c r="AM170" s="9">
        <v>388</v>
      </c>
      <c r="AN170" s="10">
        <v>279</v>
      </c>
      <c r="AO170" s="10">
        <v>368</v>
      </c>
      <c r="AP170" s="10">
        <v>983</v>
      </c>
      <c r="AQ170" s="10">
        <v>1221</v>
      </c>
      <c r="AR170" s="10">
        <v>693</v>
      </c>
      <c r="AS170" s="10"/>
      <c r="AT170" s="10"/>
      <c r="AU170" s="10"/>
      <c r="AW170" s="20">
        <v>56</v>
      </c>
      <c r="AX170" s="11">
        <v>29.77</v>
      </c>
      <c r="AY170" s="11">
        <v>29.38</v>
      </c>
      <c r="AZ170" s="11">
        <v>27.56</v>
      </c>
      <c r="BA170" s="11">
        <v>25.97</v>
      </c>
      <c r="BB170" s="11">
        <v>25.56</v>
      </c>
      <c r="BC170" s="11">
        <v>24.47</v>
      </c>
      <c r="BD170" s="11">
        <v>23.28</v>
      </c>
      <c r="BE170" s="11"/>
      <c r="BF170" s="11"/>
      <c r="BG170" s="11"/>
      <c r="BH170" s="195"/>
      <c r="BI170" s="20">
        <v>56</v>
      </c>
      <c r="BJ170" s="9">
        <v>56</v>
      </c>
      <c r="BK170" s="9">
        <v>388</v>
      </c>
      <c r="BL170" s="10">
        <v>279</v>
      </c>
      <c r="BM170" s="10">
        <v>368</v>
      </c>
      <c r="BN170" s="10">
        <v>983</v>
      </c>
      <c r="BO170" s="10">
        <v>1221</v>
      </c>
      <c r="BP170" s="10">
        <v>693</v>
      </c>
      <c r="BQ170" s="10"/>
      <c r="BR170" s="10"/>
      <c r="BS170" s="10"/>
      <c r="BU170" s="20">
        <v>56</v>
      </c>
      <c r="BV170" s="9">
        <v>8</v>
      </c>
      <c r="BW170" s="9">
        <v>5</v>
      </c>
      <c r="BX170" s="10">
        <v>13</v>
      </c>
      <c r="BY170" s="10">
        <v>16</v>
      </c>
      <c r="BZ170" s="10">
        <v>16</v>
      </c>
      <c r="CA170" s="10">
        <v>20</v>
      </c>
      <c r="CB170" s="10">
        <v>20</v>
      </c>
      <c r="CC170" s="10">
        <v>12</v>
      </c>
      <c r="CD170" s="10">
        <v>5</v>
      </c>
      <c r="CE170" s="10">
        <v>2</v>
      </c>
    </row>
    <row r="171" spans="1:83" ht="14.25" customHeight="1" x14ac:dyDescent="0.2">
      <c r="A171" s="19" t="s">
        <v>57</v>
      </c>
      <c r="B171" s="2">
        <v>57</v>
      </c>
      <c r="C171" s="2">
        <v>144</v>
      </c>
      <c r="D171" s="2">
        <v>237</v>
      </c>
      <c r="E171" s="2">
        <v>282</v>
      </c>
      <c r="F171" s="2">
        <v>529</v>
      </c>
      <c r="G171" s="2"/>
      <c r="H171" s="2"/>
      <c r="I171" s="2"/>
      <c r="J171" s="2">
        <v>689</v>
      </c>
      <c r="K171" s="2"/>
      <c r="M171" s="19" t="s">
        <v>159</v>
      </c>
      <c r="N171" s="2">
        <v>57</v>
      </c>
      <c r="O171" s="2">
        <v>238</v>
      </c>
      <c r="P171" s="2">
        <v>154</v>
      </c>
      <c r="Q171" s="2">
        <v>183</v>
      </c>
      <c r="R171" s="2">
        <v>188</v>
      </c>
      <c r="S171" s="2">
        <v>157</v>
      </c>
      <c r="T171" s="2">
        <v>252</v>
      </c>
      <c r="U171" s="2">
        <v>1400</v>
      </c>
      <c r="V171" s="2">
        <v>2340</v>
      </c>
      <c r="W171" s="2">
        <v>1393</v>
      </c>
      <c r="Y171" s="19">
        <v>57</v>
      </c>
      <c r="Z171" s="2">
        <v>57</v>
      </c>
      <c r="AA171" s="2">
        <v>144</v>
      </c>
      <c r="AB171" s="2">
        <v>237</v>
      </c>
      <c r="AC171" s="2">
        <v>282</v>
      </c>
      <c r="AD171" s="2">
        <v>529</v>
      </c>
      <c r="AE171" s="2"/>
      <c r="AF171" s="2"/>
      <c r="AG171" s="2"/>
      <c r="AH171" s="2">
        <v>689</v>
      </c>
      <c r="AI171" s="2"/>
      <c r="AK171" s="19">
        <v>57</v>
      </c>
      <c r="AL171" s="2">
        <v>57</v>
      </c>
      <c r="AM171" s="2">
        <v>238</v>
      </c>
      <c r="AN171" s="2">
        <v>154</v>
      </c>
      <c r="AO171" s="2">
        <v>183</v>
      </c>
      <c r="AP171" s="2">
        <v>188</v>
      </c>
      <c r="AQ171" s="2">
        <v>157</v>
      </c>
      <c r="AR171" s="2">
        <v>252</v>
      </c>
      <c r="AS171" s="2">
        <v>1400</v>
      </c>
      <c r="AT171" s="2">
        <v>2340</v>
      </c>
      <c r="AU171" s="2">
        <v>1393</v>
      </c>
      <c r="AW171" s="19">
        <v>57</v>
      </c>
      <c r="AX171" s="8">
        <v>29.78</v>
      </c>
      <c r="AY171" s="8">
        <v>28.39</v>
      </c>
      <c r="AZ171" s="8">
        <v>27.01</v>
      </c>
      <c r="BA171" s="8">
        <v>25.35</v>
      </c>
      <c r="BB171" s="8">
        <v>24.12</v>
      </c>
      <c r="BC171" s="8">
        <v>22.83</v>
      </c>
      <c r="BD171" s="8">
        <v>22.56</v>
      </c>
      <c r="BE171" s="8">
        <v>23.28</v>
      </c>
      <c r="BF171" s="8">
        <v>23.49</v>
      </c>
      <c r="BG171" s="3">
        <v>23.49</v>
      </c>
      <c r="BH171" s="195"/>
      <c r="BI171" s="19">
        <v>57</v>
      </c>
      <c r="BJ171" s="2">
        <v>57</v>
      </c>
      <c r="BK171" s="2">
        <v>238</v>
      </c>
      <c r="BL171" s="2">
        <v>154</v>
      </c>
      <c r="BM171" s="2">
        <v>183</v>
      </c>
      <c r="BN171" s="2">
        <v>188</v>
      </c>
      <c r="BO171" s="2">
        <v>157</v>
      </c>
      <c r="BP171" s="2">
        <v>252</v>
      </c>
      <c r="BQ171" s="2">
        <v>1400</v>
      </c>
      <c r="BR171" s="2">
        <v>2340</v>
      </c>
      <c r="BS171" s="2">
        <v>1393</v>
      </c>
      <c r="BU171" s="19">
        <v>57</v>
      </c>
      <c r="BV171" s="2">
        <v>57</v>
      </c>
      <c r="BW171" s="2">
        <v>125</v>
      </c>
      <c r="BX171" s="2">
        <v>145</v>
      </c>
      <c r="BY171" s="2">
        <v>183</v>
      </c>
      <c r="BZ171" s="2">
        <v>188</v>
      </c>
      <c r="CA171" s="2">
        <v>148</v>
      </c>
      <c r="CB171" s="2">
        <v>123</v>
      </c>
      <c r="CC171" s="2">
        <v>163</v>
      </c>
      <c r="CD171" s="2">
        <v>223</v>
      </c>
      <c r="CE171" s="2">
        <v>405</v>
      </c>
    </row>
    <row r="172" spans="1:83" ht="14.25" customHeight="1" x14ac:dyDescent="0.2">
      <c r="A172" s="20" t="s">
        <v>58</v>
      </c>
      <c r="B172" s="10">
        <v>57</v>
      </c>
      <c r="C172" s="10">
        <v>55</v>
      </c>
      <c r="D172" s="10">
        <v>62</v>
      </c>
      <c r="E172" s="10">
        <v>349</v>
      </c>
      <c r="F172" s="10">
        <v>494</v>
      </c>
      <c r="G172" s="10"/>
      <c r="H172" s="10"/>
      <c r="I172" s="10"/>
      <c r="J172" s="10"/>
      <c r="K172" s="10"/>
      <c r="M172" s="20" t="s">
        <v>160</v>
      </c>
      <c r="N172" s="10">
        <v>58</v>
      </c>
      <c r="O172" s="10">
        <v>63</v>
      </c>
      <c r="P172" s="10">
        <v>209</v>
      </c>
      <c r="Q172" s="10">
        <v>540</v>
      </c>
      <c r="R172" s="10">
        <v>2362</v>
      </c>
      <c r="S172" s="10">
        <v>1245</v>
      </c>
      <c r="T172" s="10">
        <v>740</v>
      </c>
      <c r="U172" s="10">
        <v>284</v>
      </c>
      <c r="V172" s="10">
        <v>593</v>
      </c>
      <c r="W172" s="10">
        <v>229</v>
      </c>
      <c r="Y172" s="20">
        <v>58</v>
      </c>
      <c r="Z172" s="10">
        <v>57</v>
      </c>
      <c r="AA172" s="10">
        <v>55</v>
      </c>
      <c r="AB172" s="10">
        <v>62</v>
      </c>
      <c r="AC172" s="10">
        <v>349</v>
      </c>
      <c r="AD172" s="10">
        <v>494</v>
      </c>
      <c r="AE172" s="10"/>
      <c r="AF172" s="10"/>
      <c r="AG172" s="10"/>
      <c r="AH172" s="10"/>
      <c r="AI172" s="10"/>
      <c r="AK172" s="20">
        <v>58</v>
      </c>
      <c r="AL172" s="10">
        <v>58</v>
      </c>
      <c r="AM172" s="10">
        <v>63</v>
      </c>
      <c r="AN172" s="10">
        <v>209</v>
      </c>
      <c r="AO172" s="10">
        <v>540</v>
      </c>
      <c r="AP172" s="10">
        <v>2362</v>
      </c>
      <c r="AQ172" s="10">
        <v>1245</v>
      </c>
      <c r="AR172" s="10">
        <v>740</v>
      </c>
      <c r="AS172" s="10">
        <v>284</v>
      </c>
      <c r="AT172" s="10">
        <v>593</v>
      </c>
      <c r="AU172" s="10">
        <v>229</v>
      </c>
      <c r="AW172" s="20">
        <v>58</v>
      </c>
      <c r="AX172" s="11">
        <v>29.79</v>
      </c>
      <c r="AY172" s="11">
        <v>27.88</v>
      </c>
      <c r="AZ172" s="11">
        <v>27.27</v>
      </c>
      <c r="BA172" s="11">
        <v>26.38</v>
      </c>
      <c r="BB172" s="11">
        <v>26.94</v>
      </c>
      <c r="BC172" s="11">
        <v>24.5</v>
      </c>
      <c r="BD172" s="11">
        <v>23.33</v>
      </c>
      <c r="BE172" s="11">
        <v>22.07</v>
      </c>
      <c r="BF172" s="11">
        <v>22.12</v>
      </c>
      <c r="BG172" s="11">
        <v>21.45</v>
      </c>
      <c r="BH172" s="195"/>
      <c r="BI172" s="20">
        <v>58</v>
      </c>
      <c r="BJ172" s="10">
        <v>58</v>
      </c>
      <c r="BK172" s="10">
        <v>63</v>
      </c>
      <c r="BL172" s="10">
        <v>209</v>
      </c>
      <c r="BM172" s="10">
        <v>540</v>
      </c>
      <c r="BN172" s="10">
        <v>2362</v>
      </c>
      <c r="BO172" s="10">
        <v>1245</v>
      </c>
      <c r="BP172" s="10">
        <v>740</v>
      </c>
      <c r="BQ172" s="10">
        <v>284</v>
      </c>
      <c r="BR172" s="10">
        <v>593</v>
      </c>
      <c r="BS172" s="10">
        <v>229</v>
      </c>
      <c r="BU172" s="20">
        <v>58</v>
      </c>
      <c r="BV172" s="10">
        <v>58</v>
      </c>
      <c r="BW172" s="10">
        <v>63</v>
      </c>
      <c r="BX172" s="10">
        <v>134</v>
      </c>
      <c r="BY172" s="10">
        <v>232</v>
      </c>
      <c r="BZ172" s="10">
        <v>398</v>
      </c>
      <c r="CA172" s="10">
        <v>446</v>
      </c>
      <c r="CB172" s="10">
        <v>194</v>
      </c>
      <c r="CC172" s="10">
        <v>89</v>
      </c>
      <c r="CD172" s="10">
        <v>137</v>
      </c>
      <c r="CE172" s="10">
        <v>87</v>
      </c>
    </row>
    <row r="173" spans="1:83" ht="14.25" customHeight="1" x14ac:dyDescent="0.2">
      <c r="A173" s="19" t="s">
        <v>59</v>
      </c>
      <c r="B173" s="1">
        <v>59</v>
      </c>
      <c r="C173" s="1">
        <v>340</v>
      </c>
      <c r="D173" s="2">
        <v>245</v>
      </c>
      <c r="E173" s="2">
        <v>1075</v>
      </c>
      <c r="F173" s="2"/>
      <c r="G173" s="2"/>
      <c r="H173" s="2"/>
      <c r="I173" s="2"/>
      <c r="J173" s="2"/>
      <c r="K173" s="2"/>
      <c r="M173" s="19" t="s">
        <v>161</v>
      </c>
      <c r="N173" s="1">
        <v>59</v>
      </c>
      <c r="O173" s="1">
        <v>89</v>
      </c>
      <c r="P173" s="2">
        <v>162</v>
      </c>
      <c r="Q173" s="2"/>
      <c r="R173" s="2"/>
      <c r="S173" s="2"/>
      <c r="T173" s="2"/>
      <c r="U173" s="2"/>
      <c r="V173" s="2"/>
      <c r="W173" s="2"/>
      <c r="Y173" s="19">
        <v>59</v>
      </c>
      <c r="Z173" s="1">
        <v>59</v>
      </c>
      <c r="AA173" s="1">
        <v>340</v>
      </c>
      <c r="AB173" s="2">
        <v>245</v>
      </c>
      <c r="AC173" s="2">
        <v>1075</v>
      </c>
      <c r="AD173" s="2"/>
      <c r="AE173" s="2"/>
      <c r="AF173" s="2"/>
      <c r="AG173" s="2"/>
      <c r="AH173" s="2"/>
      <c r="AI173" s="2"/>
      <c r="AK173" s="19">
        <v>59</v>
      </c>
      <c r="AL173" s="1">
        <v>59</v>
      </c>
      <c r="AM173" s="1">
        <v>89</v>
      </c>
      <c r="AN173" s="2">
        <v>162</v>
      </c>
      <c r="AO173" s="2"/>
      <c r="AP173" s="2"/>
      <c r="AQ173" s="2"/>
      <c r="AR173" s="2"/>
      <c r="AS173" s="2"/>
      <c r="AT173" s="2"/>
      <c r="AU173" s="2"/>
      <c r="AW173" s="19">
        <v>59</v>
      </c>
      <c r="AX173" s="8">
        <v>29.81</v>
      </c>
      <c r="AY173" s="8">
        <v>28.08</v>
      </c>
      <c r="AZ173" s="8">
        <v>27.04</v>
      </c>
      <c r="BA173" s="4"/>
      <c r="BB173" s="8"/>
      <c r="BC173" s="4"/>
      <c r="BD173" s="4"/>
      <c r="BE173" s="4"/>
      <c r="BF173" s="4"/>
      <c r="BG173" s="3"/>
      <c r="BH173" s="195"/>
      <c r="BI173" s="19">
        <v>59</v>
      </c>
      <c r="BJ173" s="1">
        <v>59</v>
      </c>
      <c r="BK173" s="1">
        <v>89</v>
      </c>
      <c r="BL173" s="2">
        <v>162</v>
      </c>
      <c r="BM173" s="2"/>
      <c r="BN173" s="2"/>
      <c r="BO173" s="2"/>
      <c r="BP173" s="2"/>
      <c r="BQ173" s="2"/>
      <c r="BR173" s="2"/>
      <c r="BS173" s="2"/>
      <c r="BU173" s="19">
        <v>59</v>
      </c>
      <c r="BV173" s="1">
        <v>59</v>
      </c>
      <c r="BW173" s="1">
        <v>89</v>
      </c>
      <c r="BX173" s="2">
        <v>141</v>
      </c>
      <c r="BY173" s="2"/>
      <c r="BZ173" s="2"/>
      <c r="CA173" s="2"/>
      <c r="CB173" s="2"/>
      <c r="CC173" s="2"/>
      <c r="CD173" s="2"/>
      <c r="CE173" s="2"/>
    </row>
    <row r="174" spans="1:83" ht="14.25" customHeight="1" x14ac:dyDescent="0.2">
      <c r="A174" s="20" t="s">
        <v>60</v>
      </c>
      <c r="B174" s="10">
        <v>60</v>
      </c>
      <c r="C174" s="10">
        <v>94</v>
      </c>
      <c r="D174" s="10">
        <v>31</v>
      </c>
      <c r="E174" s="10">
        <v>35</v>
      </c>
      <c r="F174" s="10">
        <v>43</v>
      </c>
      <c r="G174" s="10">
        <v>161</v>
      </c>
      <c r="H174" s="10">
        <v>588</v>
      </c>
      <c r="I174" s="10">
        <v>1004</v>
      </c>
      <c r="J174" s="10">
        <v>1877</v>
      </c>
      <c r="K174" s="10">
        <v>972</v>
      </c>
      <c r="M174" s="20" t="s">
        <v>162</v>
      </c>
      <c r="N174" s="10">
        <v>59</v>
      </c>
      <c r="O174" s="10">
        <v>148</v>
      </c>
      <c r="P174" s="10">
        <v>137</v>
      </c>
      <c r="Q174" s="10">
        <v>63</v>
      </c>
      <c r="R174" s="10">
        <v>59</v>
      </c>
      <c r="S174" s="10">
        <v>112</v>
      </c>
      <c r="T174" s="10">
        <v>143</v>
      </c>
      <c r="U174" s="10">
        <v>338</v>
      </c>
      <c r="V174" s="10">
        <v>383</v>
      </c>
      <c r="W174" s="10">
        <v>316</v>
      </c>
      <c r="Y174" s="20">
        <v>60</v>
      </c>
      <c r="Z174" s="10">
        <v>60</v>
      </c>
      <c r="AA174" s="10">
        <v>94</v>
      </c>
      <c r="AB174" s="10">
        <v>31</v>
      </c>
      <c r="AC174" s="10">
        <v>35</v>
      </c>
      <c r="AD174" s="10">
        <v>43</v>
      </c>
      <c r="AE174" s="10">
        <v>161</v>
      </c>
      <c r="AF174" s="10">
        <v>588</v>
      </c>
      <c r="AG174" s="10">
        <v>1004</v>
      </c>
      <c r="AH174" s="10">
        <v>1877</v>
      </c>
      <c r="AI174" s="10">
        <v>972</v>
      </c>
      <c r="AK174" s="20">
        <v>60</v>
      </c>
      <c r="AL174" s="10">
        <v>59</v>
      </c>
      <c r="AM174" s="10">
        <v>148</v>
      </c>
      <c r="AN174" s="10">
        <v>137</v>
      </c>
      <c r="AO174" s="10">
        <v>63</v>
      </c>
      <c r="AP174" s="10">
        <v>59</v>
      </c>
      <c r="AQ174" s="10">
        <v>112</v>
      </c>
      <c r="AR174" s="10">
        <v>143</v>
      </c>
      <c r="AS174" s="10">
        <v>338</v>
      </c>
      <c r="AT174" s="10">
        <v>383</v>
      </c>
      <c r="AU174" s="10">
        <v>316</v>
      </c>
      <c r="AW174" s="20">
        <v>60</v>
      </c>
      <c r="AX174" s="11">
        <v>29.81</v>
      </c>
      <c r="AY174" s="11">
        <v>28.44</v>
      </c>
      <c r="AZ174" s="11">
        <v>26.91</v>
      </c>
      <c r="BA174" s="11">
        <v>24.5</v>
      </c>
      <c r="BB174" s="11">
        <v>23.37</v>
      </c>
      <c r="BC174" s="11">
        <v>22.63</v>
      </c>
      <c r="BD174" s="11">
        <v>22.27</v>
      </c>
      <c r="BE174" s="11">
        <v>22.15</v>
      </c>
      <c r="BF174" s="11">
        <v>21.83</v>
      </c>
      <c r="BG174" s="12">
        <v>21.48</v>
      </c>
      <c r="BH174" s="195"/>
      <c r="BI174" s="20">
        <v>60</v>
      </c>
      <c r="BJ174" s="10">
        <v>59</v>
      </c>
      <c r="BK174" s="10">
        <v>148</v>
      </c>
      <c r="BL174" s="10">
        <v>137</v>
      </c>
      <c r="BM174" s="10">
        <v>63</v>
      </c>
      <c r="BN174" s="10">
        <v>59</v>
      </c>
      <c r="BO174" s="10">
        <v>112</v>
      </c>
      <c r="BP174" s="10">
        <v>143</v>
      </c>
      <c r="BQ174" s="10">
        <v>338</v>
      </c>
      <c r="BR174" s="10">
        <v>383</v>
      </c>
      <c r="BS174" s="10">
        <v>316</v>
      </c>
      <c r="BU174" s="20">
        <v>60</v>
      </c>
      <c r="BV174" s="10">
        <v>59</v>
      </c>
      <c r="BW174" s="10">
        <v>13</v>
      </c>
      <c r="BX174" s="10">
        <v>15</v>
      </c>
      <c r="BY174" s="10">
        <v>14</v>
      </c>
      <c r="BZ174" s="10">
        <v>17</v>
      </c>
      <c r="CA174" s="10">
        <v>5</v>
      </c>
      <c r="CB174" s="10">
        <v>12</v>
      </c>
      <c r="CC174" s="10">
        <v>25</v>
      </c>
      <c r="CD174" s="10">
        <v>31</v>
      </c>
      <c r="CE174" s="10">
        <v>35</v>
      </c>
    </row>
    <row r="175" spans="1:83" ht="14.25" customHeight="1" x14ac:dyDescent="0.2">
      <c r="A175" s="19" t="s">
        <v>61</v>
      </c>
      <c r="B175" s="2">
        <v>61</v>
      </c>
      <c r="C175" s="2">
        <v>183</v>
      </c>
      <c r="D175" s="2">
        <v>577</v>
      </c>
      <c r="E175" s="2">
        <v>191</v>
      </c>
      <c r="F175" s="2">
        <v>14</v>
      </c>
      <c r="G175" s="2">
        <v>116</v>
      </c>
      <c r="H175" s="2">
        <v>91</v>
      </c>
      <c r="I175" s="2">
        <v>221</v>
      </c>
      <c r="J175" s="2">
        <v>151</v>
      </c>
      <c r="K175" s="2"/>
      <c r="M175" s="19" t="s">
        <v>163</v>
      </c>
      <c r="N175" s="2">
        <v>59</v>
      </c>
      <c r="O175" s="2"/>
      <c r="P175" s="2"/>
      <c r="Q175" s="2"/>
      <c r="R175" s="2"/>
      <c r="S175" s="2"/>
      <c r="T175" s="2"/>
      <c r="U175" s="2"/>
      <c r="V175" s="2"/>
      <c r="W175" s="2"/>
      <c r="Y175" s="19">
        <v>61</v>
      </c>
      <c r="Z175" s="2">
        <v>61</v>
      </c>
      <c r="AA175" s="2">
        <v>183</v>
      </c>
      <c r="AB175" s="2">
        <v>577</v>
      </c>
      <c r="AC175" s="2">
        <v>191</v>
      </c>
      <c r="AD175" s="2">
        <v>14</v>
      </c>
      <c r="AE175" s="2">
        <v>116</v>
      </c>
      <c r="AF175" s="2">
        <v>91</v>
      </c>
      <c r="AG175" s="2">
        <v>221</v>
      </c>
      <c r="AH175" s="2">
        <v>151</v>
      </c>
      <c r="AI175" s="2"/>
      <c r="AK175" s="19">
        <v>61</v>
      </c>
      <c r="AL175" s="2">
        <v>59</v>
      </c>
      <c r="AM175" s="2"/>
      <c r="AN175" s="2"/>
      <c r="AO175" s="2"/>
      <c r="AP175" s="2"/>
      <c r="AQ175" s="2"/>
      <c r="AR175" s="2"/>
      <c r="AS175" s="2"/>
      <c r="AT175" s="2"/>
      <c r="AU175" s="2"/>
      <c r="AW175" s="19">
        <v>61</v>
      </c>
      <c r="AX175" s="8">
        <v>29.81</v>
      </c>
      <c r="AY175" s="8"/>
      <c r="AZ175" s="8"/>
      <c r="BA175" s="8"/>
      <c r="BB175" s="8"/>
      <c r="BC175" s="8"/>
      <c r="BD175" s="8"/>
      <c r="BE175" s="8"/>
      <c r="BF175" s="8"/>
      <c r="BG175" s="8"/>
      <c r="BH175" s="195"/>
      <c r="BI175" s="19">
        <v>61</v>
      </c>
      <c r="BJ175" s="2">
        <v>59</v>
      </c>
      <c r="BK175" s="2"/>
      <c r="BL175" s="2"/>
      <c r="BM175" s="2"/>
      <c r="BN175" s="2"/>
      <c r="BO175" s="2"/>
      <c r="BP175" s="2"/>
      <c r="BQ175" s="2"/>
      <c r="BR175" s="2"/>
      <c r="BS175" s="2"/>
      <c r="BU175" s="19">
        <v>61</v>
      </c>
      <c r="BV175" s="2">
        <v>59</v>
      </c>
      <c r="BW175" s="2">
        <v>2367</v>
      </c>
      <c r="BX175" s="2"/>
      <c r="BY175" s="2"/>
      <c r="BZ175" s="2"/>
      <c r="CA175" s="2"/>
      <c r="CB175" s="2"/>
      <c r="CC175" s="2"/>
      <c r="CD175" s="2"/>
      <c r="CE175" s="2"/>
    </row>
    <row r="176" spans="1:83" ht="14.25" customHeight="1" x14ac:dyDescent="0.2">
      <c r="A176" s="20" t="s">
        <v>62</v>
      </c>
      <c r="B176" s="10">
        <v>62</v>
      </c>
      <c r="C176" s="10">
        <v>14</v>
      </c>
      <c r="D176" s="10">
        <v>60</v>
      </c>
      <c r="E176" s="10">
        <v>238</v>
      </c>
      <c r="F176" s="10">
        <v>246</v>
      </c>
      <c r="G176" s="10">
        <v>581</v>
      </c>
      <c r="H176" s="10">
        <v>70</v>
      </c>
      <c r="I176" s="10">
        <v>323</v>
      </c>
      <c r="J176" s="10">
        <v>354</v>
      </c>
      <c r="K176" s="10">
        <v>108</v>
      </c>
      <c r="M176" s="20" t="s">
        <v>164</v>
      </c>
      <c r="N176" s="10">
        <v>62</v>
      </c>
      <c r="O176" s="10">
        <v>195</v>
      </c>
      <c r="P176" s="10">
        <v>248</v>
      </c>
      <c r="Q176" s="10">
        <v>575</v>
      </c>
      <c r="R176" s="10">
        <v>725</v>
      </c>
      <c r="S176" s="10"/>
      <c r="T176" s="10"/>
      <c r="U176" s="10"/>
      <c r="V176" s="10"/>
      <c r="W176" s="10"/>
      <c r="Y176" s="20">
        <v>62</v>
      </c>
      <c r="Z176" s="10">
        <v>62</v>
      </c>
      <c r="AA176" s="10">
        <v>14</v>
      </c>
      <c r="AB176" s="10">
        <v>60</v>
      </c>
      <c r="AC176" s="10">
        <v>238</v>
      </c>
      <c r="AD176" s="10">
        <v>246</v>
      </c>
      <c r="AE176" s="10">
        <v>581</v>
      </c>
      <c r="AF176" s="10">
        <v>70</v>
      </c>
      <c r="AG176" s="10">
        <v>323</v>
      </c>
      <c r="AH176" s="10">
        <v>354</v>
      </c>
      <c r="AI176" s="10">
        <v>108</v>
      </c>
      <c r="AK176" s="20">
        <v>62</v>
      </c>
      <c r="AL176" s="10">
        <v>62</v>
      </c>
      <c r="AM176" s="10">
        <v>195</v>
      </c>
      <c r="AN176" s="10">
        <v>248</v>
      </c>
      <c r="AO176" s="10">
        <v>575</v>
      </c>
      <c r="AP176" s="10">
        <v>725</v>
      </c>
      <c r="AQ176" s="10"/>
      <c r="AR176" s="10"/>
      <c r="AS176" s="10"/>
      <c r="AT176" s="10"/>
      <c r="AU176" s="10"/>
      <c r="AW176" s="20">
        <v>62</v>
      </c>
      <c r="AX176" s="11">
        <v>29.82</v>
      </c>
      <c r="AY176" s="11">
        <v>28.66</v>
      </c>
      <c r="AZ176" s="11">
        <v>27.45</v>
      </c>
      <c r="BA176" s="11">
        <v>26.43</v>
      </c>
      <c r="BB176" s="11">
        <v>25.25</v>
      </c>
      <c r="BC176" s="11"/>
      <c r="BD176" s="11"/>
      <c r="BE176" s="11"/>
      <c r="BF176" s="11"/>
      <c r="BG176" s="11"/>
      <c r="BH176" s="195"/>
      <c r="BI176" s="20">
        <v>62</v>
      </c>
      <c r="BJ176" s="10">
        <v>62</v>
      </c>
      <c r="BK176" s="10">
        <v>195</v>
      </c>
      <c r="BL176" s="10">
        <v>248</v>
      </c>
      <c r="BM176" s="10">
        <v>575</v>
      </c>
      <c r="BN176" s="10">
        <v>725</v>
      </c>
      <c r="BO176" s="10"/>
      <c r="BP176" s="10"/>
      <c r="BQ176" s="10"/>
      <c r="BR176" s="10"/>
      <c r="BS176" s="10"/>
      <c r="BU176" s="20">
        <v>62</v>
      </c>
      <c r="BV176" s="10">
        <v>48</v>
      </c>
      <c r="BW176" s="10">
        <v>118</v>
      </c>
      <c r="BX176" s="10">
        <v>248</v>
      </c>
      <c r="BY176" s="10">
        <v>575</v>
      </c>
      <c r="BZ176" s="10">
        <v>725</v>
      </c>
      <c r="CA176" s="10"/>
      <c r="CB176" s="10"/>
      <c r="CC176" s="10"/>
      <c r="CD176" s="10"/>
      <c r="CE176" s="10"/>
    </row>
    <row r="177" spans="1:83" ht="14.25" customHeight="1" x14ac:dyDescent="0.2">
      <c r="A177" s="19" t="s">
        <v>63</v>
      </c>
      <c r="B177" s="2">
        <v>63</v>
      </c>
      <c r="C177" s="2">
        <v>53</v>
      </c>
      <c r="D177" s="2">
        <v>15</v>
      </c>
      <c r="E177" s="2">
        <v>79</v>
      </c>
      <c r="F177" s="2">
        <v>69</v>
      </c>
      <c r="G177" s="2">
        <v>143</v>
      </c>
      <c r="H177" s="2">
        <v>45</v>
      </c>
      <c r="I177" s="2">
        <v>191</v>
      </c>
      <c r="J177" s="2">
        <v>380</v>
      </c>
      <c r="K177" s="2">
        <v>204</v>
      </c>
      <c r="M177" s="19" t="s">
        <v>165</v>
      </c>
      <c r="N177" s="2">
        <v>63</v>
      </c>
      <c r="O177" s="2">
        <v>105</v>
      </c>
      <c r="P177" s="2">
        <v>191</v>
      </c>
      <c r="Q177" s="2">
        <v>581</v>
      </c>
      <c r="R177" s="2">
        <v>592</v>
      </c>
      <c r="S177" s="2">
        <v>442</v>
      </c>
      <c r="T177" s="2">
        <v>319</v>
      </c>
      <c r="U177" s="2">
        <v>63</v>
      </c>
      <c r="V177" s="2">
        <v>48</v>
      </c>
      <c r="W177" s="2">
        <v>25</v>
      </c>
      <c r="Y177" s="19">
        <v>63</v>
      </c>
      <c r="Z177" s="2">
        <v>63</v>
      </c>
      <c r="AA177" s="2">
        <v>53</v>
      </c>
      <c r="AB177" s="2">
        <v>15</v>
      </c>
      <c r="AC177" s="2">
        <v>79</v>
      </c>
      <c r="AD177" s="2">
        <v>69</v>
      </c>
      <c r="AE177" s="2">
        <v>143</v>
      </c>
      <c r="AF177" s="2">
        <v>45</v>
      </c>
      <c r="AG177" s="2">
        <v>191</v>
      </c>
      <c r="AH177" s="2">
        <v>380</v>
      </c>
      <c r="AI177" s="2">
        <v>204</v>
      </c>
      <c r="AK177" s="19">
        <v>63</v>
      </c>
      <c r="AL177" s="2">
        <v>63</v>
      </c>
      <c r="AM177" s="2">
        <v>105</v>
      </c>
      <c r="AN177" s="2">
        <v>191</v>
      </c>
      <c r="AO177" s="2">
        <v>581</v>
      </c>
      <c r="AP177" s="2">
        <v>592</v>
      </c>
      <c r="AQ177" s="2">
        <v>442</v>
      </c>
      <c r="AR177" s="2">
        <v>319</v>
      </c>
      <c r="AS177" s="2">
        <v>63</v>
      </c>
      <c r="AT177" s="2">
        <v>48</v>
      </c>
      <c r="AU177" s="2">
        <v>25</v>
      </c>
      <c r="AW177" s="19">
        <v>63</v>
      </c>
      <c r="AX177" s="8">
        <v>29.83</v>
      </c>
      <c r="AY177" s="8">
        <v>28.18</v>
      </c>
      <c r="AZ177" s="8">
        <v>27.19</v>
      </c>
      <c r="BA177" s="8">
        <v>26.45</v>
      </c>
      <c r="BB177" s="8">
        <v>25.05</v>
      </c>
      <c r="BC177" s="4">
        <v>23.56</v>
      </c>
      <c r="BD177" s="8">
        <v>22.73</v>
      </c>
      <c r="BE177" s="4">
        <v>21.36</v>
      </c>
      <c r="BF177" s="4">
        <v>20.93</v>
      </c>
      <c r="BG177" s="8">
        <v>20.51</v>
      </c>
      <c r="BH177" s="195"/>
      <c r="BI177" s="19">
        <v>63</v>
      </c>
      <c r="BJ177" s="2">
        <v>63</v>
      </c>
      <c r="BK177" s="2">
        <v>105</v>
      </c>
      <c r="BL177" s="2">
        <v>191</v>
      </c>
      <c r="BM177" s="2">
        <v>581</v>
      </c>
      <c r="BN177" s="2">
        <v>592</v>
      </c>
      <c r="BO177" s="2">
        <v>442</v>
      </c>
      <c r="BP177" s="2">
        <v>319</v>
      </c>
      <c r="BQ177" s="2">
        <v>63</v>
      </c>
      <c r="BR177" s="2">
        <v>48</v>
      </c>
      <c r="BS177" s="2">
        <v>25</v>
      </c>
      <c r="BU177" s="19">
        <v>63</v>
      </c>
      <c r="BV177" s="2">
        <v>63</v>
      </c>
      <c r="BW177" s="2">
        <v>101</v>
      </c>
      <c r="BX177" s="2">
        <v>130</v>
      </c>
      <c r="BY177" s="2">
        <v>135</v>
      </c>
      <c r="BZ177" s="2">
        <v>116</v>
      </c>
      <c r="CA177" s="2">
        <v>87</v>
      </c>
      <c r="CB177" s="2">
        <v>46</v>
      </c>
      <c r="CC177" s="2">
        <v>63</v>
      </c>
      <c r="CD177" s="2">
        <v>48</v>
      </c>
      <c r="CE177" s="2">
        <v>25</v>
      </c>
    </row>
    <row r="178" spans="1:83" ht="14.25" customHeight="1" x14ac:dyDescent="0.2">
      <c r="A178" s="20" t="s">
        <v>64</v>
      </c>
      <c r="B178" s="10">
        <v>64</v>
      </c>
      <c r="C178" s="10">
        <v>211</v>
      </c>
      <c r="D178" s="10">
        <v>156</v>
      </c>
      <c r="E178" s="10">
        <v>228</v>
      </c>
      <c r="F178" s="10">
        <v>444</v>
      </c>
      <c r="G178" s="10">
        <v>436</v>
      </c>
      <c r="H178" s="10">
        <v>326</v>
      </c>
      <c r="I178" s="10">
        <v>739</v>
      </c>
      <c r="J178" s="10">
        <v>580</v>
      </c>
      <c r="K178" s="10">
        <v>821</v>
      </c>
      <c r="M178" s="20" t="s">
        <v>166</v>
      </c>
      <c r="N178" s="10">
        <v>64</v>
      </c>
      <c r="O178" s="10">
        <v>62</v>
      </c>
      <c r="P178" s="10">
        <v>173</v>
      </c>
      <c r="Q178" s="10">
        <v>46</v>
      </c>
      <c r="R178" s="10">
        <v>47</v>
      </c>
      <c r="S178" s="10">
        <v>36</v>
      </c>
      <c r="T178" s="10">
        <v>20</v>
      </c>
      <c r="U178" s="10">
        <v>18</v>
      </c>
      <c r="V178" s="10">
        <v>5</v>
      </c>
      <c r="W178" s="10">
        <v>3</v>
      </c>
      <c r="Y178" s="20">
        <v>64</v>
      </c>
      <c r="Z178" s="10">
        <v>64</v>
      </c>
      <c r="AA178" s="10">
        <v>211</v>
      </c>
      <c r="AB178" s="10">
        <v>156</v>
      </c>
      <c r="AC178" s="10">
        <v>228</v>
      </c>
      <c r="AD178" s="10">
        <v>444</v>
      </c>
      <c r="AE178" s="10">
        <v>436</v>
      </c>
      <c r="AF178" s="10">
        <v>326</v>
      </c>
      <c r="AG178" s="10">
        <v>739</v>
      </c>
      <c r="AH178" s="10">
        <v>580</v>
      </c>
      <c r="AI178" s="10">
        <v>821</v>
      </c>
      <c r="AK178" s="20">
        <v>64</v>
      </c>
      <c r="AL178" s="10">
        <v>64</v>
      </c>
      <c r="AM178" s="10">
        <v>62</v>
      </c>
      <c r="AN178" s="10">
        <v>173</v>
      </c>
      <c r="AO178" s="10">
        <v>46</v>
      </c>
      <c r="AP178" s="10">
        <v>47</v>
      </c>
      <c r="AQ178" s="10">
        <v>36</v>
      </c>
      <c r="AR178" s="10">
        <v>20</v>
      </c>
      <c r="AS178" s="10">
        <v>18</v>
      </c>
      <c r="AT178" s="10">
        <v>5</v>
      </c>
      <c r="AU178" s="10">
        <v>3</v>
      </c>
      <c r="AW178" s="20">
        <v>64</v>
      </c>
      <c r="AX178" s="11">
        <v>29.84</v>
      </c>
      <c r="AY178" s="11">
        <v>27.87</v>
      </c>
      <c r="AZ178" s="11">
        <v>27.1</v>
      </c>
      <c r="BA178" s="11">
        <v>24.34</v>
      </c>
      <c r="BB178" s="11">
        <v>23.21</v>
      </c>
      <c r="BC178" s="11">
        <v>22.13</v>
      </c>
      <c r="BD178" s="13">
        <v>21.42</v>
      </c>
      <c r="BE178" s="11">
        <v>20.9</v>
      </c>
      <c r="BF178" s="13">
        <v>20.22</v>
      </c>
      <c r="BG178" s="13">
        <v>19.829999999999998</v>
      </c>
      <c r="BH178" s="195"/>
      <c r="BI178" s="20">
        <v>64</v>
      </c>
      <c r="BJ178" s="10">
        <v>64</v>
      </c>
      <c r="BK178" s="10">
        <v>62</v>
      </c>
      <c r="BL178" s="10">
        <v>173</v>
      </c>
      <c r="BM178" s="10">
        <v>46</v>
      </c>
      <c r="BN178" s="10">
        <v>47</v>
      </c>
      <c r="BO178" s="10">
        <v>36</v>
      </c>
      <c r="BP178" s="10">
        <v>20</v>
      </c>
      <c r="BQ178" s="10">
        <v>18</v>
      </c>
      <c r="BR178" s="10">
        <v>5</v>
      </c>
      <c r="BS178" s="10">
        <v>3</v>
      </c>
      <c r="BU178" s="20">
        <v>64</v>
      </c>
      <c r="BV178" s="10">
        <v>19</v>
      </c>
      <c r="BW178" s="10">
        <v>17</v>
      </c>
      <c r="BX178" s="10">
        <v>2</v>
      </c>
      <c r="BY178" s="10">
        <v>3</v>
      </c>
      <c r="BZ178" s="10">
        <v>12</v>
      </c>
      <c r="CA178" s="10">
        <v>15</v>
      </c>
      <c r="CB178" s="10">
        <v>14</v>
      </c>
      <c r="CC178" s="10">
        <v>12</v>
      </c>
      <c r="CD178" s="10">
        <v>5</v>
      </c>
      <c r="CE178" s="10">
        <v>3</v>
      </c>
    </row>
    <row r="179" spans="1:83" ht="14.25" customHeight="1" x14ac:dyDescent="0.2">
      <c r="A179" s="19" t="s">
        <v>65</v>
      </c>
      <c r="B179" s="2">
        <v>65</v>
      </c>
      <c r="C179" s="2">
        <v>206</v>
      </c>
      <c r="D179" s="2">
        <v>143</v>
      </c>
      <c r="E179" s="2">
        <v>199</v>
      </c>
      <c r="F179" s="2">
        <v>273</v>
      </c>
      <c r="G179" s="2">
        <v>970</v>
      </c>
      <c r="H179" s="2">
        <v>241</v>
      </c>
      <c r="I179" s="2">
        <v>383</v>
      </c>
      <c r="J179" s="2">
        <v>351</v>
      </c>
      <c r="K179" s="2">
        <v>324</v>
      </c>
      <c r="M179" s="19" t="s">
        <v>167</v>
      </c>
      <c r="N179" s="2">
        <v>65</v>
      </c>
      <c r="O179" s="2">
        <v>66</v>
      </c>
      <c r="P179" s="2">
        <v>105</v>
      </c>
      <c r="Q179" s="2">
        <v>98</v>
      </c>
      <c r="R179" s="2">
        <v>20</v>
      </c>
      <c r="S179" s="2">
        <v>7</v>
      </c>
      <c r="T179" s="2">
        <v>28</v>
      </c>
      <c r="U179" s="2">
        <v>24</v>
      </c>
      <c r="V179" s="2">
        <v>29</v>
      </c>
      <c r="W179" s="2">
        <v>40</v>
      </c>
      <c r="Y179" s="19">
        <v>65</v>
      </c>
      <c r="Z179" s="2">
        <v>65</v>
      </c>
      <c r="AA179" s="2">
        <v>206</v>
      </c>
      <c r="AB179" s="2">
        <v>143</v>
      </c>
      <c r="AC179" s="2">
        <v>199</v>
      </c>
      <c r="AD179" s="2">
        <v>273</v>
      </c>
      <c r="AE179" s="2">
        <v>970</v>
      </c>
      <c r="AF179" s="2">
        <v>241</v>
      </c>
      <c r="AG179" s="2">
        <v>383</v>
      </c>
      <c r="AH179" s="2">
        <v>351</v>
      </c>
      <c r="AI179" s="2">
        <v>324</v>
      </c>
      <c r="AK179" s="19">
        <v>65</v>
      </c>
      <c r="AL179" s="2">
        <v>65</v>
      </c>
      <c r="AM179" s="2">
        <v>66</v>
      </c>
      <c r="AN179" s="2">
        <v>105</v>
      </c>
      <c r="AO179" s="2">
        <v>98</v>
      </c>
      <c r="AP179" s="2">
        <v>20</v>
      </c>
      <c r="AQ179" s="2">
        <v>7</v>
      </c>
      <c r="AR179" s="2">
        <v>28</v>
      </c>
      <c r="AS179" s="2">
        <v>24</v>
      </c>
      <c r="AT179" s="2">
        <v>29</v>
      </c>
      <c r="AU179" s="2">
        <v>40</v>
      </c>
      <c r="AW179" s="19">
        <v>65</v>
      </c>
      <c r="AX179" s="8">
        <v>29.86</v>
      </c>
      <c r="AY179" s="8">
        <v>27.94</v>
      </c>
      <c r="AZ179" s="8">
        <v>26.7</v>
      </c>
      <c r="BA179" s="8">
        <v>24.77</v>
      </c>
      <c r="BB179" s="8">
        <v>22.83</v>
      </c>
      <c r="BC179" s="8">
        <v>21.39</v>
      </c>
      <c r="BD179" s="4">
        <v>21.62</v>
      </c>
      <c r="BE179" s="4">
        <v>21.01</v>
      </c>
      <c r="BF179" s="4">
        <v>20.74</v>
      </c>
      <c r="BG179" s="8">
        <v>20.63</v>
      </c>
      <c r="BH179" s="195"/>
      <c r="BI179" s="19">
        <v>65</v>
      </c>
      <c r="BJ179" s="2">
        <v>65</v>
      </c>
      <c r="BK179" s="2">
        <v>66</v>
      </c>
      <c r="BL179" s="2">
        <v>105</v>
      </c>
      <c r="BM179" s="2">
        <v>98</v>
      </c>
      <c r="BN179" s="2">
        <v>20</v>
      </c>
      <c r="BO179" s="2">
        <v>7</v>
      </c>
      <c r="BP179" s="2">
        <v>28</v>
      </c>
      <c r="BQ179" s="2">
        <v>24</v>
      </c>
      <c r="BR179" s="2">
        <v>29</v>
      </c>
      <c r="BS179" s="2">
        <v>40</v>
      </c>
      <c r="BU179" s="19">
        <v>65</v>
      </c>
      <c r="BV179" s="2">
        <v>39</v>
      </c>
      <c r="BW179" s="2">
        <v>28</v>
      </c>
      <c r="BX179" s="2">
        <v>16</v>
      </c>
      <c r="BY179" s="2">
        <v>34</v>
      </c>
      <c r="BZ179" s="2">
        <v>20</v>
      </c>
      <c r="CA179" s="2">
        <v>7</v>
      </c>
      <c r="CB179" s="2">
        <v>28</v>
      </c>
      <c r="CC179" s="2">
        <v>24</v>
      </c>
      <c r="CD179" s="2">
        <v>29</v>
      </c>
      <c r="CE179" s="2">
        <v>36</v>
      </c>
    </row>
    <row r="180" spans="1:83" ht="14.25" customHeight="1" x14ac:dyDescent="0.2">
      <c r="A180" s="20" t="s">
        <v>66</v>
      </c>
      <c r="B180" s="10">
        <v>65</v>
      </c>
      <c r="C180" s="10">
        <v>312</v>
      </c>
      <c r="D180" s="10">
        <v>143</v>
      </c>
      <c r="E180" s="10">
        <v>370</v>
      </c>
      <c r="F180" s="10"/>
      <c r="G180" s="10"/>
      <c r="H180" s="10"/>
      <c r="I180" s="10"/>
      <c r="J180" s="10"/>
      <c r="K180" s="10"/>
      <c r="M180" s="20" t="s">
        <v>168</v>
      </c>
      <c r="N180" s="10">
        <v>66</v>
      </c>
      <c r="O180" s="10">
        <v>1</v>
      </c>
      <c r="P180" s="10">
        <v>7</v>
      </c>
      <c r="Q180" s="10">
        <v>8</v>
      </c>
      <c r="R180" s="10">
        <v>12</v>
      </c>
      <c r="S180" s="10">
        <v>4</v>
      </c>
      <c r="T180" s="10">
        <v>4</v>
      </c>
      <c r="U180" s="10">
        <v>7</v>
      </c>
      <c r="V180" s="10">
        <v>17</v>
      </c>
      <c r="W180" s="10">
        <v>13</v>
      </c>
      <c r="Y180" s="20">
        <v>66</v>
      </c>
      <c r="Z180" s="10">
        <v>65</v>
      </c>
      <c r="AA180" s="10">
        <v>312</v>
      </c>
      <c r="AB180" s="10">
        <v>143</v>
      </c>
      <c r="AC180" s="10">
        <v>370</v>
      </c>
      <c r="AD180" s="10"/>
      <c r="AE180" s="10"/>
      <c r="AF180" s="10"/>
      <c r="AG180" s="10"/>
      <c r="AH180" s="10"/>
      <c r="AI180" s="10"/>
      <c r="AK180" s="20">
        <v>66</v>
      </c>
      <c r="AL180" s="10">
        <v>66</v>
      </c>
      <c r="AM180" s="10">
        <v>1</v>
      </c>
      <c r="AN180" s="10">
        <v>7</v>
      </c>
      <c r="AO180" s="10">
        <v>8</v>
      </c>
      <c r="AP180" s="10">
        <v>12</v>
      </c>
      <c r="AQ180" s="10">
        <v>4</v>
      </c>
      <c r="AR180" s="10">
        <v>4</v>
      </c>
      <c r="AS180" s="10">
        <v>7</v>
      </c>
      <c r="AT180" s="10">
        <v>17</v>
      </c>
      <c r="AU180" s="10">
        <v>13</v>
      </c>
      <c r="AW180" s="20">
        <v>66</v>
      </c>
      <c r="AX180" s="11">
        <v>29.87</v>
      </c>
      <c r="AY180" s="11">
        <v>25.36</v>
      </c>
      <c r="AZ180" s="11">
        <v>25.07</v>
      </c>
      <c r="BA180" s="11">
        <v>23.49</v>
      </c>
      <c r="BB180" s="11">
        <v>22.56</v>
      </c>
      <c r="BC180" s="11">
        <v>21.17</v>
      </c>
      <c r="BD180" s="11">
        <v>20.92</v>
      </c>
      <c r="BE180" s="11">
        <v>20.54</v>
      </c>
      <c r="BF180" s="11">
        <v>20.52</v>
      </c>
      <c r="BG180" s="11">
        <v>20.3</v>
      </c>
      <c r="BH180" s="195"/>
      <c r="BI180" s="20">
        <v>66</v>
      </c>
      <c r="BJ180" s="10">
        <v>66</v>
      </c>
      <c r="BK180" s="10">
        <v>1</v>
      </c>
      <c r="BL180" s="10">
        <v>7</v>
      </c>
      <c r="BM180" s="10">
        <v>8</v>
      </c>
      <c r="BN180" s="10">
        <v>12</v>
      </c>
      <c r="BO180" s="10">
        <v>4</v>
      </c>
      <c r="BP180" s="10">
        <v>4</v>
      </c>
      <c r="BQ180" s="10">
        <v>7</v>
      </c>
      <c r="BR180" s="10">
        <v>17</v>
      </c>
      <c r="BS180" s="10">
        <v>13</v>
      </c>
      <c r="BU180" s="20">
        <v>66</v>
      </c>
      <c r="BV180" s="10">
        <v>66</v>
      </c>
      <c r="BW180" s="10">
        <v>1</v>
      </c>
      <c r="BX180" s="10">
        <v>6</v>
      </c>
      <c r="BY180" s="10">
        <v>8</v>
      </c>
      <c r="BZ180" s="10">
        <v>5</v>
      </c>
      <c r="CA180" s="10">
        <v>1</v>
      </c>
      <c r="CB180" s="10">
        <v>2</v>
      </c>
      <c r="CC180" s="10">
        <v>7</v>
      </c>
      <c r="CD180" s="10">
        <v>7</v>
      </c>
      <c r="CE180" s="10">
        <v>13</v>
      </c>
    </row>
    <row r="181" spans="1:83" ht="14.25" customHeight="1" x14ac:dyDescent="0.2">
      <c r="A181" s="19" t="s">
        <v>67</v>
      </c>
      <c r="B181" s="2">
        <v>67</v>
      </c>
      <c r="C181" s="2">
        <v>121</v>
      </c>
      <c r="D181" s="2">
        <v>89</v>
      </c>
      <c r="E181" s="2">
        <v>61</v>
      </c>
      <c r="F181" s="2">
        <v>73</v>
      </c>
      <c r="G181" s="2">
        <v>49</v>
      </c>
      <c r="H181" s="2">
        <v>191</v>
      </c>
      <c r="I181" s="2">
        <v>76</v>
      </c>
      <c r="J181" s="2">
        <v>180</v>
      </c>
      <c r="K181" s="2">
        <v>155</v>
      </c>
      <c r="M181" s="19" t="s">
        <v>169</v>
      </c>
      <c r="N181" s="2">
        <v>66</v>
      </c>
      <c r="O181" s="2">
        <v>102</v>
      </c>
      <c r="P181" s="2">
        <v>437</v>
      </c>
      <c r="Q181" s="2"/>
      <c r="R181" s="2"/>
      <c r="S181" s="2"/>
      <c r="T181" s="2"/>
      <c r="U181" s="2"/>
      <c r="V181" s="2"/>
      <c r="W181" s="2"/>
      <c r="Y181" s="19">
        <v>67</v>
      </c>
      <c r="Z181" s="2">
        <v>67</v>
      </c>
      <c r="AA181" s="2">
        <v>121</v>
      </c>
      <c r="AB181" s="2">
        <v>89</v>
      </c>
      <c r="AC181" s="2">
        <v>61</v>
      </c>
      <c r="AD181" s="2">
        <v>73</v>
      </c>
      <c r="AE181" s="2">
        <v>49</v>
      </c>
      <c r="AF181" s="2">
        <v>191</v>
      </c>
      <c r="AG181" s="2">
        <v>76</v>
      </c>
      <c r="AH181" s="2">
        <v>180</v>
      </c>
      <c r="AI181" s="2">
        <v>155</v>
      </c>
      <c r="AK181" s="19">
        <v>67</v>
      </c>
      <c r="AL181" s="2">
        <v>66</v>
      </c>
      <c r="AM181" s="2">
        <v>102</v>
      </c>
      <c r="AN181" s="2">
        <v>437</v>
      </c>
      <c r="AO181" s="2"/>
      <c r="AP181" s="2"/>
      <c r="AQ181" s="2"/>
      <c r="AR181" s="2"/>
      <c r="AS181" s="2"/>
      <c r="AT181" s="2"/>
      <c r="AU181" s="2"/>
      <c r="AW181" s="19">
        <v>67</v>
      </c>
      <c r="AX181" s="8">
        <v>29.87</v>
      </c>
      <c r="AY181" s="8">
        <v>28.15</v>
      </c>
      <c r="AZ181" s="8">
        <v>28.04</v>
      </c>
      <c r="BA181" s="8"/>
      <c r="BB181" s="8"/>
      <c r="BC181" s="8"/>
      <c r="BD181" s="8"/>
      <c r="BE181" s="8"/>
      <c r="BF181" s="8"/>
      <c r="BG181" s="8"/>
      <c r="BH181" s="195"/>
      <c r="BI181" s="19">
        <v>67</v>
      </c>
      <c r="BJ181" s="2">
        <v>66</v>
      </c>
      <c r="BK181" s="2">
        <v>102</v>
      </c>
      <c r="BL181" s="2">
        <v>437</v>
      </c>
      <c r="BM181" s="2"/>
      <c r="BN181" s="2"/>
      <c r="BO181" s="2"/>
      <c r="BP181" s="2"/>
      <c r="BQ181" s="2"/>
      <c r="BR181" s="2"/>
      <c r="BS181" s="2"/>
      <c r="BU181" s="19">
        <v>67</v>
      </c>
      <c r="BV181" s="2">
        <v>27</v>
      </c>
      <c r="BW181" s="2">
        <v>102</v>
      </c>
      <c r="BX181" s="2">
        <v>76</v>
      </c>
      <c r="BY181" s="2"/>
      <c r="BZ181" s="2"/>
      <c r="CA181" s="2"/>
      <c r="CB181" s="2"/>
      <c r="CC181" s="2"/>
      <c r="CD181" s="2"/>
      <c r="CE181" s="2"/>
    </row>
    <row r="182" spans="1:83" ht="14.25" customHeight="1" x14ac:dyDescent="0.2">
      <c r="A182" s="20" t="s">
        <v>68</v>
      </c>
      <c r="B182" s="10">
        <v>68</v>
      </c>
      <c r="C182" s="10">
        <v>39</v>
      </c>
      <c r="D182" s="10">
        <v>247</v>
      </c>
      <c r="E182" s="10">
        <v>326</v>
      </c>
      <c r="F182" s="10"/>
      <c r="G182" s="10"/>
      <c r="H182" s="10"/>
      <c r="I182" s="10"/>
      <c r="J182" s="10"/>
      <c r="K182" s="10"/>
      <c r="M182" s="20" t="s">
        <v>170</v>
      </c>
      <c r="N182" s="10">
        <v>68</v>
      </c>
      <c r="O182" s="10">
        <v>27</v>
      </c>
      <c r="P182" s="10">
        <v>132</v>
      </c>
      <c r="Q182" s="10">
        <v>260</v>
      </c>
      <c r="R182" s="10">
        <v>294</v>
      </c>
      <c r="S182" s="10"/>
      <c r="T182" s="10"/>
      <c r="U182" s="10">
        <v>131</v>
      </c>
      <c r="V182" s="10">
        <v>383</v>
      </c>
      <c r="W182" s="10">
        <v>111</v>
      </c>
      <c r="Y182" s="20">
        <v>68</v>
      </c>
      <c r="Z182" s="10">
        <v>68</v>
      </c>
      <c r="AA182" s="10">
        <v>39</v>
      </c>
      <c r="AB182" s="10">
        <v>247</v>
      </c>
      <c r="AC182" s="10">
        <v>326</v>
      </c>
      <c r="AD182" s="10"/>
      <c r="AE182" s="10"/>
      <c r="AF182" s="10"/>
      <c r="AG182" s="10"/>
      <c r="AH182" s="10"/>
      <c r="AI182" s="10"/>
      <c r="AK182" s="20">
        <v>68</v>
      </c>
      <c r="AL182" s="10">
        <v>68</v>
      </c>
      <c r="AM182" s="10">
        <v>27</v>
      </c>
      <c r="AN182" s="10">
        <v>132</v>
      </c>
      <c r="AO182" s="10">
        <v>260</v>
      </c>
      <c r="AP182" s="10">
        <v>294</v>
      </c>
      <c r="AQ182" s="10"/>
      <c r="AR182" s="10"/>
      <c r="AS182" s="10">
        <v>131</v>
      </c>
      <c r="AT182" s="10">
        <v>383</v>
      </c>
      <c r="AU182" s="10">
        <v>111</v>
      </c>
      <c r="AW182" s="20">
        <v>68</v>
      </c>
      <c r="AX182" s="11">
        <v>29.94</v>
      </c>
      <c r="AY182" s="11">
        <v>27.33</v>
      </c>
      <c r="AZ182" s="11">
        <v>26.88</v>
      </c>
      <c r="BA182" s="11">
        <v>25.63</v>
      </c>
      <c r="BB182" s="11">
        <v>24.47</v>
      </c>
      <c r="BC182" s="11"/>
      <c r="BD182" s="11"/>
      <c r="BE182" s="11">
        <v>21.64</v>
      </c>
      <c r="BF182" s="11">
        <v>21.83</v>
      </c>
      <c r="BG182" s="11">
        <v>20.95</v>
      </c>
      <c r="BH182" s="195"/>
      <c r="BI182" s="20">
        <v>68</v>
      </c>
      <c r="BJ182" s="10">
        <v>68</v>
      </c>
      <c r="BK182" s="10">
        <v>27</v>
      </c>
      <c r="BL182" s="10">
        <v>132</v>
      </c>
      <c r="BM182" s="10">
        <v>260</v>
      </c>
      <c r="BN182" s="10">
        <v>294</v>
      </c>
      <c r="BO182" s="10"/>
      <c r="BP182" s="10"/>
      <c r="BQ182" s="10">
        <v>131</v>
      </c>
      <c r="BR182" s="10">
        <v>383</v>
      </c>
      <c r="BS182" s="10">
        <v>111</v>
      </c>
      <c r="BU182" s="20">
        <v>68</v>
      </c>
      <c r="BV182" s="10">
        <v>36</v>
      </c>
      <c r="BW182" s="10">
        <v>27</v>
      </c>
      <c r="BX182" s="10">
        <v>132</v>
      </c>
      <c r="BY182" s="10">
        <v>100</v>
      </c>
      <c r="BZ182" s="10">
        <v>254</v>
      </c>
      <c r="CA182" s="10"/>
      <c r="CB182" s="10"/>
      <c r="CC182" s="10">
        <v>131</v>
      </c>
      <c r="CD182" s="10">
        <v>355</v>
      </c>
      <c r="CE182" s="10">
        <v>111</v>
      </c>
    </row>
    <row r="183" spans="1:83" ht="14.25" customHeight="1" x14ac:dyDescent="0.2">
      <c r="A183" s="19" t="s">
        <v>69</v>
      </c>
      <c r="B183" s="2">
        <v>69</v>
      </c>
      <c r="C183" s="2">
        <v>157</v>
      </c>
      <c r="D183" s="2">
        <v>93</v>
      </c>
      <c r="E183" s="2">
        <v>285</v>
      </c>
      <c r="F183" s="2">
        <v>795</v>
      </c>
      <c r="G183" s="2">
        <v>1817</v>
      </c>
      <c r="H183" s="2">
        <v>1176</v>
      </c>
      <c r="I183" s="2">
        <v>1436</v>
      </c>
      <c r="J183" s="2"/>
      <c r="K183" s="2"/>
      <c r="M183" s="19" t="s">
        <v>171</v>
      </c>
      <c r="N183" s="2">
        <v>69</v>
      </c>
      <c r="O183" s="2">
        <v>41</v>
      </c>
      <c r="P183" s="2">
        <v>264</v>
      </c>
      <c r="Q183" s="2">
        <v>424</v>
      </c>
      <c r="R183" s="2">
        <v>217</v>
      </c>
      <c r="S183" s="2">
        <v>382</v>
      </c>
      <c r="T183" s="2">
        <v>190</v>
      </c>
      <c r="U183" s="2">
        <v>158</v>
      </c>
      <c r="V183" s="2">
        <v>38</v>
      </c>
      <c r="W183" s="2">
        <v>136</v>
      </c>
      <c r="Y183" s="19">
        <v>69</v>
      </c>
      <c r="Z183" s="2">
        <v>69</v>
      </c>
      <c r="AA183" s="2">
        <v>157</v>
      </c>
      <c r="AB183" s="2">
        <v>93</v>
      </c>
      <c r="AC183" s="2">
        <v>285</v>
      </c>
      <c r="AD183" s="2">
        <v>795</v>
      </c>
      <c r="AE183" s="2">
        <v>1817</v>
      </c>
      <c r="AF183" s="2">
        <v>1176</v>
      </c>
      <c r="AG183" s="2">
        <v>1436</v>
      </c>
      <c r="AH183" s="2"/>
      <c r="AI183" s="2"/>
      <c r="AK183" s="19">
        <v>69</v>
      </c>
      <c r="AL183" s="2">
        <v>69</v>
      </c>
      <c r="AM183" s="2">
        <v>41</v>
      </c>
      <c r="AN183" s="2">
        <v>264</v>
      </c>
      <c r="AO183" s="2">
        <v>424</v>
      </c>
      <c r="AP183" s="2">
        <v>217</v>
      </c>
      <c r="AQ183" s="2">
        <v>382</v>
      </c>
      <c r="AR183" s="2">
        <v>190</v>
      </c>
      <c r="AS183" s="2">
        <v>158</v>
      </c>
      <c r="AT183" s="2">
        <v>38</v>
      </c>
      <c r="AU183" s="2">
        <v>136</v>
      </c>
      <c r="AW183" s="19">
        <v>69</v>
      </c>
      <c r="AX183" s="8">
        <v>29.95</v>
      </c>
      <c r="AY183" s="8">
        <v>27.56</v>
      </c>
      <c r="AZ183" s="8">
        <v>27.5</v>
      </c>
      <c r="BA183" s="8">
        <v>26.14</v>
      </c>
      <c r="BB183" s="8">
        <v>24.26</v>
      </c>
      <c r="BC183" s="8">
        <v>23.46</v>
      </c>
      <c r="BD183" s="8">
        <v>22.42</v>
      </c>
      <c r="BE183" s="8">
        <v>21.72</v>
      </c>
      <c r="BF183" s="8">
        <v>20.85</v>
      </c>
      <c r="BG183" s="8">
        <v>21.15</v>
      </c>
      <c r="BH183" s="195"/>
      <c r="BI183" s="19">
        <v>69</v>
      </c>
      <c r="BJ183" s="2">
        <v>69</v>
      </c>
      <c r="BK183" s="2">
        <v>41</v>
      </c>
      <c r="BL183" s="2">
        <v>264</v>
      </c>
      <c r="BM183" s="2">
        <v>424</v>
      </c>
      <c r="BN183" s="2">
        <v>217</v>
      </c>
      <c r="BO183" s="2">
        <v>382</v>
      </c>
      <c r="BP183" s="2">
        <v>190</v>
      </c>
      <c r="BQ183" s="2">
        <v>158</v>
      </c>
      <c r="BR183" s="2">
        <v>38</v>
      </c>
      <c r="BS183" s="2">
        <v>136</v>
      </c>
      <c r="BU183" s="19">
        <v>69</v>
      </c>
      <c r="BV183" s="2">
        <v>52</v>
      </c>
      <c r="BW183" s="2">
        <v>18</v>
      </c>
      <c r="BX183" s="2">
        <v>208</v>
      </c>
      <c r="BY183" s="2">
        <v>227</v>
      </c>
      <c r="BZ183" s="2">
        <v>217</v>
      </c>
      <c r="CA183" s="2">
        <v>246</v>
      </c>
      <c r="CB183" s="2">
        <v>153</v>
      </c>
      <c r="CC183" s="2">
        <v>71</v>
      </c>
      <c r="CD183" s="2">
        <v>35</v>
      </c>
      <c r="CE183" s="2">
        <v>120</v>
      </c>
    </row>
    <row r="184" spans="1:83" ht="14.25" customHeight="1" x14ac:dyDescent="0.2">
      <c r="A184" s="20" t="s">
        <v>70</v>
      </c>
      <c r="B184" s="10">
        <v>69</v>
      </c>
      <c r="C184" s="10">
        <v>230</v>
      </c>
      <c r="D184" s="10">
        <v>559</v>
      </c>
      <c r="E184" s="10">
        <v>801</v>
      </c>
      <c r="F184" s="10">
        <v>1528</v>
      </c>
      <c r="G184" s="10"/>
      <c r="H184" s="10">
        <v>4835</v>
      </c>
      <c r="I184" s="10"/>
      <c r="J184" s="10"/>
      <c r="K184" s="10"/>
      <c r="M184" s="20" t="s">
        <v>172</v>
      </c>
      <c r="N184" s="10">
        <v>70</v>
      </c>
      <c r="O184" s="10">
        <v>87</v>
      </c>
      <c r="P184" s="10">
        <v>147</v>
      </c>
      <c r="Q184" s="10">
        <v>286</v>
      </c>
      <c r="R184" s="10">
        <v>958</v>
      </c>
      <c r="S184" s="10"/>
      <c r="T184" s="10">
        <v>1643</v>
      </c>
      <c r="U184" s="10"/>
      <c r="V184" s="10">
        <v>1440</v>
      </c>
      <c r="W184" s="10"/>
      <c r="Y184" s="20">
        <v>70</v>
      </c>
      <c r="Z184" s="10">
        <v>69</v>
      </c>
      <c r="AA184" s="10">
        <v>230</v>
      </c>
      <c r="AB184" s="10">
        <v>559</v>
      </c>
      <c r="AC184" s="10">
        <v>801</v>
      </c>
      <c r="AD184" s="10">
        <v>1528</v>
      </c>
      <c r="AE184" s="10"/>
      <c r="AF184" s="10">
        <v>4835</v>
      </c>
      <c r="AG184" s="10"/>
      <c r="AH184" s="10"/>
      <c r="AI184" s="10"/>
      <c r="AK184" s="20">
        <v>70</v>
      </c>
      <c r="AL184" s="10">
        <v>70</v>
      </c>
      <c r="AM184" s="10">
        <v>87</v>
      </c>
      <c r="AN184" s="10">
        <v>147</v>
      </c>
      <c r="AO184" s="10">
        <v>286</v>
      </c>
      <c r="AP184" s="10">
        <v>958</v>
      </c>
      <c r="AQ184" s="10"/>
      <c r="AR184" s="10">
        <v>1643</v>
      </c>
      <c r="AS184" s="10"/>
      <c r="AT184" s="10">
        <v>1440</v>
      </c>
      <c r="AU184" s="10"/>
      <c r="AW184" s="20">
        <v>70</v>
      </c>
      <c r="AX184" s="11">
        <v>30</v>
      </c>
      <c r="AY184" s="11">
        <v>28.06</v>
      </c>
      <c r="AZ184" s="11">
        <v>26.94</v>
      </c>
      <c r="BA184" s="11">
        <v>25.72</v>
      </c>
      <c r="BB184" s="11">
        <v>25.53</v>
      </c>
      <c r="BC184" s="11"/>
      <c r="BD184" s="11">
        <v>24.12</v>
      </c>
      <c r="BE184" s="11"/>
      <c r="BF184" s="11">
        <v>22.86</v>
      </c>
      <c r="BG184" s="11"/>
      <c r="BH184" s="195"/>
      <c r="BI184" s="20">
        <v>70</v>
      </c>
      <c r="BJ184" s="10">
        <v>70</v>
      </c>
      <c r="BK184" s="10">
        <v>87</v>
      </c>
      <c r="BL184" s="10">
        <v>147</v>
      </c>
      <c r="BM184" s="10">
        <v>286</v>
      </c>
      <c r="BN184" s="10">
        <v>958</v>
      </c>
      <c r="BO184" s="10"/>
      <c r="BP184" s="10">
        <v>1643</v>
      </c>
      <c r="BQ184" s="10"/>
      <c r="BR184" s="10">
        <v>1440</v>
      </c>
      <c r="BS184" s="10"/>
      <c r="BU184" s="20">
        <v>70</v>
      </c>
      <c r="BV184" s="10">
        <v>70</v>
      </c>
      <c r="BW184" s="10">
        <v>45</v>
      </c>
      <c r="BX184" s="10">
        <v>52</v>
      </c>
      <c r="BY184" s="10">
        <v>96</v>
      </c>
      <c r="BZ184" s="10">
        <v>166</v>
      </c>
      <c r="CA184" s="10">
        <v>161</v>
      </c>
      <c r="CB184" s="10">
        <v>184</v>
      </c>
      <c r="CC184" s="10">
        <v>192</v>
      </c>
      <c r="CD184" s="10">
        <v>109</v>
      </c>
      <c r="CE184" s="10">
        <v>698</v>
      </c>
    </row>
    <row r="185" spans="1:83" ht="14.25" customHeight="1" x14ac:dyDescent="0.2">
      <c r="A185" s="19" t="s">
        <v>71</v>
      </c>
      <c r="B185" s="2">
        <v>69</v>
      </c>
      <c r="C185" s="2">
        <v>116</v>
      </c>
      <c r="D185" s="2">
        <v>126</v>
      </c>
      <c r="E185" s="2">
        <v>230</v>
      </c>
      <c r="F185" s="2">
        <v>484</v>
      </c>
      <c r="G185" s="2">
        <v>331</v>
      </c>
      <c r="H185" s="2">
        <v>320</v>
      </c>
      <c r="I185" s="2">
        <v>499</v>
      </c>
      <c r="J185" s="2">
        <v>340</v>
      </c>
      <c r="K185" s="2">
        <v>320</v>
      </c>
      <c r="M185" s="19" t="s">
        <v>173</v>
      </c>
      <c r="N185" s="2">
        <v>71</v>
      </c>
      <c r="O185" s="2">
        <v>123</v>
      </c>
      <c r="P185" s="2">
        <v>369</v>
      </c>
      <c r="Q185" s="2">
        <v>852</v>
      </c>
      <c r="R185" s="2">
        <v>1099</v>
      </c>
      <c r="S185" s="2">
        <v>2283</v>
      </c>
      <c r="T185" s="2">
        <v>1556</v>
      </c>
      <c r="U185" s="2">
        <v>550</v>
      </c>
      <c r="V185" s="2">
        <v>784</v>
      </c>
      <c r="W185" s="2">
        <v>504</v>
      </c>
      <c r="Y185" s="19">
        <v>71</v>
      </c>
      <c r="Z185" s="2">
        <v>69</v>
      </c>
      <c r="AA185" s="2">
        <v>116</v>
      </c>
      <c r="AB185" s="2">
        <v>126</v>
      </c>
      <c r="AC185" s="2">
        <v>230</v>
      </c>
      <c r="AD185" s="2">
        <v>484</v>
      </c>
      <c r="AE185" s="2">
        <v>331</v>
      </c>
      <c r="AF185" s="2">
        <v>320</v>
      </c>
      <c r="AG185" s="2">
        <v>499</v>
      </c>
      <c r="AH185" s="2">
        <v>340</v>
      </c>
      <c r="AI185" s="2">
        <v>320</v>
      </c>
      <c r="AK185" s="19">
        <v>71</v>
      </c>
      <c r="AL185" s="2">
        <v>71</v>
      </c>
      <c r="AM185" s="2">
        <v>123</v>
      </c>
      <c r="AN185" s="2">
        <v>369</v>
      </c>
      <c r="AO185" s="2">
        <v>852</v>
      </c>
      <c r="AP185" s="2">
        <v>1099</v>
      </c>
      <c r="AQ185" s="2">
        <v>2283</v>
      </c>
      <c r="AR185" s="2">
        <v>1556</v>
      </c>
      <c r="AS185" s="2">
        <v>550</v>
      </c>
      <c r="AT185" s="2">
        <v>784</v>
      </c>
      <c r="AU185" s="2">
        <v>504</v>
      </c>
      <c r="AW185" s="19">
        <v>71</v>
      </c>
      <c r="AX185" s="8">
        <v>30.01</v>
      </c>
      <c r="AY185" s="8">
        <v>28.32</v>
      </c>
      <c r="AZ185" s="8">
        <v>27.87</v>
      </c>
      <c r="BA185" s="8">
        <v>26.89</v>
      </c>
      <c r="BB185" s="8">
        <v>25.71</v>
      </c>
      <c r="BC185" s="8">
        <v>25.34</v>
      </c>
      <c r="BD185" s="8">
        <v>24.06</v>
      </c>
      <c r="BE185" s="8">
        <v>22.47</v>
      </c>
      <c r="BF185" s="4">
        <v>22.31</v>
      </c>
      <c r="BG185" s="8">
        <v>22</v>
      </c>
      <c r="BH185" s="195"/>
      <c r="BI185" s="19">
        <v>71</v>
      </c>
      <c r="BJ185" s="2">
        <v>71</v>
      </c>
      <c r="BK185" s="2">
        <v>123</v>
      </c>
      <c r="BL185" s="2">
        <v>369</v>
      </c>
      <c r="BM185" s="2">
        <v>852</v>
      </c>
      <c r="BN185" s="2">
        <v>1099</v>
      </c>
      <c r="BO185" s="2">
        <v>2283</v>
      </c>
      <c r="BP185" s="2">
        <v>1556</v>
      </c>
      <c r="BQ185" s="2">
        <v>550</v>
      </c>
      <c r="BR185" s="2">
        <v>784</v>
      </c>
      <c r="BS185" s="2">
        <v>504</v>
      </c>
      <c r="BU185" s="19">
        <v>71</v>
      </c>
      <c r="BV185" s="2">
        <v>2</v>
      </c>
      <c r="BW185" s="2">
        <v>3</v>
      </c>
      <c r="BX185" s="2">
        <v>16</v>
      </c>
      <c r="BY185" s="2">
        <v>70</v>
      </c>
      <c r="BZ185" s="2">
        <v>88</v>
      </c>
      <c r="CA185" s="2">
        <v>92</v>
      </c>
      <c r="CB185" s="2">
        <v>40</v>
      </c>
      <c r="CC185" s="2">
        <v>67</v>
      </c>
      <c r="CD185" s="2">
        <v>22</v>
      </c>
      <c r="CE185" s="2">
        <v>140</v>
      </c>
    </row>
    <row r="186" spans="1:83" ht="14.25" customHeight="1" x14ac:dyDescent="0.2">
      <c r="A186" s="20" t="s">
        <v>72</v>
      </c>
      <c r="B186" s="10">
        <v>72</v>
      </c>
      <c r="C186" s="10">
        <v>70</v>
      </c>
      <c r="D186" s="10">
        <v>311</v>
      </c>
      <c r="E186" s="10">
        <v>437</v>
      </c>
      <c r="F186" s="10">
        <v>237</v>
      </c>
      <c r="G186" s="10">
        <v>558</v>
      </c>
      <c r="H186" s="10">
        <v>31</v>
      </c>
      <c r="I186" s="10">
        <v>13</v>
      </c>
      <c r="J186" s="10"/>
      <c r="K186" s="10"/>
      <c r="M186" s="20" t="s">
        <v>174</v>
      </c>
      <c r="N186" s="10">
        <v>72</v>
      </c>
      <c r="O186" s="10">
        <v>264</v>
      </c>
      <c r="P186" s="10">
        <v>882</v>
      </c>
      <c r="Q186" s="10">
        <v>1209</v>
      </c>
      <c r="R186" s="10">
        <v>2234</v>
      </c>
      <c r="S186" s="10"/>
      <c r="T186" s="10"/>
      <c r="U186" s="10"/>
      <c r="V186" s="10"/>
      <c r="W186" s="10"/>
      <c r="Y186" s="20">
        <v>72</v>
      </c>
      <c r="Z186" s="10">
        <v>72</v>
      </c>
      <c r="AA186" s="10">
        <v>70</v>
      </c>
      <c r="AB186" s="10">
        <v>311</v>
      </c>
      <c r="AC186" s="10">
        <v>437</v>
      </c>
      <c r="AD186" s="10">
        <v>237</v>
      </c>
      <c r="AE186" s="10">
        <v>558</v>
      </c>
      <c r="AF186" s="10">
        <v>31</v>
      </c>
      <c r="AG186" s="10">
        <v>13</v>
      </c>
      <c r="AH186" s="10"/>
      <c r="AI186" s="10"/>
      <c r="AK186" s="20">
        <v>72</v>
      </c>
      <c r="AL186" s="10">
        <v>72</v>
      </c>
      <c r="AM186" s="10">
        <v>264</v>
      </c>
      <c r="AN186" s="10">
        <v>882</v>
      </c>
      <c r="AO186" s="10">
        <v>1209</v>
      </c>
      <c r="AP186" s="10">
        <v>2234</v>
      </c>
      <c r="AQ186" s="10"/>
      <c r="AR186" s="10"/>
      <c r="AS186" s="10"/>
      <c r="AT186" s="10"/>
      <c r="AU186" s="10"/>
      <c r="AW186" s="20">
        <v>72</v>
      </c>
      <c r="AX186" s="11">
        <v>30.04</v>
      </c>
      <c r="AY186" s="11">
        <v>28.93</v>
      </c>
      <c r="AZ186" s="11">
        <v>28.93</v>
      </c>
      <c r="BA186" s="11">
        <v>27.42</v>
      </c>
      <c r="BB186" s="11">
        <v>26.83</v>
      </c>
      <c r="BC186" s="11"/>
      <c r="BD186" s="11"/>
      <c r="BE186" s="11"/>
      <c r="BF186" s="11"/>
      <c r="BG186" s="11"/>
      <c r="BH186" s="195"/>
      <c r="BI186" s="20">
        <v>72</v>
      </c>
      <c r="BJ186" s="10">
        <v>72</v>
      </c>
      <c r="BK186" s="10">
        <v>264</v>
      </c>
      <c r="BL186" s="10">
        <v>882</v>
      </c>
      <c r="BM186" s="10">
        <v>1209</v>
      </c>
      <c r="BN186" s="10">
        <v>2234</v>
      </c>
      <c r="BO186" s="10"/>
      <c r="BP186" s="10"/>
      <c r="BQ186" s="10"/>
      <c r="BR186" s="10"/>
      <c r="BS186" s="10"/>
      <c r="BU186" s="20">
        <v>72</v>
      </c>
      <c r="BV186" s="10">
        <v>19</v>
      </c>
      <c r="BW186" s="10">
        <v>49</v>
      </c>
      <c r="BX186" s="10">
        <v>33</v>
      </c>
      <c r="BY186" s="10">
        <v>88</v>
      </c>
      <c r="BZ186" s="10">
        <v>401</v>
      </c>
      <c r="CA186" s="10"/>
      <c r="CB186" s="10">
        <v>269</v>
      </c>
      <c r="CC186" s="10"/>
      <c r="CD186" s="10">
        <v>187</v>
      </c>
      <c r="CE186" s="10"/>
    </row>
    <row r="187" spans="1:83" ht="14.25" customHeight="1" x14ac:dyDescent="0.2">
      <c r="A187" s="19" t="s">
        <v>73</v>
      </c>
      <c r="B187" s="7">
        <v>72</v>
      </c>
      <c r="C187" s="7">
        <v>35</v>
      </c>
      <c r="D187" s="7">
        <v>112</v>
      </c>
      <c r="E187" s="7">
        <v>130</v>
      </c>
      <c r="F187" s="7">
        <v>191</v>
      </c>
      <c r="G187" s="7">
        <v>52</v>
      </c>
      <c r="H187" s="7">
        <v>118</v>
      </c>
      <c r="I187" s="7">
        <v>76</v>
      </c>
      <c r="J187" s="7">
        <v>93</v>
      </c>
      <c r="K187" s="7">
        <v>57</v>
      </c>
      <c r="M187" s="19" t="s">
        <v>175</v>
      </c>
      <c r="N187" s="7">
        <v>72</v>
      </c>
      <c r="O187" s="7">
        <v>198</v>
      </c>
      <c r="P187" s="7">
        <v>83</v>
      </c>
      <c r="Q187" s="7">
        <v>661</v>
      </c>
      <c r="R187" s="7">
        <v>1142</v>
      </c>
      <c r="S187" s="7"/>
      <c r="T187" s="7"/>
      <c r="U187" s="7"/>
      <c r="V187" s="7">
        <v>626</v>
      </c>
      <c r="W187" s="7"/>
      <c r="Y187" s="19">
        <v>73</v>
      </c>
      <c r="Z187" s="7">
        <v>72</v>
      </c>
      <c r="AA187" s="7">
        <v>35</v>
      </c>
      <c r="AB187" s="7">
        <v>112</v>
      </c>
      <c r="AC187" s="7">
        <v>130</v>
      </c>
      <c r="AD187" s="7">
        <v>191</v>
      </c>
      <c r="AE187" s="7">
        <v>52</v>
      </c>
      <c r="AF187" s="7">
        <v>118</v>
      </c>
      <c r="AG187" s="7">
        <v>76</v>
      </c>
      <c r="AH187" s="7">
        <v>93</v>
      </c>
      <c r="AI187" s="7">
        <v>57</v>
      </c>
      <c r="AK187" s="19">
        <v>73</v>
      </c>
      <c r="AL187" s="7">
        <v>72</v>
      </c>
      <c r="AM187" s="7">
        <v>198</v>
      </c>
      <c r="AN187" s="7">
        <v>83</v>
      </c>
      <c r="AO187" s="7">
        <v>661</v>
      </c>
      <c r="AP187" s="7">
        <v>1142</v>
      </c>
      <c r="AQ187" s="7"/>
      <c r="AR187" s="7"/>
      <c r="AS187" s="7"/>
      <c r="AT187" s="7">
        <v>626</v>
      </c>
      <c r="AU187" s="7"/>
      <c r="AW187" s="19">
        <v>73</v>
      </c>
      <c r="AX187" s="8">
        <v>30.04</v>
      </c>
      <c r="AY187" s="8">
        <v>28.67</v>
      </c>
      <c r="AZ187" s="8">
        <v>26.51</v>
      </c>
      <c r="BA187" s="8">
        <v>26.59</v>
      </c>
      <c r="BB187" s="8">
        <v>25.76</v>
      </c>
      <c r="BC187" s="8"/>
      <c r="BD187" s="8"/>
      <c r="BE187" s="8"/>
      <c r="BF187" s="8">
        <v>22.16</v>
      </c>
      <c r="BG187" s="8"/>
      <c r="BH187" s="195"/>
      <c r="BI187" s="19">
        <v>73</v>
      </c>
      <c r="BJ187" s="7">
        <v>72</v>
      </c>
      <c r="BK187" s="7">
        <v>198</v>
      </c>
      <c r="BL187" s="7">
        <v>83</v>
      </c>
      <c r="BM187" s="7">
        <v>661</v>
      </c>
      <c r="BN187" s="7">
        <v>1142</v>
      </c>
      <c r="BO187" s="7"/>
      <c r="BP187" s="7"/>
      <c r="BQ187" s="7"/>
      <c r="BR187" s="7">
        <v>626</v>
      </c>
      <c r="BS187" s="7"/>
      <c r="BU187" s="19">
        <v>73</v>
      </c>
      <c r="BV187" s="7">
        <v>72</v>
      </c>
      <c r="BW187" s="7">
        <v>198</v>
      </c>
      <c r="BX187" s="7">
        <v>83</v>
      </c>
      <c r="BY187" s="7">
        <v>271</v>
      </c>
      <c r="BZ187" s="7">
        <v>818</v>
      </c>
      <c r="CA187" s="7"/>
      <c r="CB187" s="7"/>
      <c r="CC187" s="7"/>
      <c r="CD187" s="7">
        <v>626</v>
      </c>
      <c r="CE187" s="7"/>
    </row>
    <row r="188" spans="1:83" ht="14.25" customHeight="1" x14ac:dyDescent="0.2">
      <c r="A188" s="20" t="s">
        <v>74</v>
      </c>
      <c r="B188" s="9">
        <v>74</v>
      </c>
      <c r="C188" s="9">
        <v>167</v>
      </c>
      <c r="D188" s="10">
        <v>755</v>
      </c>
      <c r="E188" s="10">
        <v>2380</v>
      </c>
      <c r="F188" s="10">
        <v>4322</v>
      </c>
      <c r="G188" s="10"/>
      <c r="H188" s="10"/>
      <c r="I188" s="10"/>
      <c r="J188" s="10"/>
      <c r="K188" s="10"/>
      <c r="M188" s="20" t="s">
        <v>176</v>
      </c>
      <c r="N188" s="9">
        <v>74</v>
      </c>
      <c r="O188" s="9">
        <v>114</v>
      </c>
      <c r="P188" s="10">
        <v>38</v>
      </c>
      <c r="Q188" s="10">
        <v>155</v>
      </c>
      <c r="R188" s="10">
        <v>87</v>
      </c>
      <c r="S188" s="10">
        <v>74</v>
      </c>
      <c r="T188" s="10">
        <v>7</v>
      </c>
      <c r="U188" s="10">
        <v>2</v>
      </c>
      <c r="V188" s="10">
        <v>9</v>
      </c>
      <c r="W188" s="10">
        <v>8</v>
      </c>
      <c r="Y188" s="20">
        <v>74</v>
      </c>
      <c r="Z188" s="9">
        <v>74</v>
      </c>
      <c r="AA188" s="9">
        <v>167</v>
      </c>
      <c r="AB188" s="10">
        <v>755</v>
      </c>
      <c r="AC188" s="10">
        <v>2380</v>
      </c>
      <c r="AD188" s="10">
        <v>4322</v>
      </c>
      <c r="AE188" s="10"/>
      <c r="AF188" s="10"/>
      <c r="AG188" s="10"/>
      <c r="AH188" s="10"/>
      <c r="AI188" s="10"/>
      <c r="AK188" s="20">
        <v>74</v>
      </c>
      <c r="AL188" s="9">
        <v>74</v>
      </c>
      <c r="AM188" s="9">
        <v>114</v>
      </c>
      <c r="AN188" s="10">
        <v>38</v>
      </c>
      <c r="AO188" s="10">
        <v>155</v>
      </c>
      <c r="AP188" s="10">
        <v>87</v>
      </c>
      <c r="AQ188" s="10">
        <v>74</v>
      </c>
      <c r="AR188" s="10">
        <v>7</v>
      </c>
      <c r="AS188" s="10">
        <v>2</v>
      </c>
      <c r="AT188" s="10">
        <v>9</v>
      </c>
      <c r="AU188" s="10">
        <v>8</v>
      </c>
      <c r="AW188" s="20">
        <v>74</v>
      </c>
      <c r="AX188" s="11">
        <v>30.05</v>
      </c>
      <c r="AY188" s="11">
        <v>28.26</v>
      </c>
      <c r="AZ188" s="11">
        <v>25.94</v>
      </c>
      <c r="BA188" s="11">
        <v>25.18</v>
      </c>
      <c r="BB188" s="11">
        <v>23.59</v>
      </c>
      <c r="BC188" s="11">
        <v>22.41</v>
      </c>
      <c r="BD188" s="11">
        <v>21.07</v>
      </c>
      <c r="BE188" s="11">
        <v>20.25</v>
      </c>
      <c r="BF188" s="11">
        <v>20.36</v>
      </c>
      <c r="BG188" s="11">
        <v>20.07</v>
      </c>
      <c r="BH188" s="195"/>
      <c r="BI188" s="20">
        <v>74</v>
      </c>
      <c r="BJ188" s="9">
        <v>74</v>
      </c>
      <c r="BK188" s="9">
        <v>114</v>
      </c>
      <c r="BL188" s="10">
        <v>38</v>
      </c>
      <c r="BM188" s="10">
        <v>155</v>
      </c>
      <c r="BN188" s="10">
        <v>87</v>
      </c>
      <c r="BO188" s="10">
        <v>74</v>
      </c>
      <c r="BP188" s="10">
        <v>7</v>
      </c>
      <c r="BQ188" s="10">
        <v>2</v>
      </c>
      <c r="BR188" s="10">
        <v>9</v>
      </c>
      <c r="BS188" s="10">
        <v>8</v>
      </c>
      <c r="BU188" s="20">
        <v>74</v>
      </c>
      <c r="BV188" s="9">
        <v>74</v>
      </c>
      <c r="BW188" s="9">
        <v>30</v>
      </c>
      <c r="BX188" s="10">
        <v>38</v>
      </c>
      <c r="BY188" s="10">
        <v>141</v>
      </c>
      <c r="BZ188" s="10">
        <v>87</v>
      </c>
      <c r="CA188" s="10">
        <v>74</v>
      </c>
      <c r="CB188" s="10">
        <v>7</v>
      </c>
      <c r="CC188" s="10">
        <v>2</v>
      </c>
      <c r="CD188" s="10">
        <v>624</v>
      </c>
      <c r="CE188" s="10">
        <v>8</v>
      </c>
    </row>
    <row r="189" spans="1:83" ht="14.25" customHeight="1" x14ac:dyDescent="0.2">
      <c r="A189" s="19" t="s">
        <v>75</v>
      </c>
      <c r="B189" s="2">
        <v>75</v>
      </c>
      <c r="C189" s="2">
        <v>88</v>
      </c>
      <c r="D189" s="2">
        <v>77</v>
      </c>
      <c r="E189" s="2">
        <v>464</v>
      </c>
      <c r="F189" s="2">
        <v>1307</v>
      </c>
      <c r="G189" s="2"/>
      <c r="H189" s="2"/>
      <c r="I189" s="2"/>
      <c r="J189" s="2"/>
      <c r="K189" s="2"/>
      <c r="M189" s="19" t="s">
        <v>177</v>
      </c>
      <c r="N189" s="2">
        <v>74</v>
      </c>
      <c r="O189" s="2">
        <v>114</v>
      </c>
      <c r="P189" s="2">
        <v>233</v>
      </c>
      <c r="Q189" s="2">
        <v>857</v>
      </c>
      <c r="R189" s="2">
        <v>1268</v>
      </c>
      <c r="S189" s="2"/>
      <c r="T189" s="2"/>
      <c r="U189" s="2"/>
      <c r="V189" s="2">
        <v>3207</v>
      </c>
      <c r="W189" s="2"/>
      <c r="Y189" s="19">
        <v>75</v>
      </c>
      <c r="Z189" s="2">
        <v>75</v>
      </c>
      <c r="AA189" s="2">
        <v>88</v>
      </c>
      <c r="AB189" s="2">
        <v>77</v>
      </c>
      <c r="AC189" s="2">
        <v>464</v>
      </c>
      <c r="AD189" s="2">
        <v>1307</v>
      </c>
      <c r="AE189" s="2"/>
      <c r="AF189" s="2"/>
      <c r="AG189" s="2"/>
      <c r="AH189" s="2"/>
      <c r="AI189" s="2"/>
      <c r="AK189" s="19">
        <v>75</v>
      </c>
      <c r="AL189" s="2">
        <v>74</v>
      </c>
      <c r="AM189" s="2">
        <v>114</v>
      </c>
      <c r="AN189" s="2">
        <v>233</v>
      </c>
      <c r="AO189" s="2">
        <v>857</v>
      </c>
      <c r="AP189" s="2">
        <v>1268</v>
      </c>
      <c r="AQ189" s="2"/>
      <c r="AR189" s="2"/>
      <c r="AS189" s="2"/>
      <c r="AT189" s="2">
        <v>3207</v>
      </c>
      <c r="AU189" s="2"/>
      <c r="AW189" s="19">
        <v>75</v>
      </c>
      <c r="AX189" s="8">
        <v>30.05</v>
      </c>
      <c r="AY189" s="8">
        <v>28.26</v>
      </c>
      <c r="AZ189" s="8">
        <v>27.4</v>
      </c>
      <c r="BA189" s="8">
        <v>26.9</v>
      </c>
      <c r="BB189" s="8">
        <v>25.9</v>
      </c>
      <c r="BC189" s="8"/>
      <c r="BD189" s="8"/>
      <c r="BE189" s="8"/>
      <c r="BF189" s="8">
        <v>24.1</v>
      </c>
      <c r="BG189" s="3"/>
      <c r="BH189" s="195"/>
      <c r="BI189" s="19">
        <v>75</v>
      </c>
      <c r="BJ189" s="2">
        <v>74</v>
      </c>
      <c r="BK189" s="2">
        <v>114</v>
      </c>
      <c r="BL189" s="2">
        <v>233</v>
      </c>
      <c r="BM189" s="2">
        <v>857</v>
      </c>
      <c r="BN189" s="2">
        <v>1268</v>
      </c>
      <c r="BO189" s="2"/>
      <c r="BP189" s="2"/>
      <c r="BQ189" s="2"/>
      <c r="BR189" s="2">
        <v>3207</v>
      </c>
      <c r="BS189" s="2"/>
      <c r="BU189" s="19">
        <v>75</v>
      </c>
      <c r="BV189" s="2">
        <v>24</v>
      </c>
      <c r="BW189" s="2">
        <v>43</v>
      </c>
      <c r="BX189" s="2">
        <v>57</v>
      </c>
      <c r="BY189" s="2">
        <v>134</v>
      </c>
      <c r="BZ189" s="2">
        <v>391</v>
      </c>
      <c r="CA189" s="2">
        <v>828</v>
      </c>
      <c r="CB189" s="2"/>
      <c r="CC189" s="2"/>
      <c r="CD189" s="2">
        <v>2004</v>
      </c>
      <c r="CE189" s="2"/>
    </row>
    <row r="190" spans="1:83" ht="14.25" customHeight="1" x14ac:dyDescent="0.2">
      <c r="A190" s="20" t="s">
        <v>76</v>
      </c>
      <c r="B190" s="10">
        <v>75</v>
      </c>
      <c r="C190" s="10">
        <v>1526</v>
      </c>
      <c r="D190" s="10">
        <v>1076</v>
      </c>
      <c r="E190" s="10">
        <v>1225</v>
      </c>
      <c r="F190" s="10">
        <v>2504</v>
      </c>
      <c r="G190" s="10">
        <v>1652</v>
      </c>
      <c r="H190" s="10">
        <v>2551</v>
      </c>
      <c r="I190" s="10">
        <v>1772</v>
      </c>
      <c r="J190" s="10">
        <v>2236</v>
      </c>
      <c r="K190" s="10"/>
      <c r="M190" s="20" t="s">
        <v>178</v>
      </c>
      <c r="N190" s="10">
        <v>76</v>
      </c>
      <c r="O190" s="10">
        <v>83</v>
      </c>
      <c r="P190" s="10">
        <v>98</v>
      </c>
      <c r="Q190" s="10">
        <v>195</v>
      </c>
      <c r="R190" s="10">
        <v>178</v>
      </c>
      <c r="S190" s="10">
        <v>219</v>
      </c>
      <c r="T190" s="10">
        <v>506</v>
      </c>
      <c r="U190" s="10">
        <v>131</v>
      </c>
      <c r="V190" s="10">
        <v>459</v>
      </c>
      <c r="W190" s="10">
        <v>268</v>
      </c>
      <c r="Y190" s="20">
        <v>76</v>
      </c>
      <c r="Z190" s="10">
        <v>75</v>
      </c>
      <c r="AA190" s="10">
        <v>1526</v>
      </c>
      <c r="AB190" s="10">
        <v>1076</v>
      </c>
      <c r="AC190" s="10">
        <v>1225</v>
      </c>
      <c r="AD190" s="10">
        <v>2504</v>
      </c>
      <c r="AE190" s="10">
        <v>1652</v>
      </c>
      <c r="AF190" s="10">
        <v>2551</v>
      </c>
      <c r="AG190" s="10">
        <v>1772</v>
      </c>
      <c r="AH190" s="10">
        <v>2236</v>
      </c>
      <c r="AI190" s="10"/>
      <c r="AK190" s="20">
        <v>76</v>
      </c>
      <c r="AL190" s="10">
        <v>76</v>
      </c>
      <c r="AM190" s="10">
        <v>83</v>
      </c>
      <c r="AN190" s="10">
        <v>98</v>
      </c>
      <c r="AO190" s="10">
        <v>195</v>
      </c>
      <c r="AP190" s="10">
        <v>178</v>
      </c>
      <c r="AQ190" s="10">
        <v>219</v>
      </c>
      <c r="AR190" s="10">
        <v>506</v>
      </c>
      <c r="AS190" s="10">
        <v>131</v>
      </c>
      <c r="AT190" s="10">
        <v>459</v>
      </c>
      <c r="AU190" s="10">
        <v>268</v>
      </c>
      <c r="AW190" s="20">
        <v>76</v>
      </c>
      <c r="AX190" s="11">
        <v>30.08</v>
      </c>
      <c r="AY190" s="11">
        <v>28.04</v>
      </c>
      <c r="AZ190" s="11">
        <v>26.64</v>
      </c>
      <c r="BA190" s="11">
        <v>25.41</v>
      </c>
      <c r="BB190" s="11">
        <v>24.09</v>
      </c>
      <c r="BC190" s="11">
        <v>23.07</v>
      </c>
      <c r="BD190" s="11">
        <v>23.04</v>
      </c>
      <c r="BE190" s="11">
        <v>21.64</v>
      </c>
      <c r="BF190" s="11">
        <v>21.95</v>
      </c>
      <c r="BG190" s="11">
        <v>21.5</v>
      </c>
      <c r="BH190" s="195"/>
      <c r="BI190" s="20">
        <v>76</v>
      </c>
      <c r="BJ190" s="10">
        <v>76</v>
      </c>
      <c r="BK190" s="10">
        <v>83</v>
      </c>
      <c r="BL190" s="10">
        <v>98</v>
      </c>
      <c r="BM190" s="10">
        <v>195</v>
      </c>
      <c r="BN190" s="10">
        <v>178</v>
      </c>
      <c r="BO190" s="10">
        <v>219</v>
      </c>
      <c r="BP190" s="10">
        <v>506</v>
      </c>
      <c r="BQ190" s="10">
        <v>131</v>
      </c>
      <c r="BR190" s="10">
        <v>459</v>
      </c>
      <c r="BS190" s="10">
        <v>268</v>
      </c>
      <c r="BU190" s="20">
        <v>76</v>
      </c>
      <c r="BV190" s="10">
        <v>41</v>
      </c>
      <c r="BW190" s="10">
        <v>23</v>
      </c>
      <c r="BX190" s="10">
        <v>31</v>
      </c>
      <c r="BY190" s="10">
        <v>34</v>
      </c>
      <c r="BZ190" s="10">
        <v>10</v>
      </c>
      <c r="CA190" s="10">
        <v>6</v>
      </c>
      <c r="CB190" s="10">
        <v>12</v>
      </c>
      <c r="CC190" s="10">
        <v>34</v>
      </c>
      <c r="CD190" s="10">
        <v>55</v>
      </c>
      <c r="CE190" s="10">
        <v>93</v>
      </c>
    </row>
    <row r="191" spans="1:83" ht="14.25" customHeight="1" x14ac:dyDescent="0.2">
      <c r="A191" s="19" t="s">
        <v>77</v>
      </c>
      <c r="B191" s="1">
        <v>77</v>
      </c>
      <c r="C191" s="1">
        <v>36</v>
      </c>
      <c r="D191" s="2">
        <v>95</v>
      </c>
      <c r="E191" s="2">
        <v>332</v>
      </c>
      <c r="F191" s="2">
        <v>693</v>
      </c>
      <c r="G191" s="2">
        <v>736</v>
      </c>
      <c r="H191" s="2">
        <v>1011</v>
      </c>
      <c r="I191" s="2">
        <v>651</v>
      </c>
      <c r="J191" s="2"/>
      <c r="K191" s="2"/>
      <c r="M191" s="19" t="s">
        <v>179</v>
      </c>
      <c r="N191" s="1">
        <v>77</v>
      </c>
      <c r="O191" s="1">
        <v>66</v>
      </c>
      <c r="P191" s="2">
        <v>28</v>
      </c>
      <c r="Q191" s="2">
        <v>26</v>
      </c>
      <c r="R191" s="2">
        <v>60</v>
      </c>
      <c r="S191" s="2">
        <v>283</v>
      </c>
      <c r="T191" s="2">
        <v>275</v>
      </c>
      <c r="U191" s="2"/>
      <c r="V191" s="2"/>
      <c r="W191" s="2"/>
      <c r="Y191" s="19">
        <v>77</v>
      </c>
      <c r="Z191" s="1">
        <v>77</v>
      </c>
      <c r="AA191" s="1">
        <v>36</v>
      </c>
      <c r="AB191" s="2">
        <v>95</v>
      </c>
      <c r="AC191" s="2">
        <v>332</v>
      </c>
      <c r="AD191" s="2">
        <v>693</v>
      </c>
      <c r="AE191" s="2">
        <v>736</v>
      </c>
      <c r="AF191" s="2">
        <v>1011</v>
      </c>
      <c r="AG191" s="2">
        <v>651</v>
      </c>
      <c r="AH191" s="2"/>
      <c r="AI191" s="2"/>
      <c r="AK191" s="19">
        <v>77</v>
      </c>
      <c r="AL191" s="1">
        <v>77</v>
      </c>
      <c r="AM191" s="1">
        <v>66</v>
      </c>
      <c r="AN191" s="2">
        <v>28</v>
      </c>
      <c r="AO191" s="2">
        <v>26</v>
      </c>
      <c r="AP191" s="2">
        <v>60</v>
      </c>
      <c r="AQ191" s="2">
        <v>283</v>
      </c>
      <c r="AR191" s="2">
        <v>275</v>
      </c>
      <c r="AS191" s="2"/>
      <c r="AT191" s="2"/>
      <c r="AU191" s="2"/>
      <c r="AW191" s="19">
        <v>77</v>
      </c>
      <c r="AX191" s="8">
        <v>30.09</v>
      </c>
      <c r="AY191" s="8">
        <v>27.94</v>
      </c>
      <c r="AZ191" s="8">
        <v>25.79</v>
      </c>
      <c r="BA191" s="4">
        <v>24.09</v>
      </c>
      <c r="BB191" s="8">
        <v>23.38</v>
      </c>
      <c r="BC191" s="4">
        <v>23.23</v>
      </c>
      <c r="BD191" s="4">
        <v>22.6</v>
      </c>
      <c r="BE191" s="4"/>
      <c r="BF191" s="4"/>
      <c r="BG191" s="3"/>
      <c r="BH191" s="195"/>
      <c r="BI191" s="19">
        <v>77</v>
      </c>
      <c r="BJ191" s="1">
        <v>77</v>
      </c>
      <c r="BK191" s="1">
        <v>66</v>
      </c>
      <c r="BL191" s="2">
        <v>28</v>
      </c>
      <c r="BM191" s="2">
        <v>26</v>
      </c>
      <c r="BN191" s="2">
        <v>60</v>
      </c>
      <c r="BO191" s="2">
        <v>283</v>
      </c>
      <c r="BP191" s="2">
        <v>275</v>
      </c>
      <c r="BQ191" s="2"/>
      <c r="BR191" s="2"/>
      <c r="BS191" s="2"/>
      <c r="BU191" s="19">
        <v>77</v>
      </c>
      <c r="BV191" s="1">
        <v>8</v>
      </c>
      <c r="BW191" s="1">
        <v>8</v>
      </c>
      <c r="BX191" s="2">
        <v>4</v>
      </c>
      <c r="BY191" s="2">
        <v>3</v>
      </c>
      <c r="BZ191" s="2">
        <v>7</v>
      </c>
      <c r="CA191" s="2">
        <v>11</v>
      </c>
      <c r="CB191" s="2">
        <v>43</v>
      </c>
      <c r="CC191" s="2">
        <v>82</v>
      </c>
      <c r="CD191" s="2">
        <v>211</v>
      </c>
      <c r="CE191" s="2">
        <v>268</v>
      </c>
    </row>
    <row r="192" spans="1:83" ht="14.25" customHeight="1" x14ac:dyDescent="0.2">
      <c r="A192" s="20" t="s">
        <v>78</v>
      </c>
      <c r="B192" s="10">
        <v>78</v>
      </c>
      <c r="C192" s="10">
        <v>102</v>
      </c>
      <c r="D192" s="10">
        <v>200</v>
      </c>
      <c r="E192" s="10">
        <v>162</v>
      </c>
      <c r="F192" s="10">
        <v>529</v>
      </c>
      <c r="G192" s="10"/>
      <c r="H192" s="10"/>
      <c r="I192" s="10"/>
      <c r="J192" s="10"/>
      <c r="K192" s="10"/>
      <c r="M192" s="20" t="s">
        <v>180</v>
      </c>
      <c r="N192" s="10">
        <v>78</v>
      </c>
      <c r="O192" s="10">
        <v>256</v>
      </c>
      <c r="P192" s="10">
        <v>137</v>
      </c>
      <c r="Q192" s="10">
        <v>35</v>
      </c>
      <c r="R192" s="10">
        <v>106</v>
      </c>
      <c r="S192" s="10">
        <v>475</v>
      </c>
      <c r="T192" s="10">
        <v>425</v>
      </c>
      <c r="U192" s="10">
        <v>3043</v>
      </c>
      <c r="V192" s="10">
        <v>3239</v>
      </c>
      <c r="W192" s="10"/>
      <c r="Y192" s="20">
        <v>78</v>
      </c>
      <c r="Z192" s="10">
        <v>78</v>
      </c>
      <c r="AA192" s="10">
        <v>102</v>
      </c>
      <c r="AB192" s="10">
        <v>200</v>
      </c>
      <c r="AC192" s="10">
        <v>162</v>
      </c>
      <c r="AD192" s="10">
        <v>529</v>
      </c>
      <c r="AE192" s="10"/>
      <c r="AF192" s="10"/>
      <c r="AG192" s="10"/>
      <c r="AH192" s="10"/>
      <c r="AI192" s="10"/>
      <c r="AK192" s="20">
        <v>78</v>
      </c>
      <c r="AL192" s="10">
        <v>78</v>
      </c>
      <c r="AM192" s="10">
        <v>256</v>
      </c>
      <c r="AN192" s="10">
        <v>137</v>
      </c>
      <c r="AO192" s="10">
        <v>35</v>
      </c>
      <c r="AP192" s="10">
        <v>106</v>
      </c>
      <c r="AQ192" s="10">
        <v>475</v>
      </c>
      <c r="AR192" s="10">
        <v>425</v>
      </c>
      <c r="AS192" s="10">
        <v>3043</v>
      </c>
      <c r="AT192" s="10">
        <v>3239</v>
      </c>
      <c r="AU192" s="10"/>
      <c r="AW192" s="20">
        <v>78</v>
      </c>
      <c r="AX192" s="11">
        <v>30.1</v>
      </c>
      <c r="AY192" s="11">
        <v>28.91</v>
      </c>
      <c r="AZ192" s="11">
        <v>26.91</v>
      </c>
      <c r="BA192" s="11">
        <v>24.17</v>
      </c>
      <c r="BB192" s="11">
        <v>23.7</v>
      </c>
      <c r="BC192" s="11">
        <v>23.61</v>
      </c>
      <c r="BD192" s="11">
        <v>22.9</v>
      </c>
      <c r="BE192" s="11">
        <v>24.36</v>
      </c>
      <c r="BF192" s="11">
        <v>24.13</v>
      </c>
      <c r="BG192" s="12"/>
      <c r="BH192" s="195"/>
      <c r="BI192" s="20">
        <v>78</v>
      </c>
      <c r="BJ192" s="10">
        <v>78</v>
      </c>
      <c r="BK192" s="10">
        <v>256</v>
      </c>
      <c r="BL192" s="10">
        <v>137</v>
      </c>
      <c r="BM192" s="10">
        <v>35</v>
      </c>
      <c r="BN192" s="10">
        <v>106</v>
      </c>
      <c r="BO192" s="10">
        <v>475</v>
      </c>
      <c r="BP192" s="10">
        <v>425</v>
      </c>
      <c r="BQ192" s="10">
        <v>3043</v>
      </c>
      <c r="BR192" s="10">
        <v>3239</v>
      </c>
      <c r="BS192" s="10"/>
      <c r="BU192" s="20">
        <v>78</v>
      </c>
      <c r="BV192" s="10">
        <v>78</v>
      </c>
      <c r="BW192" s="10">
        <v>256</v>
      </c>
      <c r="BX192" s="10">
        <v>128</v>
      </c>
      <c r="BY192" s="10">
        <v>35</v>
      </c>
      <c r="BZ192" s="10">
        <v>106</v>
      </c>
      <c r="CA192" s="10">
        <v>151</v>
      </c>
      <c r="CB192" s="10">
        <v>87</v>
      </c>
      <c r="CC192" s="10">
        <v>78</v>
      </c>
      <c r="CD192" s="10">
        <v>148</v>
      </c>
      <c r="CE192" s="10">
        <v>49</v>
      </c>
    </row>
    <row r="193" spans="1:83" ht="14.25" customHeight="1" x14ac:dyDescent="0.2">
      <c r="A193" s="19" t="s">
        <v>79</v>
      </c>
      <c r="B193" s="2">
        <v>79</v>
      </c>
      <c r="C193" s="2">
        <v>300</v>
      </c>
      <c r="D193" s="2">
        <v>451</v>
      </c>
      <c r="E193" s="2">
        <v>445</v>
      </c>
      <c r="F193" s="2">
        <v>529</v>
      </c>
      <c r="G193" s="2">
        <v>727</v>
      </c>
      <c r="H193" s="2"/>
      <c r="I193" s="2"/>
      <c r="J193" s="2">
        <v>648</v>
      </c>
      <c r="K193" s="2"/>
      <c r="M193" s="19" t="s">
        <v>181</v>
      </c>
      <c r="N193" s="2">
        <v>79</v>
      </c>
      <c r="O193" s="2">
        <v>142</v>
      </c>
      <c r="P193" s="2">
        <v>351</v>
      </c>
      <c r="Q193" s="2">
        <v>592</v>
      </c>
      <c r="R193" s="2">
        <v>725</v>
      </c>
      <c r="S193" s="2">
        <v>1406</v>
      </c>
      <c r="T193" s="2">
        <v>2495</v>
      </c>
      <c r="U193" s="2">
        <v>3275</v>
      </c>
      <c r="V193" s="2">
        <v>2982</v>
      </c>
      <c r="W193" s="2">
        <v>1421</v>
      </c>
      <c r="Y193" s="19">
        <v>79</v>
      </c>
      <c r="Z193" s="2">
        <v>79</v>
      </c>
      <c r="AA193" s="2">
        <v>300</v>
      </c>
      <c r="AB193" s="2">
        <v>451</v>
      </c>
      <c r="AC193" s="2">
        <v>445</v>
      </c>
      <c r="AD193" s="2">
        <v>529</v>
      </c>
      <c r="AE193" s="2">
        <v>727</v>
      </c>
      <c r="AF193" s="2"/>
      <c r="AG193" s="2"/>
      <c r="AH193" s="2">
        <v>648</v>
      </c>
      <c r="AI193" s="2"/>
      <c r="AK193" s="19">
        <v>79</v>
      </c>
      <c r="AL193" s="2">
        <v>79</v>
      </c>
      <c r="AM193" s="2">
        <v>142</v>
      </c>
      <c r="AN193" s="2">
        <v>351</v>
      </c>
      <c r="AO193" s="2">
        <v>592</v>
      </c>
      <c r="AP193" s="2">
        <v>725</v>
      </c>
      <c r="AQ193" s="2">
        <v>1406</v>
      </c>
      <c r="AR193" s="2">
        <v>2495</v>
      </c>
      <c r="AS193" s="2">
        <v>3275</v>
      </c>
      <c r="AT193" s="2">
        <v>2982</v>
      </c>
      <c r="AU193" s="2">
        <v>1421</v>
      </c>
      <c r="AW193" s="19">
        <v>79</v>
      </c>
      <c r="AX193" s="8">
        <v>30.11</v>
      </c>
      <c r="AY193" s="8">
        <v>28.42</v>
      </c>
      <c r="AZ193" s="8">
        <v>27.84</v>
      </c>
      <c r="BA193" s="8">
        <v>26.47</v>
      </c>
      <c r="BB193" s="8">
        <v>25.25</v>
      </c>
      <c r="BC193" s="8">
        <v>24.64</v>
      </c>
      <c r="BD193" s="8">
        <v>24.69</v>
      </c>
      <c r="BE193" s="8">
        <v>24.52</v>
      </c>
      <c r="BF193" s="8">
        <v>23.92</v>
      </c>
      <c r="BG193" s="8">
        <v>23.56</v>
      </c>
      <c r="BH193" s="195"/>
      <c r="BI193" s="19">
        <v>79</v>
      </c>
      <c r="BJ193" s="2">
        <v>79</v>
      </c>
      <c r="BK193" s="2">
        <v>142</v>
      </c>
      <c r="BL193" s="2">
        <v>351</v>
      </c>
      <c r="BM193" s="2">
        <v>592</v>
      </c>
      <c r="BN193" s="2">
        <v>725</v>
      </c>
      <c r="BO193" s="2">
        <v>1406</v>
      </c>
      <c r="BP193" s="2">
        <v>2495</v>
      </c>
      <c r="BQ193" s="2">
        <v>3275</v>
      </c>
      <c r="BR193" s="2">
        <v>2982</v>
      </c>
      <c r="BS193" s="2">
        <v>1421</v>
      </c>
      <c r="BU193" s="19">
        <v>79</v>
      </c>
      <c r="BV193" s="2">
        <v>4</v>
      </c>
      <c r="BW193" s="2">
        <v>10</v>
      </c>
      <c r="BX193" s="2">
        <v>4</v>
      </c>
      <c r="BY193" s="2">
        <v>7</v>
      </c>
      <c r="BZ193" s="2">
        <v>60</v>
      </c>
      <c r="CA193" s="2">
        <v>40</v>
      </c>
      <c r="CB193" s="2">
        <v>41</v>
      </c>
      <c r="CC193" s="2">
        <v>32</v>
      </c>
      <c r="CD193" s="2">
        <v>53</v>
      </c>
      <c r="CE193" s="2">
        <v>168</v>
      </c>
    </row>
    <row r="194" spans="1:83" ht="14.25" customHeight="1" x14ac:dyDescent="0.2">
      <c r="A194" s="20" t="s">
        <v>80</v>
      </c>
      <c r="B194" s="10">
        <v>80</v>
      </c>
      <c r="C194" s="10">
        <v>199</v>
      </c>
      <c r="D194" s="10">
        <v>372</v>
      </c>
      <c r="E194" s="10">
        <v>98</v>
      </c>
      <c r="F194" s="10">
        <v>42</v>
      </c>
      <c r="G194" s="10">
        <v>652</v>
      </c>
      <c r="H194" s="10">
        <v>74</v>
      </c>
      <c r="I194" s="10">
        <v>130</v>
      </c>
      <c r="J194" s="10">
        <v>76</v>
      </c>
      <c r="K194" s="10">
        <v>98</v>
      </c>
      <c r="M194" s="20" t="s">
        <v>182</v>
      </c>
      <c r="N194" s="10">
        <v>80</v>
      </c>
      <c r="O194" s="10">
        <v>651</v>
      </c>
      <c r="P194" s="10">
        <v>1382</v>
      </c>
      <c r="Q194" s="10">
        <v>394</v>
      </c>
      <c r="R194" s="10">
        <v>411</v>
      </c>
      <c r="S194" s="10">
        <v>467</v>
      </c>
      <c r="T194" s="10">
        <v>442</v>
      </c>
      <c r="U194" s="10">
        <v>623</v>
      </c>
      <c r="V194" s="10">
        <v>442</v>
      </c>
      <c r="W194" s="10">
        <v>797</v>
      </c>
      <c r="Y194" s="20">
        <v>80</v>
      </c>
      <c r="Z194" s="10">
        <v>80</v>
      </c>
      <c r="AA194" s="10">
        <v>199</v>
      </c>
      <c r="AB194" s="10">
        <v>372</v>
      </c>
      <c r="AC194" s="10">
        <v>98</v>
      </c>
      <c r="AD194" s="10">
        <v>42</v>
      </c>
      <c r="AE194" s="10">
        <v>652</v>
      </c>
      <c r="AF194" s="10">
        <v>74</v>
      </c>
      <c r="AG194" s="10">
        <v>130</v>
      </c>
      <c r="AH194" s="10">
        <v>76</v>
      </c>
      <c r="AI194" s="10">
        <v>98</v>
      </c>
      <c r="AK194" s="20">
        <v>80</v>
      </c>
      <c r="AL194" s="10">
        <v>80</v>
      </c>
      <c r="AM194" s="10">
        <v>651</v>
      </c>
      <c r="AN194" s="10">
        <v>1382</v>
      </c>
      <c r="AO194" s="10">
        <v>394</v>
      </c>
      <c r="AP194" s="10">
        <v>411</v>
      </c>
      <c r="AQ194" s="10">
        <v>467</v>
      </c>
      <c r="AR194" s="10">
        <v>442</v>
      </c>
      <c r="AS194" s="10">
        <v>623</v>
      </c>
      <c r="AT194" s="10">
        <v>442</v>
      </c>
      <c r="AU194" s="10">
        <v>797</v>
      </c>
      <c r="AW194" s="20">
        <v>80</v>
      </c>
      <c r="AX194" s="11">
        <v>30.13</v>
      </c>
      <c r="AY194" s="11">
        <v>30.14</v>
      </c>
      <c r="AZ194" s="11">
        <v>29.69</v>
      </c>
      <c r="BA194" s="11">
        <v>26.05</v>
      </c>
      <c r="BB194" s="11">
        <v>24.7</v>
      </c>
      <c r="BC194" s="11">
        <v>23.6</v>
      </c>
      <c r="BD194" s="11">
        <v>22.93</v>
      </c>
      <c r="BE194" s="11">
        <v>22.56</v>
      </c>
      <c r="BF194" s="11">
        <v>21.93</v>
      </c>
      <c r="BG194" s="11">
        <v>22.28</v>
      </c>
      <c r="BH194" s="195"/>
      <c r="BI194" s="20">
        <v>80</v>
      </c>
      <c r="BJ194" s="10">
        <v>80</v>
      </c>
      <c r="BK194" s="10">
        <v>651</v>
      </c>
      <c r="BL194" s="10">
        <v>1382</v>
      </c>
      <c r="BM194" s="10">
        <v>394</v>
      </c>
      <c r="BN194" s="10">
        <v>411</v>
      </c>
      <c r="BO194" s="10">
        <v>467</v>
      </c>
      <c r="BP194" s="10">
        <v>442</v>
      </c>
      <c r="BQ194" s="10">
        <v>623</v>
      </c>
      <c r="BR194" s="10">
        <v>442</v>
      </c>
      <c r="BS194" s="10">
        <v>797</v>
      </c>
      <c r="BU194" s="20">
        <v>80</v>
      </c>
      <c r="BV194" s="10">
        <v>3</v>
      </c>
      <c r="BW194" s="10">
        <v>77</v>
      </c>
      <c r="BX194" s="10">
        <v>45</v>
      </c>
      <c r="BY194" s="10">
        <v>73</v>
      </c>
      <c r="BZ194" s="10">
        <v>27</v>
      </c>
      <c r="CA194" s="10">
        <v>16</v>
      </c>
      <c r="CB194" s="10">
        <v>8</v>
      </c>
      <c r="CC194" s="10">
        <v>31</v>
      </c>
      <c r="CD194" s="10">
        <v>32</v>
      </c>
      <c r="CE194" s="10">
        <v>105</v>
      </c>
    </row>
    <row r="195" spans="1:83" ht="14.25" customHeight="1" x14ac:dyDescent="0.2">
      <c r="A195" s="19" t="s">
        <v>81</v>
      </c>
      <c r="B195" s="2">
        <v>80</v>
      </c>
      <c r="C195" s="2">
        <v>163</v>
      </c>
      <c r="D195" s="2">
        <v>441</v>
      </c>
      <c r="E195" s="2">
        <v>225</v>
      </c>
      <c r="F195" s="2">
        <v>161</v>
      </c>
      <c r="G195" s="2">
        <v>89</v>
      </c>
      <c r="H195" s="2">
        <v>183</v>
      </c>
      <c r="I195" s="2">
        <v>100</v>
      </c>
      <c r="J195" s="2">
        <v>60</v>
      </c>
      <c r="K195" s="2">
        <v>92</v>
      </c>
      <c r="M195" s="19" t="s">
        <v>183</v>
      </c>
      <c r="N195" s="2">
        <v>81</v>
      </c>
      <c r="O195" s="2">
        <v>193</v>
      </c>
      <c r="P195" s="2">
        <v>186</v>
      </c>
      <c r="Q195" s="2">
        <v>581</v>
      </c>
      <c r="R195" s="2">
        <v>1581</v>
      </c>
      <c r="S195" s="2">
        <v>375</v>
      </c>
      <c r="T195" s="2">
        <v>222</v>
      </c>
      <c r="U195" s="2">
        <v>182</v>
      </c>
      <c r="V195" s="2">
        <v>39</v>
      </c>
      <c r="W195" s="2">
        <v>111</v>
      </c>
      <c r="Y195" s="19">
        <v>81</v>
      </c>
      <c r="Z195" s="2">
        <v>80</v>
      </c>
      <c r="AA195" s="2">
        <v>163</v>
      </c>
      <c r="AB195" s="2">
        <v>441</v>
      </c>
      <c r="AC195" s="2">
        <v>225</v>
      </c>
      <c r="AD195" s="2">
        <v>161</v>
      </c>
      <c r="AE195" s="2">
        <v>89</v>
      </c>
      <c r="AF195" s="2">
        <v>183</v>
      </c>
      <c r="AG195" s="2">
        <v>100</v>
      </c>
      <c r="AH195" s="2">
        <v>60</v>
      </c>
      <c r="AI195" s="2">
        <v>92</v>
      </c>
      <c r="AK195" s="19">
        <v>81</v>
      </c>
      <c r="AL195" s="2">
        <v>81</v>
      </c>
      <c r="AM195" s="2">
        <v>193</v>
      </c>
      <c r="AN195" s="2">
        <v>186</v>
      </c>
      <c r="AO195" s="2">
        <v>581</v>
      </c>
      <c r="AP195" s="2">
        <v>1581</v>
      </c>
      <c r="AQ195" s="2">
        <v>375</v>
      </c>
      <c r="AR195" s="2">
        <v>222</v>
      </c>
      <c r="AS195" s="2">
        <v>182</v>
      </c>
      <c r="AT195" s="2">
        <v>39</v>
      </c>
      <c r="AU195" s="2">
        <v>111</v>
      </c>
      <c r="AW195" s="19">
        <v>81</v>
      </c>
      <c r="AX195" s="8">
        <v>30.14</v>
      </c>
      <c r="AY195" s="8">
        <v>28.65</v>
      </c>
      <c r="AZ195" s="8">
        <v>27.18</v>
      </c>
      <c r="BA195" s="8">
        <v>26.45</v>
      </c>
      <c r="BB195" s="8">
        <v>26.25</v>
      </c>
      <c r="BC195" s="4">
        <v>23.44</v>
      </c>
      <c r="BD195" s="8">
        <v>22.49</v>
      </c>
      <c r="BE195" s="4">
        <v>21.79</v>
      </c>
      <c r="BF195" s="4">
        <v>20.86</v>
      </c>
      <c r="BG195" s="8">
        <v>20.95</v>
      </c>
      <c r="BH195" s="195"/>
      <c r="BI195" s="19">
        <v>81</v>
      </c>
      <c r="BJ195" s="2">
        <v>81</v>
      </c>
      <c r="BK195" s="2">
        <v>193</v>
      </c>
      <c r="BL195" s="2">
        <v>186</v>
      </c>
      <c r="BM195" s="2">
        <v>581</v>
      </c>
      <c r="BN195" s="2">
        <v>1581</v>
      </c>
      <c r="BO195" s="2">
        <v>375</v>
      </c>
      <c r="BP195" s="2">
        <v>222</v>
      </c>
      <c r="BQ195" s="2">
        <v>182</v>
      </c>
      <c r="BR195" s="2">
        <v>39</v>
      </c>
      <c r="BS195" s="2">
        <v>111</v>
      </c>
      <c r="BU195" s="19">
        <v>81</v>
      </c>
      <c r="BV195" s="2">
        <v>3</v>
      </c>
      <c r="BW195" s="2">
        <v>5</v>
      </c>
      <c r="BX195" s="2">
        <v>13</v>
      </c>
      <c r="BY195" s="2">
        <v>46</v>
      </c>
      <c r="BZ195" s="2">
        <v>274</v>
      </c>
      <c r="CA195" s="2">
        <v>138</v>
      </c>
      <c r="CB195" s="2">
        <v>96</v>
      </c>
      <c r="CC195" s="2">
        <v>69</v>
      </c>
      <c r="CD195" s="2">
        <v>39</v>
      </c>
      <c r="CE195" s="2">
        <v>100</v>
      </c>
    </row>
    <row r="196" spans="1:83" ht="14.25" customHeight="1" x14ac:dyDescent="0.2">
      <c r="A196" s="20" t="s">
        <v>82</v>
      </c>
      <c r="B196" s="10">
        <v>80</v>
      </c>
      <c r="C196" s="10">
        <v>91</v>
      </c>
      <c r="D196" s="10">
        <v>128</v>
      </c>
      <c r="E196" s="10">
        <v>452</v>
      </c>
      <c r="F196" s="10">
        <v>476</v>
      </c>
      <c r="G196" s="10">
        <v>645</v>
      </c>
      <c r="H196" s="10">
        <v>836</v>
      </c>
      <c r="I196" s="10">
        <v>290</v>
      </c>
      <c r="J196" s="10">
        <v>441</v>
      </c>
      <c r="K196" s="10"/>
      <c r="M196" s="20" t="s">
        <v>184</v>
      </c>
      <c r="N196" s="10">
        <v>82</v>
      </c>
      <c r="O196" s="10">
        <v>60</v>
      </c>
      <c r="P196" s="10">
        <v>168</v>
      </c>
      <c r="Q196" s="10">
        <v>98</v>
      </c>
      <c r="R196" s="10">
        <v>276</v>
      </c>
      <c r="S196" s="10">
        <v>259</v>
      </c>
      <c r="T196" s="10">
        <v>602</v>
      </c>
      <c r="U196" s="10">
        <v>1036</v>
      </c>
      <c r="V196" s="10">
        <v>2087</v>
      </c>
      <c r="W196" s="10">
        <v>1117</v>
      </c>
      <c r="Y196" s="20">
        <v>82</v>
      </c>
      <c r="Z196" s="10">
        <v>80</v>
      </c>
      <c r="AA196" s="10">
        <v>91</v>
      </c>
      <c r="AB196" s="10">
        <v>128</v>
      </c>
      <c r="AC196" s="10">
        <v>452</v>
      </c>
      <c r="AD196" s="10">
        <v>476</v>
      </c>
      <c r="AE196" s="10">
        <v>645</v>
      </c>
      <c r="AF196" s="10">
        <v>836</v>
      </c>
      <c r="AG196" s="10">
        <v>290</v>
      </c>
      <c r="AH196" s="10">
        <v>441</v>
      </c>
      <c r="AI196" s="10"/>
      <c r="AK196" s="20">
        <v>82</v>
      </c>
      <c r="AL196" s="10">
        <v>82</v>
      </c>
      <c r="AM196" s="10">
        <v>60</v>
      </c>
      <c r="AN196" s="10">
        <v>168</v>
      </c>
      <c r="AO196" s="10">
        <v>98</v>
      </c>
      <c r="AP196" s="10">
        <v>276</v>
      </c>
      <c r="AQ196" s="10">
        <v>259</v>
      </c>
      <c r="AR196" s="10">
        <v>602</v>
      </c>
      <c r="AS196" s="10">
        <v>1036</v>
      </c>
      <c r="AT196" s="10">
        <v>2087</v>
      </c>
      <c r="AU196" s="10">
        <v>1117</v>
      </c>
      <c r="AW196" s="20">
        <v>82</v>
      </c>
      <c r="AX196" s="11">
        <v>30.19</v>
      </c>
      <c r="AY196" s="11">
        <v>27.85</v>
      </c>
      <c r="AZ196" s="11">
        <v>27.08</v>
      </c>
      <c r="BA196" s="11">
        <v>24.77</v>
      </c>
      <c r="BB196" s="11">
        <v>24.42</v>
      </c>
      <c r="BC196" s="11">
        <v>23.16</v>
      </c>
      <c r="BD196" s="13">
        <v>23.16</v>
      </c>
      <c r="BE196" s="11">
        <v>22.99</v>
      </c>
      <c r="BF196" s="13">
        <v>23.32</v>
      </c>
      <c r="BG196" s="13">
        <v>23</v>
      </c>
      <c r="BH196" s="195"/>
      <c r="BI196" s="20">
        <v>82</v>
      </c>
      <c r="BJ196" s="10">
        <v>82</v>
      </c>
      <c r="BK196" s="10">
        <v>60</v>
      </c>
      <c r="BL196" s="10">
        <v>168</v>
      </c>
      <c r="BM196" s="10">
        <v>98</v>
      </c>
      <c r="BN196" s="10">
        <v>276</v>
      </c>
      <c r="BO196" s="10">
        <v>259</v>
      </c>
      <c r="BP196" s="10">
        <v>602</v>
      </c>
      <c r="BQ196" s="10">
        <v>1036</v>
      </c>
      <c r="BR196" s="10">
        <v>2087</v>
      </c>
      <c r="BS196" s="10">
        <v>1117</v>
      </c>
      <c r="BU196" s="20">
        <v>82</v>
      </c>
      <c r="BV196" s="10">
        <v>24</v>
      </c>
      <c r="BW196" s="10">
        <v>11</v>
      </c>
      <c r="BX196" s="10">
        <v>9</v>
      </c>
      <c r="BY196" s="10">
        <v>19</v>
      </c>
      <c r="BZ196" s="10">
        <v>15</v>
      </c>
      <c r="CA196" s="10">
        <v>112</v>
      </c>
      <c r="CB196" s="10">
        <v>133</v>
      </c>
      <c r="CC196" s="10">
        <v>394</v>
      </c>
      <c r="CD196" s="10">
        <v>294</v>
      </c>
      <c r="CE196" s="10">
        <v>293</v>
      </c>
    </row>
    <row r="197" spans="1:83" ht="14.25" customHeight="1" x14ac:dyDescent="0.2">
      <c r="A197" s="19" t="s">
        <v>83</v>
      </c>
      <c r="B197" s="2">
        <v>83</v>
      </c>
      <c r="C197" s="2">
        <v>274</v>
      </c>
      <c r="D197" s="2">
        <v>278</v>
      </c>
      <c r="E197" s="2"/>
      <c r="F197" s="2"/>
      <c r="G197" s="2"/>
      <c r="H197" s="2"/>
      <c r="I197" s="2"/>
      <c r="J197" s="2">
        <v>515</v>
      </c>
      <c r="K197" s="2"/>
      <c r="M197" s="19" t="s">
        <v>185</v>
      </c>
      <c r="N197" s="2">
        <v>82</v>
      </c>
      <c r="O197" s="2">
        <v>991</v>
      </c>
      <c r="P197" s="2">
        <v>1085</v>
      </c>
      <c r="Q197" s="2">
        <v>2398</v>
      </c>
      <c r="R197" s="2">
        <v>6434</v>
      </c>
      <c r="S197" s="2"/>
      <c r="T197" s="2"/>
      <c r="U197" s="2"/>
      <c r="V197" s="2"/>
      <c r="W197" s="2"/>
      <c r="Y197" s="19">
        <v>83</v>
      </c>
      <c r="Z197" s="2">
        <v>83</v>
      </c>
      <c r="AA197" s="2">
        <v>274</v>
      </c>
      <c r="AB197" s="2">
        <v>278</v>
      </c>
      <c r="AC197" s="2"/>
      <c r="AD197" s="2"/>
      <c r="AE197" s="2"/>
      <c r="AF197" s="2"/>
      <c r="AG197" s="2"/>
      <c r="AH197" s="2">
        <v>515</v>
      </c>
      <c r="AI197" s="2"/>
      <c r="AK197" s="19">
        <v>83</v>
      </c>
      <c r="AL197" s="2">
        <v>82</v>
      </c>
      <c r="AM197" s="2">
        <v>991</v>
      </c>
      <c r="AN197" s="2">
        <v>1085</v>
      </c>
      <c r="AO197" s="2">
        <v>2398</v>
      </c>
      <c r="AP197" s="2">
        <v>6434</v>
      </c>
      <c r="AQ197" s="2"/>
      <c r="AR197" s="2"/>
      <c r="AS197" s="2"/>
      <c r="AT197" s="2"/>
      <c r="AU197" s="2"/>
      <c r="AW197" s="19">
        <v>83</v>
      </c>
      <c r="AX197" s="8">
        <v>30.19</v>
      </c>
      <c r="AY197" s="8">
        <v>30.86</v>
      </c>
      <c r="AZ197" s="8">
        <v>29.24</v>
      </c>
      <c r="BA197" s="8">
        <v>28.75</v>
      </c>
      <c r="BB197" s="8">
        <v>30.96</v>
      </c>
      <c r="BC197" s="8"/>
      <c r="BD197" s="4"/>
      <c r="BE197" s="4"/>
      <c r="BF197" s="4"/>
      <c r="BG197" s="8"/>
      <c r="BH197" s="195"/>
      <c r="BI197" s="19">
        <v>83</v>
      </c>
      <c r="BJ197" s="2">
        <v>82</v>
      </c>
      <c r="BK197" s="2">
        <v>991</v>
      </c>
      <c r="BL197" s="2">
        <v>1085</v>
      </c>
      <c r="BM197" s="2">
        <v>2398</v>
      </c>
      <c r="BN197" s="2">
        <v>6434</v>
      </c>
      <c r="BO197" s="2"/>
      <c r="BP197" s="2"/>
      <c r="BQ197" s="2"/>
      <c r="BR197" s="2"/>
      <c r="BS197" s="2"/>
      <c r="BU197" s="19">
        <v>83</v>
      </c>
      <c r="BV197" s="2">
        <v>78</v>
      </c>
      <c r="BW197" s="2">
        <v>464</v>
      </c>
      <c r="BX197" s="2">
        <v>1085</v>
      </c>
      <c r="BY197" s="2">
        <v>1976</v>
      </c>
      <c r="BZ197" s="2">
        <v>4639</v>
      </c>
      <c r="CA197" s="2"/>
      <c r="CB197" s="2"/>
      <c r="CC197" s="2"/>
      <c r="CD197" s="2"/>
      <c r="CE197" s="2"/>
    </row>
    <row r="198" spans="1:83" ht="14.25" customHeight="1" x14ac:dyDescent="0.2">
      <c r="A198" s="20" t="s">
        <v>84</v>
      </c>
      <c r="B198" s="10">
        <v>84</v>
      </c>
      <c r="C198" s="10">
        <v>225</v>
      </c>
      <c r="D198" s="10">
        <v>182</v>
      </c>
      <c r="E198" s="10">
        <v>181</v>
      </c>
      <c r="F198" s="10">
        <v>128</v>
      </c>
      <c r="G198" s="10">
        <v>710</v>
      </c>
      <c r="H198" s="10">
        <v>48</v>
      </c>
      <c r="I198" s="10">
        <v>120</v>
      </c>
      <c r="J198" s="10">
        <v>170</v>
      </c>
      <c r="K198" s="10">
        <v>285</v>
      </c>
      <c r="M198" s="20" t="s">
        <v>186</v>
      </c>
      <c r="N198" s="10">
        <v>82</v>
      </c>
      <c r="O198" s="10">
        <v>108</v>
      </c>
      <c r="P198" s="10">
        <v>304</v>
      </c>
      <c r="Q198" s="10">
        <v>568</v>
      </c>
      <c r="R198" s="10">
        <v>447</v>
      </c>
      <c r="S198" s="10">
        <v>324</v>
      </c>
      <c r="T198" s="10">
        <v>428</v>
      </c>
      <c r="U198" s="10">
        <v>595</v>
      </c>
      <c r="V198" s="10">
        <v>362</v>
      </c>
      <c r="W198" s="10">
        <v>389</v>
      </c>
      <c r="Y198" s="20">
        <v>84</v>
      </c>
      <c r="Z198" s="10">
        <v>84</v>
      </c>
      <c r="AA198" s="10">
        <v>225</v>
      </c>
      <c r="AB198" s="10">
        <v>182</v>
      </c>
      <c r="AC198" s="10">
        <v>181</v>
      </c>
      <c r="AD198" s="10">
        <v>128</v>
      </c>
      <c r="AE198" s="10">
        <v>710</v>
      </c>
      <c r="AF198" s="10">
        <v>48</v>
      </c>
      <c r="AG198" s="10">
        <v>120</v>
      </c>
      <c r="AH198" s="10">
        <v>170</v>
      </c>
      <c r="AI198" s="10">
        <v>285</v>
      </c>
      <c r="AK198" s="20">
        <v>84</v>
      </c>
      <c r="AL198" s="10">
        <v>82</v>
      </c>
      <c r="AM198" s="10">
        <v>108</v>
      </c>
      <c r="AN198" s="10">
        <v>304</v>
      </c>
      <c r="AO198" s="10">
        <v>568</v>
      </c>
      <c r="AP198" s="10">
        <v>447</v>
      </c>
      <c r="AQ198" s="10">
        <v>324</v>
      </c>
      <c r="AR198" s="10">
        <v>428</v>
      </c>
      <c r="AS198" s="10">
        <v>595</v>
      </c>
      <c r="AT198" s="10">
        <v>362</v>
      </c>
      <c r="AU198" s="10">
        <v>389</v>
      </c>
      <c r="AW198" s="20">
        <v>84</v>
      </c>
      <c r="AX198" s="11">
        <v>30.19</v>
      </c>
      <c r="AY198" s="11">
        <v>28.22</v>
      </c>
      <c r="AZ198" s="11">
        <v>27.67</v>
      </c>
      <c r="BA198" s="11">
        <v>26.42</v>
      </c>
      <c r="BB198" s="11">
        <v>24.79</v>
      </c>
      <c r="BC198" s="11">
        <v>23.33</v>
      </c>
      <c r="BD198" s="11">
        <v>22.91</v>
      </c>
      <c r="BE198" s="11">
        <v>22.53</v>
      </c>
      <c r="BF198" s="11">
        <v>21.78</v>
      </c>
      <c r="BG198" s="11">
        <v>21.78</v>
      </c>
      <c r="BH198" s="195"/>
      <c r="BI198" s="20">
        <v>84</v>
      </c>
      <c r="BJ198" s="10">
        <v>82</v>
      </c>
      <c r="BK198" s="10">
        <v>108</v>
      </c>
      <c r="BL198" s="10">
        <v>304</v>
      </c>
      <c r="BM198" s="10">
        <v>568</v>
      </c>
      <c r="BN198" s="10">
        <v>447</v>
      </c>
      <c r="BO198" s="10">
        <v>324</v>
      </c>
      <c r="BP198" s="10">
        <v>428</v>
      </c>
      <c r="BQ198" s="10">
        <v>595</v>
      </c>
      <c r="BR198" s="10">
        <v>362</v>
      </c>
      <c r="BS198" s="10">
        <v>389</v>
      </c>
      <c r="BU198" s="20">
        <v>84</v>
      </c>
      <c r="BV198" s="10">
        <v>82</v>
      </c>
      <c r="BW198" s="10">
        <v>21</v>
      </c>
      <c r="BX198" s="10">
        <v>40</v>
      </c>
      <c r="BY198" s="10">
        <v>45</v>
      </c>
      <c r="BZ198" s="10">
        <v>57</v>
      </c>
      <c r="CA198" s="10">
        <v>65</v>
      </c>
      <c r="CB198" s="10">
        <v>28</v>
      </c>
      <c r="CC198" s="10">
        <v>132</v>
      </c>
      <c r="CD198" s="10">
        <v>71</v>
      </c>
      <c r="CE198" s="10">
        <v>371</v>
      </c>
    </row>
    <row r="199" spans="1:83" ht="14.25" customHeight="1" x14ac:dyDescent="0.2">
      <c r="A199" s="19" t="s">
        <v>85</v>
      </c>
      <c r="B199" s="2">
        <v>84</v>
      </c>
      <c r="C199" s="2"/>
      <c r="D199" s="2"/>
      <c r="E199" s="2"/>
      <c r="F199" s="2"/>
      <c r="G199" s="2"/>
      <c r="H199" s="2"/>
      <c r="I199" s="2"/>
      <c r="J199" s="2"/>
      <c r="K199" s="2"/>
      <c r="M199" s="19" t="s">
        <v>187</v>
      </c>
      <c r="N199" s="2">
        <v>85</v>
      </c>
      <c r="O199" s="2">
        <v>1637</v>
      </c>
      <c r="P199" s="2">
        <v>2121</v>
      </c>
      <c r="Q199" s="2">
        <v>4083</v>
      </c>
      <c r="R199" s="2"/>
      <c r="S199" s="2"/>
      <c r="T199" s="2"/>
      <c r="U199" s="2"/>
      <c r="V199" s="2"/>
      <c r="W199" s="2"/>
      <c r="Y199" s="19">
        <v>85</v>
      </c>
      <c r="Z199" s="2">
        <v>84</v>
      </c>
      <c r="AA199" s="2"/>
      <c r="AB199" s="2"/>
      <c r="AC199" s="2"/>
      <c r="AD199" s="2"/>
      <c r="AE199" s="2"/>
      <c r="AF199" s="2"/>
      <c r="AG199" s="2"/>
      <c r="AH199" s="2"/>
      <c r="AI199" s="2"/>
      <c r="AK199" s="19">
        <v>85</v>
      </c>
      <c r="AL199" s="2">
        <v>85</v>
      </c>
      <c r="AM199" s="2">
        <v>1637</v>
      </c>
      <c r="AN199" s="2">
        <v>2121</v>
      </c>
      <c r="AO199" s="2">
        <v>4083</v>
      </c>
      <c r="AP199" s="2"/>
      <c r="AQ199" s="2"/>
      <c r="AR199" s="2"/>
      <c r="AS199" s="2"/>
      <c r="AT199" s="2"/>
      <c r="AU199" s="2"/>
      <c r="AW199" s="19">
        <v>85</v>
      </c>
      <c r="AX199" s="8">
        <v>30.2</v>
      </c>
      <c r="AY199" s="8">
        <v>32.01</v>
      </c>
      <c r="AZ199" s="8">
        <v>30.72</v>
      </c>
      <c r="BA199" s="8">
        <v>30.42</v>
      </c>
      <c r="BB199" s="8"/>
      <c r="BC199" s="8"/>
      <c r="BD199" s="8"/>
      <c r="BE199" s="8"/>
      <c r="BF199" s="8"/>
      <c r="BG199" s="8"/>
      <c r="BH199" s="195"/>
      <c r="BI199" s="19">
        <v>85</v>
      </c>
      <c r="BJ199" s="2">
        <v>85</v>
      </c>
      <c r="BK199" s="2">
        <v>1637</v>
      </c>
      <c r="BL199" s="2">
        <v>2121</v>
      </c>
      <c r="BM199" s="2">
        <v>4083</v>
      </c>
      <c r="BN199" s="2"/>
      <c r="BO199" s="2"/>
      <c r="BP199" s="2"/>
      <c r="BQ199" s="2"/>
      <c r="BR199" s="2"/>
      <c r="BS199" s="2"/>
      <c r="BU199" s="19">
        <v>85</v>
      </c>
      <c r="BV199" s="2">
        <v>85</v>
      </c>
      <c r="BW199" s="2">
        <v>1132</v>
      </c>
      <c r="BX199" s="2">
        <v>2121</v>
      </c>
      <c r="BY199" s="2">
        <v>3906</v>
      </c>
      <c r="BZ199" s="2"/>
      <c r="CA199" s="2"/>
      <c r="CB199" s="2"/>
      <c r="CC199" s="2"/>
      <c r="CD199" s="2"/>
      <c r="CE199" s="2"/>
    </row>
    <row r="200" spans="1:83" ht="14.25" customHeight="1" x14ac:dyDescent="0.2">
      <c r="A200" s="20" t="s">
        <v>86</v>
      </c>
      <c r="B200" s="10">
        <v>86</v>
      </c>
      <c r="C200" s="10">
        <v>127</v>
      </c>
      <c r="D200" s="10">
        <v>641</v>
      </c>
      <c r="E200" s="10">
        <v>891</v>
      </c>
      <c r="F200" s="10">
        <v>1189</v>
      </c>
      <c r="G200" s="10">
        <v>1907</v>
      </c>
      <c r="H200" s="10">
        <v>1920</v>
      </c>
      <c r="I200" s="10">
        <v>3670</v>
      </c>
      <c r="J200" s="10">
        <v>2578</v>
      </c>
      <c r="K200" s="10">
        <v>1178</v>
      </c>
      <c r="M200" s="20" t="s">
        <v>188</v>
      </c>
      <c r="N200" s="10">
        <v>86</v>
      </c>
      <c r="O200" s="10">
        <v>209</v>
      </c>
      <c r="P200" s="10">
        <v>334</v>
      </c>
      <c r="Q200" s="10">
        <v>224</v>
      </c>
      <c r="R200" s="10">
        <v>494</v>
      </c>
      <c r="S200" s="10">
        <v>1142</v>
      </c>
      <c r="T200" s="10"/>
      <c r="U200" s="10"/>
      <c r="V200" s="10"/>
      <c r="W200" s="10"/>
      <c r="Y200" s="20">
        <v>86</v>
      </c>
      <c r="Z200" s="10">
        <v>86</v>
      </c>
      <c r="AA200" s="10">
        <v>127</v>
      </c>
      <c r="AB200" s="10">
        <v>641</v>
      </c>
      <c r="AC200" s="10">
        <v>891</v>
      </c>
      <c r="AD200" s="10">
        <v>1189</v>
      </c>
      <c r="AE200" s="10">
        <v>1907</v>
      </c>
      <c r="AF200" s="10">
        <v>1920</v>
      </c>
      <c r="AG200" s="10">
        <v>3670</v>
      </c>
      <c r="AH200" s="10">
        <v>2578</v>
      </c>
      <c r="AI200" s="10">
        <v>1178</v>
      </c>
      <c r="AK200" s="20">
        <v>86</v>
      </c>
      <c r="AL200" s="10">
        <v>86</v>
      </c>
      <c r="AM200" s="10">
        <v>209</v>
      </c>
      <c r="AN200" s="10">
        <v>334</v>
      </c>
      <c r="AO200" s="10">
        <v>224</v>
      </c>
      <c r="AP200" s="10">
        <v>494</v>
      </c>
      <c r="AQ200" s="10">
        <v>1142</v>
      </c>
      <c r="AR200" s="10"/>
      <c r="AS200" s="10"/>
      <c r="AT200" s="10"/>
      <c r="AU200" s="10"/>
      <c r="AW200" s="20">
        <v>86</v>
      </c>
      <c r="AX200" s="11">
        <v>30.21</v>
      </c>
      <c r="AY200" s="11">
        <v>28.72</v>
      </c>
      <c r="AZ200" s="11">
        <v>27.77</v>
      </c>
      <c r="BA200" s="11">
        <v>25.5</v>
      </c>
      <c r="BB200" s="11">
        <v>24.88</v>
      </c>
      <c r="BC200" s="11">
        <v>24.41</v>
      </c>
      <c r="BD200" s="11"/>
      <c r="BE200" s="11"/>
      <c r="BF200" s="11"/>
      <c r="BG200" s="11"/>
      <c r="BH200" s="195"/>
      <c r="BI200" s="20">
        <v>86</v>
      </c>
      <c r="BJ200" s="10">
        <v>86</v>
      </c>
      <c r="BK200" s="10">
        <v>209</v>
      </c>
      <c r="BL200" s="10">
        <v>334</v>
      </c>
      <c r="BM200" s="10">
        <v>224</v>
      </c>
      <c r="BN200" s="10">
        <v>494</v>
      </c>
      <c r="BO200" s="10">
        <v>1142</v>
      </c>
      <c r="BP200" s="10"/>
      <c r="BQ200" s="10"/>
      <c r="BR200" s="10"/>
      <c r="BS200" s="10"/>
      <c r="BU200" s="20">
        <v>86</v>
      </c>
      <c r="BV200" s="10">
        <v>35</v>
      </c>
      <c r="BW200" s="10">
        <v>34</v>
      </c>
      <c r="BX200" s="10">
        <v>57</v>
      </c>
      <c r="BY200" s="10">
        <v>22</v>
      </c>
      <c r="BZ200" s="10">
        <v>10</v>
      </c>
      <c r="CA200" s="10">
        <v>7</v>
      </c>
      <c r="CB200" s="10">
        <v>13</v>
      </c>
      <c r="CC200" s="10">
        <v>9</v>
      </c>
      <c r="CD200" s="10">
        <v>22</v>
      </c>
      <c r="CE200" s="10">
        <v>73</v>
      </c>
    </row>
    <row r="201" spans="1:83" ht="14.25" customHeight="1" x14ac:dyDescent="0.2">
      <c r="A201" s="19" t="s">
        <v>87</v>
      </c>
      <c r="B201" s="2">
        <v>86</v>
      </c>
      <c r="C201" s="2">
        <v>235</v>
      </c>
      <c r="D201" s="2">
        <v>664</v>
      </c>
      <c r="E201" s="2">
        <v>1597</v>
      </c>
      <c r="F201" s="2">
        <v>1405</v>
      </c>
      <c r="G201" s="2"/>
      <c r="H201" s="2"/>
      <c r="I201" s="2">
        <v>4789</v>
      </c>
      <c r="J201" s="2">
        <v>3138</v>
      </c>
      <c r="K201" s="2"/>
      <c r="M201" s="19" t="s">
        <v>189</v>
      </c>
      <c r="N201" s="2">
        <v>86</v>
      </c>
      <c r="O201" s="2">
        <v>485</v>
      </c>
      <c r="P201" s="2">
        <v>811</v>
      </c>
      <c r="Q201" s="2">
        <v>2620</v>
      </c>
      <c r="R201" s="2">
        <v>4252</v>
      </c>
      <c r="S201" s="2">
        <v>4483</v>
      </c>
      <c r="T201" s="2"/>
      <c r="U201" s="2">
        <v>2881</v>
      </c>
      <c r="V201" s="2"/>
      <c r="W201" s="2"/>
      <c r="Y201" s="19">
        <v>87</v>
      </c>
      <c r="Z201" s="2">
        <v>86</v>
      </c>
      <c r="AA201" s="2">
        <v>235</v>
      </c>
      <c r="AB201" s="2">
        <v>664</v>
      </c>
      <c r="AC201" s="2">
        <v>1597</v>
      </c>
      <c r="AD201" s="2">
        <v>1405</v>
      </c>
      <c r="AE201" s="2"/>
      <c r="AF201" s="2"/>
      <c r="AG201" s="2">
        <v>4789</v>
      </c>
      <c r="AH201" s="2">
        <v>3138</v>
      </c>
      <c r="AI201" s="2"/>
      <c r="AK201" s="19">
        <v>87</v>
      </c>
      <c r="AL201" s="2">
        <v>86</v>
      </c>
      <c r="AM201" s="2">
        <v>485</v>
      </c>
      <c r="AN201" s="2">
        <v>811</v>
      </c>
      <c r="AO201" s="2">
        <v>2620</v>
      </c>
      <c r="AP201" s="2">
        <v>4252</v>
      </c>
      <c r="AQ201" s="2">
        <v>4483</v>
      </c>
      <c r="AR201" s="2"/>
      <c r="AS201" s="2">
        <v>2881</v>
      </c>
      <c r="AT201" s="2"/>
      <c r="AU201" s="2"/>
      <c r="AW201" s="19">
        <v>87</v>
      </c>
      <c r="AX201" s="8">
        <v>30.21</v>
      </c>
      <c r="AY201" s="8">
        <v>29.67</v>
      </c>
      <c r="AZ201" s="8">
        <v>28.78</v>
      </c>
      <c r="BA201" s="8">
        <v>28.95</v>
      </c>
      <c r="BB201" s="8">
        <v>28.5</v>
      </c>
      <c r="BC201" s="8">
        <v>26.9</v>
      </c>
      <c r="BD201" s="8"/>
      <c r="BE201" s="8">
        <v>24.26</v>
      </c>
      <c r="BF201" s="8"/>
      <c r="BG201" s="8"/>
      <c r="BH201" s="195"/>
      <c r="BI201" s="19">
        <v>87</v>
      </c>
      <c r="BJ201" s="2">
        <v>86</v>
      </c>
      <c r="BK201" s="2">
        <v>485</v>
      </c>
      <c r="BL201" s="2">
        <v>811</v>
      </c>
      <c r="BM201" s="2">
        <v>2620</v>
      </c>
      <c r="BN201" s="2">
        <v>4252</v>
      </c>
      <c r="BO201" s="2">
        <v>4483</v>
      </c>
      <c r="BP201" s="2"/>
      <c r="BQ201" s="2">
        <v>2881</v>
      </c>
      <c r="BR201" s="2"/>
      <c r="BS201" s="2"/>
      <c r="BU201" s="19">
        <v>87</v>
      </c>
      <c r="BV201" s="2">
        <v>5</v>
      </c>
      <c r="BW201" s="2">
        <v>39</v>
      </c>
      <c r="BX201" s="2">
        <v>39</v>
      </c>
      <c r="BY201" s="2">
        <v>97</v>
      </c>
      <c r="BZ201" s="2">
        <v>897</v>
      </c>
      <c r="CA201" s="2">
        <v>516</v>
      </c>
      <c r="CB201" s="2">
        <v>399</v>
      </c>
      <c r="CC201" s="2">
        <v>303</v>
      </c>
      <c r="CD201" s="2">
        <v>270</v>
      </c>
      <c r="CE201" s="2">
        <v>319</v>
      </c>
    </row>
    <row r="202" spans="1:83" ht="14.25" customHeight="1" x14ac:dyDescent="0.2">
      <c r="A202" s="20" t="s">
        <v>88</v>
      </c>
      <c r="B202" s="10">
        <v>88</v>
      </c>
      <c r="C202" s="10">
        <v>281</v>
      </c>
      <c r="D202" s="10">
        <v>551</v>
      </c>
      <c r="E202" s="10">
        <v>248</v>
      </c>
      <c r="F202" s="10">
        <v>347</v>
      </c>
      <c r="G202" s="10">
        <v>517</v>
      </c>
      <c r="H202" s="10">
        <v>375</v>
      </c>
      <c r="I202" s="10">
        <v>374</v>
      </c>
      <c r="J202" s="10">
        <v>73</v>
      </c>
      <c r="K202" s="10"/>
      <c r="M202" s="20" t="s">
        <v>190</v>
      </c>
      <c r="N202" s="10">
        <v>86</v>
      </c>
      <c r="O202" s="10">
        <v>89</v>
      </c>
      <c r="P202" s="10">
        <v>169</v>
      </c>
      <c r="Q202" s="10">
        <v>1284</v>
      </c>
      <c r="R202" s="10">
        <v>1524</v>
      </c>
      <c r="S202" s="10"/>
      <c r="T202" s="10"/>
      <c r="U202" s="10"/>
      <c r="V202" s="10"/>
      <c r="W202" s="10"/>
      <c r="Y202" s="20">
        <v>88</v>
      </c>
      <c r="Z202" s="10">
        <v>88</v>
      </c>
      <c r="AA202" s="10">
        <v>281</v>
      </c>
      <c r="AB202" s="10">
        <v>551</v>
      </c>
      <c r="AC202" s="10">
        <v>248</v>
      </c>
      <c r="AD202" s="10">
        <v>347</v>
      </c>
      <c r="AE202" s="10">
        <v>517</v>
      </c>
      <c r="AF202" s="10">
        <v>375</v>
      </c>
      <c r="AG202" s="10">
        <v>374</v>
      </c>
      <c r="AH202" s="10">
        <v>73</v>
      </c>
      <c r="AI202" s="10"/>
      <c r="AK202" s="20">
        <v>88</v>
      </c>
      <c r="AL202" s="10">
        <v>86</v>
      </c>
      <c r="AM202" s="10">
        <v>89</v>
      </c>
      <c r="AN202" s="10">
        <v>169</v>
      </c>
      <c r="AO202" s="10">
        <v>1284</v>
      </c>
      <c r="AP202" s="10">
        <v>1524</v>
      </c>
      <c r="AQ202" s="10"/>
      <c r="AR202" s="10"/>
      <c r="AS202" s="10"/>
      <c r="AT202" s="10"/>
      <c r="AU202" s="10"/>
      <c r="AW202" s="20">
        <v>88</v>
      </c>
      <c r="AX202" s="11">
        <v>30.21</v>
      </c>
      <c r="AY202" s="11">
        <v>28.08</v>
      </c>
      <c r="AZ202" s="11">
        <v>27.09</v>
      </c>
      <c r="BA202" s="11">
        <v>27.51</v>
      </c>
      <c r="BB202" s="11">
        <v>26.2</v>
      </c>
      <c r="BC202" s="11"/>
      <c r="BD202" s="11"/>
      <c r="BE202" s="11"/>
      <c r="BF202" s="11"/>
      <c r="BG202" s="11"/>
      <c r="BH202" s="195"/>
      <c r="BI202" s="20">
        <v>88</v>
      </c>
      <c r="BJ202" s="10">
        <v>86</v>
      </c>
      <c r="BK202" s="10">
        <v>89</v>
      </c>
      <c r="BL202" s="10">
        <v>169</v>
      </c>
      <c r="BM202" s="10">
        <v>1284</v>
      </c>
      <c r="BN202" s="10">
        <v>1524</v>
      </c>
      <c r="BO202" s="10"/>
      <c r="BP202" s="10"/>
      <c r="BQ202" s="10"/>
      <c r="BR202" s="10"/>
      <c r="BS202" s="10"/>
      <c r="BU202" s="20">
        <v>88</v>
      </c>
      <c r="BV202" s="10">
        <v>18</v>
      </c>
      <c r="BW202" s="10">
        <v>12</v>
      </c>
      <c r="BX202" s="10">
        <v>12</v>
      </c>
      <c r="BY202" s="10">
        <v>76</v>
      </c>
      <c r="BZ202" s="10">
        <v>341</v>
      </c>
      <c r="CA202" s="10"/>
      <c r="CB202" s="10"/>
      <c r="CC202" s="10"/>
      <c r="CD202" s="10"/>
      <c r="CE202" s="10"/>
    </row>
    <row r="203" spans="1:83" ht="14.25" customHeight="1" x14ac:dyDescent="0.2">
      <c r="A203" s="19" t="s">
        <v>89</v>
      </c>
      <c r="B203" s="2">
        <v>89</v>
      </c>
      <c r="C203" s="2">
        <v>127</v>
      </c>
      <c r="D203" s="2">
        <v>51</v>
      </c>
      <c r="E203" s="2">
        <v>158</v>
      </c>
      <c r="F203" s="2">
        <v>370</v>
      </c>
      <c r="G203" s="2">
        <v>1143</v>
      </c>
      <c r="H203" s="2">
        <v>1137</v>
      </c>
      <c r="I203" s="2">
        <v>2405</v>
      </c>
      <c r="J203" s="2">
        <v>1550</v>
      </c>
      <c r="K203" s="2">
        <v>805</v>
      </c>
      <c r="M203" s="19" t="s">
        <v>191</v>
      </c>
      <c r="N203" s="2">
        <v>89</v>
      </c>
      <c r="O203" s="2">
        <v>356</v>
      </c>
      <c r="P203" s="2">
        <v>969</v>
      </c>
      <c r="Q203" s="2">
        <v>2272</v>
      </c>
      <c r="R203" s="2">
        <v>1792</v>
      </c>
      <c r="S203" s="2"/>
      <c r="T203" s="2"/>
      <c r="U203" s="2">
        <v>1120</v>
      </c>
      <c r="V203" s="2"/>
      <c r="W203" s="2"/>
      <c r="Y203" s="19">
        <v>89</v>
      </c>
      <c r="Z203" s="2">
        <v>89</v>
      </c>
      <c r="AA203" s="2">
        <v>127</v>
      </c>
      <c r="AB203" s="2">
        <v>51</v>
      </c>
      <c r="AC203" s="2">
        <v>158</v>
      </c>
      <c r="AD203" s="2">
        <v>370</v>
      </c>
      <c r="AE203" s="2">
        <v>1143</v>
      </c>
      <c r="AF203" s="2">
        <v>1137</v>
      </c>
      <c r="AG203" s="2">
        <v>2405</v>
      </c>
      <c r="AH203" s="2">
        <v>1550</v>
      </c>
      <c r="AI203" s="2">
        <v>805</v>
      </c>
      <c r="AK203" s="19">
        <v>89</v>
      </c>
      <c r="AL203" s="2">
        <v>89</v>
      </c>
      <c r="AM203" s="2">
        <v>356</v>
      </c>
      <c r="AN203" s="2">
        <v>969</v>
      </c>
      <c r="AO203" s="2">
        <v>2272</v>
      </c>
      <c r="AP203" s="2">
        <v>1792</v>
      </c>
      <c r="AQ203" s="2"/>
      <c r="AR203" s="2"/>
      <c r="AS203" s="2">
        <v>1120</v>
      </c>
      <c r="AT203" s="2"/>
      <c r="AU203" s="2"/>
      <c r="AW203" s="19">
        <v>89</v>
      </c>
      <c r="AX203" s="8">
        <v>30.22</v>
      </c>
      <c r="AY203" s="8">
        <v>29.25</v>
      </c>
      <c r="AZ203" s="8">
        <v>29.05</v>
      </c>
      <c r="BA203" s="8">
        <v>28.61</v>
      </c>
      <c r="BB203" s="8">
        <v>26.44</v>
      </c>
      <c r="BC203" s="8"/>
      <c r="BD203" s="8"/>
      <c r="BE203" s="8">
        <v>23.05</v>
      </c>
      <c r="BF203" s="4"/>
      <c r="BG203" s="8"/>
      <c r="BH203" s="195"/>
      <c r="BI203" s="19">
        <v>89</v>
      </c>
      <c r="BJ203" s="2">
        <v>89</v>
      </c>
      <c r="BK203" s="2">
        <v>356</v>
      </c>
      <c r="BL203" s="2">
        <v>969</v>
      </c>
      <c r="BM203" s="2">
        <v>2272</v>
      </c>
      <c r="BN203" s="2">
        <v>1792</v>
      </c>
      <c r="BO203" s="2"/>
      <c r="BP203" s="2"/>
      <c r="BQ203" s="2">
        <v>1120</v>
      </c>
      <c r="BR203" s="2"/>
      <c r="BS203" s="2"/>
      <c r="BU203" s="19">
        <v>89</v>
      </c>
      <c r="BV203" s="2">
        <v>68</v>
      </c>
      <c r="BW203" s="2">
        <v>227</v>
      </c>
      <c r="BX203" s="2">
        <v>556</v>
      </c>
      <c r="BY203" s="2">
        <v>452</v>
      </c>
      <c r="BZ203" s="2">
        <v>483</v>
      </c>
      <c r="CA203" s="2">
        <v>152</v>
      </c>
      <c r="CB203" s="2">
        <v>223</v>
      </c>
      <c r="CC203" s="2">
        <v>201</v>
      </c>
      <c r="CD203" s="2">
        <v>1430</v>
      </c>
      <c r="CE203" s="2"/>
    </row>
    <row r="204" spans="1:83" ht="14.25" customHeight="1" x14ac:dyDescent="0.2">
      <c r="A204" s="20" t="s">
        <v>90</v>
      </c>
      <c r="B204" s="10">
        <v>90</v>
      </c>
      <c r="C204" s="10">
        <v>353</v>
      </c>
      <c r="D204" s="10">
        <v>706</v>
      </c>
      <c r="E204" s="10">
        <v>806</v>
      </c>
      <c r="F204" s="10">
        <v>438</v>
      </c>
      <c r="G204" s="10">
        <v>487</v>
      </c>
      <c r="H204" s="10">
        <v>1018</v>
      </c>
      <c r="I204" s="10">
        <v>811</v>
      </c>
      <c r="J204" s="10"/>
      <c r="K204" s="10"/>
      <c r="M204" s="20" t="s">
        <v>192</v>
      </c>
      <c r="N204" s="10">
        <v>89</v>
      </c>
      <c r="O204" s="10">
        <v>162</v>
      </c>
      <c r="P204" s="10">
        <v>193</v>
      </c>
      <c r="Q204" s="10">
        <v>681</v>
      </c>
      <c r="R204" s="10"/>
      <c r="S204" s="10"/>
      <c r="T204" s="10">
        <v>1183</v>
      </c>
      <c r="U204" s="10"/>
      <c r="V204" s="10"/>
      <c r="W204" s="10"/>
      <c r="Y204" s="20">
        <v>90</v>
      </c>
      <c r="Z204" s="10">
        <v>90</v>
      </c>
      <c r="AA204" s="10">
        <v>353</v>
      </c>
      <c r="AB204" s="10">
        <v>706</v>
      </c>
      <c r="AC204" s="10">
        <v>806</v>
      </c>
      <c r="AD204" s="10">
        <v>438</v>
      </c>
      <c r="AE204" s="10">
        <v>487</v>
      </c>
      <c r="AF204" s="10">
        <v>1018</v>
      </c>
      <c r="AG204" s="10">
        <v>811</v>
      </c>
      <c r="AH204" s="10"/>
      <c r="AI204" s="10"/>
      <c r="AK204" s="20">
        <v>90</v>
      </c>
      <c r="AL204" s="10">
        <v>89</v>
      </c>
      <c r="AM204" s="10">
        <v>162</v>
      </c>
      <c r="AN204" s="10">
        <v>193</v>
      </c>
      <c r="AO204" s="10">
        <v>681</v>
      </c>
      <c r="AP204" s="10"/>
      <c r="AQ204" s="10"/>
      <c r="AR204" s="10">
        <v>1183</v>
      </c>
      <c r="AS204" s="10"/>
      <c r="AT204" s="10"/>
      <c r="AU204" s="10"/>
      <c r="AW204" s="20">
        <v>90</v>
      </c>
      <c r="AX204" s="11">
        <v>30.22</v>
      </c>
      <c r="AY204" s="11">
        <v>28.51</v>
      </c>
      <c r="AZ204" s="11">
        <v>27.2</v>
      </c>
      <c r="BA204" s="11">
        <v>26.62</v>
      </c>
      <c r="BB204" s="11"/>
      <c r="BC204" s="11"/>
      <c r="BD204" s="11">
        <v>23.76</v>
      </c>
      <c r="BE204" s="11"/>
      <c r="BF204" s="11"/>
      <c r="BG204" s="11"/>
      <c r="BH204" s="195"/>
      <c r="BI204" s="20">
        <v>90</v>
      </c>
      <c r="BJ204" s="10">
        <v>89</v>
      </c>
      <c r="BK204" s="10">
        <v>162</v>
      </c>
      <c r="BL204" s="10">
        <v>193</v>
      </c>
      <c r="BM204" s="10">
        <v>681</v>
      </c>
      <c r="BN204" s="10"/>
      <c r="BO204" s="10"/>
      <c r="BP204" s="10">
        <v>1183</v>
      </c>
      <c r="BQ204" s="10"/>
      <c r="BR204" s="10"/>
      <c r="BS204" s="10"/>
      <c r="BU204" s="20">
        <v>90</v>
      </c>
      <c r="BV204" s="10">
        <v>87</v>
      </c>
      <c r="BW204" s="10">
        <v>39</v>
      </c>
      <c r="BX204" s="10">
        <v>120</v>
      </c>
      <c r="BY204" s="10">
        <v>408</v>
      </c>
      <c r="BZ204" s="10"/>
      <c r="CA204" s="10"/>
      <c r="CB204" s="10">
        <v>1183</v>
      </c>
      <c r="CC204" s="10"/>
      <c r="CD204" s="10"/>
      <c r="CE204" s="10"/>
    </row>
    <row r="205" spans="1:83" ht="14.25" customHeight="1" x14ac:dyDescent="0.2">
      <c r="A205" s="19" t="s">
        <v>91</v>
      </c>
      <c r="B205" s="7">
        <v>91</v>
      </c>
      <c r="C205" s="7">
        <v>132</v>
      </c>
      <c r="D205" s="7">
        <v>417</v>
      </c>
      <c r="E205" s="7">
        <v>304</v>
      </c>
      <c r="F205" s="7">
        <v>203</v>
      </c>
      <c r="G205" s="7">
        <v>76</v>
      </c>
      <c r="H205" s="7">
        <v>54</v>
      </c>
      <c r="I205" s="7">
        <v>24</v>
      </c>
      <c r="J205" s="7">
        <v>36</v>
      </c>
      <c r="K205" s="7">
        <v>40</v>
      </c>
      <c r="M205" s="19" t="s">
        <v>193</v>
      </c>
      <c r="N205" s="7">
        <v>91</v>
      </c>
      <c r="O205" s="7">
        <v>204</v>
      </c>
      <c r="P205" s="7">
        <v>248</v>
      </c>
      <c r="Q205" s="7">
        <v>1031</v>
      </c>
      <c r="R205" s="7">
        <v>2187</v>
      </c>
      <c r="S205" s="7">
        <v>1587</v>
      </c>
      <c r="T205" s="7">
        <v>3918</v>
      </c>
      <c r="U205" s="7">
        <v>2142</v>
      </c>
      <c r="V205" s="7">
        <v>1038</v>
      </c>
      <c r="W205" s="7">
        <v>504</v>
      </c>
      <c r="Y205" s="19">
        <v>91</v>
      </c>
      <c r="Z205" s="7">
        <v>91</v>
      </c>
      <c r="AA205" s="7">
        <v>132</v>
      </c>
      <c r="AB205" s="7">
        <v>417</v>
      </c>
      <c r="AC205" s="7">
        <v>304</v>
      </c>
      <c r="AD205" s="7">
        <v>203</v>
      </c>
      <c r="AE205" s="7">
        <v>76</v>
      </c>
      <c r="AF205" s="7">
        <v>54</v>
      </c>
      <c r="AG205" s="7">
        <v>24</v>
      </c>
      <c r="AH205" s="7">
        <v>36</v>
      </c>
      <c r="AI205" s="7">
        <v>40</v>
      </c>
      <c r="AK205" s="19">
        <v>91</v>
      </c>
      <c r="AL205" s="7">
        <v>91</v>
      </c>
      <c r="AM205" s="7">
        <v>204</v>
      </c>
      <c r="AN205" s="7">
        <v>248</v>
      </c>
      <c r="AO205" s="7">
        <v>1031</v>
      </c>
      <c r="AP205" s="7">
        <v>2187</v>
      </c>
      <c r="AQ205" s="7">
        <v>1587</v>
      </c>
      <c r="AR205" s="7">
        <v>3918</v>
      </c>
      <c r="AS205" s="7">
        <v>2142</v>
      </c>
      <c r="AT205" s="7">
        <v>1038</v>
      </c>
      <c r="AU205" s="7">
        <v>504</v>
      </c>
      <c r="AW205" s="19">
        <v>91</v>
      </c>
      <c r="AX205" s="8">
        <v>30.23</v>
      </c>
      <c r="AY205" s="8">
        <v>28.7</v>
      </c>
      <c r="AZ205" s="8">
        <v>27.45</v>
      </c>
      <c r="BA205" s="8">
        <v>27.18</v>
      </c>
      <c r="BB205" s="8">
        <v>26.79</v>
      </c>
      <c r="BC205" s="8">
        <v>24.79</v>
      </c>
      <c r="BD205" s="8">
        <v>25.65</v>
      </c>
      <c r="BE205" s="8">
        <v>23.79</v>
      </c>
      <c r="BF205" s="8">
        <v>22.54</v>
      </c>
      <c r="BG205" s="8">
        <v>22</v>
      </c>
      <c r="BH205" s="195"/>
      <c r="BI205" s="19">
        <v>91</v>
      </c>
      <c r="BJ205" s="7">
        <v>91</v>
      </c>
      <c r="BK205" s="7">
        <v>204</v>
      </c>
      <c r="BL205" s="7">
        <v>248</v>
      </c>
      <c r="BM205" s="7">
        <v>1031</v>
      </c>
      <c r="BN205" s="7">
        <v>2187</v>
      </c>
      <c r="BO205" s="7">
        <v>1587</v>
      </c>
      <c r="BP205" s="7">
        <v>3918</v>
      </c>
      <c r="BQ205" s="7">
        <v>2142</v>
      </c>
      <c r="BR205" s="7">
        <v>1038</v>
      </c>
      <c r="BS205" s="7">
        <v>504</v>
      </c>
      <c r="BU205" s="19">
        <v>91</v>
      </c>
      <c r="BV205" s="7">
        <v>70</v>
      </c>
      <c r="BW205" s="7">
        <v>20</v>
      </c>
      <c r="BX205" s="7">
        <v>24</v>
      </c>
      <c r="BY205" s="7">
        <v>79</v>
      </c>
      <c r="BZ205" s="7">
        <v>280</v>
      </c>
      <c r="CA205" s="7">
        <v>212</v>
      </c>
      <c r="CB205" s="7">
        <v>238</v>
      </c>
      <c r="CC205" s="7">
        <v>355</v>
      </c>
      <c r="CD205" s="7">
        <v>180</v>
      </c>
      <c r="CE205" s="7">
        <v>174</v>
      </c>
    </row>
    <row r="206" spans="1:83" ht="14.25" customHeight="1" x14ac:dyDescent="0.2">
      <c r="A206" s="20" t="s">
        <v>92</v>
      </c>
      <c r="B206" s="9">
        <v>92</v>
      </c>
      <c r="C206" s="9">
        <v>160</v>
      </c>
      <c r="D206" s="10">
        <v>577</v>
      </c>
      <c r="E206" s="10"/>
      <c r="F206" s="10"/>
      <c r="G206" s="10"/>
      <c r="H206" s="10"/>
      <c r="I206" s="10"/>
      <c r="J206" s="10"/>
      <c r="K206" s="10"/>
      <c r="M206" s="20" t="s">
        <v>194</v>
      </c>
      <c r="N206" s="9">
        <v>92</v>
      </c>
      <c r="O206" s="9">
        <v>204</v>
      </c>
      <c r="P206" s="10">
        <v>325</v>
      </c>
      <c r="Q206" s="10">
        <v>681</v>
      </c>
      <c r="R206" s="10">
        <v>1305</v>
      </c>
      <c r="S206" s="10">
        <v>702</v>
      </c>
      <c r="T206" s="10">
        <v>487</v>
      </c>
      <c r="U206" s="10">
        <v>520</v>
      </c>
      <c r="V206" s="10">
        <v>432</v>
      </c>
      <c r="W206" s="10">
        <v>339</v>
      </c>
      <c r="Y206" s="20">
        <v>92</v>
      </c>
      <c r="Z206" s="9">
        <v>92</v>
      </c>
      <c r="AA206" s="9">
        <v>160</v>
      </c>
      <c r="AB206" s="10">
        <v>577</v>
      </c>
      <c r="AC206" s="10"/>
      <c r="AD206" s="10"/>
      <c r="AE206" s="10"/>
      <c r="AF206" s="10"/>
      <c r="AG206" s="10"/>
      <c r="AH206" s="10"/>
      <c r="AI206" s="10"/>
      <c r="AK206" s="20">
        <v>92</v>
      </c>
      <c r="AL206" s="9">
        <v>92</v>
      </c>
      <c r="AM206" s="9">
        <v>204</v>
      </c>
      <c r="AN206" s="10">
        <v>325</v>
      </c>
      <c r="AO206" s="10">
        <v>681</v>
      </c>
      <c r="AP206" s="10">
        <v>1305</v>
      </c>
      <c r="AQ206" s="10">
        <v>702</v>
      </c>
      <c r="AR206" s="10">
        <v>487</v>
      </c>
      <c r="AS206" s="10">
        <v>520</v>
      </c>
      <c r="AT206" s="10">
        <v>432</v>
      </c>
      <c r="AU206" s="10">
        <v>339</v>
      </c>
      <c r="AW206" s="20">
        <v>92</v>
      </c>
      <c r="AX206" s="11">
        <v>30.25</v>
      </c>
      <c r="AY206" s="11">
        <v>28.7</v>
      </c>
      <c r="AZ206" s="11">
        <v>27.73</v>
      </c>
      <c r="BA206" s="11">
        <v>26.62</v>
      </c>
      <c r="BB206" s="11">
        <v>25.41</v>
      </c>
      <c r="BC206" s="11">
        <v>23.93</v>
      </c>
      <c r="BD206" s="11">
        <v>23.01</v>
      </c>
      <c r="BE206" s="11">
        <v>22.43</v>
      </c>
      <c r="BF206" s="11">
        <v>21.91</v>
      </c>
      <c r="BG206" s="11">
        <v>21.69</v>
      </c>
      <c r="BH206" s="195"/>
      <c r="BI206" s="20">
        <v>92</v>
      </c>
      <c r="BJ206" s="9">
        <v>92</v>
      </c>
      <c r="BK206" s="9">
        <v>204</v>
      </c>
      <c r="BL206" s="10">
        <v>325</v>
      </c>
      <c r="BM206" s="10">
        <v>681</v>
      </c>
      <c r="BN206" s="10">
        <v>1305</v>
      </c>
      <c r="BO206" s="10">
        <v>702</v>
      </c>
      <c r="BP206" s="10">
        <v>487</v>
      </c>
      <c r="BQ206" s="10">
        <v>520</v>
      </c>
      <c r="BR206" s="10">
        <v>432</v>
      </c>
      <c r="BS206" s="10">
        <v>339</v>
      </c>
      <c r="BU206" s="20">
        <v>92</v>
      </c>
      <c r="BV206" s="9">
        <v>54</v>
      </c>
      <c r="BW206" s="9">
        <v>204</v>
      </c>
      <c r="BX206" s="10">
        <v>96</v>
      </c>
      <c r="BY206" s="10">
        <v>343</v>
      </c>
      <c r="BZ206" s="10">
        <v>508</v>
      </c>
      <c r="CA206" s="10">
        <v>555</v>
      </c>
      <c r="CB206" s="10">
        <v>377</v>
      </c>
      <c r="CC206" s="10">
        <v>337</v>
      </c>
      <c r="CD206" s="10">
        <v>281</v>
      </c>
      <c r="CE206" s="10">
        <v>338</v>
      </c>
    </row>
    <row r="207" spans="1:83" ht="14.25" customHeight="1" x14ac:dyDescent="0.2">
      <c r="A207" s="19" t="s">
        <v>93</v>
      </c>
      <c r="B207" s="2">
        <v>92</v>
      </c>
      <c r="C207" s="2">
        <v>82</v>
      </c>
      <c r="D207" s="2">
        <v>268</v>
      </c>
      <c r="E207" s="2">
        <v>148</v>
      </c>
      <c r="F207" s="2">
        <v>454</v>
      </c>
      <c r="G207" s="2">
        <v>1080</v>
      </c>
      <c r="H207" s="2">
        <v>668</v>
      </c>
      <c r="I207" s="2">
        <v>235</v>
      </c>
      <c r="J207" s="2">
        <v>366</v>
      </c>
      <c r="K207" s="2">
        <v>334</v>
      </c>
      <c r="M207" s="19" t="s">
        <v>195</v>
      </c>
      <c r="N207" s="2">
        <v>93</v>
      </c>
      <c r="O207" s="2">
        <v>138</v>
      </c>
      <c r="P207" s="2">
        <v>19</v>
      </c>
      <c r="Q207" s="2">
        <v>71</v>
      </c>
      <c r="R207" s="2">
        <v>62</v>
      </c>
      <c r="S207" s="2">
        <v>97</v>
      </c>
      <c r="T207" s="2">
        <v>79</v>
      </c>
      <c r="U207" s="2">
        <v>95</v>
      </c>
      <c r="V207" s="2">
        <v>197</v>
      </c>
      <c r="W207" s="2">
        <v>95</v>
      </c>
      <c r="Y207" s="19">
        <v>93</v>
      </c>
      <c r="Z207" s="2">
        <v>92</v>
      </c>
      <c r="AA207" s="2">
        <v>82</v>
      </c>
      <c r="AB207" s="2">
        <v>268</v>
      </c>
      <c r="AC207" s="2">
        <v>148</v>
      </c>
      <c r="AD207" s="2">
        <v>454</v>
      </c>
      <c r="AE207" s="2">
        <v>1080</v>
      </c>
      <c r="AF207" s="2">
        <v>668</v>
      </c>
      <c r="AG207" s="2">
        <v>235</v>
      </c>
      <c r="AH207" s="2">
        <v>366</v>
      </c>
      <c r="AI207" s="2">
        <v>334</v>
      </c>
      <c r="AK207" s="19">
        <v>93</v>
      </c>
      <c r="AL207" s="2">
        <v>93</v>
      </c>
      <c r="AM207" s="2">
        <v>138</v>
      </c>
      <c r="AN207" s="2">
        <v>19</v>
      </c>
      <c r="AO207" s="2">
        <v>71</v>
      </c>
      <c r="AP207" s="2">
        <v>62</v>
      </c>
      <c r="AQ207" s="2">
        <v>97</v>
      </c>
      <c r="AR207" s="2">
        <v>79</v>
      </c>
      <c r="AS207" s="2">
        <v>95</v>
      </c>
      <c r="AT207" s="2">
        <v>197</v>
      </c>
      <c r="AU207" s="2">
        <v>95</v>
      </c>
      <c r="AW207" s="19">
        <v>93</v>
      </c>
      <c r="AX207" s="8">
        <v>30.26</v>
      </c>
      <c r="AY207" s="8">
        <v>28.39</v>
      </c>
      <c r="AZ207" s="8">
        <v>25.52</v>
      </c>
      <c r="BA207" s="8">
        <v>24.56</v>
      </c>
      <c r="BB207" s="8">
        <v>23.41</v>
      </c>
      <c r="BC207" s="8">
        <v>22.56</v>
      </c>
      <c r="BD207" s="8">
        <v>22</v>
      </c>
      <c r="BE207" s="8">
        <v>21.48</v>
      </c>
      <c r="BF207" s="8">
        <v>21.5</v>
      </c>
      <c r="BG207" s="3">
        <v>20.99</v>
      </c>
      <c r="BH207" s="195"/>
      <c r="BI207" s="19">
        <v>93</v>
      </c>
      <c r="BJ207" s="2">
        <v>93</v>
      </c>
      <c r="BK207" s="2">
        <v>138</v>
      </c>
      <c r="BL207" s="2">
        <v>19</v>
      </c>
      <c r="BM207" s="2">
        <v>71</v>
      </c>
      <c r="BN207" s="2">
        <v>62</v>
      </c>
      <c r="BO207" s="2">
        <v>97</v>
      </c>
      <c r="BP207" s="2">
        <v>79</v>
      </c>
      <c r="BQ207" s="2">
        <v>95</v>
      </c>
      <c r="BR207" s="2">
        <v>197</v>
      </c>
      <c r="BS207" s="2">
        <v>95</v>
      </c>
      <c r="BU207" s="19">
        <v>93</v>
      </c>
      <c r="BV207" s="2">
        <v>93</v>
      </c>
      <c r="BW207" s="2">
        <v>138</v>
      </c>
      <c r="BX207" s="2">
        <v>19</v>
      </c>
      <c r="BY207" s="2">
        <v>71</v>
      </c>
      <c r="BZ207" s="2">
        <v>54</v>
      </c>
      <c r="CA207" s="2">
        <v>74</v>
      </c>
      <c r="CB207" s="2">
        <v>452</v>
      </c>
      <c r="CC207" s="2">
        <v>77</v>
      </c>
      <c r="CD207" s="2">
        <v>197</v>
      </c>
      <c r="CE207" s="2">
        <v>69</v>
      </c>
    </row>
    <row r="208" spans="1:83" ht="14.25" customHeight="1" x14ac:dyDescent="0.2">
      <c r="A208" s="20" t="s">
        <v>94</v>
      </c>
      <c r="B208" s="10">
        <v>92</v>
      </c>
      <c r="C208" s="10">
        <v>63</v>
      </c>
      <c r="D208" s="10">
        <v>66</v>
      </c>
      <c r="E208" s="10">
        <v>374</v>
      </c>
      <c r="F208" s="10">
        <v>503</v>
      </c>
      <c r="G208" s="10">
        <v>1864</v>
      </c>
      <c r="H208" s="10">
        <v>1746</v>
      </c>
      <c r="I208" s="10">
        <v>658</v>
      </c>
      <c r="J208" s="10">
        <v>720</v>
      </c>
      <c r="K208" s="10">
        <v>141</v>
      </c>
      <c r="M208" s="20" t="s">
        <v>196</v>
      </c>
      <c r="N208" s="10">
        <v>94</v>
      </c>
      <c r="O208" s="10">
        <v>68</v>
      </c>
      <c r="P208" s="10">
        <v>136</v>
      </c>
      <c r="Q208" s="10">
        <v>368</v>
      </c>
      <c r="R208" s="10">
        <v>513</v>
      </c>
      <c r="S208" s="10">
        <v>375</v>
      </c>
      <c r="T208" s="10">
        <v>44</v>
      </c>
      <c r="U208" s="10">
        <v>662</v>
      </c>
      <c r="V208" s="10">
        <v>1005</v>
      </c>
      <c r="W208" s="10">
        <v>330</v>
      </c>
      <c r="Y208" s="20">
        <v>94</v>
      </c>
      <c r="Z208" s="10">
        <v>92</v>
      </c>
      <c r="AA208" s="10">
        <v>63</v>
      </c>
      <c r="AB208" s="10">
        <v>66</v>
      </c>
      <c r="AC208" s="10">
        <v>374</v>
      </c>
      <c r="AD208" s="10">
        <v>503</v>
      </c>
      <c r="AE208" s="10">
        <v>1864</v>
      </c>
      <c r="AF208" s="10">
        <v>1746</v>
      </c>
      <c r="AG208" s="10">
        <v>658</v>
      </c>
      <c r="AH208" s="10">
        <v>720</v>
      </c>
      <c r="AI208" s="10">
        <v>141</v>
      </c>
      <c r="AK208" s="20">
        <v>94</v>
      </c>
      <c r="AL208" s="10">
        <v>94</v>
      </c>
      <c r="AM208" s="10">
        <v>68</v>
      </c>
      <c r="AN208" s="10">
        <v>136</v>
      </c>
      <c r="AO208" s="10">
        <v>368</v>
      </c>
      <c r="AP208" s="10">
        <v>513</v>
      </c>
      <c r="AQ208" s="10">
        <v>375</v>
      </c>
      <c r="AR208" s="10">
        <v>44</v>
      </c>
      <c r="AS208" s="10">
        <v>662</v>
      </c>
      <c r="AT208" s="10">
        <v>1005</v>
      </c>
      <c r="AU208" s="10">
        <v>330</v>
      </c>
      <c r="AW208" s="20">
        <v>94</v>
      </c>
      <c r="AX208" s="11">
        <v>30.27</v>
      </c>
      <c r="AY208" s="11">
        <v>27.95</v>
      </c>
      <c r="AZ208" s="11">
        <v>26.9</v>
      </c>
      <c r="BA208" s="11">
        <v>25.97</v>
      </c>
      <c r="BB208" s="11">
        <v>24.91</v>
      </c>
      <c r="BC208" s="11">
        <v>23.44</v>
      </c>
      <c r="BD208" s="11">
        <v>21.79</v>
      </c>
      <c r="BE208" s="11">
        <v>22.6</v>
      </c>
      <c r="BF208" s="11">
        <v>22.52</v>
      </c>
      <c r="BG208" s="11">
        <v>21.67</v>
      </c>
      <c r="BH208" s="195"/>
      <c r="BI208" s="20">
        <v>94</v>
      </c>
      <c r="BJ208" s="10">
        <v>94</v>
      </c>
      <c r="BK208" s="10">
        <v>68</v>
      </c>
      <c r="BL208" s="10">
        <v>136</v>
      </c>
      <c r="BM208" s="10">
        <v>368</v>
      </c>
      <c r="BN208" s="10">
        <v>513</v>
      </c>
      <c r="BO208" s="10">
        <v>375</v>
      </c>
      <c r="BP208" s="10">
        <v>44</v>
      </c>
      <c r="BQ208" s="10">
        <v>662</v>
      </c>
      <c r="BR208" s="10">
        <v>1005</v>
      </c>
      <c r="BS208" s="10">
        <v>330</v>
      </c>
      <c r="BU208" s="20">
        <v>94</v>
      </c>
      <c r="BV208" s="10">
        <v>62</v>
      </c>
      <c r="BW208" s="10">
        <v>38</v>
      </c>
      <c r="BX208" s="10">
        <v>24</v>
      </c>
      <c r="BY208" s="10">
        <v>81</v>
      </c>
      <c r="BZ208" s="10">
        <v>43</v>
      </c>
      <c r="CA208" s="10">
        <v>207</v>
      </c>
      <c r="CB208" s="10">
        <v>27</v>
      </c>
      <c r="CC208" s="10">
        <v>328</v>
      </c>
      <c r="CD208" s="10">
        <v>353</v>
      </c>
      <c r="CE208" s="10">
        <v>141</v>
      </c>
    </row>
    <row r="209" spans="1:83" ht="14.25" customHeight="1" x14ac:dyDescent="0.2">
      <c r="A209" s="19" t="s">
        <v>95</v>
      </c>
      <c r="B209" s="1">
        <v>95</v>
      </c>
      <c r="C209" s="1">
        <v>324</v>
      </c>
      <c r="D209" s="2">
        <v>523</v>
      </c>
      <c r="E209" s="2">
        <v>880</v>
      </c>
      <c r="F209" s="2">
        <v>1388</v>
      </c>
      <c r="G209" s="2">
        <v>2116</v>
      </c>
      <c r="H209" s="2">
        <v>893</v>
      </c>
      <c r="I209" s="2">
        <v>865</v>
      </c>
      <c r="J209" s="2">
        <v>1025</v>
      </c>
      <c r="K209" s="2">
        <v>266</v>
      </c>
      <c r="M209" s="19" t="s">
        <v>197</v>
      </c>
      <c r="N209" s="1">
        <v>94</v>
      </c>
      <c r="O209" s="1">
        <v>195</v>
      </c>
      <c r="P209" s="2">
        <v>132</v>
      </c>
      <c r="Q209" s="2">
        <v>133</v>
      </c>
      <c r="R209" s="2">
        <v>92</v>
      </c>
      <c r="S209" s="2">
        <v>64</v>
      </c>
      <c r="T209" s="2">
        <v>344</v>
      </c>
      <c r="U209" s="2">
        <v>783</v>
      </c>
      <c r="V209" s="2">
        <v>1597</v>
      </c>
      <c r="W209" s="2">
        <v>1031</v>
      </c>
      <c r="Y209" s="19">
        <v>95</v>
      </c>
      <c r="Z209" s="1">
        <v>95</v>
      </c>
      <c r="AA209" s="1">
        <v>324</v>
      </c>
      <c r="AB209" s="2">
        <v>523</v>
      </c>
      <c r="AC209" s="2">
        <v>880</v>
      </c>
      <c r="AD209" s="2">
        <v>1388</v>
      </c>
      <c r="AE209" s="2">
        <v>2116</v>
      </c>
      <c r="AF209" s="2">
        <v>893</v>
      </c>
      <c r="AG209" s="2">
        <v>865</v>
      </c>
      <c r="AH209" s="2">
        <v>1025</v>
      </c>
      <c r="AI209" s="2">
        <v>266</v>
      </c>
      <c r="AK209" s="19">
        <v>95</v>
      </c>
      <c r="AL209" s="1">
        <v>94</v>
      </c>
      <c r="AM209" s="1">
        <v>195</v>
      </c>
      <c r="AN209" s="2">
        <v>132</v>
      </c>
      <c r="AO209" s="2">
        <v>133</v>
      </c>
      <c r="AP209" s="2">
        <v>92</v>
      </c>
      <c r="AQ209" s="2">
        <v>64</v>
      </c>
      <c r="AR209" s="2">
        <v>344</v>
      </c>
      <c r="AS209" s="2">
        <v>783</v>
      </c>
      <c r="AT209" s="2">
        <v>1597</v>
      </c>
      <c r="AU209" s="2">
        <v>1031</v>
      </c>
      <c r="AW209" s="19">
        <v>95</v>
      </c>
      <c r="AX209" s="8">
        <v>30.27</v>
      </c>
      <c r="AY209" s="8">
        <v>28.66</v>
      </c>
      <c r="AZ209" s="8">
        <v>26.88</v>
      </c>
      <c r="BA209" s="4">
        <v>25.01</v>
      </c>
      <c r="BB209" s="8">
        <v>23.63</v>
      </c>
      <c r="BC209" s="4">
        <v>22.33</v>
      </c>
      <c r="BD209" s="4">
        <v>22.77</v>
      </c>
      <c r="BE209" s="4">
        <v>22.75</v>
      </c>
      <c r="BF209" s="4">
        <v>22.98</v>
      </c>
      <c r="BG209" s="3">
        <v>22.57</v>
      </c>
      <c r="BH209" s="195"/>
      <c r="BI209" s="19">
        <v>95</v>
      </c>
      <c r="BJ209" s="1">
        <v>94</v>
      </c>
      <c r="BK209" s="1">
        <v>195</v>
      </c>
      <c r="BL209" s="2">
        <v>132</v>
      </c>
      <c r="BM209" s="2">
        <v>133</v>
      </c>
      <c r="BN209" s="2">
        <v>92</v>
      </c>
      <c r="BO209" s="2">
        <v>64</v>
      </c>
      <c r="BP209" s="2">
        <v>344</v>
      </c>
      <c r="BQ209" s="2">
        <v>783</v>
      </c>
      <c r="BR209" s="2">
        <v>1597</v>
      </c>
      <c r="BS209" s="2">
        <v>1031</v>
      </c>
      <c r="BU209" s="19">
        <v>95</v>
      </c>
      <c r="BV209" s="1">
        <v>14</v>
      </c>
      <c r="BW209" s="1">
        <v>27</v>
      </c>
      <c r="BX209" s="2">
        <v>41</v>
      </c>
      <c r="BY209" s="2">
        <v>23</v>
      </c>
      <c r="BZ209" s="2">
        <v>11</v>
      </c>
      <c r="CA209" s="2">
        <v>25</v>
      </c>
      <c r="CB209" s="2">
        <v>37</v>
      </c>
      <c r="CC209" s="2">
        <v>75</v>
      </c>
      <c r="CD209" s="2">
        <v>143</v>
      </c>
      <c r="CE209" s="2">
        <v>203</v>
      </c>
    </row>
    <row r="210" spans="1:83" ht="14.25" customHeight="1" x14ac:dyDescent="0.2">
      <c r="A210" s="20" t="s">
        <v>96</v>
      </c>
      <c r="B210" s="10">
        <v>96</v>
      </c>
      <c r="C210" s="10">
        <v>118</v>
      </c>
      <c r="D210" s="10">
        <v>451</v>
      </c>
      <c r="E210" s="10">
        <v>1040</v>
      </c>
      <c r="F210" s="10"/>
      <c r="G210" s="10"/>
      <c r="H210" s="10"/>
      <c r="I210" s="10">
        <v>3362</v>
      </c>
      <c r="J210" s="10"/>
      <c r="K210" s="10"/>
      <c r="M210" s="20" t="s">
        <v>198</v>
      </c>
      <c r="N210" s="10">
        <v>96</v>
      </c>
      <c r="O210" s="10">
        <v>130</v>
      </c>
      <c r="P210" s="10">
        <v>205</v>
      </c>
      <c r="Q210" s="10">
        <v>391</v>
      </c>
      <c r="R210" s="10">
        <v>1765</v>
      </c>
      <c r="S210" s="10">
        <v>1098</v>
      </c>
      <c r="T210" s="10">
        <v>713</v>
      </c>
      <c r="U210" s="10">
        <v>759</v>
      </c>
      <c r="V210" s="10">
        <v>1373</v>
      </c>
      <c r="W210" s="10"/>
      <c r="Y210" s="20">
        <v>96</v>
      </c>
      <c r="Z210" s="10">
        <v>96</v>
      </c>
      <c r="AA210" s="10">
        <v>118</v>
      </c>
      <c r="AB210" s="10">
        <v>451</v>
      </c>
      <c r="AC210" s="10">
        <v>1040</v>
      </c>
      <c r="AD210" s="10"/>
      <c r="AE210" s="10"/>
      <c r="AF210" s="10"/>
      <c r="AG210" s="10">
        <v>3362</v>
      </c>
      <c r="AH210" s="10"/>
      <c r="AI210" s="10"/>
      <c r="AK210" s="20">
        <v>96</v>
      </c>
      <c r="AL210" s="10">
        <v>96</v>
      </c>
      <c r="AM210" s="10">
        <v>130</v>
      </c>
      <c r="AN210" s="10">
        <v>205</v>
      </c>
      <c r="AO210" s="10">
        <v>391</v>
      </c>
      <c r="AP210" s="10">
        <v>1765</v>
      </c>
      <c r="AQ210" s="10">
        <v>1098</v>
      </c>
      <c r="AR210" s="10">
        <v>713</v>
      </c>
      <c r="AS210" s="10">
        <v>759</v>
      </c>
      <c r="AT210" s="10">
        <v>1373</v>
      </c>
      <c r="AU210" s="10"/>
      <c r="AW210" s="20">
        <v>96</v>
      </c>
      <c r="AX210" s="11">
        <v>30.28</v>
      </c>
      <c r="AY210" s="11">
        <v>28.35</v>
      </c>
      <c r="AZ210" s="11">
        <v>27.25</v>
      </c>
      <c r="BA210" s="11">
        <v>26.04</v>
      </c>
      <c r="BB210" s="11">
        <v>26.42</v>
      </c>
      <c r="BC210" s="11">
        <v>24.37</v>
      </c>
      <c r="BD210" s="11">
        <v>23.3</v>
      </c>
      <c r="BE210" s="11">
        <v>22.72</v>
      </c>
      <c r="BF210" s="11">
        <v>22.8</v>
      </c>
      <c r="BG210" s="12"/>
      <c r="BH210" s="195"/>
      <c r="BI210" s="20">
        <v>96</v>
      </c>
      <c r="BJ210" s="10">
        <v>96</v>
      </c>
      <c r="BK210" s="10">
        <v>130</v>
      </c>
      <c r="BL210" s="10">
        <v>205</v>
      </c>
      <c r="BM210" s="10">
        <v>391</v>
      </c>
      <c r="BN210" s="10">
        <v>1765</v>
      </c>
      <c r="BO210" s="10">
        <v>1098</v>
      </c>
      <c r="BP210" s="10">
        <v>713</v>
      </c>
      <c r="BQ210" s="10">
        <v>759</v>
      </c>
      <c r="BR210" s="10">
        <v>1373</v>
      </c>
      <c r="BS210" s="10"/>
      <c r="BU210" s="20">
        <v>96</v>
      </c>
      <c r="BV210" s="10">
        <v>23</v>
      </c>
      <c r="BW210" s="10">
        <v>75</v>
      </c>
      <c r="BX210" s="10">
        <v>41</v>
      </c>
      <c r="BY210" s="10">
        <v>88</v>
      </c>
      <c r="BZ210" s="10">
        <v>148</v>
      </c>
      <c r="CA210" s="10">
        <v>513</v>
      </c>
      <c r="CB210" s="10">
        <v>282</v>
      </c>
      <c r="CC210" s="10">
        <v>228</v>
      </c>
      <c r="CD210" s="10">
        <v>437</v>
      </c>
      <c r="CE210" s="10"/>
    </row>
    <row r="211" spans="1:83" ht="14.25" customHeight="1" x14ac:dyDescent="0.2">
      <c r="A211" s="19" t="s">
        <v>97</v>
      </c>
      <c r="B211" s="2">
        <v>97</v>
      </c>
      <c r="C211" s="2">
        <v>409</v>
      </c>
      <c r="D211" s="2">
        <v>566</v>
      </c>
      <c r="E211" s="2">
        <v>651</v>
      </c>
      <c r="F211" s="2">
        <v>366</v>
      </c>
      <c r="G211" s="2">
        <v>1226</v>
      </c>
      <c r="H211" s="2"/>
      <c r="I211" s="2"/>
      <c r="J211" s="2"/>
      <c r="K211" s="2"/>
      <c r="M211" s="19" t="s">
        <v>199</v>
      </c>
      <c r="N211" s="2">
        <v>96</v>
      </c>
      <c r="O211" s="2"/>
      <c r="P211" s="2">
        <v>848</v>
      </c>
      <c r="Q211" s="2">
        <v>1685</v>
      </c>
      <c r="R211" s="2">
        <v>2690</v>
      </c>
      <c r="S211" s="2"/>
      <c r="T211" s="2"/>
      <c r="U211" s="2"/>
      <c r="V211" s="2"/>
      <c r="W211" s="2"/>
      <c r="Y211" s="19">
        <v>97</v>
      </c>
      <c r="Z211" s="2">
        <v>97</v>
      </c>
      <c r="AA211" s="2">
        <v>409</v>
      </c>
      <c r="AB211" s="2">
        <v>566</v>
      </c>
      <c r="AC211" s="2">
        <v>651</v>
      </c>
      <c r="AD211" s="2">
        <v>366</v>
      </c>
      <c r="AE211" s="2">
        <v>1226</v>
      </c>
      <c r="AF211" s="2"/>
      <c r="AG211" s="2"/>
      <c r="AH211" s="2"/>
      <c r="AI211" s="2"/>
      <c r="AK211" s="19">
        <v>97</v>
      </c>
      <c r="AL211" s="2">
        <v>96</v>
      </c>
      <c r="AM211" s="2"/>
      <c r="AN211" s="2">
        <v>848</v>
      </c>
      <c r="AO211" s="2">
        <v>1685</v>
      </c>
      <c r="AP211" s="2">
        <v>2690</v>
      </c>
      <c r="AQ211" s="2"/>
      <c r="AR211" s="2"/>
      <c r="AS211" s="2"/>
      <c r="AT211" s="2"/>
      <c r="AU211" s="2"/>
      <c r="AW211" s="19">
        <v>97</v>
      </c>
      <c r="AX211" s="8">
        <v>30.28</v>
      </c>
      <c r="AY211" s="8"/>
      <c r="AZ211" s="8">
        <v>28.86</v>
      </c>
      <c r="BA211" s="8">
        <v>27.98</v>
      </c>
      <c r="BB211" s="8">
        <v>27.21</v>
      </c>
      <c r="BC211" s="8"/>
      <c r="BD211" s="8"/>
      <c r="BE211" s="8"/>
      <c r="BF211" s="8"/>
      <c r="BG211" s="8"/>
      <c r="BH211" s="195"/>
      <c r="BI211" s="19">
        <v>97</v>
      </c>
      <c r="BJ211" s="2">
        <v>96</v>
      </c>
      <c r="BK211" s="2"/>
      <c r="BL211" s="2">
        <v>848</v>
      </c>
      <c r="BM211" s="2">
        <v>1685</v>
      </c>
      <c r="BN211" s="2">
        <v>2690</v>
      </c>
      <c r="BO211" s="2"/>
      <c r="BP211" s="2"/>
      <c r="BQ211" s="2"/>
      <c r="BR211" s="2"/>
      <c r="BS211" s="2"/>
      <c r="BU211" s="19">
        <v>97</v>
      </c>
      <c r="BV211" s="2">
        <v>96</v>
      </c>
      <c r="BW211" s="2"/>
      <c r="BX211" s="2">
        <v>795</v>
      </c>
      <c r="BY211" s="2">
        <v>955</v>
      </c>
      <c r="BZ211" s="2">
        <v>2039</v>
      </c>
      <c r="CA211" s="2"/>
      <c r="CB211" s="2"/>
      <c r="CC211" s="2"/>
      <c r="CD211" s="2"/>
      <c r="CE211" s="2"/>
    </row>
    <row r="212" spans="1:83" ht="14.25" customHeight="1" x14ac:dyDescent="0.2">
      <c r="A212" s="20" t="s">
        <v>98</v>
      </c>
      <c r="B212" s="10">
        <v>98</v>
      </c>
      <c r="C212" s="10">
        <v>292</v>
      </c>
      <c r="D212" s="10">
        <v>470</v>
      </c>
      <c r="E212" s="10">
        <v>279</v>
      </c>
      <c r="F212" s="10">
        <v>209</v>
      </c>
      <c r="G212" s="10">
        <v>736</v>
      </c>
      <c r="H212" s="10">
        <v>955</v>
      </c>
      <c r="I212" s="10">
        <v>686</v>
      </c>
      <c r="J212" s="10">
        <v>742</v>
      </c>
      <c r="K212" s="10">
        <v>857</v>
      </c>
      <c r="M212" s="20" t="s">
        <v>200</v>
      </c>
      <c r="N212" s="10">
        <v>98</v>
      </c>
      <c r="O212" s="10">
        <v>248</v>
      </c>
      <c r="P212" s="10">
        <v>221</v>
      </c>
      <c r="Q212" s="10">
        <v>297</v>
      </c>
      <c r="R212" s="10"/>
      <c r="S212" s="10"/>
      <c r="T212" s="10"/>
      <c r="U212" s="10">
        <v>1188</v>
      </c>
      <c r="V212" s="10">
        <v>203</v>
      </c>
      <c r="W212" s="10">
        <v>67</v>
      </c>
      <c r="Y212" s="20">
        <v>98</v>
      </c>
      <c r="Z212" s="10">
        <v>98</v>
      </c>
      <c r="AA212" s="10">
        <v>292</v>
      </c>
      <c r="AB212" s="10">
        <v>470</v>
      </c>
      <c r="AC212" s="10">
        <v>279</v>
      </c>
      <c r="AD212" s="10">
        <v>209</v>
      </c>
      <c r="AE212" s="10">
        <v>736</v>
      </c>
      <c r="AF212" s="10">
        <v>955</v>
      </c>
      <c r="AG212" s="10">
        <v>686</v>
      </c>
      <c r="AH212" s="10">
        <v>742</v>
      </c>
      <c r="AI212" s="10">
        <v>857</v>
      </c>
      <c r="AK212" s="20">
        <v>98</v>
      </c>
      <c r="AL212" s="10">
        <v>98</v>
      </c>
      <c r="AM212" s="10">
        <v>248</v>
      </c>
      <c r="AN212" s="10">
        <v>221</v>
      </c>
      <c r="AO212" s="10">
        <v>297</v>
      </c>
      <c r="AP212" s="10"/>
      <c r="AQ212" s="10"/>
      <c r="AR212" s="10"/>
      <c r="AS212" s="10">
        <v>1188</v>
      </c>
      <c r="AT212" s="10">
        <v>203</v>
      </c>
      <c r="AU212" s="10">
        <v>67</v>
      </c>
      <c r="AW212" s="20">
        <v>98</v>
      </c>
      <c r="AX212" s="11">
        <v>30.29</v>
      </c>
      <c r="AY212" s="11">
        <v>28.88</v>
      </c>
      <c r="AZ212" s="11">
        <v>27.33</v>
      </c>
      <c r="BA212" s="11">
        <v>25.77</v>
      </c>
      <c r="BB212" s="11"/>
      <c r="BC212" s="11"/>
      <c r="BD212" s="11"/>
      <c r="BE212" s="11">
        <v>23.11</v>
      </c>
      <c r="BF212" s="11">
        <v>21.51</v>
      </c>
      <c r="BG212" s="11">
        <v>20.82</v>
      </c>
      <c r="BH212" s="195"/>
      <c r="BI212" s="20">
        <v>98</v>
      </c>
      <c r="BJ212" s="10">
        <v>98</v>
      </c>
      <c r="BK212" s="10">
        <v>248</v>
      </c>
      <c r="BL212" s="10">
        <v>221</v>
      </c>
      <c r="BM212" s="10">
        <v>297</v>
      </c>
      <c r="BN212" s="10"/>
      <c r="BO212" s="10"/>
      <c r="BP212" s="10"/>
      <c r="BQ212" s="10">
        <v>1188</v>
      </c>
      <c r="BR212" s="10">
        <v>203</v>
      </c>
      <c r="BS212" s="10">
        <v>67</v>
      </c>
      <c r="BU212" s="20">
        <v>98</v>
      </c>
      <c r="BV212" s="10">
        <v>98</v>
      </c>
      <c r="BW212" s="10">
        <v>248</v>
      </c>
      <c r="BX212" s="10">
        <v>221</v>
      </c>
      <c r="BY212" s="10">
        <v>297</v>
      </c>
      <c r="BZ212" s="10"/>
      <c r="CA212" s="10"/>
      <c r="CB212" s="10"/>
      <c r="CC212" s="10">
        <v>789</v>
      </c>
      <c r="CD212" s="10">
        <v>203</v>
      </c>
      <c r="CE212" s="10">
        <v>86</v>
      </c>
    </row>
    <row r="213" spans="1:83" ht="14.25" customHeight="1" x14ac:dyDescent="0.2">
      <c r="A213" s="19" t="s">
        <v>99</v>
      </c>
      <c r="B213" s="2">
        <v>99</v>
      </c>
      <c r="C213" s="2">
        <v>289</v>
      </c>
      <c r="D213" s="2">
        <v>652</v>
      </c>
      <c r="E213" s="2">
        <v>525</v>
      </c>
      <c r="F213" s="2">
        <v>269</v>
      </c>
      <c r="G213" s="2">
        <v>1023</v>
      </c>
      <c r="H213" s="2">
        <v>1688</v>
      </c>
      <c r="I213" s="2">
        <v>2621</v>
      </c>
      <c r="J213" s="2">
        <v>2436</v>
      </c>
      <c r="K213" s="2">
        <v>1310</v>
      </c>
      <c r="M213" s="19" t="s">
        <v>201</v>
      </c>
      <c r="N213" s="2">
        <v>99</v>
      </c>
      <c r="O213" s="2">
        <v>259</v>
      </c>
      <c r="P213" s="2">
        <v>406</v>
      </c>
      <c r="Q213" s="2">
        <v>419</v>
      </c>
      <c r="R213" s="2">
        <v>1348</v>
      </c>
      <c r="S213" s="2">
        <v>1276</v>
      </c>
      <c r="T213" s="2">
        <v>1216</v>
      </c>
      <c r="U213" s="2">
        <v>1895</v>
      </c>
      <c r="V213" s="2"/>
      <c r="W213" s="2"/>
      <c r="Y213" s="19">
        <v>99</v>
      </c>
      <c r="Z213" s="2">
        <v>99</v>
      </c>
      <c r="AA213" s="2">
        <v>289</v>
      </c>
      <c r="AB213" s="2">
        <v>652</v>
      </c>
      <c r="AC213" s="2">
        <v>525</v>
      </c>
      <c r="AD213" s="2">
        <v>269</v>
      </c>
      <c r="AE213" s="2">
        <v>1023</v>
      </c>
      <c r="AF213" s="2">
        <v>1688</v>
      </c>
      <c r="AG213" s="2">
        <v>2621</v>
      </c>
      <c r="AH213" s="2">
        <v>2436</v>
      </c>
      <c r="AI213" s="2">
        <v>1310</v>
      </c>
      <c r="AK213" s="19">
        <v>99</v>
      </c>
      <c r="AL213" s="2">
        <v>99</v>
      </c>
      <c r="AM213" s="2">
        <v>259</v>
      </c>
      <c r="AN213" s="2">
        <v>406</v>
      </c>
      <c r="AO213" s="2">
        <v>419</v>
      </c>
      <c r="AP213" s="2">
        <v>1348</v>
      </c>
      <c r="AQ213" s="2">
        <v>1276</v>
      </c>
      <c r="AR213" s="2">
        <v>1216</v>
      </c>
      <c r="AS213" s="2">
        <v>1895</v>
      </c>
      <c r="AT213" s="2"/>
      <c r="AU213" s="2"/>
      <c r="AW213" s="19">
        <v>99</v>
      </c>
      <c r="AX213" s="8">
        <v>30.31</v>
      </c>
      <c r="AY213" s="8">
        <v>28.92</v>
      </c>
      <c r="AZ213" s="8">
        <v>27.96</v>
      </c>
      <c r="BA213" s="8">
        <v>26.13</v>
      </c>
      <c r="BB213" s="8">
        <v>26</v>
      </c>
      <c r="BC213" s="4">
        <v>24.52</v>
      </c>
      <c r="BD213" s="8">
        <v>23.79</v>
      </c>
      <c r="BE213" s="4">
        <v>23.63</v>
      </c>
      <c r="BF213" s="4"/>
      <c r="BG213" s="8"/>
      <c r="BH213" s="195"/>
      <c r="BI213" s="19">
        <v>99</v>
      </c>
      <c r="BJ213" s="2">
        <v>99</v>
      </c>
      <c r="BK213" s="2">
        <v>259</v>
      </c>
      <c r="BL213" s="2">
        <v>406</v>
      </c>
      <c r="BM213" s="2">
        <v>419</v>
      </c>
      <c r="BN213" s="2">
        <v>1348</v>
      </c>
      <c r="BO213" s="2">
        <v>1276</v>
      </c>
      <c r="BP213" s="2">
        <v>1216</v>
      </c>
      <c r="BQ213" s="2">
        <v>1895</v>
      </c>
      <c r="BR213" s="2"/>
      <c r="BS213" s="2"/>
      <c r="BU213" s="19">
        <v>99</v>
      </c>
      <c r="BV213" s="2">
        <v>99</v>
      </c>
      <c r="BW213" s="2">
        <v>234</v>
      </c>
      <c r="BX213" s="2">
        <v>120</v>
      </c>
      <c r="BY213" s="2">
        <v>98</v>
      </c>
      <c r="BZ213" s="2">
        <v>374</v>
      </c>
      <c r="CA213" s="2">
        <v>775</v>
      </c>
      <c r="CB213" s="2">
        <v>729</v>
      </c>
      <c r="CC213" s="2">
        <v>970</v>
      </c>
      <c r="CD213" s="2">
        <v>1225</v>
      </c>
      <c r="CE213" s="2"/>
    </row>
    <row r="214" spans="1:83" ht="14.25" customHeight="1" x14ac:dyDescent="0.2">
      <c r="A214" s="20" t="s">
        <v>100</v>
      </c>
      <c r="B214" s="10">
        <v>99</v>
      </c>
      <c r="C214" s="10">
        <v>64</v>
      </c>
      <c r="D214" s="10">
        <v>66</v>
      </c>
      <c r="E214" s="10">
        <v>31</v>
      </c>
      <c r="F214" s="10"/>
      <c r="G214" s="10">
        <v>3</v>
      </c>
      <c r="H214" s="10">
        <v>3</v>
      </c>
      <c r="I214" s="10"/>
      <c r="J214" s="10"/>
      <c r="K214" s="10">
        <v>16</v>
      </c>
      <c r="M214" s="20" t="s">
        <v>202</v>
      </c>
      <c r="N214" s="10">
        <v>100</v>
      </c>
      <c r="O214" s="10">
        <v>73</v>
      </c>
      <c r="P214" s="10">
        <v>222</v>
      </c>
      <c r="Q214" s="10">
        <v>133</v>
      </c>
      <c r="R214" s="10">
        <v>315</v>
      </c>
      <c r="S214" s="10">
        <v>141</v>
      </c>
      <c r="T214" s="10">
        <v>525</v>
      </c>
      <c r="U214" s="10">
        <v>126</v>
      </c>
      <c r="V214" s="10">
        <v>218</v>
      </c>
      <c r="W214" s="10">
        <v>340</v>
      </c>
      <c r="Y214" s="20">
        <v>100</v>
      </c>
      <c r="Z214" s="10">
        <v>99</v>
      </c>
      <c r="AA214" s="10">
        <v>64</v>
      </c>
      <c r="AB214" s="10">
        <v>66</v>
      </c>
      <c r="AC214" s="10">
        <v>31</v>
      </c>
      <c r="AD214" s="10"/>
      <c r="AE214" s="10">
        <v>3</v>
      </c>
      <c r="AF214" s="10">
        <v>3</v>
      </c>
      <c r="AG214" s="10"/>
      <c r="AH214" s="10"/>
      <c r="AI214" s="10">
        <v>16</v>
      </c>
      <c r="AK214" s="20">
        <v>100</v>
      </c>
      <c r="AL214" s="10">
        <v>100</v>
      </c>
      <c r="AM214" s="10">
        <v>73</v>
      </c>
      <c r="AN214" s="10">
        <v>222</v>
      </c>
      <c r="AO214" s="10">
        <v>133</v>
      </c>
      <c r="AP214" s="10">
        <v>315</v>
      </c>
      <c r="AQ214" s="10">
        <v>141</v>
      </c>
      <c r="AR214" s="10">
        <v>525</v>
      </c>
      <c r="AS214" s="10">
        <v>126</v>
      </c>
      <c r="AT214" s="10">
        <v>218</v>
      </c>
      <c r="AU214" s="10">
        <v>340</v>
      </c>
      <c r="AW214" s="20">
        <v>100</v>
      </c>
      <c r="AX214" s="11">
        <v>30.32</v>
      </c>
      <c r="AY214" s="11">
        <v>27.99</v>
      </c>
      <c r="AZ214" s="11">
        <v>27.34</v>
      </c>
      <c r="BA214" s="11">
        <v>25.01</v>
      </c>
      <c r="BB214" s="11">
        <v>24.51</v>
      </c>
      <c r="BC214" s="11">
        <v>22.76</v>
      </c>
      <c r="BD214" s="13">
        <v>23.07</v>
      </c>
      <c r="BE214" s="11">
        <v>21.63</v>
      </c>
      <c r="BF214" s="13">
        <v>21.54</v>
      </c>
      <c r="BG214" s="13">
        <v>21.53</v>
      </c>
      <c r="BH214" s="195"/>
      <c r="BI214" s="20">
        <v>100</v>
      </c>
      <c r="BJ214" s="10">
        <v>100</v>
      </c>
      <c r="BK214" s="10">
        <v>73</v>
      </c>
      <c r="BL214" s="10">
        <v>222</v>
      </c>
      <c r="BM214" s="10">
        <v>133</v>
      </c>
      <c r="BN214" s="10">
        <v>315</v>
      </c>
      <c r="BO214" s="10">
        <v>141</v>
      </c>
      <c r="BP214" s="10">
        <v>525</v>
      </c>
      <c r="BQ214" s="10">
        <v>126</v>
      </c>
      <c r="BR214" s="10">
        <v>218</v>
      </c>
      <c r="BS214" s="10">
        <v>340</v>
      </c>
      <c r="BU214" s="20">
        <v>100</v>
      </c>
      <c r="BV214" s="10">
        <v>85</v>
      </c>
      <c r="BW214" s="10">
        <v>25</v>
      </c>
      <c r="BX214" s="10">
        <v>40</v>
      </c>
      <c r="BY214" s="10">
        <v>53</v>
      </c>
      <c r="BZ214" s="10">
        <v>234</v>
      </c>
      <c r="CA214" s="10">
        <v>136</v>
      </c>
      <c r="CB214" s="10">
        <v>154</v>
      </c>
      <c r="CC214" s="10">
        <v>126</v>
      </c>
      <c r="CD214" s="10">
        <v>218</v>
      </c>
      <c r="CE214" s="10">
        <v>340</v>
      </c>
    </row>
    <row r="215" spans="1:83" ht="14.25" customHeight="1" x14ac:dyDescent="0.2">
      <c r="AW215" s="196"/>
      <c r="AX215" s="197"/>
      <c r="AY215" s="195"/>
      <c r="AZ215" s="195"/>
      <c r="BA215" s="195"/>
      <c r="BB215" s="195"/>
      <c r="BC215" s="195"/>
      <c r="BD215" s="195"/>
      <c r="BE215" s="195"/>
      <c r="BF215" s="195"/>
      <c r="BG215" s="195"/>
      <c r="BH215" s="195"/>
      <c r="BI215" s="196"/>
      <c r="BJ215" s="197"/>
      <c r="BK215" s="195"/>
      <c r="BL215" s="195"/>
      <c r="BM215" s="195"/>
      <c r="BN215" s="195"/>
      <c r="BO215" s="195"/>
      <c r="BP215" s="195"/>
      <c r="BQ215" s="195"/>
      <c r="BR215" s="195"/>
      <c r="BS215" s="195"/>
      <c r="BU215" s="196"/>
      <c r="BV215" s="197"/>
      <c r="BW215" s="195"/>
      <c r="BX215" s="195"/>
      <c r="BY215" s="195"/>
      <c r="BZ215" s="195"/>
      <c r="CA215" s="195"/>
      <c r="CB215" s="195"/>
      <c r="CC215" s="195"/>
      <c r="CD215" s="195"/>
      <c r="CE215" s="195"/>
    </row>
    <row r="216" spans="1:83" ht="14.25" customHeight="1" x14ac:dyDescent="0.2">
      <c r="A216" s="26" t="s">
        <v>203</v>
      </c>
      <c r="B216" s="29">
        <f>AVERAGE(B115:B214)</f>
        <v>50.27</v>
      </c>
      <c r="C216" s="29">
        <f>AVERAGE(C115:C214)</f>
        <v>166.34375</v>
      </c>
      <c r="D216" s="29">
        <f t="shared" ref="D216:K216" si="44">AVERAGE(D115:D214)</f>
        <v>263.67368421052629</v>
      </c>
      <c r="E216" s="29">
        <f t="shared" si="44"/>
        <v>406.61702127659572</v>
      </c>
      <c r="F216" s="29">
        <f t="shared" si="44"/>
        <v>571.35365853658539</v>
      </c>
      <c r="G216" s="29">
        <f t="shared" si="44"/>
        <v>738.94666666666672</v>
      </c>
      <c r="H216" s="29">
        <f t="shared" si="44"/>
        <v>824.90540540540542</v>
      </c>
      <c r="I216" s="29">
        <f t="shared" si="44"/>
        <v>900.55072463768113</v>
      </c>
      <c r="J216" s="29">
        <f t="shared" si="44"/>
        <v>885.66666666666663</v>
      </c>
      <c r="K216" s="29">
        <f t="shared" si="44"/>
        <v>488.58</v>
      </c>
      <c r="M216" s="26" t="s">
        <v>203</v>
      </c>
      <c r="N216" s="29">
        <f>AVERAGE(N115:N214)</f>
        <v>50.26</v>
      </c>
      <c r="O216" s="29">
        <f>AVERAGE(O115:O214)</f>
        <v>153.0625</v>
      </c>
      <c r="P216" s="29">
        <f t="shared" ref="P216:W216" si="45">AVERAGE(P115:P214)</f>
        <v>250.46739130434781</v>
      </c>
      <c r="Q216" s="29">
        <f t="shared" si="45"/>
        <v>569.28735632183907</v>
      </c>
      <c r="R216" s="29">
        <f t="shared" si="45"/>
        <v>857.81707317073176</v>
      </c>
      <c r="S216" s="29">
        <f t="shared" si="45"/>
        <v>751.28169014084506</v>
      </c>
      <c r="T216" s="29">
        <f t="shared" si="45"/>
        <v>656.38461538461536</v>
      </c>
      <c r="U216" s="29">
        <f t="shared" si="45"/>
        <v>770.08955223880594</v>
      </c>
      <c r="V216" s="29">
        <f t="shared" si="45"/>
        <v>812.66666666666663</v>
      </c>
      <c r="W216" s="29">
        <f t="shared" si="45"/>
        <v>451.18518518518516</v>
      </c>
      <c r="Y216" s="26" t="s">
        <v>203</v>
      </c>
      <c r="Z216" s="29">
        <f>AVERAGE(Z115:Z214)</f>
        <v>50.27</v>
      </c>
      <c r="AA216" s="29">
        <f>AVERAGE(AA115:AA214)</f>
        <v>166.34375</v>
      </c>
      <c r="AB216" s="29">
        <f t="shared" ref="AB216:AI216" si="46">AVERAGE(AB115:AB214)</f>
        <v>263.67368421052629</v>
      </c>
      <c r="AC216" s="29">
        <f t="shared" si="46"/>
        <v>406.61702127659572</v>
      </c>
      <c r="AD216" s="29">
        <f t="shared" si="46"/>
        <v>571.35365853658539</v>
      </c>
      <c r="AE216" s="29">
        <f t="shared" si="46"/>
        <v>738.94666666666672</v>
      </c>
      <c r="AF216" s="29">
        <f t="shared" si="46"/>
        <v>824.90540540540542</v>
      </c>
      <c r="AG216" s="29">
        <f t="shared" si="46"/>
        <v>900.55072463768113</v>
      </c>
      <c r="AH216" s="29">
        <f t="shared" si="46"/>
        <v>885.66666666666663</v>
      </c>
      <c r="AI216" s="29">
        <f t="shared" si="46"/>
        <v>488.58</v>
      </c>
      <c r="AK216" s="26" t="s">
        <v>203</v>
      </c>
      <c r="AL216" s="29">
        <f>AVERAGE(AL115:AL214)</f>
        <v>50.26</v>
      </c>
      <c r="AM216" s="29">
        <f>AVERAGE(AM115:AM214)</f>
        <v>153.0625</v>
      </c>
      <c r="AN216" s="29">
        <f t="shared" ref="AN216:AU216" si="47">AVERAGE(AN115:AN214)</f>
        <v>250.46739130434781</v>
      </c>
      <c r="AO216" s="29">
        <f t="shared" si="47"/>
        <v>569.28735632183907</v>
      </c>
      <c r="AP216" s="29">
        <f t="shared" si="47"/>
        <v>857.81707317073176</v>
      </c>
      <c r="AQ216" s="29">
        <f t="shared" si="47"/>
        <v>751.28169014084506</v>
      </c>
      <c r="AR216" s="29">
        <f t="shared" si="47"/>
        <v>656.38461538461536</v>
      </c>
      <c r="AS216" s="29">
        <f t="shared" si="47"/>
        <v>770.08955223880594</v>
      </c>
      <c r="AT216" s="29">
        <f t="shared" si="47"/>
        <v>812.66666666666663</v>
      </c>
      <c r="AU216" s="29">
        <f t="shared" si="47"/>
        <v>451.18518518518516</v>
      </c>
      <c r="AW216" s="26" t="s">
        <v>203</v>
      </c>
      <c r="AX216" s="27">
        <f t="shared" ref="AX216:BG216" si="48">AVERAGE(AX115:AX214)</f>
        <v>29.529800000000009</v>
      </c>
      <c r="AY216" s="27">
        <f t="shared" si="48"/>
        <v>28.123229166666658</v>
      </c>
      <c r="AZ216" s="27">
        <f t="shared" si="48"/>
        <v>27.02445652173914</v>
      </c>
      <c r="BA216" s="27">
        <f t="shared" si="48"/>
        <v>25.874712643678169</v>
      </c>
      <c r="BB216" s="27">
        <f t="shared" si="48"/>
        <v>24.904268292682932</v>
      </c>
      <c r="BC216" s="27">
        <f t="shared" si="48"/>
        <v>23.565774647887327</v>
      </c>
      <c r="BD216" s="27">
        <f t="shared" si="48"/>
        <v>22.849384615384611</v>
      </c>
      <c r="BE216" s="27">
        <f t="shared" si="48"/>
        <v>22.369402985074622</v>
      </c>
      <c r="BF216" s="27">
        <f t="shared" si="48"/>
        <v>22.019848484848488</v>
      </c>
      <c r="BG216" s="27">
        <f t="shared" si="48"/>
        <v>21.649814814814818</v>
      </c>
      <c r="BH216" s="195"/>
      <c r="BI216" s="26" t="s">
        <v>203</v>
      </c>
      <c r="BJ216" s="29">
        <f>AVERAGE(BJ115:BJ214)</f>
        <v>50.26</v>
      </c>
      <c r="BK216" s="29">
        <f>AVERAGE(BK115:BK214)</f>
        <v>153.0625</v>
      </c>
      <c r="BL216" s="29">
        <f t="shared" ref="BL216:BS216" si="49">AVERAGE(BL115:BL214)</f>
        <v>250.46739130434781</v>
      </c>
      <c r="BM216" s="29">
        <f t="shared" si="49"/>
        <v>569.28735632183907</v>
      </c>
      <c r="BN216" s="29">
        <f t="shared" si="49"/>
        <v>857.81707317073176</v>
      </c>
      <c r="BO216" s="29">
        <f t="shared" si="49"/>
        <v>751.28169014084506</v>
      </c>
      <c r="BP216" s="29">
        <f t="shared" si="49"/>
        <v>656.38461538461536</v>
      </c>
      <c r="BQ216" s="29">
        <f t="shared" si="49"/>
        <v>770.08955223880594</v>
      </c>
      <c r="BR216" s="29">
        <f t="shared" si="49"/>
        <v>812.66666666666663</v>
      </c>
      <c r="BS216" s="29">
        <f t="shared" si="49"/>
        <v>451.18518518518516</v>
      </c>
      <c r="BU216" s="26" t="s">
        <v>203</v>
      </c>
      <c r="BV216" s="29">
        <f>AVERAGE(BV115:BV214)</f>
        <v>31.39</v>
      </c>
      <c r="BW216" s="29">
        <f>AVERAGE(BW115:BW214)</f>
        <v>88.103092783505161</v>
      </c>
      <c r="BX216" s="29">
        <f t="shared" ref="BX216:CE216" si="50">AVERAGE(BX115:BX214)</f>
        <v>179.77659574468086</v>
      </c>
      <c r="BY216" s="29">
        <f t="shared" si="50"/>
        <v>203.8</v>
      </c>
      <c r="BZ216" s="29">
        <f t="shared" si="50"/>
        <v>266.38095238095241</v>
      </c>
      <c r="CA216" s="29">
        <f t="shared" si="50"/>
        <v>192.74025974025975</v>
      </c>
      <c r="CB216" s="29">
        <f t="shared" si="50"/>
        <v>162.85526315789474</v>
      </c>
      <c r="CC216" s="29">
        <f t="shared" si="50"/>
        <v>200.17105263157896</v>
      </c>
      <c r="CD216" s="29">
        <f t="shared" si="50"/>
        <v>261.58974358974359</v>
      </c>
      <c r="CE216" s="29">
        <f t="shared" si="50"/>
        <v>127.89705882352941</v>
      </c>
    </row>
    <row r="217" spans="1:83" ht="14.25" customHeight="1" x14ac:dyDescent="0.2">
      <c r="A217" s="30" t="s">
        <v>204</v>
      </c>
      <c r="B217" s="31">
        <f>STDEV(B115:B214)</f>
        <v>28.883554091726609</v>
      </c>
      <c r="C217" s="31">
        <f>STDEV(C115:C214)</f>
        <v>263.42504489193084</v>
      </c>
      <c r="D217" s="31">
        <f t="shared" ref="D217:K217" si="51">STDEV(D115:D214)</f>
        <v>288.52277619837633</v>
      </c>
      <c r="E217" s="31">
        <f t="shared" si="51"/>
        <v>493.56323703703123</v>
      </c>
      <c r="F217" s="31">
        <f t="shared" si="51"/>
        <v>712.62992962082933</v>
      </c>
      <c r="G217" s="31">
        <f t="shared" si="51"/>
        <v>757.16053660911189</v>
      </c>
      <c r="H217" s="31">
        <f t="shared" si="51"/>
        <v>919.18148772026609</v>
      </c>
      <c r="I217" s="31">
        <f t="shared" si="51"/>
        <v>997.39014633533463</v>
      </c>
      <c r="J217" s="31">
        <f t="shared" si="51"/>
        <v>890.4938186341559</v>
      </c>
      <c r="K217" s="31">
        <f t="shared" si="51"/>
        <v>444.13796762460453</v>
      </c>
      <c r="M217" s="30" t="s">
        <v>204</v>
      </c>
      <c r="N217" s="31">
        <f>STDEV(N115:N214)</f>
        <v>28.895709373573442</v>
      </c>
      <c r="O217" s="31">
        <f>STDEV(O115:O214)</f>
        <v>219.04245262649789</v>
      </c>
      <c r="P217" s="31">
        <f t="shared" ref="P217:W217" si="52">STDEV(P115:P214)</f>
        <v>314.4099462637966</v>
      </c>
      <c r="Q217" s="31">
        <f t="shared" si="52"/>
        <v>942.54592026862156</v>
      </c>
      <c r="R217" s="31">
        <f t="shared" si="52"/>
        <v>1144.0870437407834</v>
      </c>
      <c r="S217" s="31">
        <f t="shared" si="52"/>
        <v>929.38961817649192</v>
      </c>
      <c r="T217" s="31">
        <f t="shared" si="52"/>
        <v>873.79289401700635</v>
      </c>
      <c r="U217" s="31">
        <f t="shared" si="52"/>
        <v>880.72204763604088</v>
      </c>
      <c r="V217" s="31">
        <f t="shared" si="52"/>
        <v>979.10738522129009</v>
      </c>
      <c r="W217" s="31">
        <f t="shared" si="52"/>
        <v>416.82474820933601</v>
      </c>
      <c r="Y217" s="30" t="s">
        <v>204</v>
      </c>
      <c r="Z217" s="31">
        <f>STDEV(Z115:Z214)</f>
        <v>28.883554091726609</v>
      </c>
      <c r="AA217" s="31">
        <f>STDEV(AA115:AA214)</f>
        <v>263.42504489193084</v>
      </c>
      <c r="AB217" s="31">
        <f t="shared" ref="AB217:AI217" si="53">STDEV(AB115:AB214)</f>
        <v>288.52277619837633</v>
      </c>
      <c r="AC217" s="31">
        <f t="shared" si="53"/>
        <v>493.56323703703123</v>
      </c>
      <c r="AD217" s="31">
        <f t="shared" si="53"/>
        <v>712.62992962082933</v>
      </c>
      <c r="AE217" s="31">
        <f t="shared" si="53"/>
        <v>757.16053660911189</v>
      </c>
      <c r="AF217" s="31">
        <f t="shared" si="53"/>
        <v>919.18148772026609</v>
      </c>
      <c r="AG217" s="31">
        <f t="shared" si="53"/>
        <v>997.39014633533463</v>
      </c>
      <c r="AH217" s="31">
        <f t="shared" si="53"/>
        <v>890.4938186341559</v>
      </c>
      <c r="AI217" s="31">
        <f t="shared" si="53"/>
        <v>444.13796762460453</v>
      </c>
      <c r="AK217" s="30" t="s">
        <v>204</v>
      </c>
      <c r="AL217" s="31">
        <f>STDEV(AL115:AL214)</f>
        <v>28.895709373573442</v>
      </c>
      <c r="AM217" s="31">
        <f>STDEV(AM115:AM214)</f>
        <v>219.04245262649789</v>
      </c>
      <c r="AN217" s="31">
        <f t="shared" ref="AN217:AU217" si="54">STDEV(AN115:AN214)</f>
        <v>314.4099462637966</v>
      </c>
      <c r="AO217" s="31">
        <f t="shared" si="54"/>
        <v>942.54592026862156</v>
      </c>
      <c r="AP217" s="31">
        <f t="shared" si="54"/>
        <v>1144.0870437407834</v>
      </c>
      <c r="AQ217" s="31">
        <f t="shared" si="54"/>
        <v>929.38961817649192</v>
      </c>
      <c r="AR217" s="31">
        <f t="shared" si="54"/>
        <v>873.79289401700635</v>
      </c>
      <c r="AS217" s="31">
        <f t="shared" si="54"/>
        <v>880.72204763604088</v>
      </c>
      <c r="AT217" s="31">
        <f t="shared" si="54"/>
        <v>979.10738522129009</v>
      </c>
      <c r="AU217" s="31">
        <f t="shared" si="54"/>
        <v>416.82474820933601</v>
      </c>
      <c r="AW217" s="30" t="s">
        <v>204</v>
      </c>
      <c r="AX217" s="27">
        <f t="shared" ref="AX217:BG217" si="55">STDEV(AX115:AX214)</f>
        <v>0.6912819010119291</v>
      </c>
      <c r="AY217" s="27">
        <f t="shared" si="55"/>
        <v>0.96631965376143214</v>
      </c>
      <c r="AZ217" s="27">
        <f t="shared" si="55"/>
        <v>1.1098998708728609</v>
      </c>
      <c r="BA217" s="27">
        <f t="shared" si="55"/>
        <v>1.5886170957569674</v>
      </c>
      <c r="BB217" s="27">
        <f t="shared" si="55"/>
        <v>1.5742605793117057</v>
      </c>
      <c r="BC217" s="27">
        <f t="shared" si="55"/>
        <v>1.1883970740597618</v>
      </c>
      <c r="BD217" s="27">
        <f t="shared" si="55"/>
        <v>1.0307171000738349</v>
      </c>
      <c r="BE217" s="27">
        <f t="shared" si="55"/>
        <v>1.0163912402831345</v>
      </c>
      <c r="BF217" s="27">
        <f t="shared" si="55"/>
        <v>1.0422866760884533</v>
      </c>
      <c r="BG217" s="27">
        <f t="shared" si="55"/>
        <v>0.87494795692289606</v>
      </c>
      <c r="BH217" s="195"/>
      <c r="BI217" s="30" t="s">
        <v>204</v>
      </c>
      <c r="BJ217" s="31">
        <f>STDEV(BJ115:BJ214)</f>
        <v>28.895709373573442</v>
      </c>
      <c r="BK217" s="31">
        <f>STDEV(BK115:BK214)</f>
        <v>219.04245262649789</v>
      </c>
      <c r="BL217" s="31">
        <f t="shared" ref="BL217:BS217" si="56">STDEV(BL115:BL214)</f>
        <v>314.4099462637966</v>
      </c>
      <c r="BM217" s="31">
        <f t="shared" si="56"/>
        <v>942.54592026862156</v>
      </c>
      <c r="BN217" s="31">
        <f t="shared" si="56"/>
        <v>1144.0870437407834</v>
      </c>
      <c r="BO217" s="31">
        <f t="shared" si="56"/>
        <v>929.38961817649192</v>
      </c>
      <c r="BP217" s="31">
        <f t="shared" si="56"/>
        <v>873.79289401700635</v>
      </c>
      <c r="BQ217" s="31">
        <f t="shared" si="56"/>
        <v>880.72204763604088</v>
      </c>
      <c r="BR217" s="31">
        <f t="shared" si="56"/>
        <v>979.10738522129009</v>
      </c>
      <c r="BS217" s="31">
        <f t="shared" si="56"/>
        <v>416.82474820933601</v>
      </c>
      <c r="BU217" s="30" t="s">
        <v>204</v>
      </c>
      <c r="BV217" s="31">
        <f>STDEV(BV115:BV214)</f>
        <v>28.068061219223186</v>
      </c>
      <c r="BW217" s="31">
        <f>STDEV(BW115:BW214)</f>
        <v>268.43607574461447</v>
      </c>
      <c r="BX217" s="31">
        <f t="shared" ref="BX217:CE217" si="57">STDEV(BX115:BX214)</f>
        <v>800.27740021558361</v>
      </c>
      <c r="BY217" s="31">
        <f t="shared" si="57"/>
        <v>593.67551005238124</v>
      </c>
      <c r="BZ217" s="31">
        <f t="shared" si="57"/>
        <v>629.24787585765534</v>
      </c>
      <c r="CA217" s="31">
        <f t="shared" si="57"/>
        <v>338.43733006886544</v>
      </c>
      <c r="CB217" s="31">
        <f t="shared" si="57"/>
        <v>241.05837212577751</v>
      </c>
      <c r="CC217" s="31">
        <f t="shared" si="57"/>
        <v>283.38070450228349</v>
      </c>
      <c r="CD217" s="31">
        <f t="shared" si="57"/>
        <v>474.86893436874226</v>
      </c>
      <c r="CE217" s="31">
        <f t="shared" si="57"/>
        <v>134.95727789523622</v>
      </c>
    </row>
    <row r="218" spans="1:83" ht="14.25" customHeight="1" x14ac:dyDescent="0.2">
      <c r="A218" s="26" t="s">
        <v>205</v>
      </c>
      <c r="B218" s="2">
        <f>MEDIAN(B115:B214)</f>
        <v>50.5</v>
      </c>
      <c r="C218" s="2">
        <f t="shared" ref="C218:K218" si="58">MEDIAN(C115:C214)</f>
        <v>98</v>
      </c>
      <c r="D218" s="2">
        <f t="shared" si="58"/>
        <v>147</v>
      </c>
      <c r="E218" s="2">
        <f t="shared" si="58"/>
        <v>253</v>
      </c>
      <c r="F218" s="2">
        <f t="shared" si="58"/>
        <v>353</v>
      </c>
      <c r="G218" s="2">
        <f t="shared" si="58"/>
        <v>576</v>
      </c>
      <c r="H218" s="2">
        <f t="shared" si="58"/>
        <v>584</v>
      </c>
      <c r="I218" s="2">
        <f t="shared" si="58"/>
        <v>551</v>
      </c>
      <c r="J218" s="2">
        <f t="shared" si="58"/>
        <v>479.5</v>
      </c>
      <c r="K218" s="2">
        <f t="shared" si="58"/>
        <v>329</v>
      </c>
      <c r="M218" s="26" t="s">
        <v>205</v>
      </c>
      <c r="N218" s="2">
        <f>MEDIAN(N115:N214)</f>
        <v>50</v>
      </c>
      <c r="O218" s="2">
        <f t="shared" ref="O218:W218" si="59">MEDIAN(O115:O214)</f>
        <v>94.5</v>
      </c>
      <c r="P218" s="2">
        <f t="shared" si="59"/>
        <v>168.5</v>
      </c>
      <c r="Q218" s="2">
        <f t="shared" si="59"/>
        <v>363</v>
      </c>
      <c r="R218" s="2">
        <f t="shared" si="59"/>
        <v>499</v>
      </c>
      <c r="S218" s="2">
        <f t="shared" si="59"/>
        <v>375</v>
      </c>
      <c r="T218" s="2">
        <f t="shared" si="59"/>
        <v>364</v>
      </c>
      <c r="U218" s="2">
        <f t="shared" si="59"/>
        <v>481</v>
      </c>
      <c r="V218" s="2">
        <f t="shared" si="59"/>
        <v>437</v>
      </c>
      <c r="W218" s="2">
        <f t="shared" si="59"/>
        <v>328</v>
      </c>
      <c r="Y218" s="26" t="s">
        <v>498</v>
      </c>
      <c r="Z218" s="2">
        <f>MEDIAN(Z115:Z214)</f>
        <v>50.5</v>
      </c>
      <c r="AA218" s="2">
        <f t="shared" ref="AA218:AI218" si="60">MEDIAN(AA115:AA214)</f>
        <v>98</v>
      </c>
      <c r="AB218" s="2">
        <f t="shared" si="60"/>
        <v>147</v>
      </c>
      <c r="AC218" s="2">
        <f t="shared" si="60"/>
        <v>253</v>
      </c>
      <c r="AD218" s="2">
        <f t="shared" si="60"/>
        <v>353</v>
      </c>
      <c r="AE218" s="2">
        <f t="shared" si="60"/>
        <v>576</v>
      </c>
      <c r="AF218" s="2">
        <f t="shared" si="60"/>
        <v>584</v>
      </c>
      <c r="AG218" s="2">
        <f t="shared" si="60"/>
        <v>551</v>
      </c>
      <c r="AH218" s="2">
        <f t="shared" si="60"/>
        <v>479.5</v>
      </c>
      <c r="AI218" s="2">
        <f t="shared" si="60"/>
        <v>329</v>
      </c>
      <c r="AK218" s="26" t="s">
        <v>498</v>
      </c>
      <c r="AL218" s="2">
        <f>MEDIAN(AL115:AL214)</f>
        <v>50</v>
      </c>
      <c r="AM218" s="2">
        <f t="shared" ref="AM218:AU218" si="61">MEDIAN(AM115:AM214)</f>
        <v>94.5</v>
      </c>
      <c r="AN218" s="2">
        <f t="shared" si="61"/>
        <v>168.5</v>
      </c>
      <c r="AO218" s="2">
        <f t="shared" si="61"/>
        <v>363</v>
      </c>
      <c r="AP218" s="2">
        <f t="shared" si="61"/>
        <v>499</v>
      </c>
      <c r="AQ218" s="2">
        <f t="shared" si="61"/>
        <v>375</v>
      </c>
      <c r="AR218" s="2">
        <f t="shared" si="61"/>
        <v>364</v>
      </c>
      <c r="AS218" s="2">
        <f t="shared" si="61"/>
        <v>481</v>
      </c>
      <c r="AT218" s="2">
        <f t="shared" si="61"/>
        <v>437</v>
      </c>
      <c r="AU218" s="2">
        <f t="shared" si="61"/>
        <v>328</v>
      </c>
      <c r="AW218" s="26" t="s">
        <v>498</v>
      </c>
      <c r="AX218" s="27">
        <f t="shared" ref="AX218:BG218" si="62">MEDIAN(AX115:AX214)</f>
        <v>29.72</v>
      </c>
      <c r="AY218" s="27">
        <f t="shared" si="62"/>
        <v>28.11</v>
      </c>
      <c r="AZ218" s="27">
        <f t="shared" si="62"/>
        <v>27.085000000000001</v>
      </c>
      <c r="BA218" s="27">
        <f t="shared" si="62"/>
        <v>25.96</v>
      </c>
      <c r="BB218" s="27">
        <f t="shared" si="62"/>
        <v>24.89</v>
      </c>
      <c r="BC218" s="27">
        <f t="shared" si="62"/>
        <v>23.44</v>
      </c>
      <c r="BD218" s="27">
        <f t="shared" si="62"/>
        <v>22.8</v>
      </c>
      <c r="BE218" s="27">
        <f t="shared" si="62"/>
        <v>22.38</v>
      </c>
      <c r="BF218" s="27">
        <f t="shared" si="62"/>
        <v>21.92</v>
      </c>
      <c r="BG218" s="27">
        <f t="shared" si="62"/>
        <v>21.515000000000001</v>
      </c>
      <c r="BH218" s="195"/>
      <c r="BI218" s="26" t="s">
        <v>498</v>
      </c>
      <c r="BJ218" s="2">
        <f>MEDIAN(BJ115:BJ214)</f>
        <v>50</v>
      </c>
      <c r="BK218" s="2">
        <f t="shared" ref="BK218:BS218" si="63">MEDIAN(BK115:BK214)</f>
        <v>94.5</v>
      </c>
      <c r="BL218" s="2">
        <f t="shared" si="63"/>
        <v>168.5</v>
      </c>
      <c r="BM218" s="2">
        <f t="shared" si="63"/>
        <v>363</v>
      </c>
      <c r="BN218" s="2">
        <f t="shared" si="63"/>
        <v>499</v>
      </c>
      <c r="BO218" s="2">
        <f t="shared" si="63"/>
        <v>375</v>
      </c>
      <c r="BP218" s="2">
        <f t="shared" si="63"/>
        <v>364</v>
      </c>
      <c r="BQ218" s="2">
        <f t="shared" si="63"/>
        <v>481</v>
      </c>
      <c r="BR218" s="2">
        <f t="shared" si="63"/>
        <v>437</v>
      </c>
      <c r="BS218" s="2">
        <f t="shared" si="63"/>
        <v>328</v>
      </c>
      <c r="BU218" s="26" t="s">
        <v>498</v>
      </c>
      <c r="BV218" s="2">
        <f>MEDIAN(BV115:BV214)</f>
        <v>23</v>
      </c>
      <c r="BW218" s="2">
        <f t="shared" ref="BW218:CE218" si="64">MEDIAN(BW115:BW214)</f>
        <v>27</v>
      </c>
      <c r="BX218" s="2">
        <f t="shared" si="64"/>
        <v>38.5</v>
      </c>
      <c r="BY218" s="2">
        <f t="shared" si="64"/>
        <v>51.5</v>
      </c>
      <c r="BZ218" s="2">
        <f t="shared" si="64"/>
        <v>87</v>
      </c>
      <c r="CA218" s="2">
        <f t="shared" si="64"/>
        <v>97</v>
      </c>
      <c r="CB218" s="2">
        <f t="shared" si="64"/>
        <v>72.5</v>
      </c>
      <c r="CC218" s="2">
        <f t="shared" si="64"/>
        <v>80</v>
      </c>
      <c r="CD218" s="2">
        <f t="shared" si="64"/>
        <v>116.5</v>
      </c>
      <c r="CE218" s="2">
        <f t="shared" si="64"/>
        <v>88</v>
      </c>
    </row>
    <row r="219" spans="1:83" ht="14.25" customHeight="1" x14ac:dyDescent="0.2">
      <c r="A219" s="30" t="s">
        <v>206</v>
      </c>
      <c r="B219" s="30">
        <f>MIN(B115:B214)</f>
        <v>1</v>
      </c>
      <c r="C219" s="30">
        <f t="shared" ref="C219" si="65">MIN(C115:C214)</f>
        <v>1</v>
      </c>
      <c r="D219" s="30">
        <f>MIN(D115:D214)</f>
        <v>4</v>
      </c>
      <c r="E219" s="30">
        <f t="shared" ref="E219:K219" si="66">MIN(E115:E214)</f>
        <v>1</v>
      </c>
      <c r="F219" s="30">
        <f t="shared" si="66"/>
        <v>1</v>
      </c>
      <c r="G219" s="30">
        <f t="shared" si="66"/>
        <v>2</v>
      </c>
      <c r="H219" s="30">
        <f t="shared" si="66"/>
        <v>1</v>
      </c>
      <c r="I219" s="30">
        <f t="shared" si="66"/>
        <v>9</v>
      </c>
      <c r="J219" s="30">
        <f t="shared" si="66"/>
        <v>7</v>
      </c>
      <c r="K219" s="30">
        <f t="shared" si="66"/>
        <v>8</v>
      </c>
      <c r="M219" s="30" t="s">
        <v>206</v>
      </c>
      <c r="N219" s="30">
        <f>MIN(N115:N214)</f>
        <v>1</v>
      </c>
      <c r="O219" s="30">
        <f t="shared" ref="O219" si="67">MIN(O115:O214)</f>
        <v>1</v>
      </c>
      <c r="P219" s="30">
        <f>MIN(P115:P214)</f>
        <v>1</v>
      </c>
      <c r="Q219" s="30">
        <f t="shared" ref="Q219:W219" si="68">MIN(Q115:Q214)</f>
        <v>1</v>
      </c>
      <c r="R219" s="30">
        <f t="shared" si="68"/>
        <v>2</v>
      </c>
      <c r="S219" s="30">
        <f t="shared" si="68"/>
        <v>4</v>
      </c>
      <c r="T219" s="30">
        <f t="shared" si="68"/>
        <v>4</v>
      </c>
      <c r="U219" s="30">
        <f t="shared" si="68"/>
        <v>2</v>
      </c>
      <c r="V219" s="30">
        <f t="shared" si="68"/>
        <v>5</v>
      </c>
      <c r="W219" s="30">
        <f t="shared" si="68"/>
        <v>3</v>
      </c>
      <c r="Y219" s="30" t="s">
        <v>499</v>
      </c>
      <c r="Z219" s="30">
        <f>MIN(Z115:Z214)</f>
        <v>1</v>
      </c>
      <c r="AA219" s="30">
        <f t="shared" ref="AA219" si="69">MIN(AA115:AA214)</f>
        <v>1</v>
      </c>
      <c r="AB219" s="30">
        <f>MIN(AB115:AB214)</f>
        <v>4</v>
      </c>
      <c r="AC219" s="30">
        <f t="shared" ref="AC219:AI219" si="70">MIN(AC115:AC214)</f>
        <v>1</v>
      </c>
      <c r="AD219" s="30">
        <f t="shared" si="70"/>
        <v>1</v>
      </c>
      <c r="AE219" s="30">
        <f t="shared" si="70"/>
        <v>2</v>
      </c>
      <c r="AF219" s="30">
        <f t="shared" si="70"/>
        <v>1</v>
      </c>
      <c r="AG219" s="30">
        <f t="shared" si="70"/>
        <v>9</v>
      </c>
      <c r="AH219" s="30">
        <f t="shared" si="70"/>
        <v>7</v>
      </c>
      <c r="AI219" s="30">
        <f t="shared" si="70"/>
        <v>8</v>
      </c>
      <c r="AK219" s="30" t="s">
        <v>499</v>
      </c>
      <c r="AL219" s="30">
        <f>MIN(AL115:AL214)</f>
        <v>1</v>
      </c>
      <c r="AM219" s="30">
        <f t="shared" ref="AM219" si="71">MIN(AM115:AM214)</f>
        <v>1</v>
      </c>
      <c r="AN219" s="30">
        <f>MIN(AN115:AN214)</f>
        <v>1</v>
      </c>
      <c r="AO219" s="30">
        <f t="shared" ref="AO219:AU219" si="72">MIN(AO115:AO214)</f>
        <v>1</v>
      </c>
      <c r="AP219" s="30">
        <f t="shared" si="72"/>
        <v>2</v>
      </c>
      <c r="AQ219" s="30">
        <f t="shared" si="72"/>
        <v>4</v>
      </c>
      <c r="AR219" s="30">
        <f t="shared" si="72"/>
        <v>4</v>
      </c>
      <c r="AS219" s="30">
        <f t="shared" si="72"/>
        <v>2</v>
      </c>
      <c r="AT219" s="30">
        <f t="shared" si="72"/>
        <v>5</v>
      </c>
      <c r="AU219" s="30">
        <f t="shared" si="72"/>
        <v>3</v>
      </c>
      <c r="AW219" s="30" t="s">
        <v>499</v>
      </c>
      <c r="AX219" s="27">
        <f>MIN(AX115:AX214)</f>
        <v>26.28</v>
      </c>
      <c r="AY219" s="27">
        <f t="shared" ref="AY219:BG219" si="73">MIN(AY115:AY214)</f>
        <v>25.36</v>
      </c>
      <c r="AZ219" s="27">
        <f t="shared" si="73"/>
        <v>24.15</v>
      </c>
      <c r="BA219" s="27">
        <f t="shared" si="73"/>
        <v>22.66</v>
      </c>
      <c r="BB219" s="27">
        <f t="shared" si="73"/>
        <v>22.08</v>
      </c>
      <c r="BC219" s="27">
        <f t="shared" si="73"/>
        <v>21.17</v>
      </c>
      <c r="BD219" s="27">
        <f t="shared" si="73"/>
        <v>20.92</v>
      </c>
      <c r="BE219" s="27">
        <f t="shared" si="73"/>
        <v>20.25</v>
      </c>
      <c r="BF219" s="27">
        <f t="shared" si="73"/>
        <v>20.22</v>
      </c>
      <c r="BG219" s="27">
        <f t="shared" si="73"/>
        <v>19.829999999999998</v>
      </c>
      <c r="BH219" s="195"/>
      <c r="BI219" s="30" t="s">
        <v>499</v>
      </c>
      <c r="BJ219" s="30">
        <f>MIN(BJ115:BJ214)</f>
        <v>1</v>
      </c>
      <c r="BK219" s="30">
        <f t="shared" ref="BK219" si="74">MIN(BK115:BK214)</f>
        <v>1</v>
      </c>
      <c r="BL219" s="30">
        <f>MIN(BL115:BL214)</f>
        <v>1</v>
      </c>
      <c r="BM219" s="30">
        <f t="shared" ref="BM219:BS219" si="75">MIN(BM115:BM214)</f>
        <v>1</v>
      </c>
      <c r="BN219" s="30">
        <f t="shared" si="75"/>
        <v>2</v>
      </c>
      <c r="BO219" s="30">
        <f t="shared" si="75"/>
        <v>4</v>
      </c>
      <c r="BP219" s="30">
        <f t="shared" si="75"/>
        <v>4</v>
      </c>
      <c r="BQ219" s="30">
        <f t="shared" si="75"/>
        <v>2</v>
      </c>
      <c r="BR219" s="30">
        <f t="shared" si="75"/>
        <v>5</v>
      </c>
      <c r="BS219" s="30">
        <f t="shared" si="75"/>
        <v>3</v>
      </c>
      <c r="BU219" s="30" t="s">
        <v>499</v>
      </c>
      <c r="BV219" s="30">
        <f>MIN(BV115:BV214)</f>
        <v>1</v>
      </c>
      <c r="BW219" s="30">
        <f t="shared" ref="BW219" si="76">MIN(BW115:BW214)</f>
        <v>1</v>
      </c>
      <c r="BX219" s="30">
        <f>MIN(BX115:BX214)</f>
        <v>1</v>
      </c>
      <c r="BY219" s="30">
        <f t="shared" ref="BY219:CE219" si="77">MIN(BY115:BY214)</f>
        <v>1</v>
      </c>
      <c r="BZ219" s="30">
        <f t="shared" si="77"/>
        <v>1</v>
      </c>
      <c r="CA219" s="30">
        <f t="shared" si="77"/>
        <v>1</v>
      </c>
      <c r="CB219" s="30">
        <f t="shared" si="77"/>
        <v>1</v>
      </c>
      <c r="CC219" s="30">
        <f t="shared" si="77"/>
        <v>1</v>
      </c>
      <c r="CD219" s="30">
        <f t="shared" si="77"/>
        <v>1</v>
      </c>
      <c r="CE219" s="30">
        <f t="shared" si="77"/>
        <v>1</v>
      </c>
    </row>
    <row r="220" spans="1:83" ht="14.25" customHeight="1" x14ac:dyDescent="0.2">
      <c r="A220" s="26" t="s">
        <v>207</v>
      </c>
      <c r="B220" s="26">
        <f>MAX(B115:B214)</f>
        <v>99</v>
      </c>
      <c r="C220" s="26">
        <f t="shared" ref="C220:K220" si="78">MAX(C115:C214)</f>
        <v>1957</v>
      </c>
      <c r="D220" s="26">
        <f t="shared" si="78"/>
        <v>1444</v>
      </c>
      <c r="E220" s="26">
        <f t="shared" si="78"/>
        <v>2845</v>
      </c>
      <c r="F220" s="26">
        <f t="shared" si="78"/>
        <v>4322</v>
      </c>
      <c r="G220" s="26">
        <f t="shared" si="78"/>
        <v>3892</v>
      </c>
      <c r="H220" s="26">
        <f t="shared" si="78"/>
        <v>4835</v>
      </c>
      <c r="I220" s="26">
        <f t="shared" si="78"/>
        <v>4789</v>
      </c>
      <c r="J220" s="26">
        <f t="shared" si="78"/>
        <v>3138</v>
      </c>
      <c r="K220" s="26">
        <f t="shared" si="78"/>
        <v>2269</v>
      </c>
      <c r="M220" s="26" t="s">
        <v>207</v>
      </c>
      <c r="N220" s="26">
        <f>MAX(N115:N214)</f>
        <v>100</v>
      </c>
      <c r="O220" s="26">
        <f t="shared" ref="O220:W220" si="79">MAX(O115:O214)</f>
        <v>1637</v>
      </c>
      <c r="P220" s="26">
        <f t="shared" si="79"/>
        <v>2121</v>
      </c>
      <c r="Q220" s="26">
        <f t="shared" si="79"/>
        <v>6984</v>
      </c>
      <c r="R220" s="26">
        <f t="shared" si="79"/>
        <v>6434</v>
      </c>
      <c r="S220" s="26">
        <f t="shared" si="79"/>
        <v>5046</v>
      </c>
      <c r="T220" s="26">
        <f t="shared" si="79"/>
        <v>4204</v>
      </c>
      <c r="U220" s="26">
        <f t="shared" si="79"/>
        <v>3966</v>
      </c>
      <c r="V220" s="26">
        <f t="shared" si="79"/>
        <v>4428</v>
      </c>
      <c r="W220" s="26">
        <f t="shared" si="79"/>
        <v>1614</v>
      </c>
      <c r="Y220" s="26" t="s">
        <v>500</v>
      </c>
      <c r="Z220" s="26">
        <f>MAX(Z115:Z214)</f>
        <v>99</v>
      </c>
      <c r="AA220" s="26">
        <f t="shared" ref="AA220:AI220" si="80">MAX(AA115:AA214)</f>
        <v>1957</v>
      </c>
      <c r="AB220" s="26">
        <f t="shared" si="80"/>
        <v>1444</v>
      </c>
      <c r="AC220" s="26">
        <f t="shared" si="80"/>
        <v>2845</v>
      </c>
      <c r="AD220" s="26">
        <f t="shared" si="80"/>
        <v>4322</v>
      </c>
      <c r="AE220" s="26">
        <f t="shared" si="80"/>
        <v>3892</v>
      </c>
      <c r="AF220" s="26">
        <f t="shared" si="80"/>
        <v>4835</v>
      </c>
      <c r="AG220" s="26">
        <f t="shared" si="80"/>
        <v>4789</v>
      </c>
      <c r="AH220" s="26">
        <f t="shared" si="80"/>
        <v>3138</v>
      </c>
      <c r="AI220" s="26">
        <f t="shared" si="80"/>
        <v>2269</v>
      </c>
      <c r="AK220" s="26" t="s">
        <v>500</v>
      </c>
      <c r="AL220" s="26">
        <f>MAX(AL115:AL214)</f>
        <v>100</v>
      </c>
      <c r="AM220" s="26">
        <f t="shared" ref="AM220:AU220" si="81">MAX(AM115:AM214)</f>
        <v>1637</v>
      </c>
      <c r="AN220" s="26">
        <f t="shared" si="81"/>
        <v>2121</v>
      </c>
      <c r="AO220" s="26">
        <f t="shared" si="81"/>
        <v>6984</v>
      </c>
      <c r="AP220" s="26">
        <f t="shared" si="81"/>
        <v>6434</v>
      </c>
      <c r="AQ220" s="26">
        <f t="shared" si="81"/>
        <v>5046</v>
      </c>
      <c r="AR220" s="26">
        <f t="shared" si="81"/>
        <v>4204</v>
      </c>
      <c r="AS220" s="26">
        <f t="shared" si="81"/>
        <v>3966</v>
      </c>
      <c r="AT220" s="26">
        <f t="shared" si="81"/>
        <v>4428</v>
      </c>
      <c r="AU220" s="26">
        <f t="shared" si="81"/>
        <v>1614</v>
      </c>
      <c r="AW220" s="26" t="s">
        <v>500</v>
      </c>
      <c r="AX220" s="27">
        <f>MAX(AX115:AX214)</f>
        <v>30.32</v>
      </c>
      <c r="AY220" s="27">
        <f t="shared" ref="AY220:BG220" si="82">MAX(AY115:AY214)</f>
        <v>32.01</v>
      </c>
      <c r="AZ220" s="27">
        <f t="shared" si="82"/>
        <v>30.72</v>
      </c>
      <c r="BA220" s="27">
        <f t="shared" si="82"/>
        <v>34.090000000000003</v>
      </c>
      <c r="BB220" s="27">
        <f t="shared" si="82"/>
        <v>30.96</v>
      </c>
      <c r="BC220" s="27">
        <f t="shared" si="82"/>
        <v>27.4</v>
      </c>
      <c r="BD220" s="27">
        <f t="shared" si="82"/>
        <v>25.84</v>
      </c>
      <c r="BE220" s="27">
        <f t="shared" si="82"/>
        <v>24.98</v>
      </c>
      <c r="BF220" s="27">
        <f t="shared" si="82"/>
        <v>25.2</v>
      </c>
      <c r="BG220" s="27">
        <f t="shared" si="82"/>
        <v>23.94</v>
      </c>
      <c r="BH220" s="195"/>
      <c r="BI220" s="26" t="s">
        <v>500</v>
      </c>
      <c r="BJ220" s="26">
        <f>MAX(BJ115:BJ214)</f>
        <v>100</v>
      </c>
      <c r="BK220" s="26">
        <f t="shared" ref="BK220:BS220" si="83">MAX(BK115:BK214)</f>
        <v>1637</v>
      </c>
      <c r="BL220" s="26">
        <f t="shared" si="83"/>
        <v>2121</v>
      </c>
      <c r="BM220" s="26">
        <f t="shared" si="83"/>
        <v>6984</v>
      </c>
      <c r="BN220" s="26">
        <f t="shared" si="83"/>
        <v>6434</v>
      </c>
      <c r="BO220" s="26">
        <f t="shared" si="83"/>
        <v>5046</v>
      </c>
      <c r="BP220" s="26">
        <f t="shared" si="83"/>
        <v>4204</v>
      </c>
      <c r="BQ220" s="26">
        <f t="shared" si="83"/>
        <v>3966</v>
      </c>
      <c r="BR220" s="26">
        <f t="shared" si="83"/>
        <v>4428</v>
      </c>
      <c r="BS220" s="26">
        <f t="shared" si="83"/>
        <v>1614</v>
      </c>
      <c r="BU220" s="26" t="s">
        <v>500</v>
      </c>
      <c r="BV220" s="26">
        <f>MAX(BV115:BV214)</f>
        <v>99</v>
      </c>
      <c r="BW220" s="26">
        <f t="shared" ref="BW220:CE220" si="84">MAX(BW115:BW214)</f>
        <v>2367</v>
      </c>
      <c r="BX220" s="26">
        <f t="shared" si="84"/>
        <v>7439</v>
      </c>
      <c r="BY220" s="26">
        <f t="shared" si="84"/>
        <v>3906</v>
      </c>
      <c r="BZ220" s="26">
        <f t="shared" si="84"/>
        <v>4639</v>
      </c>
      <c r="CA220" s="26">
        <f t="shared" si="84"/>
        <v>2248</v>
      </c>
      <c r="CB220" s="26">
        <f t="shared" si="84"/>
        <v>1183</v>
      </c>
      <c r="CC220" s="26">
        <f t="shared" si="84"/>
        <v>1501</v>
      </c>
      <c r="CD220" s="26">
        <f t="shared" si="84"/>
        <v>3207</v>
      </c>
      <c r="CE220" s="26">
        <f t="shared" si="84"/>
        <v>698</v>
      </c>
    </row>
    <row r="221" spans="1:83" ht="14.25" customHeight="1" x14ac:dyDescent="0.2">
      <c r="A221" s="32" t="s">
        <v>208</v>
      </c>
      <c r="B221" s="30">
        <f>COUNT(B115:B214)</f>
        <v>100</v>
      </c>
      <c r="C221" s="30">
        <f t="shared" ref="C221:J221" si="85">COUNT(C115:C214)</f>
        <v>96</v>
      </c>
      <c r="D221" s="30">
        <f t="shared" si="85"/>
        <v>95</v>
      </c>
      <c r="E221" s="30">
        <f t="shared" si="85"/>
        <v>94</v>
      </c>
      <c r="F221" s="30">
        <f t="shared" si="85"/>
        <v>82</v>
      </c>
      <c r="G221" s="30">
        <f t="shared" si="85"/>
        <v>75</v>
      </c>
      <c r="H221" s="30">
        <f t="shared" si="85"/>
        <v>74</v>
      </c>
      <c r="I221" s="30">
        <f t="shared" si="85"/>
        <v>69</v>
      </c>
      <c r="J221" s="30">
        <f t="shared" si="85"/>
        <v>66</v>
      </c>
      <c r="K221" s="30">
        <f>COUNT(K115:K214)</f>
        <v>50</v>
      </c>
      <c r="M221" s="32" t="s">
        <v>208</v>
      </c>
      <c r="N221" s="30">
        <f>COUNT(N115:N214)</f>
        <v>100</v>
      </c>
      <c r="O221" s="30">
        <f t="shared" ref="O221:V221" si="86">COUNT(O115:O214)</f>
        <v>96</v>
      </c>
      <c r="P221" s="30">
        <f t="shared" si="86"/>
        <v>92</v>
      </c>
      <c r="Q221" s="30">
        <f t="shared" si="86"/>
        <v>87</v>
      </c>
      <c r="R221" s="30">
        <f t="shared" si="86"/>
        <v>82</v>
      </c>
      <c r="S221" s="30">
        <f t="shared" si="86"/>
        <v>71</v>
      </c>
      <c r="T221" s="30">
        <f t="shared" si="86"/>
        <v>65</v>
      </c>
      <c r="U221" s="30">
        <f t="shared" si="86"/>
        <v>67</v>
      </c>
      <c r="V221" s="30">
        <f t="shared" si="86"/>
        <v>66</v>
      </c>
      <c r="W221" s="30">
        <f>COUNT(W115:W214)</f>
        <v>54</v>
      </c>
      <c r="Y221" s="32" t="s">
        <v>208</v>
      </c>
      <c r="Z221" s="30">
        <f>COUNT(Z115:Z214)</f>
        <v>100</v>
      </c>
      <c r="AA221" s="30">
        <f t="shared" ref="AA221:AH221" si="87">COUNT(AA115:AA214)</f>
        <v>96</v>
      </c>
      <c r="AB221" s="30">
        <f t="shared" si="87"/>
        <v>95</v>
      </c>
      <c r="AC221" s="30">
        <f t="shared" si="87"/>
        <v>94</v>
      </c>
      <c r="AD221" s="30">
        <f t="shared" si="87"/>
        <v>82</v>
      </c>
      <c r="AE221" s="30">
        <f t="shared" si="87"/>
        <v>75</v>
      </c>
      <c r="AF221" s="30">
        <f t="shared" si="87"/>
        <v>74</v>
      </c>
      <c r="AG221" s="30">
        <f t="shared" si="87"/>
        <v>69</v>
      </c>
      <c r="AH221" s="30">
        <f t="shared" si="87"/>
        <v>66</v>
      </c>
      <c r="AI221" s="30">
        <f>COUNT(AI115:AI214)</f>
        <v>50</v>
      </c>
      <c r="AK221" s="32" t="s">
        <v>208</v>
      </c>
      <c r="AL221" s="30">
        <f>COUNT(AL115:AL214)</f>
        <v>100</v>
      </c>
      <c r="AM221" s="30">
        <f t="shared" ref="AM221:AT221" si="88">COUNT(AM115:AM214)</f>
        <v>96</v>
      </c>
      <c r="AN221" s="30">
        <f t="shared" si="88"/>
        <v>92</v>
      </c>
      <c r="AO221" s="30">
        <f t="shared" si="88"/>
        <v>87</v>
      </c>
      <c r="AP221" s="30">
        <f t="shared" si="88"/>
        <v>82</v>
      </c>
      <c r="AQ221" s="30">
        <f t="shared" si="88"/>
        <v>71</v>
      </c>
      <c r="AR221" s="30">
        <f t="shared" si="88"/>
        <v>65</v>
      </c>
      <c r="AS221" s="30">
        <f t="shared" si="88"/>
        <v>67</v>
      </c>
      <c r="AT221" s="30">
        <f t="shared" si="88"/>
        <v>66</v>
      </c>
      <c r="AU221" s="30">
        <f>COUNT(AU115:AU214)</f>
        <v>54</v>
      </c>
      <c r="AW221" s="32" t="s">
        <v>208</v>
      </c>
      <c r="AX221" s="26">
        <f>COUNT(AX115:AX214)</f>
        <v>100</v>
      </c>
      <c r="AY221" s="26">
        <f t="shared" ref="AY221:BG221" si="89">COUNT(AY115:AY214)</f>
        <v>96</v>
      </c>
      <c r="AZ221" s="26">
        <f t="shared" si="89"/>
        <v>92</v>
      </c>
      <c r="BA221" s="26">
        <f t="shared" si="89"/>
        <v>87</v>
      </c>
      <c r="BB221" s="26">
        <f t="shared" si="89"/>
        <v>82</v>
      </c>
      <c r="BC221" s="26">
        <f t="shared" si="89"/>
        <v>71</v>
      </c>
      <c r="BD221" s="26">
        <f t="shared" si="89"/>
        <v>65</v>
      </c>
      <c r="BE221" s="26">
        <f t="shared" si="89"/>
        <v>67</v>
      </c>
      <c r="BF221" s="26">
        <f t="shared" si="89"/>
        <v>66</v>
      </c>
      <c r="BG221" s="26">
        <f t="shared" si="89"/>
        <v>54</v>
      </c>
      <c r="BH221" s="195"/>
      <c r="BI221" s="32" t="s">
        <v>208</v>
      </c>
      <c r="BJ221" s="30">
        <f>COUNT(BJ115:BJ214)</f>
        <v>100</v>
      </c>
      <c r="BK221" s="30">
        <f t="shared" ref="BK221:BR221" si="90">COUNT(BK115:BK214)</f>
        <v>96</v>
      </c>
      <c r="BL221" s="30">
        <f t="shared" si="90"/>
        <v>92</v>
      </c>
      <c r="BM221" s="30">
        <f t="shared" si="90"/>
        <v>87</v>
      </c>
      <c r="BN221" s="30">
        <f t="shared" si="90"/>
        <v>82</v>
      </c>
      <c r="BO221" s="30">
        <f t="shared" si="90"/>
        <v>71</v>
      </c>
      <c r="BP221" s="30">
        <f t="shared" si="90"/>
        <v>65</v>
      </c>
      <c r="BQ221" s="30">
        <f t="shared" si="90"/>
        <v>67</v>
      </c>
      <c r="BR221" s="30">
        <f t="shared" si="90"/>
        <v>66</v>
      </c>
      <c r="BS221" s="30">
        <f>COUNT(BS115:BS214)</f>
        <v>54</v>
      </c>
      <c r="BU221" s="32" t="s">
        <v>208</v>
      </c>
      <c r="BV221" s="30">
        <f>COUNT(BV115:BV214)</f>
        <v>100</v>
      </c>
      <c r="BW221" s="30">
        <f t="shared" ref="BW221:CD221" si="91">COUNT(BW115:BW214)</f>
        <v>97</v>
      </c>
      <c r="BX221" s="30">
        <f t="shared" si="91"/>
        <v>94</v>
      </c>
      <c r="BY221" s="30">
        <f t="shared" si="91"/>
        <v>90</v>
      </c>
      <c r="BZ221" s="30">
        <f t="shared" si="91"/>
        <v>84</v>
      </c>
      <c r="CA221" s="30">
        <f t="shared" si="91"/>
        <v>77</v>
      </c>
      <c r="CB221" s="30">
        <f t="shared" si="91"/>
        <v>76</v>
      </c>
      <c r="CC221" s="30">
        <f t="shared" si="91"/>
        <v>76</v>
      </c>
      <c r="CD221" s="30">
        <f t="shared" si="91"/>
        <v>78</v>
      </c>
      <c r="CE221" s="30">
        <f>COUNT(CE115:CE214)</f>
        <v>68</v>
      </c>
    </row>
    <row r="222" spans="1:83" ht="14.25" customHeight="1" x14ac:dyDescent="0.2">
      <c r="AW222" s="14"/>
      <c r="AX222" s="23"/>
      <c r="AY222" s="24"/>
      <c r="BH222" s="195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</row>
    <row r="223" spans="1:83" ht="14.25" customHeight="1" x14ac:dyDescent="0.2">
      <c r="AW223" s="14"/>
      <c r="AX223" s="23"/>
      <c r="AY223" s="24"/>
      <c r="BH223" s="195"/>
      <c r="BI223" s="25"/>
      <c r="BJ223" s="25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</row>
    <row r="224" spans="1:83" ht="14.25" customHeight="1" x14ac:dyDescent="0.2">
      <c r="A224" s="200" t="s">
        <v>0</v>
      </c>
      <c r="B224" s="203" t="s">
        <v>211</v>
      </c>
      <c r="C224" s="203"/>
      <c r="D224" s="203"/>
      <c r="E224" s="203"/>
      <c r="F224" s="203"/>
      <c r="G224" s="203"/>
      <c r="H224" s="203"/>
      <c r="I224" s="203"/>
      <c r="J224" s="203"/>
      <c r="K224" s="203"/>
      <c r="M224" s="201" t="s">
        <v>0</v>
      </c>
      <c r="N224" s="202" t="s">
        <v>211</v>
      </c>
      <c r="O224" s="202"/>
      <c r="P224" s="202"/>
      <c r="Q224" s="202"/>
      <c r="R224" s="202"/>
      <c r="S224" s="202"/>
      <c r="T224" s="202"/>
      <c r="U224" s="202"/>
      <c r="V224" s="202"/>
      <c r="W224" s="202"/>
      <c r="Y224" s="200" t="s">
        <v>504</v>
      </c>
      <c r="Z224" s="203" t="s">
        <v>503</v>
      </c>
      <c r="AA224" s="203"/>
      <c r="AB224" s="203"/>
      <c r="AC224" s="203"/>
      <c r="AD224" s="203"/>
      <c r="AE224" s="203"/>
      <c r="AF224" s="203"/>
      <c r="AG224" s="203"/>
      <c r="AH224" s="203"/>
      <c r="AI224" s="203"/>
      <c r="AK224" s="201" t="s">
        <v>504</v>
      </c>
      <c r="AL224" s="202" t="s">
        <v>503</v>
      </c>
      <c r="AM224" s="202"/>
      <c r="AN224" s="202"/>
      <c r="AO224" s="202"/>
      <c r="AP224" s="202"/>
      <c r="AQ224" s="202"/>
      <c r="AR224" s="202"/>
      <c r="AS224" s="202"/>
      <c r="AT224" s="202"/>
      <c r="AU224" s="202"/>
      <c r="AW224" s="14"/>
      <c r="AX224" s="23"/>
      <c r="AY224" s="24"/>
      <c r="BH224" s="195"/>
      <c r="BI224" s="25"/>
      <c r="BJ224" s="25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</row>
    <row r="225" spans="1:83" ht="14.25" customHeight="1" x14ac:dyDescent="0.2">
      <c r="A225" s="200"/>
      <c r="B225" s="15">
        <v>9</v>
      </c>
      <c r="C225" s="16">
        <v>10</v>
      </c>
      <c r="D225" s="16">
        <v>11</v>
      </c>
      <c r="E225" s="16">
        <v>12</v>
      </c>
      <c r="F225" s="16">
        <v>13</v>
      </c>
      <c r="G225" s="16">
        <v>14</v>
      </c>
      <c r="H225" s="16">
        <v>15</v>
      </c>
      <c r="I225" s="16">
        <v>16</v>
      </c>
      <c r="J225" s="16">
        <v>17</v>
      </c>
      <c r="K225" s="21">
        <v>18</v>
      </c>
      <c r="M225" s="201"/>
      <c r="N225" s="17">
        <v>9</v>
      </c>
      <c r="O225" s="18">
        <v>10</v>
      </c>
      <c r="P225" s="18">
        <v>11</v>
      </c>
      <c r="Q225" s="18">
        <v>12</v>
      </c>
      <c r="R225" s="18">
        <v>13</v>
      </c>
      <c r="S225" s="18">
        <v>14</v>
      </c>
      <c r="T225" s="18">
        <v>15</v>
      </c>
      <c r="U225" s="18">
        <v>16</v>
      </c>
      <c r="V225" s="18">
        <v>17</v>
      </c>
      <c r="W225" s="22">
        <v>18</v>
      </c>
      <c r="Y225" s="200"/>
      <c r="Z225" s="15">
        <v>9</v>
      </c>
      <c r="AA225" s="16">
        <v>10</v>
      </c>
      <c r="AB225" s="16">
        <v>11</v>
      </c>
      <c r="AC225" s="16">
        <v>12</v>
      </c>
      <c r="AD225" s="16">
        <v>13</v>
      </c>
      <c r="AE225" s="16">
        <v>14</v>
      </c>
      <c r="AF225" s="16">
        <v>15</v>
      </c>
      <c r="AG225" s="16">
        <v>16</v>
      </c>
      <c r="AH225" s="16">
        <v>17</v>
      </c>
      <c r="AI225" s="192">
        <v>18</v>
      </c>
      <c r="AK225" s="201"/>
      <c r="AL225" s="17">
        <v>9</v>
      </c>
      <c r="AM225" s="18">
        <v>10</v>
      </c>
      <c r="AN225" s="18">
        <v>11</v>
      </c>
      <c r="AO225" s="18">
        <v>12</v>
      </c>
      <c r="AP225" s="18">
        <v>13</v>
      </c>
      <c r="AQ225" s="18">
        <v>14</v>
      </c>
      <c r="AR225" s="18">
        <v>15</v>
      </c>
      <c r="AS225" s="18">
        <v>16</v>
      </c>
      <c r="AT225" s="18">
        <v>17</v>
      </c>
      <c r="AU225" s="193">
        <v>18</v>
      </c>
      <c r="AW225" s="14"/>
      <c r="AX225" s="23"/>
      <c r="AY225" s="24"/>
      <c r="BH225" s="195"/>
      <c r="BI225" s="25"/>
      <c r="BJ225" s="25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</row>
    <row r="226" spans="1:83" ht="14.25" customHeight="1" x14ac:dyDescent="0.2">
      <c r="A226" s="19" t="s">
        <v>1</v>
      </c>
      <c r="B226" s="7">
        <v>1</v>
      </c>
      <c r="C226" s="7">
        <v>1</v>
      </c>
      <c r="D226" s="7">
        <v>1</v>
      </c>
      <c r="E226" s="7">
        <v>1</v>
      </c>
      <c r="F226" s="7">
        <v>1</v>
      </c>
      <c r="G226" s="7">
        <v>7</v>
      </c>
      <c r="H226" s="7">
        <v>105</v>
      </c>
      <c r="I226" s="7">
        <v>815</v>
      </c>
      <c r="J226" s="7"/>
      <c r="K226" s="7"/>
      <c r="M226" s="19" t="s">
        <v>103</v>
      </c>
      <c r="N226" s="7">
        <v>1</v>
      </c>
      <c r="O226" s="7">
        <v>1</v>
      </c>
      <c r="P226" s="7">
        <v>1</v>
      </c>
      <c r="Q226" s="7">
        <v>1</v>
      </c>
      <c r="R226" s="7">
        <v>1</v>
      </c>
      <c r="S226" s="7">
        <v>1</v>
      </c>
      <c r="T226" s="7">
        <v>1</v>
      </c>
      <c r="U226" s="7">
        <v>1</v>
      </c>
      <c r="V226" s="7">
        <v>1</v>
      </c>
      <c r="W226" s="7">
        <v>3</v>
      </c>
      <c r="Y226" s="19">
        <v>1</v>
      </c>
      <c r="Z226" s="7">
        <v>1</v>
      </c>
      <c r="AA226" s="7">
        <v>1</v>
      </c>
      <c r="AB226" s="7">
        <v>1</v>
      </c>
      <c r="AC226" s="7">
        <v>1</v>
      </c>
      <c r="AD226" s="7">
        <v>1</v>
      </c>
      <c r="AE226" s="7">
        <v>7</v>
      </c>
      <c r="AF226" s="7">
        <v>105</v>
      </c>
      <c r="AG226" s="7">
        <v>815</v>
      </c>
      <c r="AH226" s="7"/>
      <c r="AI226" s="7"/>
      <c r="AK226" s="19">
        <v>1</v>
      </c>
      <c r="AL226" s="7">
        <v>1</v>
      </c>
      <c r="AM226" s="7">
        <v>1</v>
      </c>
      <c r="AN226" s="7">
        <v>1</v>
      </c>
      <c r="AO226" s="7">
        <v>1</v>
      </c>
      <c r="AP226" s="7">
        <v>1</v>
      </c>
      <c r="AQ226" s="7">
        <v>1</v>
      </c>
      <c r="AR226" s="7">
        <v>1</v>
      </c>
      <c r="AS226" s="7">
        <v>1</v>
      </c>
      <c r="AT226" s="7">
        <v>1</v>
      </c>
      <c r="AU226" s="7">
        <v>3</v>
      </c>
      <c r="AW226" s="14"/>
      <c r="AX226" s="23"/>
      <c r="AY226" s="24"/>
      <c r="BH226" s="195"/>
      <c r="BI226" s="25"/>
      <c r="BJ226" s="25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</row>
    <row r="227" spans="1:83" ht="14.25" customHeight="1" x14ac:dyDescent="0.2">
      <c r="A227" s="20" t="s">
        <v>2</v>
      </c>
      <c r="B227" s="9">
        <v>2</v>
      </c>
      <c r="C227" s="9">
        <v>4</v>
      </c>
      <c r="D227" s="10">
        <v>4</v>
      </c>
      <c r="E227" s="10">
        <v>2</v>
      </c>
      <c r="F227" s="10">
        <v>9</v>
      </c>
      <c r="G227" s="10">
        <v>9</v>
      </c>
      <c r="H227" s="10">
        <v>15</v>
      </c>
      <c r="I227" s="10">
        <v>31</v>
      </c>
      <c r="J227" s="10">
        <v>53</v>
      </c>
      <c r="K227" s="10">
        <v>168</v>
      </c>
      <c r="M227" s="20" t="s">
        <v>104</v>
      </c>
      <c r="N227" s="9">
        <v>2</v>
      </c>
      <c r="O227" s="9">
        <v>4</v>
      </c>
      <c r="P227" s="10">
        <v>16</v>
      </c>
      <c r="Q227" s="10">
        <v>7</v>
      </c>
      <c r="R227" s="10">
        <v>3</v>
      </c>
      <c r="S227" s="10">
        <v>10</v>
      </c>
      <c r="T227" s="10">
        <v>7</v>
      </c>
      <c r="U227" s="10">
        <v>2</v>
      </c>
      <c r="V227" s="10">
        <v>8</v>
      </c>
      <c r="W227" s="10">
        <v>17</v>
      </c>
      <c r="Y227" s="20">
        <v>2</v>
      </c>
      <c r="Z227" s="9">
        <v>2</v>
      </c>
      <c r="AA227" s="9">
        <v>4</v>
      </c>
      <c r="AB227" s="10">
        <v>4</v>
      </c>
      <c r="AC227" s="10">
        <v>2</v>
      </c>
      <c r="AD227" s="10">
        <v>9</v>
      </c>
      <c r="AE227" s="10">
        <v>9</v>
      </c>
      <c r="AF227" s="10">
        <v>15</v>
      </c>
      <c r="AG227" s="10">
        <v>31</v>
      </c>
      <c r="AH227" s="10">
        <v>53</v>
      </c>
      <c r="AI227" s="10">
        <v>168</v>
      </c>
      <c r="AK227" s="20">
        <v>2</v>
      </c>
      <c r="AL227" s="9">
        <v>2</v>
      </c>
      <c r="AM227" s="9">
        <v>4</v>
      </c>
      <c r="AN227" s="10">
        <v>16</v>
      </c>
      <c r="AO227" s="10">
        <v>7</v>
      </c>
      <c r="AP227" s="10">
        <v>3</v>
      </c>
      <c r="AQ227" s="10">
        <v>10</v>
      </c>
      <c r="AR227" s="10">
        <v>7</v>
      </c>
      <c r="AS227" s="10">
        <v>2</v>
      </c>
      <c r="AT227" s="10">
        <v>8</v>
      </c>
      <c r="AU227" s="10">
        <v>17</v>
      </c>
      <c r="AW227" s="14"/>
      <c r="AX227" s="23"/>
      <c r="AY227" s="24"/>
      <c r="BH227" s="195"/>
      <c r="BI227" s="25"/>
      <c r="BJ227" s="25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</row>
    <row r="228" spans="1:83" ht="14.25" customHeight="1" x14ac:dyDescent="0.2">
      <c r="A228" s="19" t="s">
        <v>3</v>
      </c>
      <c r="B228" s="2">
        <v>2</v>
      </c>
      <c r="C228" s="2">
        <v>1</v>
      </c>
      <c r="D228" s="2">
        <v>1</v>
      </c>
      <c r="E228" s="2">
        <v>1</v>
      </c>
      <c r="F228" s="2">
        <v>1</v>
      </c>
      <c r="G228" s="2">
        <v>1</v>
      </c>
      <c r="H228" s="2">
        <v>3</v>
      </c>
      <c r="I228" s="2">
        <v>3</v>
      </c>
      <c r="J228" s="2">
        <v>4</v>
      </c>
      <c r="K228" s="2">
        <v>1</v>
      </c>
      <c r="M228" s="19" t="s">
        <v>105</v>
      </c>
      <c r="N228" s="2">
        <v>3</v>
      </c>
      <c r="O228" s="2">
        <v>5</v>
      </c>
      <c r="P228" s="2">
        <v>10</v>
      </c>
      <c r="Q228" s="2">
        <v>2</v>
      </c>
      <c r="R228" s="2"/>
      <c r="S228" s="2"/>
      <c r="T228" s="2"/>
      <c r="U228" s="2">
        <v>78</v>
      </c>
      <c r="V228" s="2">
        <v>57</v>
      </c>
      <c r="W228" s="2">
        <v>3</v>
      </c>
      <c r="Y228" s="19">
        <v>3</v>
      </c>
      <c r="Z228" s="2">
        <v>2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3</v>
      </c>
      <c r="AG228" s="2">
        <v>3</v>
      </c>
      <c r="AH228" s="2">
        <v>4</v>
      </c>
      <c r="AI228" s="2">
        <v>1</v>
      </c>
      <c r="AK228" s="19">
        <v>3</v>
      </c>
      <c r="AL228" s="2">
        <v>3</v>
      </c>
      <c r="AM228" s="2">
        <v>5</v>
      </c>
      <c r="AN228" s="2">
        <v>10</v>
      </c>
      <c r="AO228" s="2">
        <v>2</v>
      </c>
      <c r="AP228" s="2"/>
      <c r="AQ228" s="2"/>
      <c r="AR228" s="2"/>
      <c r="AS228" s="2">
        <v>78</v>
      </c>
      <c r="AT228" s="2">
        <v>57</v>
      </c>
      <c r="AU228" s="2">
        <v>3</v>
      </c>
      <c r="AW228" s="14"/>
      <c r="AX228" s="23"/>
      <c r="AY228" s="24"/>
      <c r="BH228" s="195"/>
      <c r="BI228" s="25"/>
      <c r="BJ228" s="25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</row>
    <row r="229" spans="1:83" ht="14.25" customHeight="1" x14ac:dyDescent="0.2">
      <c r="A229" s="20" t="s">
        <v>4</v>
      </c>
      <c r="B229" s="10">
        <v>3</v>
      </c>
      <c r="C229" s="10"/>
      <c r="D229" s="10"/>
      <c r="E229" s="10"/>
      <c r="F229" s="10"/>
      <c r="G229" s="10"/>
      <c r="H229" s="10"/>
      <c r="I229" s="10"/>
      <c r="J229" s="10"/>
      <c r="K229" s="10"/>
      <c r="M229" s="20" t="s">
        <v>106</v>
      </c>
      <c r="N229" s="10">
        <v>4</v>
      </c>
      <c r="O229" s="10">
        <v>9</v>
      </c>
      <c r="P229" s="10">
        <v>18</v>
      </c>
      <c r="Q229" s="10">
        <v>14</v>
      </c>
      <c r="R229" s="10">
        <v>13</v>
      </c>
      <c r="S229" s="10">
        <v>16</v>
      </c>
      <c r="T229" s="10">
        <v>14</v>
      </c>
      <c r="U229" s="10">
        <v>10</v>
      </c>
      <c r="V229" s="10">
        <v>3</v>
      </c>
      <c r="W229" s="10">
        <v>5</v>
      </c>
      <c r="Y229" s="20">
        <v>4</v>
      </c>
      <c r="Z229" s="10">
        <v>3</v>
      </c>
      <c r="AA229" s="10"/>
      <c r="AB229" s="10"/>
      <c r="AC229" s="10"/>
      <c r="AD229" s="10"/>
      <c r="AE229" s="10"/>
      <c r="AF229" s="10"/>
      <c r="AG229" s="10"/>
      <c r="AH229" s="10"/>
      <c r="AI229" s="10"/>
      <c r="AK229" s="20">
        <v>4</v>
      </c>
      <c r="AL229" s="10">
        <v>4</v>
      </c>
      <c r="AM229" s="10">
        <v>9</v>
      </c>
      <c r="AN229" s="10">
        <v>18</v>
      </c>
      <c r="AO229" s="10">
        <v>14</v>
      </c>
      <c r="AP229" s="10">
        <v>13</v>
      </c>
      <c r="AQ229" s="10">
        <v>16</v>
      </c>
      <c r="AR229" s="10">
        <v>14</v>
      </c>
      <c r="AS229" s="10">
        <v>10</v>
      </c>
      <c r="AT229" s="10">
        <v>3</v>
      </c>
      <c r="AU229" s="10">
        <v>5</v>
      </c>
      <c r="AW229" s="14"/>
      <c r="AX229" s="23"/>
      <c r="AY229" s="24"/>
      <c r="BH229" s="195"/>
      <c r="BI229" s="25"/>
      <c r="BJ229" s="25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</row>
    <row r="230" spans="1:83" ht="14.25" customHeight="1" x14ac:dyDescent="0.2">
      <c r="A230" s="19" t="s">
        <v>5</v>
      </c>
      <c r="B230" s="1">
        <v>2</v>
      </c>
      <c r="C230" s="1">
        <v>1</v>
      </c>
      <c r="D230" s="2">
        <v>6</v>
      </c>
      <c r="E230" s="2">
        <v>1</v>
      </c>
      <c r="F230" s="2">
        <v>1</v>
      </c>
      <c r="G230" s="2">
        <v>2</v>
      </c>
      <c r="H230" s="2">
        <v>1</v>
      </c>
      <c r="I230" s="2">
        <v>6</v>
      </c>
      <c r="J230" s="2">
        <v>1</v>
      </c>
      <c r="K230" s="2">
        <v>5</v>
      </c>
      <c r="M230" s="19" t="s">
        <v>107</v>
      </c>
      <c r="N230" s="1">
        <v>5</v>
      </c>
      <c r="O230" s="1">
        <v>2</v>
      </c>
      <c r="P230" s="2">
        <v>2</v>
      </c>
      <c r="Q230" s="2">
        <v>1</v>
      </c>
      <c r="R230" s="2">
        <v>8</v>
      </c>
      <c r="S230" s="2">
        <v>12</v>
      </c>
      <c r="T230" s="2">
        <v>22</v>
      </c>
      <c r="U230" s="2">
        <v>15</v>
      </c>
      <c r="V230" s="2">
        <v>35</v>
      </c>
      <c r="W230" s="2">
        <v>115</v>
      </c>
      <c r="Y230" s="19">
        <v>5</v>
      </c>
      <c r="Z230" s="1">
        <v>2</v>
      </c>
      <c r="AA230" s="1">
        <v>1</v>
      </c>
      <c r="AB230" s="2">
        <v>6</v>
      </c>
      <c r="AC230" s="2">
        <v>1</v>
      </c>
      <c r="AD230" s="2">
        <v>1</v>
      </c>
      <c r="AE230" s="2">
        <v>2</v>
      </c>
      <c r="AF230" s="2">
        <v>1</v>
      </c>
      <c r="AG230" s="2">
        <v>6</v>
      </c>
      <c r="AH230" s="2">
        <v>1</v>
      </c>
      <c r="AI230" s="2">
        <v>5</v>
      </c>
      <c r="AK230" s="19">
        <v>5</v>
      </c>
      <c r="AL230" s="1">
        <v>5</v>
      </c>
      <c r="AM230" s="1">
        <v>2</v>
      </c>
      <c r="AN230" s="2">
        <v>2</v>
      </c>
      <c r="AO230" s="2">
        <v>1</v>
      </c>
      <c r="AP230" s="2">
        <v>8</v>
      </c>
      <c r="AQ230" s="2">
        <v>12</v>
      </c>
      <c r="AR230" s="2">
        <v>22</v>
      </c>
      <c r="AS230" s="2">
        <v>15</v>
      </c>
      <c r="AT230" s="2">
        <v>35</v>
      </c>
      <c r="AU230" s="2">
        <v>115</v>
      </c>
      <c r="AW230" s="14"/>
      <c r="AX230" s="23"/>
      <c r="AY230" s="24"/>
      <c r="BH230" s="195"/>
      <c r="BI230" s="25"/>
      <c r="BJ230" s="25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</row>
    <row r="231" spans="1:83" ht="14.25" customHeight="1" x14ac:dyDescent="0.2">
      <c r="A231" s="20" t="s">
        <v>6</v>
      </c>
      <c r="B231" s="10">
        <v>1</v>
      </c>
      <c r="C231" s="10">
        <v>2</v>
      </c>
      <c r="D231" s="10">
        <v>2</v>
      </c>
      <c r="E231" s="10">
        <v>2</v>
      </c>
      <c r="F231" s="10">
        <v>1</v>
      </c>
      <c r="G231" s="10">
        <v>1</v>
      </c>
      <c r="H231" s="10">
        <v>5</v>
      </c>
      <c r="I231" s="10">
        <v>3</v>
      </c>
      <c r="J231" s="10">
        <v>19</v>
      </c>
      <c r="K231" s="10">
        <v>100</v>
      </c>
      <c r="M231" s="20" t="s">
        <v>108</v>
      </c>
      <c r="N231" s="10">
        <v>6</v>
      </c>
      <c r="O231" s="10">
        <v>12</v>
      </c>
      <c r="P231" s="10">
        <v>18</v>
      </c>
      <c r="Q231" s="10">
        <v>19</v>
      </c>
      <c r="R231" s="10">
        <v>13</v>
      </c>
      <c r="S231" s="10">
        <v>17</v>
      </c>
      <c r="T231" s="10">
        <v>13</v>
      </c>
      <c r="U231" s="10">
        <v>16</v>
      </c>
      <c r="V231" s="10">
        <v>53</v>
      </c>
      <c r="W231" s="10">
        <v>38</v>
      </c>
      <c r="Y231" s="20">
        <v>6</v>
      </c>
      <c r="Z231" s="10">
        <v>1</v>
      </c>
      <c r="AA231" s="10">
        <v>2</v>
      </c>
      <c r="AB231" s="10">
        <v>2</v>
      </c>
      <c r="AC231" s="10">
        <v>2</v>
      </c>
      <c r="AD231" s="10">
        <v>1</v>
      </c>
      <c r="AE231" s="10">
        <v>1</v>
      </c>
      <c r="AF231" s="10">
        <v>5</v>
      </c>
      <c r="AG231" s="10">
        <v>3</v>
      </c>
      <c r="AH231" s="10">
        <v>19</v>
      </c>
      <c r="AI231" s="10">
        <v>100</v>
      </c>
      <c r="AK231" s="20">
        <v>6</v>
      </c>
      <c r="AL231" s="10">
        <v>6</v>
      </c>
      <c r="AM231" s="10">
        <v>12</v>
      </c>
      <c r="AN231" s="10">
        <v>18</v>
      </c>
      <c r="AO231" s="10">
        <v>19</v>
      </c>
      <c r="AP231" s="10">
        <v>13</v>
      </c>
      <c r="AQ231" s="10">
        <v>17</v>
      </c>
      <c r="AR231" s="10">
        <v>13</v>
      </c>
      <c r="AS231" s="10">
        <v>16</v>
      </c>
      <c r="AT231" s="10">
        <v>53</v>
      </c>
      <c r="AU231" s="10">
        <v>38</v>
      </c>
      <c r="AW231" s="14"/>
      <c r="AX231" s="23"/>
      <c r="AY231" s="24"/>
      <c r="BH231" s="195"/>
      <c r="BI231" s="25"/>
      <c r="BJ231" s="25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</row>
    <row r="232" spans="1:83" ht="14.25" customHeight="1" x14ac:dyDescent="0.2">
      <c r="A232" s="19" t="s">
        <v>7</v>
      </c>
      <c r="B232" s="2">
        <v>5</v>
      </c>
      <c r="C232" s="2"/>
      <c r="D232" s="2"/>
      <c r="E232" s="2"/>
      <c r="F232" s="2"/>
      <c r="G232" s="2"/>
      <c r="H232" s="2"/>
      <c r="I232" s="2"/>
      <c r="J232" s="2"/>
      <c r="K232" s="2"/>
      <c r="L232" s="14" t="s">
        <v>212</v>
      </c>
      <c r="M232" s="19" t="s">
        <v>109</v>
      </c>
      <c r="N232" s="2">
        <v>6</v>
      </c>
      <c r="O232" s="2">
        <v>16</v>
      </c>
      <c r="P232" s="2">
        <v>1</v>
      </c>
      <c r="Q232" s="2">
        <v>31</v>
      </c>
      <c r="R232" s="2">
        <v>87</v>
      </c>
      <c r="S232" s="2">
        <v>331</v>
      </c>
      <c r="T232" s="2">
        <v>370</v>
      </c>
      <c r="U232" s="2">
        <v>210</v>
      </c>
      <c r="V232" s="2">
        <v>204</v>
      </c>
      <c r="W232" s="2">
        <v>143</v>
      </c>
      <c r="Y232" s="19">
        <v>7</v>
      </c>
      <c r="Z232" s="2">
        <v>5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14" t="s">
        <v>212</v>
      </c>
      <c r="AK232" s="19">
        <v>7</v>
      </c>
      <c r="AL232" s="2">
        <v>6</v>
      </c>
      <c r="AM232" s="2">
        <v>16</v>
      </c>
      <c r="AN232" s="2">
        <v>1</v>
      </c>
      <c r="AO232" s="2">
        <v>31</v>
      </c>
      <c r="AP232" s="2">
        <v>87</v>
      </c>
      <c r="AQ232" s="2">
        <v>331</v>
      </c>
      <c r="AR232" s="2">
        <v>370</v>
      </c>
      <c r="AS232" s="2">
        <v>210</v>
      </c>
      <c r="AT232" s="2">
        <v>204</v>
      </c>
      <c r="AU232" s="2">
        <v>143</v>
      </c>
      <c r="AW232" s="14"/>
      <c r="AX232" s="23"/>
      <c r="AY232" s="24"/>
      <c r="BH232" s="195"/>
      <c r="BI232" s="25"/>
      <c r="BJ232" s="25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</row>
    <row r="233" spans="1:83" ht="14.25" customHeight="1" x14ac:dyDescent="0.2">
      <c r="A233" s="20" t="s">
        <v>8</v>
      </c>
      <c r="B233" s="10">
        <v>4</v>
      </c>
      <c r="C233" s="10">
        <v>27</v>
      </c>
      <c r="D233" s="10">
        <v>8</v>
      </c>
      <c r="E233" s="10">
        <v>4</v>
      </c>
      <c r="F233" s="10">
        <v>3</v>
      </c>
      <c r="G233" s="10">
        <v>12</v>
      </c>
      <c r="H233" s="10">
        <v>36</v>
      </c>
      <c r="I233" s="10">
        <v>6</v>
      </c>
      <c r="J233" s="10">
        <v>8</v>
      </c>
      <c r="K233" s="10">
        <v>23</v>
      </c>
      <c r="M233" s="20" t="s">
        <v>110</v>
      </c>
      <c r="N233" s="10">
        <v>3</v>
      </c>
      <c r="O233" s="10">
        <v>30</v>
      </c>
      <c r="P233" s="10">
        <v>12</v>
      </c>
      <c r="Q233" s="10">
        <v>14</v>
      </c>
      <c r="R233" s="10">
        <v>8</v>
      </c>
      <c r="S233" s="10">
        <v>9</v>
      </c>
      <c r="T233" s="10">
        <v>7</v>
      </c>
      <c r="U233" s="10"/>
      <c r="V233" s="10"/>
      <c r="W233" s="10"/>
      <c r="Y233" s="20">
        <v>8</v>
      </c>
      <c r="Z233" s="10">
        <v>4</v>
      </c>
      <c r="AA233" s="10">
        <v>27</v>
      </c>
      <c r="AB233" s="10">
        <v>8</v>
      </c>
      <c r="AC233" s="10">
        <v>4</v>
      </c>
      <c r="AD233" s="10">
        <v>3</v>
      </c>
      <c r="AE233" s="10">
        <v>12</v>
      </c>
      <c r="AF233" s="10">
        <v>36</v>
      </c>
      <c r="AG233" s="10">
        <v>6</v>
      </c>
      <c r="AH233" s="10">
        <v>8</v>
      </c>
      <c r="AI233" s="10">
        <v>23</v>
      </c>
      <c r="AK233" s="20">
        <v>8</v>
      </c>
      <c r="AL233" s="10">
        <v>3</v>
      </c>
      <c r="AM233" s="10">
        <v>30</v>
      </c>
      <c r="AN233" s="10">
        <v>12</v>
      </c>
      <c r="AO233" s="10">
        <v>14</v>
      </c>
      <c r="AP233" s="10">
        <v>8</v>
      </c>
      <c r="AQ233" s="10">
        <v>9</v>
      </c>
      <c r="AR233" s="10">
        <v>7</v>
      </c>
      <c r="AS233" s="10"/>
      <c r="AT233" s="10"/>
      <c r="AU233" s="10"/>
      <c r="AW233" s="14"/>
      <c r="AX233" s="23"/>
      <c r="AY233" s="24"/>
      <c r="BH233" s="195"/>
      <c r="BI233" s="25"/>
      <c r="BJ233" s="25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</row>
    <row r="234" spans="1:83" ht="14.25" customHeight="1" x14ac:dyDescent="0.2">
      <c r="A234" s="19" t="s">
        <v>9</v>
      </c>
      <c r="B234" s="2">
        <v>9</v>
      </c>
      <c r="C234" s="2">
        <v>43</v>
      </c>
      <c r="D234" s="2">
        <v>47</v>
      </c>
      <c r="E234" s="2">
        <v>4</v>
      </c>
      <c r="F234" s="2">
        <v>100</v>
      </c>
      <c r="G234" s="2">
        <v>613</v>
      </c>
      <c r="H234" s="2">
        <v>261</v>
      </c>
      <c r="I234" s="2">
        <v>120</v>
      </c>
      <c r="J234" s="2">
        <v>28</v>
      </c>
      <c r="K234" s="2">
        <v>51</v>
      </c>
      <c r="M234" s="19" t="s">
        <v>111</v>
      </c>
      <c r="N234" s="2">
        <v>6</v>
      </c>
      <c r="O234" s="2">
        <v>3</v>
      </c>
      <c r="P234" s="2">
        <v>2</v>
      </c>
      <c r="Q234" s="2">
        <v>1</v>
      </c>
      <c r="R234" s="2">
        <v>42</v>
      </c>
      <c r="S234" s="2">
        <v>134</v>
      </c>
      <c r="T234" s="2">
        <v>1073</v>
      </c>
      <c r="U234" s="2">
        <v>433</v>
      </c>
      <c r="V234" s="2">
        <v>270</v>
      </c>
      <c r="W234" s="2">
        <v>118</v>
      </c>
      <c r="Y234" s="19">
        <v>9</v>
      </c>
      <c r="Z234" s="2">
        <v>9</v>
      </c>
      <c r="AA234" s="2">
        <v>43</v>
      </c>
      <c r="AB234" s="2">
        <v>47</v>
      </c>
      <c r="AC234" s="2">
        <v>4</v>
      </c>
      <c r="AD234" s="2">
        <v>100</v>
      </c>
      <c r="AE234" s="2">
        <v>613</v>
      </c>
      <c r="AF234" s="2">
        <v>261</v>
      </c>
      <c r="AG234" s="2">
        <v>120</v>
      </c>
      <c r="AH234" s="2">
        <v>28</v>
      </c>
      <c r="AI234" s="2">
        <v>51</v>
      </c>
      <c r="AK234" s="19">
        <v>9</v>
      </c>
      <c r="AL234" s="2">
        <v>6</v>
      </c>
      <c r="AM234" s="2">
        <v>3</v>
      </c>
      <c r="AN234" s="2">
        <v>2</v>
      </c>
      <c r="AO234" s="2">
        <v>1</v>
      </c>
      <c r="AP234" s="2">
        <v>42</v>
      </c>
      <c r="AQ234" s="2">
        <v>134</v>
      </c>
      <c r="AR234" s="2">
        <v>1073</v>
      </c>
      <c r="AS234" s="2">
        <v>433</v>
      </c>
      <c r="AT234" s="2">
        <v>270</v>
      </c>
      <c r="AU234" s="2">
        <v>118</v>
      </c>
      <c r="AW234" s="14"/>
      <c r="AX234" s="23"/>
      <c r="AY234" s="24"/>
      <c r="BH234" s="195"/>
      <c r="BI234" s="25"/>
      <c r="BJ234" s="25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</row>
    <row r="235" spans="1:83" ht="14.25" customHeight="1" x14ac:dyDescent="0.2">
      <c r="A235" s="20" t="s">
        <v>10</v>
      </c>
      <c r="B235" s="10">
        <v>1</v>
      </c>
      <c r="C235" s="10">
        <v>2</v>
      </c>
      <c r="D235" s="10">
        <v>1</v>
      </c>
      <c r="E235" s="10">
        <v>1</v>
      </c>
      <c r="F235" s="10">
        <v>5</v>
      </c>
      <c r="G235" s="10">
        <v>15</v>
      </c>
      <c r="H235" s="10">
        <v>21</v>
      </c>
      <c r="I235" s="10">
        <v>71</v>
      </c>
      <c r="J235" s="10">
        <v>71</v>
      </c>
      <c r="K235" s="10">
        <v>117</v>
      </c>
      <c r="M235" s="20" t="s">
        <v>112</v>
      </c>
      <c r="N235" s="10">
        <v>2</v>
      </c>
      <c r="O235" s="10">
        <v>4</v>
      </c>
      <c r="P235" s="10">
        <v>6</v>
      </c>
      <c r="Q235" s="10">
        <v>9</v>
      </c>
      <c r="R235" s="10">
        <v>8</v>
      </c>
      <c r="S235" s="10">
        <v>3</v>
      </c>
      <c r="T235" s="10">
        <v>2</v>
      </c>
      <c r="U235" s="10">
        <v>7</v>
      </c>
      <c r="V235" s="10">
        <v>25</v>
      </c>
      <c r="W235" s="10">
        <v>2</v>
      </c>
      <c r="Y235" s="20">
        <v>10</v>
      </c>
      <c r="Z235" s="10">
        <v>1</v>
      </c>
      <c r="AA235" s="10">
        <v>2</v>
      </c>
      <c r="AB235" s="10">
        <v>1</v>
      </c>
      <c r="AC235" s="10">
        <v>1</v>
      </c>
      <c r="AD235" s="10">
        <v>5</v>
      </c>
      <c r="AE235" s="10">
        <v>15</v>
      </c>
      <c r="AF235" s="10">
        <v>21</v>
      </c>
      <c r="AG235" s="10">
        <v>71</v>
      </c>
      <c r="AH235" s="10">
        <v>71</v>
      </c>
      <c r="AI235" s="10">
        <v>117</v>
      </c>
      <c r="AK235" s="20">
        <v>10</v>
      </c>
      <c r="AL235" s="10">
        <v>2</v>
      </c>
      <c r="AM235" s="10">
        <v>4</v>
      </c>
      <c r="AN235" s="10">
        <v>6</v>
      </c>
      <c r="AO235" s="10">
        <v>9</v>
      </c>
      <c r="AP235" s="10">
        <v>8</v>
      </c>
      <c r="AQ235" s="10">
        <v>3</v>
      </c>
      <c r="AR235" s="10">
        <v>2</v>
      </c>
      <c r="AS235" s="10">
        <v>7</v>
      </c>
      <c r="AT235" s="10">
        <v>25</v>
      </c>
      <c r="AU235" s="10">
        <v>2</v>
      </c>
      <c r="AW235" s="14"/>
      <c r="AX235" s="23"/>
      <c r="AY235" s="24"/>
      <c r="BH235" s="195"/>
      <c r="BI235" s="25"/>
      <c r="BJ235" s="25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</row>
    <row r="236" spans="1:83" ht="14.25" customHeight="1" x14ac:dyDescent="0.2">
      <c r="A236" s="19" t="s">
        <v>11</v>
      </c>
      <c r="B236" s="2">
        <v>11</v>
      </c>
      <c r="C236" s="2">
        <v>11</v>
      </c>
      <c r="D236" s="2">
        <v>18</v>
      </c>
      <c r="E236" s="2">
        <v>52</v>
      </c>
      <c r="F236" s="2">
        <v>58</v>
      </c>
      <c r="G236" s="2">
        <v>133</v>
      </c>
      <c r="H236" s="2">
        <v>30</v>
      </c>
      <c r="I236" s="2">
        <v>32</v>
      </c>
      <c r="J236" s="2">
        <v>12</v>
      </c>
      <c r="K236" s="2">
        <v>55</v>
      </c>
      <c r="M236" s="19" t="s">
        <v>113</v>
      </c>
      <c r="N236" s="2">
        <v>11</v>
      </c>
      <c r="O236" s="2">
        <v>4</v>
      </c>
      <c r="P236" s="2">
        <v>6</v>
      </c>
      <c r="Q236" s="2">
        <v>14</v>
      </c>
      <c r="R236" s="2">
        <v>15</v>
      </c>
      <c r="S236" s="2">
        <v>8</v>
      </c>
      <c r="T236" s="2">
        <v>10</v>
      </c>
      <c r="U236" s="2">
        <v>13</v>
      </c>
      <c r="V236" s="2">
        <v>21</v>
      </c>
      <c r="W236" s="2">
        <v>17</v>
      </c>
      <c r="Y236" s="19">
        <v>11</v>
      </c>
      <c r="Z236" s="2">
        <v>11</v>
      </c>
      <c r="AA236" s="2">
        <v>11</v>
      </c>
      <c r="AB236" s="2">
        <v>18</v>
      </c>
      <c r="AC236" s="2">
        <v>52</v>
      </c>
      <c r="AD236" s="2">
        <v>58</v>
      </c>
      <c r="AE236" s="2">
        <v>133</v>
      </c>
      <c r="AF236" s="2">
        <v>30</v>
      </c>
      <c r="AG236" s="2">
        <v>32</v>
      </c>
      <c r="AH236" s="2">
        <v>12</v>
      </c>
      <c r="AI236" s="2">
        <v>55</v>
      </c>
      <c r="AK236" s="19">
        <v>11</v>
      </c>
      <c r="AL236" s="2">
        <v>11</v>
      </c>
      <c r="AM236" s="2">
        <v>4</v>
      </c>
      <c r="AN236" s="2">
        <v>6</v>
      </c>
      <c r="AO236" s="2">
        <v>14</v>
      </c>
      <c r="AP236" s="2">
        <v>15</v>
      </c>
      <c r="AQ236" s="2">
        <v>8</v>
      </c>
      <c r="AR236" s="2">
        <v>10</v>
      </c>
      <c r="AS236" s="2">
        <v>13</v>
      </c>
      <c r="AT236" s="2">
        <v>21</v>
      </c>
      <c r="AU236" s="2">
        <v>17</v>
      </c>
      <c r="AW236" s="14"/>
      <c r="AX236" s="23"/>
      <c r="AY236" s="24"/>
      <c r="BH236" s="195"/>
      <c r="BI236" s="25"/>
      <c r="BJ236" s="25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</row>
    <row r="237" spans="1:83" ht="14.25" customHeight="1" x14ac:dyDescent="0.2">
      <c r="A237" s="20" t="s">
        <v>12</v>
      </c>
      <c r="B237" s="10">
        <v>12</v>
      </c>
      <c r="C237" s="10">
        <v>5</v>
      </c>
      <c r="D237" s="10">
        <v>3</v>
      </c>
      <c r="E237" s="10">
        <v>10</v>
      </c>
      <c r="F237" s="10">
        <v>15</v>
      </c>
      <c r="G237" s="10">
        <v>12</v>
      </c>
      <c r="H237" s="10">
        <v>14</v>
      </c>
      <c r="I237" s="10">
        <v>21</v>
      </c>
      <c r="J237" s="10"/>
      <c r="K237" s="10"/>
      <c r="M237" s="20" t="s">
        <v>114</v>
      </c>
      <c r="N237" s="10">
        <v>9</v>
      </c>
      <c r="O237" s="10">
        <v>13</v>
      </c>
      <c r="P237" s="10">
        <v>6</v>
      </c>
      <c r="Q237" s="10">
        <v>14</v>
      </c>
      <c r="R237" s="10">
        <v>8</v>
      </c>
      <c r="S237" s="10">
        <v>19</v>
      </c>
      <c r="T237" s="10">
        <v>10</v>
      </c>
      <c r="U237" s="10">
        <v>3</v>
      </c>
      <c r="V237" s="10">
        <v>4</v>
      </c>
      <c r="W237" s="10">
        <v>2</v>
      </c>
      <c r="Y237" s="20">
        <v>12</v>
      </c>
      <c r="Z237" s="10">
        <v>12</v>
      </c>
      <c r="AA237" s="10">
        <v>5</v>
      </c>
      <c r="AB237" s="10">
        <v>3</v>
      </c>
      <c r="AC237" s="10">
        <v>10</v>
      </c>
      <c r="AD237" s="10">
        <v>15</v>
      </c>
      <c r="AE237" s="10">
        <v>12</v>
      </c>
      <c r="AF237" s="10">
        <v>14</v>
      </c>
      <c r="AG237" s="10">
        <v>21</v>
      </c>
      <c r="AH237" s="10"/>
      <c r="AI237" s="10"/>
      <c r="AK237" s="20">
        <v>12</v>
      </c>
      <c r="AL237" s="10">
        <v>9</v>
      </c>
      <c r="AM237" s="10">
        <v>13</v>
      </c>
      <c r="AN237" s="10">
        <v>6</v>
      </c>
      <c r="AO237" s="10">
        <v>14</v>
      </c>
      <c r="AP237" s="10">
        <v>8</v>
      </c>
      <c r="AQ237" s="10">
        <v>19</v>
      </c>
      <c r="AR237" s="10">
        <v>10</v>
      </c>
      <c r="AS237" s="10">
        <v>3</v>
      </c>
      <c r="AT237" s="10">
        <v>4</v>
      </c>
      <c r="AU237" s="10">
        <v>2</v>
      </c>
      <c r="AW237" s="14"/>
      <c r="AX237" s="23"/>
      <c r="AY237" s="24"/>
      <c r="BH237" s="195"/>
      <c r="BI237" s="25"/>
      <c r="BJ237" s="25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</row>
    <row r="238" spans="1:83" ht="14.25" customHeight="1" x14ac:dyDescent="0.2">
      <c r="A238" s="19" t="s">
        <v>13</v>
      </c>
      <c r="B238" s="2">
        <v>13</v>
      </c>
      <c r="C238" s="2">
        <v>13</v>
      </c>
      <c r="D238" s="2">
        <v>20</v>
      </c>
      <c r="E238" s="2">
        <v>29</v>
      </c>
      <c r="F238" s="2">
        <v>102</v>
      </c>
      <c r="G238" s="2">
        <v>228</v>
      </c>
      <c r="H238" s="2">
        <v>220</v>
      </c>
      <c r="I238" s="2">
        <v>351</v>
      </c>
      <c r="J238" s="2">
        <v>373</v>
      </c>
      <c r="K238" s="2">
        <v>61</v>
      </c>
      <c r="M238" s="19" t="s">
        <v>115</v>
      </c>
      <c r="N238" s="2">
        <v>13</v>
      </c>
      <c r="O238" s="2">
        <v>54</v>
      </c>
      <c r="P238" s="2">
        <v>64</v>
      </c>
      <c r="Q238" s="2">
        <v>74</v>
      </c>
      <c r="R238" s="2">
        <v>77</v>
      </c>
      <c r="S238" s="2">
        <v>35</v>
      </c>
      <c r="T238" s="2">
        <v>84</v>
      </c>
      <c r="U238" s="2">
        <v>71</v>
      </c>
      <c r="V238" s="2">
        <v>52</v>
      </c>
      <c r="W238" s="2">
        <v>84</v>
      </c>
      <c r="Y238" s="19">
        <v>13</v>
      </c>
      <c r="Z238" s="2">
        <v>13</v>
      </c>
      <c r="AA238" s="2">
        <v>13</v>
      </c>
      <c r="AB238" s="2">
        <v>20</v>
      </c>
      <c r="AC238" s="2">
        <v>29</v>
      </c>
      <c r="AD238" s="2">
        <v>102</v>
      </c>
      <c r="AE238" s="2">
        <v>228</v>
      </c>
      <c r="AF238" s="2">
        <v>220</v>
      </c>
      <c r="AG238" s="2">
        <v>351</v>
      </c>
      <c r="AH238" s="2">
        <v>373</v>
      </c>
      <c r="AI238" s="2">
        <v>61</v>
      </c>
      <c r="AK238" s="19">
        <v>13</v>
      </c>
      <c r="AL238" s="2">
        <v>13</v>
      </c>
      <c r="AM238" s="2">
        <v>54</v>
      </c>
      <c r="AN238" s="2">
        <v>64</v>
      </c>
      <c r="AO238" s="2">
        <v>74</v>
      </c>
      <c r="AP238" s="2">
        <v>77</v>
      </c>
      <c r="AQ238" s="2">
        <v>35</v>
      </c>
      <c r="AR238" s="2">
        <v>84</v>
      </c>
      <c r="AS238" s="2">
        <v>71</v>
      </c>
      <c r="AT238" s="2">
        <v>52</v>
      </c>
      <c r="AU238" s="2">
        <v>84</v>
      </c>
      <c r="AW238" s="14"/>
      <c r="AX238" s="23"/>
      <c r="AY238" s="24"/>
      <c r="BH238" s="195"/>
      <c r="BI238" s="25"/>
      <c r="BJ238" s="25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</row>
    <row r="239" spans="1:83" ht="14.25" customHeight="1" x14ac:dyDescent="0.2">
      <c r="A239" s="20" t="s">
        <v>14</v>
      </c>
      <c r="B239" s="10">
        <v>11</v>
      </c>
      <c r="C239" s="10">
        <v>4</v>
      </c>
      <c r="D239" s="10">
        <v>1</v>
      </c>
      <c r="E239" s="10">
        <v>4</v>
      </c>
      <c r="F239" s="10">
        <v>7</v>
      </c>
      <c r="G239" s="10">
        <v>1</v>
      </c>
      <c r="H239" s="10">
        <v>3</v>
      </c>
      <c r="I239" s="10">
        <v>9</v>
      </c>
      <c r="J239" s="10">
        <v>17</v>
      </c>
      <c r="K239" s="10">
        <v>14</v>
      </c>
      <c r="M239" s="20" t="s">
        <v>116</v>
      </c>
      <c r="N239" s="10">
        <v>7</v>
      </c>
      <c r="O239" s="10">
        <v>134</v>
      </c>
      <c r="P239" s="10"/>
      <c r="Q239" s="10"/>
      <c r="R239" s="10"/>
      <c r="S239" s="10"/>
      <c r="T239" s="10"/>
      <c r="U239" s="10"/>
      <c r="V239" s="10"/>
      <c r="W239" s="10"/>
      <c r="Y239" s="20">
        <v>14</v>
      </c>
      <c r="Z239" s="10">
        <v>11</v>
      </c>
      <c r="AA239" s="10">
        <v>4</v>
      </c>
      <c r="AB239" s="10">
        <v>1</v>
      </c>
      <c r="AC239" s="10">
        <v>4</v>
      </c>
      <c r="AD239" s="10">
        <v>7</v>
      </c>
      <c r="AE239" s="10">
        <v>1</v>
      </c>
      <c r="AF239" s="10">
        <v>3</v>
      </c>
      <c r="AG239" s="10">
        <v>9</v>
      </c>
      <c r="AH239" s="10">
        <v>17</v>
      </c>
      <c r="AI239" s="10">
        <v>14</v>
      </c>
      <c r="AK239" s="20">
        <v>14</v>
      </c>
      <c r="AL239" s="10">
        <v>7</v>
      </c>
      <c r="AM239" s="10">
        <v>134</v>
      </c>
      <c r="AN239" s="10"/>
      <c r="AO239" s="10"/>
      <c r="AP239" s="10"/>
      <c r="AQ239" s="10"/>
      <c r="AR239" s="10"/>
      <c r="AS239" s="10"/>
      <c r="AT239" s="10"/>
      <c r="AU239" s="10"/>
      <c r="AW239" s="14"/>
      <c r="AX239" s="23"/>
      <c r="AY239" s="24"/>
      <c r="BH239" s="195"/>
      <c r="BI239" s="25"/>
      <c r="BJ239" s="25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</row>
    <row r="240" spans="1:83" ht="14.25" customHeight="1" x14ac:dyDescent="0.2">
      <c r="A240" s="19" t="s">
        <v>15</v>
      </c>
      <c r="B240" s="2">
        <v>15</v>
      </c>
      <c r="C240" s="2">
        <v>2</v>
      </c>
      <c r="D240" s="2">
        <v>21</v>
      </c>
      <c r="E240" s="2">
        <v>9</v>
      </c>
      <c r="F240" s="2"/>
      <c r="G240" s="2"/>
      <c r="H240" s="2"/>
      <c r="I240" s="2"/>
      <c r="J240" s="2"/>
      <c r="K240" s="2"/>
      <c r="M240" s="19" t="s">
        <v>117</v>
      </c>
      <c r="N240" s="2">
        <v>3</v>
      </c>
      <c r="O240" s="2">
        <v>4</v>
      </c>
      <c r="P240" s="2">
        <v>77</v>
      </c>
      <c r="Q240" s="2">
        <v>56</v>
      </c>
      <c r="R240" s="2">
        <v>19</v>
      </c>
      <c r="S240" s="2">
        <v>5</v>
      </c>
      <c r="T240" s="2">
        <v>12</v>
      </c>
      <c r="U240" s="2">
        <v>14</v>
      </c>
      <c r="V240" s="2">
        <v>1</v>
      </c>
      <c r="W240" s="2">
        <v>1</v>
      </c>
      <c r="Y240" s="19">
        <v>15</v>
      </c>
      <c r="Z240" s="2">
        <v>15</v>
      </c>
      <c r="AA240" s="2">
        <v>2</v>
      </c>
      <c r="AB240" s="2">
        <v>21</v>
      </c>
      <c r="AC240" s="2">
        <v>9</v>
      </c>
      <c r="AD240" s="2"/>
      <c r="AE240" s="2"/>
      <c r="AF240" s="2"/>
      <c r="AG240" s="2"/>
      <c r="AH240" s="2"/>
      <c r="AI240" s="2"/>
      <c r="AK240" s="19">
        <v>15</v>
      </c>
      <c r="AL240" s="2">
        <v>3</v>
      </c>
      <c r="AM240" s="2">
        <v>4</v>
      </c>
      <c r="AN240" s="2">
        <v>77</v>
      </c>
      <c r="AO240" s="2">
        <v>56</v>
      </c>
      <c r="AP240" s="2">
        <v>19</v>
      </c>
      <c r="AQ240" s="2">
        <v>5</v>
      </c>
      <c r="AR240" s="2">
        <v>12</v>
      </c>
      <c r="AS240" s="2">
        <v>14</v>
      </c>
      <c r="AT240" s="2">
        <v>1</v>
      </c>
      <c r="AU240" s="2">
        <v>1</v>
      </c>
      <c r="AW240" s="14"/>
      <c r="AX240" s="23"/>
      <c r="AY240" s="24"/>
      <c r="BH240" s="195"/>
      <c r="BI240" s="25"/>
      <c r="BJ240" s="25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</row>
    <row r="241" spans="1:83" ht="14.25" customHeight="1" x14ac:dyDescent="0.2">
      <c r="A241" s="20" t="s">
        <v>16</v>
      </c>
      <c r="B241" s="10">
        <v>15</v>
      </c>
      <c r="C241" s="10">
        <v>46</v>
      </c>
      <c r="D241" s="10"/>
      <c r="E241" s="10"/>
      <c r="F241" s="10"/>
      <c r="G241" s="10"/>
      <c r="H241" s="10"/>
      <c r="I241" s="10"/>
      <c r="J241" s="10"/>
      <c r="K241" s="10"/>
      <c r="M241" s="20" t="s">
        <v>118</v>
      </c>
      <c r="N241" s="10">
        <v>4</v>
      </c>
      <c r="O241" s="10">
        <v>12</v>
      </c>
      <c r="P241" s="10">
        <v>22</v>
      </c>
      <c r="Q241" s="10">
        <v>28</v>
      </c>
      <c r="R241" s="10">
        <v>100</v>
      </c>
      <c r="S241" s="10">
        <v>190</v>
      </c>
      <c r="T241" s="10">
        <v>283</v>
      </c>
      <c r="U241" s="10">
        <v>481</v>
      </c>
      <c r="V241" s="10"/>
      <c r="W241" s="10"/>
      <c r="Y241" s="20">
        <v>16</v>
      </c>
      <c r="Z241" s="10">
        <v>15</v>
      </c>
      <c r="AA241" s="10">
        <v>46</v>
      </c>
      <c r="AB241" s="10"/>
      <c r="AC241" s="10"/>
      <c r="AD241" s="10"/>
      <c r="AE241" s="10"/>
      <c r="AF241" s="10"/>
      <c r="AG241" s="10"/>
      <c r="AH241" s="10"/>
      <c r="AI241" s="10"/>
      <c r="AK241" s="20">
        <v>16</v>
      </c>
      <c r="AL241" s="10">
        <v>4</v>
      </c>
      <c r="AM241" s="10">
        <v>12</v>
      </c>
      <c r="AN241" s="10">
        <v>22</v>
      </c>
      <c r="AO241" s="10">
        <v>28</v>
      </c>
      <c r="AP241" s="10">
        <v>100</v>
      </c>
      <c r="AQ241" s="10">
        <v>190</v>
      </c>
      <c r="AR241" s="10">
        <v>283</v>
      </c>
      <c r="AS241" s="10">
        <v>481</v>
      </c>
      <c r="AT241" s="10"/>
      <c r="AU241" s="10"/>
      <c r="AW241" s="14"/>
      <c r="AX241" s="23"/>
      <c r="AY241" s="24"/>
      <c r="BH241" s="195"/>
      <c r="BI241" s="25"/>
      <c r="BJ241" s="25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</row>
    <row r="242" spans="1:83" ht="14.25" customHeight="1" x14ac:dyDescent="0.2">
      <c r="A242" s="19" t="s">
        <v>17</v>
      </c>
      <c r="B242" s="2">
        <v>7</v>
      </c>
      <c r="C242" s="2">
        <v>3</v>
      </c>
      <c r="D242" s="2">
        <v>11</v>
      </c>
      <c r="E242" s="2">
        <v>46</v>
      </c>
      <c r="F242" s="2">
        <v>50</v>
      </c>
      <c r="G242" s="2">
        <v>28</v>
      </c>
      <c r="H242" s="2">
        <v>51</v>
      </c>
      <c r="I242" s="2">
        <v>49</v>
      </c>
      <c r="J242" s="2">
        <v>98</v>
      </c>
      <c r="K242" s="2">
        <v>438</v>
      </c>
      <c r="M242" s="19" t="s">
        <v>119</v>
      </c>
      <c r="N242" s="2">
        <v>2</v>
      </c>
      <c r="O242" s="2">
        <v>5</v>
      </c>
      <c r="P242" s="2">
        <v>5</v>
      </c>
      <c r="Q242" s="2">
        <v>8</v>
      </c>
      <c r="R242" s="2">
        <v>34</v>
      </c>
      <c r="S242" s="2">
        <v>9</v>
      </c>
      <c r="T242" s="2">
        <v>83</v>
      </c>
      <c r="U242" s="2"/>
      <c r="V242" s="2"/>
      <c r="W242" s="2"/>
      <c r="Y242" s="19">
        <v>17</v>
      </c>
      <c r="Z242" s="2">
        <v>7</v>
      </c>
      <c r="AA242" s="2">
        <v>3</v>
      </c>
      <c r="AB242" s="2">
        <v>11</v>
      </c>
      <c r="AC242" s="2">
        <v>46</v>
      </c>
      <c r="AD242" s="2">
        <v>50</v>
      </c>
      <c r="AE242" s="2">
        <v>28</v>
      </c>
      <c r="AF242" s="2">
        <v>51</v>
      </c>
      <c r="AG242" s="2">
        <v>49</v>
      </c>
      <c r="AH242" s="2">
        <v>98</v>
      </c>
      <c r="AI242" s="2">
        <v>438</v>
      </c>
      <c r="AK242" s="19">
        <v>17</v>
      </c>
      <c r="AL242" s="2">
        <v>2</v>
      </c>
      <c r="AM242" s="2">
        <v>5</v>
      </c>
      <c r="AN242" s="2">
        <v>5</v>
      </c>
      <c r="AO242" s="2">
        <v>8</v>
      </c>
      <c r="AP242" s="2">
        <v>34</v>
      </c>
      <c r="AQ242" s="2">
        <v>9</v>
      </c>
      <c r="AR242" s="2">
        <v>83</v>
      </c>
      <c r="AS242" s="2"/>
      <c r="AT242" s="2"/>
      <c r="AU242" s="2"/>
      <c r="AW242" s="14"/>
      <c r="AX242" s="23"/>
      <c r="AY242" s="24"/>
      <c r="BH242" s="195"/>
      <c r="BI242" s="25"/>
      <c r="BJ242" s="25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</row>
    <row r="243" spans="1:83" ht="14.25" customHeight="1" x14ac:dyDescent="0.2">
      <c r="A243" s="20" t="s">
        <v>18</v>
      </c>
      <c r="B243" s="10">
        <v>10</v>
      </c>
      <c r="C243" s="10">
        <v>134</v>
      </c>
      <c r="D243" s="10">
        <v>76</v>
      </c>
      <c r="E243" s="10">
        <v>218</v>
      </c>
      <c r="F243" s="10">
        <v>511</v>
      </c>
      <c r="G243" s="10">
        <v>510</v>
      </c>
      <c r="H243" s="10">
        <v>453</v>
      </c>
      <c r="I243" s="10">
        <v>1130</v>
      </c>
      <c r="J243" s="10">
        <v>482</v>
      </c>
      <c r="K243" s="10"/>
      <c r="M243" s="20" t="s">
        <v>120</v>
      </c>
      <c r="N243" s="10">
        <v>12</v>
      </c>
      <c r="O243" s="10">
        <v>8</v>
      </c>
      <c r="P243" s="10">
        <v>65</v>
      </c>
      <c r="Q243" s="10"/>
      <c r="R243" s="10"/>
      <c r="S243" s="10"/>
      <c r="T243" s="10"/>
      <c r="U243" s="10"/>
      <c r="V243" s="10"/>
      <c r="W243" s="10"/>
      <c r="Y243" s="20">
        <v>18</v>
      </c>
      <c r="Z243" s="10">
        <v>10</v>
      </c>
      <c r="AA243" s="10">
        <v>134</v>
      </c>
      <c r="AB243" s="10">
        <v>76</v>
      </c>
      <c r="AC243" s="10">
        <v>218</v>
      </c>
      <c r="AD243" s="10">
        <v>511</v>
      </c>
      <c r="AE243" s="10">
        <v>510</v>
      </c>
      <c r="AF243" s="10">
        <v>453</v>
      </c>
      <c r="AG243" s="10">
        <v>1130</v>
      </c>
      <c r="AH243" s="10">
        <v>482</v>
      </c>
      <c r="AI243" s="10"/>
      <c r="AK243" s="20">
        <v>18</v>
      </c>
      <c r="AL243" s="10">
        <v>12</v>
      </c>
      <c r="AM243" s="10">
        <v>8</v>
      </c>
      <c r="AN243" s="10">
        <v>65</v>
      </c>
      <c r="AO243" s="10"/>
      <c r="AP243" s="10"/>
      <c r="AQ243" s="10"/>
      <c r="AR243" s="10"/>
      <c r="AS243" s="10"/>
      <c r="AT243" s="10"/>
      <c r="AU243" s="10"/>
      <c r="AW243" s="14"/>
      <c r="AX243" s="23"/>
      <c r="AY243" s="24"/>
      <c r="BH243" s="195"/>
      <c r="BI243" s="25"/>
      <c r="BJ243" s="25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</row>
    <row r="244" spans="1:83" ht="14.25" customHeight="1" x14ac:dyDescent="0.2">
      <c r="A244" s="19" t="s">
        <v>19</v>
      </c>
      <c r="B244" s="7">
        <v>19</v>
      </c>
      <c r="C244" s="7">
        <v>1403</v>
      </c>
      <c r="D244" s="7">
        <v>785</v>
      </c>
      <c r="E244" s="7">
        <v>2136</v>
      </c>
      <c r="F244" s="7">
        <v>1529</v>
      </c>
      <c r="G244" s="7">
        <v>1634</v>
      </c>
      <c r="H244" s="7">
        <v>1987</v>
      </c>
      <c r="I244" s="7">
        <v>1917</v>
      </c>
      <c r="J244" s="7">
        <v>742</v>
      </c>
      <c r="K244" s="7">
        <v>207</v>
      </c>
      <c r="M244" s="19" t="s">
        <v>121</v>
      </c>
      <c r="N244" s="7">
        <v>19</v>
      </c>
      <c r="O244" s="7">
        <v>45</v>
      </c>
      <c r="P244" s="7">
        <v>56</v>
      </c>
      <c r="Q244" s="7">
        <v>143</v>
      </c>
      <c r="R244" s="7">
        <v>160</v>
      </c>
      <c r="S244" s="7">
        <v>122</v>
      </c>
      <c r="T244" s="7">
        <v>214</v>
      </c>
      <c r="U244" s="7">
        <v>443</v>
      </c>
      <c r="V244" s="7">
        <v>658</v>
      </c>
      <c r="W244" s="7"/>
      <c r="Y244" s="19">
        <v>19</v>
      </c>
      <c r="Z244" s="7">
        <v>19</v>
      </c>
      <c r="AA244" s="7">
        <v>1403</v>
      </c>
      <c r="AB244" s="7">
        <v>785</v>
      </c>
      <c r="AC244" s="7">
        <v>2136</v>
      </c>
      <c r="AD244" s="7">
        <v>1529</v>
      </c>
      <c r="AE244" s="7">
        <v>1634</v>
      </c>
      <c r="AF244" s="7">
        <v>1987</v>
      </c>
      <c r="AG244" s="7">
        <v>1917</v>
      </c>
      <c r="AH244" s="7">
        <v>742</v>
      </c>
      <c r="AI244" s="7">
        <v>207</v>
      </c>
      <c r="AK244" s="19">
        <v>19</v>
      </c>
      <c r="AL244" s="7">
        <v>19</v>
      </c>
      <c r="AM244" s="7">
        <v>45</v>
      </c>
      <c r="AN244" s="7">
        <v>56</v>
      </c>
      <c r="AO244" s="7">
        <v>143</v>
      </c>
      <c r="AP244" s="7">
        <v>160</v>
      </c>
      <c r="AQ244" s="7">
        <v>122</v>
      </c>
      <c r="AR244" s="7">
        <v>214</v>
      </c>
      <c r="AS244" s="7">
        <v>443</v>
      </c>
      <c r="AT244" s="7">
        <v>658</v>
      </c>
      <c r="AU244" s="7"/>
      <c r="AW244" s="14"/>
      <c r="AX244" s="23"/>
      <c r="AY244" s="24"/>
      <c r="BH244" s="195"/>
      <c r="BI244" s="25"/>
      <c r="BJ244" s="25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</row>
    <row r="245" spans="1:83" ht="14.25" customHeight="1" x14ac:dyDescent="0.2">
      <c r="A245" s="20" t="s">
        <v>20</v>
      </c>
      <c r="B245" s="9">
        <v>11</v>
      </c>
      <c r="C245" s="9">
        <v>1</v>
      </c>
      <c r="D245" s="10">
        <v>1</v>
      </c>
      <c r="E245" s="10">
        <v>1</v>
      </c>
      <c r="F245" s="10">
        <v>3</v>
      </c>
      <c r="G245" s="10">
        <v>5</v>
      </c>
      <c r="H245" s="10">
        <v>8</v>
      </c>
      <c r="I245" s="10">
        <v>2</v>
      </c>
      <c r="J245" s="10">
        <v>9</v>
      </c>
      <c r="K245" s="10">
        <v>7</v>
      </c>
      <c r="M245" s="20" t="s">
        <v>122</v>
      </c>
      <c r="N245" s="9">
        <v>11</v>
      </c>
      <c r="O245" s="9">
        <v>33</v>
      </c>
      <c r="P245" s="10">
        <v>95</v>
      </c>
      <c r="Q245" s="10">
        <v>244</v>
      </c>
      <c r="R245" s="10"/>
      <c r="S245" s="10">
        <v>138</v>
      </c>
      <c r="T245" s="10">
        <v>49</v>
      </c>
      <c r="U245" s="10">
        <v>109</v>
      </c>
      <c r="V245" s="10">
        <v>54</v>
      </c>
      <c r="W245" s="10">
        <v>35</v>
      </c>
      <c r="Y245" s="20">
        <v>20</v>
      </c>
      <c r="Z245" s="9">
        <v>11</v>
      </c>
      <c r="AA245" s="9">
        <v>1</v>
      </c>
      <c r="AB245" s="10">
        <v>1</v>
      </c>
      <c r="AC245" s="10">
        <v>1</v>
      </c>
      <c r="AD245" s="10">
        <v>3</v>
      </c>
      <c r="AE245" s="10">
        <v>5</v>
      </c>
      <c r="AF245" s="10">
        <v>8</v>
      </c>
      <c r="AG245" s="10">
        <v>2</v>
      </c>
      <c r="AH245" s="10">
        <v>9</v>
      </c>
      <c r="AI245" s="10">
        <v>7</v>
      </c>
      <c r="AK245" s="20">
        <v>20</v>
      </c>
      <c r="AL245" s="9">
        <v>11</v>
      </c>
      <c r="AM245" s="9">
        <v>33</v>
      </c>
      <c r="AN245" s="10">
        <v>95</v>
      </c>
      <c r="AO245" s="10">
        <v>244</v>
      </c>
      <c r="AP245" s="10"/>
      <c r="AQ245" s="10">
        <v>138</v>
      </c>
      <c r="AR245" s="10">
        <v>49</v>
      </c>
      <c r="AS245" s="10">
        <v>109</v>
      </c>
      <c r="AT245" s="10">
        <v>54</v>
      </c>
      <c r="AU245" s="10">
        <v>35</v>
      </c>
      <c r="AW245" s="14"/>
      <c r="AX245" s="23"/>
      <c r="AY245" s="24"/>
      <c r="BH245" s="195"/>
      <c r="BI245" s="25"/>
      <c r="BJ245" s="25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</row>
    <row r="246" spans="1:83" ht="14.25" customHeight="1" x14ac:dyDescent="0.2">
      <c r="A246" s="19" t="s">
        <v>21</v>
      </c>
      <c r="B246" s="2">
        <v>17</v>
      </c>
      <c r="C246" s="2">
        <v>19</v>
      </c>
      <c r="D246" s="2">
        <v>19</v>
      </c>
      <c r="E246" s="2">
        <v>181</v>
      </c>
      <c r="F246" s="2">
        <v>112</v>
      </c>
      <c r="G246" s="2"/>
      <c r="H246" s="2"/>
      <c r="I246" s="2"/>
      <c r="J246" s="2"/>
      <c r="K246" s="2"/>
      <c r="M246" s="19" t="s">
        <v>123</v>
      </c>
      <c r="N246" s="2">
        <v>21</v>
      </c>
      <c r="O246" s="2">
        <v>83</v>
      </c>
      <c r="P246" s="2">
        <v>102</v>
      </c>
      <c r="Q246" s="2">
        <v>120</v>
      </c>
      <c r="R246" s="2">
        <v>75</v>
      </c>
      <c r="S246" s="2">
        <v>43</v>
      </c>
      <c r="T246" s="2">
        <v>71</v>
      </c>
      <c r="U246" s="2">
        <v>51</v>
      </c>
      <c r="V246" s="2">
        <v>23</v>
      </c>
      <c r="W246" s="2">
        <v>81</v>
      </c>
      <c r="Y246" s="19">
        <v>21</v>
      </c>
      <c r="Z246" s="2">
        <v>17</v>
      </c>
      <c r="AA246" s="2">
        <v>19</v>
      </c>
      <c r="AB246" s="2">
        <v>19</v>
      </c>
      <c r="AC246" s="2">
        <v>181</v>
      </c>
      <c r="AD246" s="2">
        <v>112</v>
      </c>
      <c r="AE246" s="2"/>
      <c r="AF246" s="2"/>
      <c r="AG246" s="2"/>
      <c r="AH246" s="2"/>
      <c r="AI246" s="2"/>
      <c r="AK246" s="19">
        <v>21</v>
      </c>
      <c r="AL246" s="2">
        <v>21</v>
      </c>
      <c r="AM246" s="2">
        <v>83</v>
      </c>
      <c r="AN246" s="2">
        <v>102</v>
      </c>
      <c r="AO246" s="2">
        <v>120</v>
      </c>
      <c r="AP246" s="2">
        <v>75</v>
      </c>
      <c r="AQ246" s="2">
        <v>43</v>
      </c>
      <c r="AR246" s="2">
        <v>71</v>
      </c>
      <c r="AS246" s="2">
        <v>51</v>
      </c>
      <c r="AT246" s="2">
        <v>23</v>
      </c>
      <c r="AU246" s="2">
        <v>81</v>
      </c>
      <c r="AW246" s="14"/>
      <c r="AX246" s="23"/>
      <c r="AY246" s="24"/>
      <c r="BH246" s="195"/>
      <c r="BI246" s="25"/>
      <c r="BJ246" s="25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</row>
    <row r="247" spans="1:83" ht="14.25" customHeight="1" x14ac:dyDescent="0.2">
      <c r="A247" s="20" t="s">
        <v>22</v>
      </c>
      <c r="B247" s="10">
        <v>1</v>
      </c>
      <c r="C247" s="10">
        <v>3</v>
      </c>
      <c r="D247" s="10">
        <v>4</v>
      </c>
      <c r="E247" s="10">
        <v>5</v>
      </c>
      <c r="F247" s="10">
        <v>35</v>
      </c>
      <c r="G247" s="10">
        <v>41</v>
      </c>
      <c r="H247" s="10">
        <v>57</v>
      </c>
      <c r="I247" s="10">
        <v>415</v>
      </c>
      <c r="J247" s="10">
        <v>140</v>
      </c>
      <c r="K247" s="10"/>
      <c r="M247" s="20" t="s">
        <v>124</v>
      </c>
      <c r="N247" s="10">
        <v>12</v>
      </c>
      <c r="O247" s="10">
        <v>14</v>
      </c>
      <c r="P247" s="10">
        <v>18</v>
      </c>
      <c r="Q247" s="10">
        <v>31</v>
      </c>
      <c r="R247" s="10">
        <v>125</v>
      </c>
      <c r="S247" s="10">
        <v>23</v>
      </c>
      <c r="T247" s="10">
        <v>6</v>
      </c>
      <c r="U247" s="10">
        <v>307</v>
      </c>
      <c r="V247" s="10">
        <v>65</v>
      </c>
      <c r="W247" s="10">
        <v>13</v>
      </c>
      <c r="Y247" s="20">
        <v>22</v>
      </c>
      <c r="Z247" s="10">
        <v>1</v>
      </c>
      <c r="AA247" s="10">
        <v>3</v>
      </c>
      <c r="AB247" s="10">
        <v>4</v>
      </c>
      <c r="AC247" s="10">
        <v>5</v>
      </c>
      <c r="AD247" s="10">
        <v>35</v>
      </c>
      <c r="AE247" s="10">
        <v>41</v>
      </c>
      <c r="AF247" s="10">
        <v>57</v>
      </c>
      <c r="AG247" s="10">
        <v>415</v>
      </c>
      <c r="AH247" s="10">
        <v>140</v>
      </c>
      <c r="AI247" s="10"/>
      <c r="AK247" s="20">
        <v>22</v>
      </c>
      <c r="AL247" s="10">
        <v>12</v>
      </c>
      <c r="AM247" s="10">
        <v>14</v>
      </c>
      <c r="AN247" s="10">
        <v>18</v>
      </c>
      <c r="AO247" s="10">
        <v>31</v>
      </c>
      <c r="AP247" s="10">
        <v>125</v>
      </c>
      <c r="AQ247" s="10">
        <v>23</v>
      </c>
      <c r="AR247" s="10">
        <v>6</v>
      </c>
      <c r="AS247" s="10">
        <v>307</v>
      </c>
      <c r="AT247" s="10">
        <v>65</v>
      </c>
      <c r="AU247" s="10">
        <v>13</v>
      </c>
      <c r="AW247" s="14"/>
      <c r="AX247" s="23"/>
      <c r="AY247" s="24"/>
      <c r="BH247" s="195"/>
      <c r="BI247" s="25"/>
      <c r="BJ247" s="25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</row>
    <row r="248" spans="1:83" ht="14.25" customHeight="1" x14ac:dyDescent="0.2">
      <c r="A248" s="19" t="s">
        <v>23</v>
      </c>
      <c r="B248" s="1">
        <v>9</v>
      </c>
      <c r="C248" s="1">
        <v>20</v>
      </c>
      <c r="D248" s="2">
        <v>10</v>
      </c>
      <c r="E248" s="2">
        <v>55</v>
      </c>
      <c r="F248" s="2">
        <v>132</v>
      </c>
      <c r="G248" s="2">
        <v>192</v>
      </c>
      <c r="H248" s="2"/>
      <c r="I248" s="2">
        <v>548</v>
      </c>
      <c r="J248" s="2">
        <v>1035</v>
      </c>
      <c r="K248" s="2"/>
      <c r="M248" s="19" t="s">
        <v>125</v>
      </c>
      <c r="N248" s="1">
        <v>10</v>
      </c>
      <c r="O248" s="1">
        <v>34</v>
      </c>
      <c r="P248" s="2">
        <v>161</v>
      </c>
      <c r="Q248" s="2">
        <v>124</v>
      </c>
      <c r="R248" s="2">
        <v>236</v>
      </c>
      <c r="S248" s="2">
        <v>280</v>
      </c>
      <c r="T248" s="2">
        <v>214</v>
      </c>
      <c r="U248" s="2">
        <v>559</v>
      </c>
      <c r="V248" s="2">
        <v>344</v>
      </c>
      <c r="W248" s="2">
        <v>257</v>
      </c>
      <c r="Y248" s="19">
        <v>23</v>
      </c>
      <c r="Z248" s="1">
        <v>9</v>
      </c>
      <c r="AA248" s="1">
        <v>20</v>
      </c>
      <c r="AB248" s="2">
        <v>10</v>
      </c>
      <c r="AC248" s="2">
        <v>55</v>
      </c>
      <c r="AD248" s="2">
        <v>132</v>
      </c>
      <c r="AE248" s="2">
        <v>192</v>
      </c>
      <c r="AF248" s="2"/>
      <c r="AG248" s="2">
        <v>548</v>
      </c>
      <c r="AH248" s="2">
        <v>1035</v>
      </c>
      <c r="AI248" s="2"/>
      <c r="AK248" s="19">
        <v>23</v>
      </c>
      <c r="AL248" s="1">
        <v>10</v>
      </c>
      <c r="AM248" s="1">
        <v>34</v>
      </c>
      <c r="AN248" s="2">
        <v>161</v>
      </c>
      <c r="AO248" s="2">
        <v>124</v>
      </c>
      <c r="AP248" s="2">
        <v>236</v>
      </c>
      <c r="AQ248" s="2">
        <v>280</v>
      </c>
      <c r="AR248" s="2">
        <v>214</v>
      </c>
      <c r="AS248" s="2">
        <v>559</v>
      </c>
      <c r="AT248" s="2">
        <v>344</v>
      </c>
      <c r="AU248" s="2">
        <v>257</v>
      </c>
      <c r="AW248" s="14"/>
      <c r="AX248" s="23"/>
      <c r="AY248" s="24"/>
      <c r="BH248" s="195"/>
      <c r="BI248" s="25"/>
      <c r="BJ248" s="25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</row>
    <row r="249" spans="1:83" ht="14.25" customHeight="1" x14ac:dyDescent="0.2">
      <c r="A249" s="20" t="s">
        <v>24</v>
      </c>
      <c r="B249" s="10">
        <v>24</v>
      </c>
      <c r="C249" s="10">
        <v>5</v>
      </c>
      <c r="D249" s="10">
        <v>4</v>
      </c>
      <c r="E249" s="10">
        <v>10</v>
      </c>
      <c r="F249" s="10">
        <v>1</v>
      </c>
      <c r="G249" s="10">
        <v>2</v>
      </c>
      <c r="H249" s="10">
        <v>4</v>
      </c>
      <c r="I249" s="10">
        <v>22</v>
      </c>
      <c r="J249" s="10">
        <v>121</v>
      </c>
      <c r="K249" s="10">
        <v>285</v>
      </c>
      <c r="M249" s="20" t="s">
        <v>126</v>
      </c>
      <c r="N249" s="10">
        <v>6</v>
      </c>
      <c r="O249" s="10">
        <v>6</v>
      </c>
      <c r="P249" s="10">
        <v>57</v>
      </c>
      <c r="Q249" s="10">
        <v>71</v>
      </c>
      <c r="R249" s="10">
        <v>169</v>
      </c>
      <c r="S249" s="10">
        <v>226</v>
      </c>
      <c r="T249" s="10">
        <v>121</v>
      </c>
      <c r="U249" s="10">
        <v>195</v>
      </c>
      <c r="V249" s="10">
        <v>154</v>
      </c>
      <c r="W249" s="10">
        <v>298</v>
      </c>
      <c r="Y249" s="20">
        <v>24</v>
      </c>
      <c r="Z249" s="10">
        <v>24</v>
      </c>
      <c r="AA249" s="10">
        <v>5</v>
      </c>
      <c r="AB249" s="10">
        <v>4</v>
      </c>
      <c r="AC249" s="10">
        <v>10</v>
      </c>
      <c r="AD249" s="10">
        <v>1</v>
      </c>
      <c r="AE249" s="10">
        <v>2</v>
      </c>
      <c r="AF249" s="10">
        <v>4</v>
      </c>
      <c r="AG249" s="10">
        <v>22</v>
      </c>
      <c r="AH249" s="10">
        <v>121</v>
      </c>
      <c r="AI249" s="10">
        <v>285</v>
      </c>
      <c r="AK249" s="20">
        <v>24</v>
      </c>
      <c r="AL249" s="10">
        <v>6</v>
      </c>
      <c r="AM249" s="10">
        <v>6</v>
      </c>
      <c r="AN249" s="10">
        <v>57</v>
      </c>
      <c r="AO249" s="10">
        <v>71</v>
      </c>
      <c r="AP249" s="10">
        <v>169</v>
      </c>
      <c r="AQ249" s="10">
        <v>226</v>
      </c>
      <c r="AR249" s="10">
        <v>121</v>
      </c>
      <c r="AS249" s="10">
        <v>195</v>
      </c>
      <c r="AT249" s="10">
        <v>154</v>
      </c>
      <c r="AU249" s="10">
        <v>298</v>
      </c>
      <c r="AW249" s="14"/>
      <c r="AX249" s="23"/>
      <c r="AY249" s="24"/>
      <c r="BH249" s="195"/>
      <c r="BI249" s="25"/>
      <c r="BJ249" s="25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</row>
    <row r="250" spans="1:83" ht="14.25" customHeight="1" x14ac:dyDescent="0.2">
      <c r="A250" s="19" t="s">
        <v>25</v>
      </c>
      <c r="B250" s="2">
        <v>10</v>
      </c>
      <c r="C250" s="2">
        <v>9</v>
      </c>
      <c r="D250" s="2">
        <v>4</v>
      </c>
      <c r="E250" s="2">
        <v>31</v>
      </c>
      <c r="F250" s="2">
        <v>36</v>
      </c>
      <c r="G250" s="2">
        <v>66</v>
      </c>
      <c r="H250" s="2">
        <v>116</v>
      </c>
      <c r="I250" s="2">
        <v>30</v>
      </c>
      <c r="J250" s="2">
        <v>72</v>
      </c>
      <c r="K250" s="2">
        <v>41</v>
      </c>
      <c r="M250" s="19" t="s">
        <v>127</v>
      </c>
      <c r="N250" s="2">
        <v>16</v>
      </c>
      <c r="O250" s="2">
        <v>16</v>
      </c>
      <c r="P250" s="2">
        <v>2</v>
      </c>
      <c r="Q250" s="2">
        <v>9</v>
      </c>
      <c r="R250" s="2">
        <v>11</v>
      </c>
      <c r="S250" s="2">
        <v>3</v>
      </c>
      <c r="T250" s="2">
        <v>3</v>
      </c>
      <c r="U250" s="2">
        <v>2</v>
      </c>
      <c r="V250" s="2">
        <v>1</v>
      </c>
      <c r="W250" s="2">
        <v>1</v>
      </c>
      <c r="Y250" s="19">
        <v>25</v>
      </c>
      <c r="Z250" s="2">
        <v>10</v>
      </c>
      <c r="AA250" s="2">
        <v>9</v>
      </c>
      <c r="AB250" s="2">
        <v>4</v>
      </c>
      <c r="AC250" s="2">
        <v>31</v>
      </c>
      <c r="AD250" s="2">
        <v>36</v>
      </c>
      <c r="AE250" s="2">
        <v>66</v>
      </c>
      <c r="AF250" s="2">
        <v>116</v>
      </c>
      <c r="AG250" s="2">
        <v>30</v>
      </c>
      <c r="AH250" s="2">
        <v>72</v>
      </c>
      <c r="AI250" s="2">
        <v>41</v>
      </c>
      <c r="AK250" s="19">
        <v>25</v>
      </c>
      <c r="AL250" s="2">
        <v>16</v>
      </c>
      <c r="AM250" s="2">
        <v>16</v>
      </c>
      <c r="AN250" s="2">
        <v>2</v>
      </c>
      <c r="AO250" s="2">
        <v>9</v>
      </c>
      <c r="AP250" s="2">
        <v>11</v>
      </c>
      <c r="AQ250" s="2">
        <v>3</v>
      </c>
      <c r="AR250" s="2">
        <v>3</v>
      </c>
      <c r="AS250" s="2">
        <v>2</v>
      </c>
      <c r="AT250" s="2">
        <v>1</v>
      </c>
      <c r="AU250" s="2">
        <v>1</v>
      </c>
      <c r="AW250" s="14"/>
      <c r="AX250" s="23"/>
      <c r="AY250" s="24"/>
      <c r="BH250" s="195"/>
      <c r="BI250" s="25"/>
      <c r="BJ250" s="25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</row>
    <row r="251" spans="1:83" ht="14.25" customHeight="1" x14ac:dyDescent="0.2">
      <c r="A251" s="20" t="s">
        <v>26</v>
      </c>
      <c r="B251" s="10">
        <v>20</v>
      </c>
      <c r="C251" s="10">
        <v>20</v>
      </c>
      <c r="D251" s="10">
        <v>4</v>
      </c>
      <c r="E251" s="10">
        <v>3</v>
      </c>
      <c r="F251" s="10">
        <v>1</v>
      </c>
      <c r="G251" s="10">
        <v>1</v>
      </c>
      <c r="H251" s="10">
        <v>1</v>
      </c>
      <c r="I251" s="10">
        <v>5</v>
      </c>
      <c r="J251" s="10">
        <v>2</v>
      </c>
      <c r="K251" s="10">
        <v>6</v>
      </c>
      <c r="M251" s="20" t="s">
        <v>128</v>
      </c>
      <c r="N251" s="10">
        <v>26</v>
      </c>
      <c r="O251" s="10">
        <v>28</v>
      </c>
      <c r="P251" s="10">
        <v>4</v>
      </c>
      <c r="Q251" s="10">
        <v>11</v>
      </c>
      <c r="R251" s="10">
        <v>44</v>
      </c>
      <c r="S251" s="10">
        <v>130</v>
      </c>
      <c r="T251" s="10">
        <v>232</v>
      </c>
      <c r="U251" s="10">
        <v>305</v>
      </c>
      <c r="V251" s="10">
        <v>713</v>
      </c>
      <c r="W251" s="10">
        <v>482</v>
      </c>
      <c r="Y251" s="20">
        <v>26</v>
      </c>
      <c r="Z251" s="10">
        <v>20</v>
      </c>
      <c r="AA251" s="10">
        <v>20</v>
      </c>
      <c r="AB251" s="10">
        <v>4</v>
      </c>
      <c r="AC251" s="10">
        <v>3</v>
      </c>
      <c r="AD251" s="10">
        <v>1</v>
      </c>
      <c r="AE251" s="10">
        <v>1</v>
      </c>
      <c r="AF251" s="10">
        <v>1</v>
      </c>
      <c r="AG251" s="10">
        <v>5</v>
      </c>
      <c r="AH251" s="10">
        <v>2</v>
      </c>
      <c r="AI251" s="10">
        <v>6</v>
      </c>
      <c r="AK251" s="20">
        <v>26</v>
      </c>
      <c r="AL251" s="10">
        <v>26</v>
      </c>
      <c r="AM251" s="10">
        <v>28</v>
      </c>
      <c r="AN251" s="10">
        <v>4</v>
      </c>
      <c r="AO251" s="10">
        <v>11</v>
      </c>
      <c r="AP251" s="10">
        <v>44</v>
      </c>
      <c r="AQ251" s="10">
        <v>130</v>
      </c>
      <c r="AR251" s="10">
        <v>232</v>
      </c>
      <c r="AS251" s="10">
        <v>305</v>
      </c>
      <c r="AT251" s="10">
        <v>713</v>
      </c>
      <c r="AU251" s="10">
        <v>482</v>
      </c>
      <c r="AW251" s="14"/>
      <c r="AX251" s="23"/>
      <c r="AY251" s="24"/>
      <c r="BH251" s="195"/>
      <c r="BI251" s="25"/>
      <c r="BJ251" s="25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</row>
    <row r="252" spans="1:83" ht="14.25" customHeight="1" x14ac:dyDescent="0.2">
      <c r="A252" s="19" t="s">
        <v>27</v>
      </c>
      <c r="B252" s="2">
        <v>8</v>
      </c>
      <c r="C252" s="2">
        <v>26</v>
      </c>
      <c r="D252" s="2">
        <v>23</v>
      </c>
      <c r="E252" s="2">
        <v>10</v>
      </c>
      <c r="F252" s="2">
        <v>29</v>
      </c>
      <c r="G252" s="2">
        <v>44</v>
      </c>
      <c r="H252" s="2">
        <v>23</v>
      </c>
      <c r="I252" s="2">
        <v>40</v>
      </c>
      <c r="J252" s="2">
        <v>30</v>
      </c>
      <c r="K252" s="2">
        <v>14</v>
      </c>
      <c r="M252" s="19" t="s">
        <v>129</v>
      </c>
      <c r="N252" s="2">
        <v>5</v>
      </c>
      <c r="O252" s="2">
        <v>5</v>
      </c>
      <c r="P252" s="2">
        <v>24</v>
      </c>
      <c r="Q252" s="2">
        <v>157</v>
      </c>
      <c r="R252" s="2">
        <v>306</v>
      </c>
      <c r="S252" s="2">
        <v>302</v>
      </c>
      <c r="T252" s="2">
        <v>808</v>
      </c>
      <c r="U252" s="2">
        <v>609</v>
      </c>
      <c r="V252" s="2"/>
      <c r="W252" s="2"/>
      <c r="Y252" s="19">
        <v>27</v>
      </c>
      <c r="Z252" s="2">
        <v>8</v>
      </c>
      <c r="AA252" s="2">
        <v>26</v>
      </c>
      <c r="AB252" s="2">
        <v>23</v>
      </c>
      <c r="AC252" s="2">
        <v>10</v>
      </c>
      <c r="AD252" s="2">
        <v>29</v>
      </c>
      <c r="AE252" s="2">
        <v>44</v>
      </c>
      <c r="AF252" s="2">
        <v>23</v>
      </c>
      <c r="AG252" s="2">
        <v>40</v>
      </c>
      <c r="AH252" s="2">
        <v>30</v>
      </c>
      <c r="AI252" s="2">
        <v>14</v>
      </c>
      <c r="AK252" s="19">
        <v>27</v>
      </c>
      <c r="AL252" s="2">
        <v>5</v>
      </c>
      <c r="AM252" s="2">
        <v>5</v>
      </c>
      <c r="AN252" s="2">
        <v>24</v>
      </c>
      <c r="AO252" s="2">
        <v>157</v>
      </c>
      <c r="AP252" s="2">
        <v>306</v>
      </c>
      <c r="AQ252" s="2">
        <v>302</v>
      </c>
      <c r="AR252" s="2">
        <v>808</v>
      </c>
      <c r="AS252" s="2">
        <v>609</v>
      </c>
      <c r="AT252" s="2"/>
      <c r="AU252" s="2"/>
      <c r="AW252" s="14"/>
      <c r="AX252" s="23"/>
      <c r="AY252" s="24"/>
      <c r="BH252" s="195"/>
      <c r="BI252" s="25"/>
      <c r="BJ252" s="25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</row>
    <row r="253" spans="1:83" ht="14.25" customHeight="1" x14ac:dyDescent="0.2">
      <c r="A253" s="20" t="s">
        <v>28</v>
      </c>
      <c r="B253" s="10">
        <v>28</v>
      </c>
      <c r="C253" s="10">
        <v>94</v>
      </c>
      <c r="D253" s="10">
        <v>91</v>
      </c>
      <c r="E253" s="10">
        <v>124</v>
      </c>
      <c r="F253" s="10">
        <v>330</v>
      </c>
      <c r="G253" s="10">
        <v>474</v>
      </c>
      <c r="H253" s="10">
        <v>1147</v>
      </c>
      <c r="I253" s="10">
        <v>1081</v>
      </c>
      <c r="J253" s="10">
        <v>835</v>
      </c>
      <c r="K253" s="10"/>
      <c r="M253" s="20" t="s">
        <v>130</v>
      </c>
      <c r="N253" s="10">
        <v>14</v>
      </c>
      <c r="O253" s="10">
        <v>21</v>
      </c>
      <c r="P253" s="10">
        <v>49</v>
      </c>
      <c r="Q253" s="10">
        <v>97</v>
      </c>
      <c r="R253" s="10">
        <v>29</v>
      </c>
      <c r="S253" s="10">
        <v>43</v>
      </c>
      <c r="T253" s="10">
        <v>35</v>
      </c>
      <c r="U253" s="10">
        <v>28</v>
      </c>
      <c r="V253" s="10">
        <v>52</v>
      </c>
      <c r="W253" s="10">
        <v>28</v>
      </c>
      <c r="Y253" s="20">
        <v>28</v>
      </c>
      <c r="Z253" s="10">
        <v>28</v>
      </c>
      <c r="AA253" s="10">
        <v>94</v>
      </c>
      <c r="AB253" s="10">
        <v>91</v>
      </c>
      <c r="AC253" s="10">
        <v>124</v>
      </c>
      <c r="AD253" s="10">
        <v>330</v>
      </c>
      <c r="AE253" s="10">
        <v>474</v>
      </c>
      <c r="AF253" s="10">
        <v>1147</v>
      </c>
      <c r="AG253" s="10">
        <v>1081</v>
      </c>
      <c r="AH253" s="10">
        <v>835</v>
      </c>
      <c r="AI253" s="10"/>
      <c r="AK253" s="20">
        <v>28</v>
      </c>
      <c r="AL253" s="10">
        <v>14</v>
      </c>
      <c r="AM253" s="10">
        <v>21</v>
      </c>
      <c r="AN253" s="10">
        <v>49</v>
      </c>
      <c r="AO253" s="10">
        <v>97</v>
      </c>
      <c r="AP253" s="10">
        <v>29</v>
      </c>
      <c r="AQ253" s="10">
        <v>43</v>
      </c>
      <c r="AR253" s="10">
        <v>35</v>
      </c>
      <c r="AS253" s="10">
        <v>28</v>
      </c>
      <c r="AT253" s="10">
        <v>52</v>
      </c>
      <c r="AU253" s="10">
        <v>28</v>
      </c>
      <c r="AW253" s="14"/>
      <c r="AX253" s="23"/>
      <c r="AY253" s="24"/>
      <c r="BH253" s="195"/>
      <c r="BI253" s="25"/>
      <c r="BJ253" s="25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</row>
    <row r="254" spans="1:83" ht="14.25" customHeight="1" x14ac:dyDescent="0.2">
      <c r="A254" s="19" t="s">
        <v>29</v>
      </c>
      <c r="B254" s="2">
        <v>21</v>
      </c>
      <c r="C254" s="2">
        <v>17</v>
      </c>
      <c r="D254" s="2">
        <v>2</v>
      </c>
      <c r="E254" s="2">
        <v>1</v>
      </c>
      <c r="F254" s="2">
        <v>4</v>
      </c>
      <c r="G254" s="2">
        <v>1</v>
      </c>
      <c r="H254" s="2">
        <v>8</v>
      </c>
      <c r="I254" s="2">
        <v>2</v>
      </c>
      <c r="J254" s="2">
        <v>4</v>
      </c>
      <c r="K254" s="2">
        <v>23</v>
      </c>
      <c r="M254" s="19" t="s">
        <v>131</v>
      </c>
      <c r="N254" s="2">
        <v>24</v>
      </c>
      <c r="O254" s="2">
        <v>50</v>
      </c>
      <c r="P254" s="2">
        <v>49</v>
      </c>
      <c r="Q254" s="2">
        <v>101</v>
      </c>
      <c r="R254" s="2">
        <v>149</v>
      </c>
      <c r="S254" s="2"/>
      <c r="T254" s="2">
        <v>164</v>
      </c>
      <c r="U254" s="2">
        <v>220</v>
      </c>
      <c r="V254" s="2">
        <v>268</v>
      </c>
      <c r="W254" s="2">
        <v>266</v>
      </c>
      <c r="Y254" s="19">
        <v>29</v>
      </c>
      <c r="Z254" s="2">
        <v>21</v>
      </c>
      <c r="AA254" s="2">
        <v>17</v>
      </c>
      <c r="AB254" s="2">
        <v>2</v>
      </c>
      <c r="AC254" s="2">
        <v>1</v>
      </c>
      <c r="AD254" s="2">
        <v>4</v>
      </c>
      <c r="AE254" s="2">
        <v>1</v>
      </c>
      <c r="AF254" s="2">
        <v>8</v>
      </c>
      <c r="AG254" s="2">
        <v>2</v>
      </c>
      <c r="AH254" s="2">
        <v>4</v>
      </c>
      <c r="AI254" s="2">
        <v>23</v>
      </c>
      <c r="AK254" s="19">
        <v>29</v>
      </c>
      <c r="AL254" s="2">
        <v>24</v>
      </c>
      <c r="AM254" s="2">
        <v>50</v>
      </c>
      <c r="AN254" s="2">
        <v>49</v>
      </c>
      <c r="AO254" s="2">
        <v>101</v>
      </c>
      <c r="AP254" s="2">
        <v>149</v>
      </c>
      <c r="AQ254" s="2"/>
      <c r="AR254" s="2">
        <v>164</v>
      </c>
      <c r="AS254" s="2">
        <v>220</v>
      </c>
      <c r="AT254" s="2">
        <v>268</v>
      </c>
      <c r="AU254" s="2">
        <v>266</v>
      </c>
      <c r="AW254" s="14"/>
      <c r="AX254" s="23"/>
      <c r="AY254" s="24"/>
      <c r="BH254" s="195"/>
      <c r="BI254" s="25"/>
      <c r="BJ254" s="25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</row>
    <row r="255" spans="1:83" ht="14.25" customHeight="1" x14ac:dyDescent="0.2">
      <c r="A255" s="20" t="s">
        <v>30</v>
      </c>
      <c r="B255" s="10">
        <v>13</v>
      </c>
      <c r="C255" s="10">
        <v>7</v>
      </c>
      <c r="D255" s="10">
        <v>6</v>
      </c>
      <c r="E255" s="10">
        <v>11</v>
      </c>
      <c r="F255" s="10">
        <v>31</v>
      </c>
      <c r="G255" s="10"/>
      <c r="H255" s="10"/>
      <c r="I255" s="10"/>
      <c r="J255" s="10"/>
      <c r="K255" s="10"/>
      <c r="M255" s="20" t="s">
        <v>132</v>
      </c>
      <c r="N255" s="10">
        <v>10</v>
      </c>
      <c r="O255" s="10">
        <v>18</v>
      </c>
      <c r="P255" s="10">
        <v>26</v>
      </c>
      <c r="Q255" s="10">
        <v>22</v>
      </c>
      <c r="R255" s="10">
        <v>65</v>
      </c>
      <c r="S255" s="10">
        <v>97</v>
      </c>
      <c r="T255" s="10">
        <v>75</v>
      </c>
      <c r="U255" s="10">
        <v>126</v>
      </c>
      <c r="V255" s="10">
        <v>417</v>
      </c>
      <c r="W255" s="10">
        <v>323</v>
      </c>
      <c r="Y255" s="20">
        <v>30</v>
      </c>
      <c r="Z255" s="10">
        <v>13</v>
      </c>
      <c r="AA255" s="10">
        <v>7</v>
      </c>
      <c r="AB255" s="10">
        <v>6</v>
      </c>
      <c r="AC255" s="10">
        <v>11</v>
      </c>
      <c r="AD255" s="10">
        <v>31</v>
      </c>
      <c r="AE255" s="10"/>
      <c r="AF255" s="10"/>
      <c r="AG255" s="10"/>
      <c r="AH255" s="10"/>
      <c r="AI255" s="10"/>
      <c r="AK255" s="20">
        <v>30</v>
      </c>
      <c r="AL255" s="10">
        <v>10</v>
      </c>
      <c r="AM255" s="10">
        <v>18</v>
      </c>
      <c r="AN255" s="10">
        <v>26</v>
      </c>
      <c r="AO255" s="10">
        <v>22</v>
      </c>
      <c r="AP255" s="10">
        <v>65</v>
      </c>
      <c r="AQ255" s="10">
        <v>97</v>
      </c>
      <c r="AR255" s="10">
        <v>75</v>
      </c>
      <c r="AS255" s="10">
        <v>126</v>
      </c>
      <c r="AT255" s="10">
        <v>417</v>
      </c>
      <c r="AU255" s="10">
        <v>323</v>
      </c>
      <c r="AW255" s="14"/>
      <c r="AX255" s="23"/>
      <c r="AY255" s="24"/>
      <c r="BH255" s="195"/>
      <c r="BI255" s="25"/>
      <c r="BJ255" s="25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</row>
    <row r="256" spans="1:83" ht="14.25" customHeight="1" x14ac:dyDescent="0.2">
      <c r="A256" s="19" t="s">
        <v>31</v>
      </c>
      <c r="B256" s="2">
        <v>30</v>
      </c>
      <c r="C256" s="2">
        <v>189</v>
      </c>
      <c r="D256" s="2">
        <v>417</v>
      </c>
      <c r="E256" s="2">
        <v>116</v>
      </c>
      <c r="F256" s="2">
        <v>740</v>
      </c>
      <c r="G256" s="2">
        <v>266</v>
      </c>
      <c r="H256" s="2">
        <v>357</v>
      </c>
      <c r="I256" s="2">
        <v>274</v>
      </c>
      <c r="J256" s="2">
        <v>495</v>
      </c>
      <c r="K256" s="2">
        <v>483</v>
      </c>
      <c r="M256" s="19" t="s">
        <v>133</v>
      </c>
      <c r="N256" s="2">
        <v>31</v>
      </c>
      <c r="O256" s="2">
        <v>58</v>
      </c>
      <c r="P256" s="2">
        <v>376</v>
      </c>
      <c r="Q256" s="2">
        <v>293</v>
      </c>
      <c r="R256" s="2">
        <v>504</v>
      </c>
      <c r="S256" s="2">
        <v>1430</v>
      </c>
      <c r="T256" s="2"/>
      <c r="U256" s="2">
        <v>1501</v>
      </c>
      <c r="V256" s="2">
        <v>898</v>
      </c>
      <c r="W256" s="2">
        <v>166</v>
      </c>
      <c r="Y256" s="19">
        <v>31</v>
      </c>
      <c r="Z256" s="2">
        <v>30</v>
      </c>
      <c r="AA256" s="2">
        <v>189</v>
      </c>
      <c r="AB256" s="2">
        <v>417</v>
      </c>
      <c r="AC256" s="2">
        <v>116</v>
      </c>
      <c r="AD256" s="2">
        <v>740</v>
      </c>
      <c r="AE256" s="2">
        <v>266</v>
      </c>
      <c r="AF256" s="2">
        <v>357</v>
      </c>
      <c r="AG256" s="2">
        <v>274</v>
      </c>
      <c r="AH256" s="2">
        <v>495</v>
      </c>
      <c r="AI256" s="2">
        <v>483</v>
      </c>
      <c r="AK256" s="19">
        <v>31</v>
      </c>
      <c r="AL256" s="2">
        <v>31</v>
      </c>
      <c r="AM256" s="2">
        <v>58</v>
      </c>
      <c r="AN256" s="2">
        <v>376</v>
      </c>
      <c r="AO256" s="2">
        <v>293</v>
      </c>
      <c r="AP256" s="2">
        <v>504</v>
      </c>
      <c r="AQ256" s="2">
        <v>1430</v>
      </c>
      <c r="AR256" s="2"/>
      <c r="AS256" s="2">
        <v>1501</v>
      </c>
      <c r="AT256" s="2">
        <v>898</v>
      </c>
      <c r="AU256" s="2">
        <v>166</v>
      </c>
      <c r="AW256" s="14"/>
      <c r="AX256" s="23"/>
      <c r="AY256" s="24"/>
      <c r="BH256" s="195"/>
      <c r="BI256" s="25"/>
      <c r="BJ256" s="25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</row>
    <row r="257" spans="1:83" ht="14.25" customHeight="1" x14ac:dyDescent="0.2">
      <c r="A257" s="20" t="s">
        <v>32</v>
      </c>
      <c r="B257" s="10">
        <v>27</v>
      </c>
      <c r="C257" s="10">
        <v>12</v>
      </c>
      <c r="D257" s="10">
        <v>15</v>
      </c>
      <c r="E257" s="10">
        <v>67</v>
      </c>
      <c r="F257" s="10">
        <v>166</v>
      </c>
      <c r="G257" s="10">
        <v>268</v>
      </c>
      <c r="H257" s="10">
        <v>295</v>
      </c>
      <c r="I257" s="10">
        <v>217</v>
      </c>
      <c r="J257" s="10">
        <v>204</v>
      </c>
      <c r="K257" s="10">
        <v>229</v>
      </c>
      <c r="M257" s="20" t="s">
        <v>134</v>
      </c>
      <c r="N257" s="10">
        <v>13</v>
      </c>
      <c r="O257" s="10">
        <v>7</v>
      </c>
      <c r="P257" s="10">
        <v>10</v>
      </c>
      <c r="Q257" s="10">
        <v>35</v>
      </c>
      <c r="R257" s="10">
        <v>103</v>
      </c>
      <c r="S257" s="10">
        <v>65</v>
      </c>
      <c r="T257" s="10">
        <v>58</v>
      </c>
      <c r="U257" s="10">
        <v>63</v>
      </c>
      <c r="V257" s="10">
        <v>124</v>
      </c>
      <c r="W257" s="10">
        <v>142</v>
      </c>
      <c r="Y257" s="20">
        <v>32</v>
      </c>
      <c r="Z257" s="10">
        <v>27</v>
      </c>
      <c r="AA257" s="10">
        <v>12</v>
      </c>
      <c r="AB257" s="10">
        <v>15</v>
      </c>
      <c r="AC257" s="10">
        <v>67</v>
      </c>
      <c r="AD257" s="10">
        <v>166</v>
      </c>
      <c r="AE257" s="10">
        <v>268</v>
      </c>
      <c r="AF257" s="10">
        <v>295</v>
      </c>
      <c r="AG257" s="10">
        <v>217</v>
      </c>
      <c r="AH257" s="10">
        <v>204</v>
      </c>
      <c r="AI257" s="10">
        <v>229</v>
      </c>
      <c r="AK257" s="20">
        <v>32</v>
      </c>
      <c r="AL257" s="10">
        <v>13</v>
      </c>
      <c r="AM257" s="10">
        <v>7</v>
      </c>
      <c r="AN257" s="10">
        <v>10</v>
      </c>
      <c r="AO257" s="10">
        <v>35</v>
      </c>
      <c r="AP257" s="10">
        <v>103</v>
      </c>
      <c r="AQ257" s="10">
        <v>65</v>
      </c>
      <c r="AR257" s="10">
        <v>58</v>
      </c>
      <c r="AS257" s="10">
        <v>63</v>
      </c>
      <c r="AT257" s="10">
        <v>124</v>
      </c>
      <c r="AU257" s="10">
        <v>142</v>
      </c>
      <c r="AW257" s="14"/>
      <c r="AX257" s="23"/>
      <c r="AY257" s="24"/>
      <c r="BH257" s="195"/>
      <c r="BI257" s="25"/>
      <c r="BJ257" s="25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</row>
    <row r="258" spans="1:83" ht="14.25" customHeight="1" x14ac:dyDescent="0.2">
      <c r="A258" s="19" t="s">
        <v>33</v>
      </c>
      <c r="B258" s="2">
        <v>26</v>
      </c>
      <c r="C258" s="2">
        <v>77</v>
      </c>
      <c r="D258" s="2">
        <v>291</v>
      </c>
      <c r="E258" s="2">
        <v>85</v>
      </c>
      <c r="F258" s="2">
        <v>87</v>
      </c>
      <c r="G258" s="2">
        <v>45</v>
      </c>
      <c r="H258" s="2">
        <v>44</v>
      </c>
      <c r="I258" s="2">
        <v>38</v>
      </c>
      <c r="J258" s="2">
        <v>52</v>
      </c>
      <c r="K258" s="2">
        <v>57</v>
      </c>
      <c r="M258" s="19" t="s">
        <v>135</v>
      </c>
      <c r="N258" s="2">
        <v>33</v>
      </c>
      <c r="O258" s="2"/>
      <c r="P258" s="2"/>
      <c r="Q258" s="2"/>
      <c r="R258" s="2"/>
      <c r="S258" s="2"/>
      <c r="T258" s="2"/>
      <c r="U258" s="2"/>
      <c r="V258" s="2"/>
      <c r="W258" s="2"/>
      <c r="Y258" s="19">
        <v>33</v>
      </c>
      <c r="Z258" s="2">
        <v>26</v>
      </c>
      <c r="AA258" s="2">
        <v>77</v>
      </c>
      <c r="AB258" s="2">
        <v>291</v>
      </c>
      <c r="AC258" s="2">
        <v>85</v>
      </c>
      <c r="AD258" s="2">
        <v>87</v>
      </c>
      <c r="AE258" s="2">
        <v>45</v>
      </c>
      <c r="AF258" s="2">
        <v>44</v>
      </c>
      <c r="AG258" s="2">
        <v>38</v>
      </c>
      <c r="AH258" s="2">
        <v>52</v>
      </c>
      <c r="AI258" s="2">
        <v>57</v>
      </c>
      <c r="AK258" s="19">
        <v>33</v>
      </c>
      <c r="AL258" s="2">
        <v>33</v>
      </c>
      <c r="AM258" s="2"/>
      <c r="AN258" s="2"/>
      <c r="AO258" s="2"/>
      <c r="AP258" s="2"/>
      <c r="AQ258" s="2"/>
      <c r="AR258" s="2"/>
      <c r="AS258" s="2"/>
      <c r="AT258" s="2"/>
      <c r="AU258" s="2"/>
      <c r="AW258" s="14"/>
      <c r="AX258" s="23"/>
      <c r="AY258" s="24"/>
      <c r="BH258" s="195"/>
      <c r="BI258" s="25"/>
      <c r="BJ258" s="25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</row>
    <row r="259" spans="1:83" ht="14.25" customHeight="1" x14ac:dyDescent="0.2">
      <c r="A259" s="20" t="s">
        <v>34</v>
      </c>
      <c r="B259" s="10">
        <v>34</v>
      </c>
      <c r="C259" s="10">
        <v>36</v>
      </c>
      <c r="D259" s="10">
        <v>189</v>
      </c>
      <c r="E259" s="10">
        <v>191</v>
      </c>
      <c r="F259" s="10">
        <v>138</v>
      </c>
      <c r="G259" s="10">
        <v>249</v>
      </c>
      <c r="H259" s="10">
        <v>393</v>
      </c>
      <c r="I259" s="10">
        <v>406</v>
      </c>
      <c r="J259" s="10">
        <v>399</v>
      </c>
      <c r="K259" s="10">
        <v>399</v>
      </c>
      <c r="M259" s="20" t="s">
        <v>136</v>
      </c>
      <c r="N259" s="10">
        <v>13</v>
      </c>
      <c r="O259" s="10">
        <v>104</v>
      </c>
      <c r="P259" s="10"/>
      <c r="Q259" s="10"/>
      <c r="R259" s="10"/>
      <c r="S259" s="10">
        <v>2248</v>
      </c>
      <c r="T259" s="10"/>
      <c r="U259" s="10"/>
      <c r="V259" s="10">
        <v>481</v>
      </c>
      <c r="W259" s="10"/>
      <c r="Y259" s="20">
        <v>34</v>
      </c>
      <c r="Z259" s="10">
        <v>34</v>
      </c>
      <c r="AA259" s="10">
        <v>36</v>
      </c>
      <c r="AB259" s="10">
        <v>189</v>
      </c>
      <c r="AC259" s="10">
        <v>191</v>
      </c>
      <c r="AD259" s="10">
        <v>138</v>
      </c>
      <c r="AE259" s="10">
        <v>249</v>
      </c>
      <c r="AF259" s="10">
        <v>393</v>
      </c>
      <c r="AG259" s="10">
        <v>406</v>
      </c>
      <c r="AH259" s="10">
        <v>399</v>
      </c>
      <c r="AI259" s="10">
        <v>399</v>
      </c>
      <c r="AK259" s="20">
        <v>34</v>
      </c>
      <c r="AL259" s="10">
        <v>13</v>
      </c>
      <c r="AM259" s="10">
        <v>104</v>
      </c>
      <c r="AN259" s="10"/>
      <c r="AO259" s="10"/>
      <c r="AP259" s="10"/>
      <c r="AQ259" s="10">
        <v>2248</v>
      </c>
      <c r="AR259" s="10"/>
      <c r="AS259" s="10"/>
      <c r="AT259" s="10">
        <v>481</v>
      </c>
      <c r="AU259" s="10"/>
      <c r="AW259" s="14"/>
      <c r="AX259" s="23"/>
      <c r="AY259" s="24"/>
      <c r="BH259" s="195"/>
      <c r="BI259" s="25"/>
      <c r="BJ259" s="25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</row>
    <row r="260" spans="1:83" ht="14.25" customHeight="1" x14ac:dyDescent="0.2">
      <c r="A260" s="19" t="s">
        <v>35</v>
      </c>
      <c r="B260" s="2">
        <v>25</v>
      </c>
      <c r="C260" s="2">
        <v>42</v>
      </c>
      <c r="D260" s="2">
        <v>30</v>
      </c>
      <c r="E260" s="2">
        <v>3</v>
      </c>
      <c r="F260" s="2">
        <v>22</v>
      </c>
      <c r="G260" s="2">
        <v>13</v>
      </c>
      <c r="H260" s="2">
        <v>30</v>
      </c>
      <c r="I260" s="2">
        <v>18</v>
      </c>
      <c r="J260" s="2">
        <v>26</v>
      </c>
      <c r="K260" s="2">
        <v>10</v>
      </c>
      <c r="M260" s="19" t="s">
        <v>137</v>
      </c>
      <c r="N260" s="2">
        <v>35</v>
      </c>
      <c r="O260" s="2">
        <v>37</v>
      </c>
      <c r="P260" s="2">
        <v>56</v>
      </c>
      <c r="Q260" s="2">
        <v>34</v>
      </c>
      <c r="R260" s="2">
        <v>82</v>
      </c>
      <c r="S260" s="2">
        <v>122</v>
      </c>
      <c r="T260" s="2">
        <v>235</v>
      </c>
      <c r="U260" s="2">
        <v>456</v>
      </c>
      <c r="V260" s="2">
        <v>385</v>
      </c>
      <c r="W260" s="2"/>
      <c r="Y260" s="19">
        <v>35</v>
      </c>
      <c r="Z260" s="2">
        <v>25</v>
      </c>
      <c r="AA260" s="2">
        <v>42</v>
      </c>
      <c r="AB260" s="2">
        <v>30</v>
      </c>
      <c r="AC260" s="2">
        <v>3</v>
      </c>
      <c r="AD260" s="2">
        <v>22</v>
      </c>
      <c r="AE260" s="2">
        <v>13</v>
      </c>
      <c r="AF260" s="2">
        <v>30</v>
      </c>
      <c r="AG260" s="2">
        <v>18</v>
      </c>
      <c r="AH260" s="2">
        <v>26</v>
      </c>
      <c r="AI260" s="2">
        <v>10</v>
      </c>
      <c r="AK260" s="19">
        <v>35</v>
      </c>
      <c r="AL260" s="2">
        <v>35</v>
      </c>
      <c r="AM260" s="2">
        <v>37</v>
      </c>
      <c r="AN260" s="2">
        <v>56</v>
      </c>
      <c r="AO260" s="2">
        <v>34</v>
      </c>
      <c r="AP260" s="2">
        <v>82</v>
      </c>
      <c r="AQ260" s="2">
        <v>122</v>
      </c>
      <c r="AR260" s="2">
        <v>235</v>
      </c>
      <c r="AS260" s="2">
        <v>456</v>
      </c>
      <c r="AT260" s="2">
        <v>385</v>
      </c>
      <c r="AU260" s="2"/>
      <c r="AW260" s="14"/>
      <c r="AX260" s="23"/>
      <c r="AY260" s="24"/>
      <c r="BH260" s="195"/>
      <c r="BI260" s="25"/>
      <c r="BJ260" s="25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</row>
    <row r="261" spans="1:83" ht="14.25" customHeight="1" x14ac:dyDescent="0.2">
      <c r="A261" s="20" t="s">
        <v>36</v>
      </c>
      <c r="B261" s="10">
        <v>2</v>
      </c>
      <c r="C261" s="10">
        <v>2</v>
      </c>
      <c r="D261" s="10">
        <v>6</v>
      </c>
      <c r="E261" s="10">
        <v>14</v>
      </c>
      <c r="F261" s="10">
        <v>18</v>
      </c>
      <c r="G261" s="10">
        <v>73</v>
      </c>
      <c r="H261" s="10">
        <v>17</v>
      </c>
      <c r="I261" s="10">
        <v>27</v>
      </c>
      <c r="J261" s="10">
        <v>23</v>
      </c>
      <c r="K261" s="10">
        <v>28</v>
      </c>
      <c r="M261" s="20" t="s">
        <v>138</v>
      </c>
      <c r="N261" s="10">
        <v>35</v>
      </c>
      <c r="O261" s="10"/>
      <c r="P261" s="10">
        <v>7439</v>
      </c>
      <c r="Q261" s="10">
        <v>3639</v>
      </c>
      <c r="R261" s="10">
        <v>2853</v>
      </c>
      <c r="S261" s="10"/>
      <c r="T261" s="10"/>
      <c r="U261" s="10"/>
      <c r="V261" s="10"/>
      <c r="W261" s="10"/>
      <c r="Y261" s="20">
        <v>36</v>
      </c>
      <c r="Z261" s="10">
        <v>2</v>
      </c>
      <c r="AA261" s="10">
        <v>2</v>
      </c>
      <c r="AB261" s="10">
        <v>6</v>
      </c>
      <c r="AC261" s="10">
        <v>14</v>
      </c>
      <c r="AD261" s="10">
        <v>18</v>
      </c>
      <c r="AE261" s="10">
        <v>73</v>
      </c>
      <c r="AF261" s="10">
        <v>17</v>
      </c>
      <c r="AG261" s="10">
        <v>27</v>
      </c>
      <c r="AH261" s="10">
        <v>23</v>
      </c>
      <c r="AI261" s="10">
        <v>28</v>
      </c>
      <c r="AK261" s="20">
        <v>36</v>
      </c>
      <c r="AL261" s="10">
        <v>35</v>
      </c>
      <c r="AM261" s="10"/>
      <c r="AN261" s="10">
        <v>7439</v>
      </c>
      <c r="AO261" s="10">
        <v>3639</v>
      </c>
      <c r="AP261" s="10">
        <v>2853</v>
      </c>
      <c r="AQ261" s="10"/>
      <c r="AR261" s="10"/>
      <c r="AS261" s="10"/>
      <c r="AT261" s="10"/>
      <c r="AU261" s="10"/>
      <c r="AW261" s="14"/>
      <c r="AX261" s="23"/>
      <c r="AY261" s="24"/>
      <c r="BH261" s="195"/>
      <c r="BI261" s="25"/>
      <c r="BJ261" s="25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</row>
    <row r="262" spans="1:83" ht="14.25" customHeight="1" x14ac:dyDescent="0.2">
      <c r="A262" s="19" t="s">
        <v>37</v>
      </c>
      <c r="B262" s="7">
        <v>37</v>
      </c>
      <c r="C262" s="7">
        <v>33</v>
      </c>
      <c r="D262" s="7">
        <v>44</v>
      </c>
      <c r="E262" s="7">
        <v>552</v>
      </c>
      <c r="F262" s="7">
        <v>2145</v>
      </c>
      <c r="G262" s="7">
        <v>750</v>
      </c>
      <c r="H262" s="7">
        <v>885</v>
      </c>
      <c r="I262" s="7">
        <v>844</v>
      </c>
      <c r="J262" s="7"/>
      <c r="K262" s="7"/>
      <c r="M262" s="19" t="s">
        <v>139</v>
      </c>
      <c r="N262" s="7">
        <v>37</v>
      </c>
      <c r="O262" s="7">
        <v>44</v>
      </c>
      <c r="P262" s="7">
        <v>48</v>
      </c>
      <c r="Q262" s="7">
        <v>33</v>
      </c>
      <c r="R262" s="7">
        <v>126</v>
      </c>
      <c r="S262" s="7">
        <v>140</v>
      </c>
      <c r="T262" s="7">
        <v>97</v>
      </c>
      <c r="U262" s="7">
        <v>126</v>
      </c>
      <c r="V262" s="7">
        <v>91</v>
      </c>
      <c r="W262" s="7">
        <v>169</v>
      </c>
      <c r="Y262" s="19">
        <v>37</v>
      </c>
      <c r="Z262" s="7">
        <v>37</v>
      </c>
      <c r="AA262" s="7">
        <v>33</v>
      </c>
      <c r="AB262" s="7">
        <v>44</v>
      </c>
      <c r="AC262" s="7">
        <v>552</v>
      </c>
      <c r="AD262" s="7">
        <v>2145</v>
      </c>
      <c r="AE262" s="7">
        <v>750</v>
      </c>
      <c r="AF262" s="7">
        <v>885</v>
      </c>
      <c r="AG262" s="7">
        <v>844</v>
      </c>
      <c r="AH262" s="7"/>
      <c r="AI262" s="7"/>
      <c r="AK262" s="19">
        <v>37</v>
      </c>
      <c r="AL262" s="7">
        <v>37</v>
      </c>
      <c r="AM262" s="7">
        <v>44</v>
      </c>
      <c r="AN262" s="7">
        <v>48</v>
      </c>
      <c r="AO262" s="7">
        <v>33</v>
      </c>
      <c r="AP262" s="7">
        <v>126</v>
      </c>
      <c r="AQ262" s="7">
        <v>140</v>
      </c>
      <c r="AR262" s="7">
        <v>97</v>
      </c>
      <c r="AS262" s="7">
        <v>126</v>
      </c>
      <c r="AT262" s="7">
        <v>91</v>
      </c>
      <c r="AU262" s="7">
        <v>169</v>
      </c>
      <c r="AW262" s="14"/>
      <c r="AX262" s="23"/>
      <c r="AY262" s="24"/>
      <c r="BH262" s="195"/>
      <c r="BI262" s="25"/>
      <c r="BJ262" s="25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</row>
    <row r="263" spans="1:83" ht="14.25" customHeight="1" x14ac:dyDescent="0.2">
      <c r="A263" s="20" t="s">
        <v>38</v>
      </c>
      <c r="B263" s="9">
        <v>11</v>
      </c>
      <c r="C263" s="9">
        <v>35</v>
      </c>
      <c r="D263" s="10">
        <v>20</v>
      </c>
      <c r="E263" s="10">
        <v>134</v>
      </c>
      <c r="F263" s="10">
        <v>210</v>
      </c>
      <c r="G263" s="10">
        <v>370</v>
      </c>
      <c r="H263" s="10">
        <v>318</v>
      </c>
      <c r="I263" s="10">
        <v>164</v>
      </c>
      <c r="J263" s="10">
        <v>172</v>
      </c>
      <c r="K263" s="10">
        <v>78</v>
      </c>
      <c r="M263" s="20" t="s">
        <v>140</v>
      </c>
      <c r="N263" s="9">
        <v>4</v>
      </c>
      <c r="O263" s="9">
        <v>2</v>
      </c>
      <c r="P263" s="10">
        <v>1</v>
      </c>
      <c r="Q263" s="10">
        <v>8</v>
      </c>
      <c r="R263" s="10"/>
      <c r="S263" s="10"/>
      <c r="T263" s="10"/>
      <c r="U263" s="10"/>
      <c r="V263" s="10"/>
      <c r="W263" s="10">
        <v>220</v>
      </c>
      <c r="Y263" s="20">
        <v>38</v>
      </c>
      <c r="Z263" s="9">
        <v>11</v>
      </c>
      <c r="AA263" s="9">
        <v>35</v>
      </c>
      <c r="AB263" s="10">
        <v>20</v>
      </c>
      <c r="AC263" s="10">
        <v>134</v>
      </c>
      <c r="AD263" s="10">
        <v>210</v>
      </c>
      <c r="AE263" s="10">
        <v>370</v>
      </c>
      <c r="AF263" s="10">
        <v>318</v>
      </c>
      <c r="AG263" s="10">
        <v>164</v>
      </c>
      <c r="AH263" s="10">
        <v>172</v>
      </c>
      <c r="AI263" s="10">
        <v>78</v>
      </c>
      <c r="AK263" s="20">
        <v>38</v>
      </c>
      <c r="AL263" s="9">
        <v>4</v>
      </c>
      <c r="AM263" s="9">
        <v>2</v>
      </c>
      <c r="AN263" s="10">
        <v>1</v>
      </c>
      <c r="AO263" s="10">
        <v>8</v>
      </c>
      <c r="AP263" s="10"/>
      <c r="AQ263" s="10"/>
      <c r="AR263" s="10"/>
      <c r="AS263" s="10"/>
      <c r="AT263" s="10"/>
      <c r="AU263" s="10">
        <v>220</v>
      </c>
      <c r="AW263" s="14"/>
      <c r="AX263" s="23"/>
      <c r="AY263" s="24"/>
      <c r="BH263" s="195"/>
      <c r="BI263" s="25"/>
      <c r="BJ263" s="25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</row>
    <row r="264" spans="1:83" ht="14.25" customHeight="1" x14ac:dyDescent="0.2">
      <c r="A264" s="19" t="s">
        <v>39</v>
      </c>
      <c r="B264" s="2">
        <v>9</v>
      </c>
      <c r="C264" s="2">
        <v>3</v>
      </c>
      <c r="D264" s="2">
        <v>23</v>
      </c>
      <c r="E264" s="2">
        <v>31</v>
      </c>
      <c r="F264" s="2">
        <v>176</v>
      </c>
      <c r="G264" s="2">
        <v>152</v>
      </c>
      <c r="H264" s="2">
        <v>58</v>
      </c>
      <c r="I264" s="2">
        <v>55</v>
      </c>
      <c r="J264" s="2">
        <v>155</v>
      </c>
      <c r="K264" s="2">
        <v>6</v>
      </c>
      <c r="M264" s="19" t="s">
        <v>141</v>
      </c>
      <c r="N264" s="2">
        <v>39</v>
      </c>
      <c r="O264" s="2">
        <v>144</v>
      </c>
      <c r="P264" s="2">
        <v>109</v>
      </c>
      <c r="Q264" s="2">
        <v>160</v>
      </c>
      <c r="R264" s="2">
        <v>218</v>
      </c>
      <c r="S264" s="2">
        <v>102</v>
      </c>
      <c r="T264" s="2">
        <v>66</v>
      </c>
      <c r="U264" s="2">
        <v>112</v>
      </c>
      <c r="V264" s="2">
        <v>100</v>
      </c>
      <c r="W264" s="2">
        <v>141</v>
      </c>
      <c r="Y264" s="19">
        <v>39</v>
      </c>
      <c r="Z264" s="2">
        <v>9</v>
      </c>
      <c r="AA264" s="2">
        <v>3</v>
      </c>
      <c r="AB264" s="2">
        <v>23</v>
      </c>
      <c r="AC264" s="2">
        <v>31</v>
      </c>
      <c r="AD264" s="2">
        <v>176</v>
      </c>
      <c r="AE264" s="2">
        <v>152</v>
      </c>
      <c r="AF264" s="2">
        <v>58</v>
      </c>
      <c r="AG264" s="2">
        <v>55</v>
      </c>
      <c r="AH264" s="2">
        <v>155</v>
      </c>
      <c r="AI264" s="2">
        <v>6</v>
      </c>
      <c r="AK264" s="19">
        <v>39</v>
      </c>
      <c r="AL264" s="2">
        <v>39</v>
      </c>
      <c r="AM264" s="2">
        <v>144</v>
      </c>
      <c r="AN264" s="2">
        <v>109</v>
      </c>
      <c r="AO264" s="2">
        <v>160</v>
      </c>
      <c r="AP264" s="2">
        <v>218</v>
      </c>
      <c r="AQ264" s="2">
        <v>102</v>
      </c>
      <c r="AR264" s="2">
        <v>66</v>
      </c>
      <c r="AS264" s="2">
        <v>112</v>
      </c>
      <c r="AT264" s="2">
        <v>100</v>
      </c>
      <c r="AU264" s="2">
        <v>141</v>
      </c>
      <c r="AW264" s="14"/>
      <c r="AX264" s="23"/>
      <c r="AY264" s="24"/>
      <c r="BH264" s="195"/>
      <c r="BI264" s="25"/>
      <c r="BJ264" s="25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</row>
    <row r="265" spans="1:83" ht="14.25" customHeight="1" x14ac:dyDescent="0.2">
      <c r="A265" s="20" t="s">
        <v>40</v>
      </c>
      <c r="B265" s="10">
        <v>7</v>
      </c>
      <c r="C265" s="10">
        <v>16</v>
      </c>
      <c r="D265" s="10">
        <v>79</v>
      </c>
      <c r="E265" s="10">
        <v>105</v>
      </c>
      <c r="F265" s="10">
        <v>84</v>
      </c>
      <c r="G265" s="10">
        <v>119</v>
      </c>
      <c r="H265" s="10">
        <v>122</v>
      </c>
      <c r="I265" s="10">
        <v>40</v>
      </c>
      <c r="J265" s="10">
        <v>88</v>
      </c>
      <c r="K265" s="10">
        <v>80</v>
      </c>
      <c r="M265" s="20" t="s">
        <v>142</v>
      </c>
      <c r="N265" s="10">
        <v>40</v>
      </c>
      <c r="O265" s="10">
        <v>48</v>
      </c>
      <c r="P265" s="10">
        <v>149</v>
      </c>
      <c r="Q265" s="10">
        <v>260</v>
      </c>
      <c r="R265" s="10">
        <v>451</v>
      </c>
      <c r="S265" s="10">
        <v>874</v>
      </c>
      <c r="T265" s="10">
        <v>391</v>
      </c>
      <c r="U265" s="10">
        <v>107</v>
      </c>
      <c r="V265" s="10">
        <v>191</v>
      </c>
      <c r="W265" s="10">
        <v>72</v>
      </c>
      <c r="Y265" s="20">
        <v>40</v>
      </c>
      <c r="Z265" s="10">
        <v>7</v>
      </c>
      <c r="AA265" s="10">
        <v>16</v>
      </c>
      <c r="AB265" s="10">
        <v>79</v>
      </c>
      <c r="AC265" s="10">
        <v>105</v>
      </c>
      <c r="AD265" s="10">
        <v>84</v>
      </c>
      <c r="AE265" s="10">
        <v>119</v>
      </c>
      <c r="AF265" s="10">
        <v>122</v>
      </c>
      <c r="AG265" s="10">
        <v>40</v>
      </c>
      <c r="AH265" s="10">
        <v>88</v>
      </c>
      <c r="AI265" s="10">
        <v>80</v>
      </c>
      <c r="AK265" s="20">
        <v>40</v>
      </c>
      <c r="AL265" s="10">
        <v>40</v>
      </c>
      <c r="AM265" s="10">
        <v>48</v>
      </c>
      <c r="AN265" s="10">
        <v>149</v>
      </c>
      <c r="AO265" s="10">
        <v>260</v>
      </c>
      <c r="AP265" s="10">
        <v>451</v>
      </c>
      <c r="AQ265" s="10">
        <v>874</v>
      </c>
      <c r="AR265" s="10">
        <v>391</v>
      </c>
      <c r="AS265" s="10">
        <v>107</v>
      </c>
      <c r="AT265" s="10">
        <v>191</v>
      </c>
      <c r="AU265" s="10">
        <v>72</v>
      </c>
      <c r="AW265" s="14"/>
      <c r="AX265" s="23"/>
      <c r="AY265" s="24"/>
      <c r="BH265" s="195"/>
      <c r="BI265" s="25"/>
      <c r="BJ265" s="25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</row>
    <row r="266" spans="1:83" ht="14.25" customHeight="1" x14ac:dyDescent="0.2">
      <c r="A266" s="19" t="s">
        <v>41</v>
      </c>
      <c r="B266" s="1">
        <v>41</v>
      </c>
      <c r="C266" s="1">
        <v>26</v>
      </c>
      <c r="D266" s="2">
        <v>105</v>
      </c>
      <c r="E266" s="2">
        <v>338</v>
      </c>
      <c r="F266" s="2">
        <v>52</v>
      </c>
      <c r="G266" s="2">
        <v>41</v>
      </c>
      <c r="H266" s="2">
        <v>25</v>
      </c>
      <c r="I266" s="2">
        <v>18</v>
      </c>
      <c r="J266" s="2">
        <v>24</v>
      </c>
      <c r="K266" s="2">
        <v>94</v>
      </c>
      <c r="M266" s="19" t="s">
        <v>143</v>
      </c>
      <c r="N266" s="1">
        <v>8</v>
      </c>
      <c r="O266" s="1">
        <v>3</v>
      </c>
      <c r="P266" s="2">
        <v>2</v>
      </c>
      <c r="Q266" s="2">
        <v>6</v>
      </c>
      <c r="R266" s="2">
        <v>7</v>
      </c>
      <c r="S266" s="2">
        <v>22</v>
      </c>
      <c r="T266" s="2">
        <v>16</v>
      </c>
      <c r="U266" s="2">
        <v>24</v>
      </c>
      <c r="V266" s="2">
        <v>14</v>
      </c>
      <c r="W266" s="2">
        <v>18</v>
      </c>
      <c r="Y266" s="19">
        <v>41</v>
      </c>
      <c r="Z266" s="1">
        <v>41</v>
      </c>
      <c r="AA266" s="1">
        <v>26</v>
      </c>
      <c r="AB266" s="2">
        <v>105</v>
      </c>
      <c r="AC266" s="2">
        <v>338</v>
      </c>
      <c r="AD266" s="2">
        <v>52</v>
      </c>
      <c r="AE266" s="2">
        <v>41</v>
      </c>
      <c r="AF266" s="2">
        <v>25</v>
      </c>
      <c r="AG266" s="2">
        <v>18</v>
      </c>
      <c r="AH266" s="2">
        <v>24</v>
      </c>
      <c r="AI266" s="2">
        <v>94</v>
      </c>
      <c r="AK266" s="19">
        <v>41</v>
      </c>
      <c r="AL266" s="1">
        <v>8</v>
      </c>
      <c r="AM266" s="1">
        <v>3</v>
      </c>
      <c r="AN266" s="2">
        <v>2</v>
      </c>
      <c r="AO266" s="2">
        <v>6</v>
      </c>
      <c r="AP266" s="2">
        <v>7</v>
      </c>
      <c r="AQ266" s="2">
        <v>22</v>
      </c>
      <c r="AR266" s="2">
        <v>16</v>
      </c>
      <c r="AS266" s="2">
        <v>24</v>
      </c>
      <c r="AT266" s="2">
        <v>14</v>
      </c>
      <c r="AU266" s="2">
        <v>18</v>
      </c>
      <c r="AW266" s="14"/>
      <c r="AX266" s="23"/>
      <c r="AY266" s="24"/>
      <c r="BH266" s="195"/>
      <c r="BI266" s="25"/>
      <c r="BJ266" s="25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</row>
    <row r="267" spans="1:83" ht="14.25" customHeight="1" x14ac:dyDescent="0.2">
      <c r="A267" s="20" t="s">
        <v>42</v>
      </c>
      <c r="B267" s="10">
        <v>10</v>
      </c>
      <c r="C267" s="10">
        <v>113</v>
      </c>
      <c r="D267" s="10">
        <v>112</v>
      </c>
      <c r="E267" s="10">
        <v>138</v>
      </c>
      <c r="F267" s="10">
        <v>22</v>
      </c>
      <c r="G267" s="10">
        <v>13</v>
      </c>
      <c r="H267" s="10">
        <v>104</v>
      </c>
      <c r="I267" s="10">
        <v>551</v>
      </c>
      <c r="J267" s="10">
        <v>549</v>
      </c>
      <c r="K267" s="10">
        <v>253</v>
      </c>
      <c r="M267" s="20" t="s">
        <v>144</v>
      </c>
      <c r="N267" s="10">
        <v>7</v>
      </c>
      <c r="O267" s="10">
        <v>45</v>
      </c>
      <c r="P267" s="10">
        <v>39</v>
      </c>
      <c r="Q267" s="10">
        <v>205</v>
      </c>
      <c r="R267" s="10">
        <v>166</v>
      </c>
      <c r="S267" s="10">
        <v>430</v>
      </c>
      <c r="T267" s="10">
        <v>505</v>
      </c>
      <c r="U267" s="10">
        <v>407</v>
      </c>
      <c r="V267" s="10">
        <v>185</v>
      </c>
      <c r="W267" s="10">
        <v>98</v>
      </c>
      <c r="Y267" s="20">
        <v>42</v>
      </c>
      <c r="Z267" s="10">
        <v>10</v>
      </c>
      <c r="AA267" s="10">
        <v>113</v>
      </c>
      <c r="AB267" s="10">
        <v>112</v>
      </c>
      <c r="AC267" s="10">
        <v>138</v>
      </c>
      <c r="AD267" s="10">
        <v>22</v>
      </c>
      <c r="AE267" s="10">
        <v>13</v>
      </c>
      <c r="AF267" s="10">
        <v>104</v>
      </c>
      <c r="AG267" s="10">
        <v>551</v>
      </c>
      <c r="AH267" s="10">
        <v>549</v>
      </c>
      <c r="AI267" s="10">
        <v>253</v>
      </c>
      <c r="AK267" s="20">
        <v>42</v>
      </c>
      <c r="AL267" s="10">
        <v>7</v>
      </c>
      <c r="AM267" s="10">
        <v>45</v>
      </c>
      <c r="AN267" s="10">
        <v>39</v>
      </c>
      <c r="AO267" s="10">
        <v>205</v>
      </c>
      <c r="AP267" s="10">
        <v>166</v>
      </c>
      <c r="AQ267" s="10">
        <v>430</v>
      </c>
      <c r="AR267" s="10">
        <v>505</v>
      </c>
      <c r="AS267" s="10">
        <v>407</v>
      </c>
      <c r="AT267" s="10">
        <v>185</v>
      </c>
      <c r="AU267" s="10">
        <v>98</v>
      </c>
      <c r="AW267" s="14"/>
      <c r="AX267" s="23"/>
      <c r="AY267" s="24"/>
      <c r="BH267" s="195"/>
      <c r="BI267" s="25"/>
      <c r="BJ267" s="25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</row>
    <row r="268" spans="1:83" ht="14.25" customHeight="1" x14ac:dyDescent="0.2">
      <c r="A268" s="19" t="s">
        <v>43</v>
      </c>
      <c r="B268" s="2">
        <v>43</v>
      </c>
      <c r="C268" s="2">
        <v>102</v>
      </c>
      <c r="D268" s="2">
        <v>98</v>
      </c>
      <c r="E268" s="2">
        <v>68</v>
      </c>
      <c r="F268" s="2">
        <v>13</v>
      </c>
      <c r="G268" s="2">
        <v>10</v>
      </c>
      <c r="H268" s="2">
        <v>52</v>
      </c>
      <c r="I268" s="2">
        <v>73</v>
      </c>
      <c r="J268" s="2">
        <v>59</v>
      </c>
      <c r="K268" s="2">
        <v>75</v>
      </c>
      <c r="M268" s="19" t="s">
        <v>145</v>
      </c>
      <c r="N268" s="2">
        <v>31</v>
      </c>
      <c r="O268" s="2">
        <v>132</v>
      </c>
      <c r="P268" s="2">
        <v>89</v>
      </c>
      <c r="Q268" s="2">
        <v>300</v>
      </c>
      <c r="R268" s="2">
        <v>392</v>
      </c>
      <c r="S268" s="2">
        <v>190</v>
      </c>
      <c r="T268" s="2">
        <v>74</v>
      </c>
      <c r="U268" s="2">
        <v>46</v>
      </c>
      <c r="V268" s="2">
        <v>23</v>
      </c>
      <c r="W268" s="2">
        <v>56</v>
      </c>
      <c r="Y268" s="19">
        <v>43</v>
      </c>
      <c r="Z268" s="2">
        <v>43</v>
      </c>
      <c r="AA268" s="2">
        <v>102</v>
      </c>
      <c r="AB268" s="2">
        <v>98</v>
      </c>
      <c r="AC268" s="2">
        <v>68</v>
      </c>
      <c r="AD268" s="2">
        <v>13</v>
      </c>
      <c r="AE268" s="2">
        <v>10</v>
      </c>
      <c r="AF268" s="2">
        <v>52</v>
      </c>
      <c r="AG268" s="2">
        <v>73</v>
      </c>
      <c r="AH268" s="2">
        <v>59</v>
      </c>
      <c r="AI268" s="2">
        <v>75</v>
      </c>
      <c r="AK268" s="19">
        <v>43</v>
      </c>
      <c r="AL268" s="2">
        <v>31</v>
      </c>
      <c r="AM268" s="2">
        <v>132</v>
      </c>
      <c r="AN268" s="2">
        <v>89</v>
      </c>
      <c r="AO268" s="2">
        <v>300</v>
      </c>
      <c r="AP268" s="2">
        <v>392</v>
      </c>
      <c r="AQ268" s="2">
        <v>190</v>
      </c>
      <c r="AR268" s="2">
        <v>74</v>
      </c>
      <c r="AS268" s="2">
        <v>46</v>
      </c>
      <c r="AT268" s="2">
        <v>23</v>
      </c>
      <c r="AU268" s="2">
        <v>56</v>
      </c>
      <c r="AW268" s="14"/>
      <c r="AX268" s="23"/>
      <c r="AY268" s="24"/>
      <c r="BH268" s="195"/>
      <c r="BI268" s="25"/>
      <c r="BJ268" s="25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</row>
    <row r="269" spans="1:83" ht="14.25" customHeight="1" x14ac:dyDescent="0.2">
      <c r="A269" s="20" t="s">
        <v>44</v>
      </c>
      <c r="B269" s="10">
        <v>44</v>
      </c>
      <c r="C269" s="10">
        <v>24</v>
      </c>
      <c r="D269" s="10">
        <v>14</v>
      </c>
      <c r="E269" s="10">
        <v>66</v>
      </c>
      <c r="F269" s="10">
        <v>64</v>
      </c>
      <c r="G269" s="10">
        <v>67</v>
      </c>
      <c r="H269" s="10">
        <v>80</v>
      </c>
      <c r="I269" s="10">
        <v>39</v>
      </c>
      <c r="J269" s="10">
        <v>17</v>
      </c>
      <c r="K269" s="10">
        <v>45</v>
      </c>
      <c r="M269" s="20" t="s">
        <v>146</v>
      </c>
      <c r="N269" s="10">
        <v>44</v>
      </c>
      <c r="O269" s="10">
        <v>198</v>
      </c>
      <c r="P269" s="10"/>
      <c r="Q269" s="10"/>
      <c r="R269" s="10"/>
      <c r="S269" s="10"/>
      <c r="T269" s="10"/>
      <c r="U269" s="10"/>
      <c r="V269" s="10">
        <v>3207</v>
      </c>
      <c r="W269" s="10"/>
      <c r="Y269" s="20">
        <v>44</v>
      </c>
      <c r="Z269" s="10">
        <v>44</v>
      </c>
      <c r="AA269" s="10">
        <v>24</v>
      </c>
      <c r="AB269" s="10">
        <v>14</v>
      </c>
      <c r="AC269" s="10">
        <v>66</v>
      </c>
      <c r="AD269" s="10">
        <v>64</v>
      </c>
      <c r="AE269" s="10">
        <v>67</v>
      </c>
      <c r="AF269" s="10">
        <v>80</v>
      </c>
      <c r="AG269" s="10">
        <v>39</v>
      </c>
      <c r="AH269" s="10">
        <v>17</v>
      </c>
      <c r="AI269" s="10">
        <v>45</v>
      </c>
      <c r="AK269" s="20">
        <v>44</v>
      </c>
      <c r="AL269" s="10">
        <v>44</v>
      </c>
      <c r="AM269" s="10">
        <v>198</v>
      </c>
      <c r="AN269" s="10"/>
      <c r="AO269" s="10"/>
      <c r="AP269" s="10"/>
      <c r="AQ269" s="10"/>
      <c r="AR269" s="10"/>
      <c r="AS269" s="10"/>
      <c r="AT269" s="10">
        <v>3207</v>
      </c>
      <c r="AU269" s="10"/>
      <c r="AW269" s="14"/>
      <c r="AX269" s="23"/>
      <c r="AY269" s="24"/>
      <c r="BH269" s="195"/>
      <c r="BI269" s="25"/>
      <c r="BJ269" s="25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</row>
    <row r="270" spans="1:83" ht="14.25" customHeight="1" x14ac:dyDescent="0.2">
      <c r="A270" s="19" t="s">
        <v>45</v>
      </c>
      <c r="B270" s="2">
        <v>44</v>
      </c>
      <c r="C270" s="2">
        <v>256</v>
      </c>
      <c r="D270" s="2">
        <v>355</v>
      </c>
      <c r="E270" s="2">
        <v>30</v>
      </c>
      <c r="F270" s="2">
        <v>37</v>
      </c>
      <c r="G270" s="2">
        <v>200</v>
      </c>
      <c r="H270" s="2">
        <v>262</v>
      </c>
      <c r="I270" s="2">
        <v>183</v>
      </c>
      <c r="J270" s="2">
        <v>92</v>
      </c>
      <c r="K270" s="2">
        <v>278</v>
      </c>
      <c r="M270" s="19" t="s">
        <v>147</v>
      </c>
      <c r="N270" s="2">
        <v>27</v>
      </c>
      <c r="O270" s="2">
        <v>24</v>
      </c>
      <c r="P270" s="2">
        <v>32</v>
      </c>
      <c r="Q270" s="2">
        <v>40</v>
      </c>
      <c r="R270" s="2">
        <v>72</v>
      </c>
      <c r="S270" s="2">
        <v>117</v>
      </c>
      <c r="T270" s="2">
        <v>61</v>
      </c>
      <c r="U270" s="2">
        <v>56</v>
      </c>
      <c r="V270" s="2">
        <v>19</v>
      </c>
      <c r="W270" s="2">
        <v>32</v>
      </c>
      <c r="Y270" s="19">
        <v>45</v>
      </c>
      <c r="Z270" s="2">
        <v>44</v>
      </c>
      <c r="AA270" s="2">
        <v>256</v>
      </c>
      <c r="AB270" s="2">
        <v>355</v>
      </c>
      <c r="AC270" s="2">
        <v>30</v>
      </c>
      <c r="AD270" s="2">
        <v>37</v>
      </c>
      <c r="AE270" s="2">
        <v>200</v>
      </c>
      <c r="AF270" s="2">
        <v>262</v>
      </c>
      <c r="AG270" s="2">
        <v>183</v>
      </c>
      <c r="AH270" s="2">
        <v>92</v>
      </c>
      <c r="AI270" s="2">
        <v>278</v>
      </c>
      <c r="AK270" s="19">
        <v>45</v>
      </c>
      <c r="AL270" s="2">
        <v>27</v>
      </c>
      <c r="AM270" s="2">
        <v>24</v>
      </c>
      <c r="AN270" s="2">
        <v>32</v>
      </c>
      <c r="AO270" s="2">
        <v>40</v>
      </c>
      <c r="AP270" s="2">
        <v>72</v>
      </c>
      <c r="AQ270" s="2">
        <v>117</v>
      </c>
      <c r="AR270" s="2">
        <v>61</v>
      </c>
      <c r="AS270" s="2">
        <v>56</v>
      </c>
      <c r="AT270" s="2">
        <v>19</v>
      </c>
      <c r="AU270" s="2">
        <v>32</v>
      </c>
      <c r="AW270" s="14"/>
      <c r="AX270" s="23"/>
      <c r="AY270" s="24"/>
      <c r="BH270" s="195"/>
      <c r="BI270" s="25"/>
      <c r="BJ270" s="25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</row>
    <row r="271" spans="1:83" ht="14.25" customHeight="1" x14ac:dyDescent="0.2">
      <c r="A271" s="20" t="s">
        <v>46</v>
      </c>
      <c r="B271" s="10">
        <v>46</v>
      </c>
      <c r="C271" s="10">
        <v>240</v>
      </c>
      <c r="D271" s="10">
        <v>308</v>
      </c>
      <c r="E271" s="10">
        <v>845</v>
      </c>
      <c r="F271" s="10">
        <v>3739</v>
      </c>
      <c r="G271" s="10">
        <v>3892</v>
      </c>
      <c r="H271" s="10"/>
      <c r="I271" s="10"/>
      <c r="J271" s="10"/>
      <c r="K271" s="10"/>
      <c r="M271" s="20" t="s">
        <v>148</v>
      </c>
      <c r="N271" s="10">
        <v>26</v>
      </c>
      <c r="O271" s="10">
        <v>21</v>
      </c>
      <c r="P271" s="10">
        <v>31</v>
      </c>
      <c r="Q271" s="10">
        <v>37</v>
      </c>
      <c r="R271" s="10">
        <v>24</v>
      </c>
      <c r="S271" s="10">
        <v>54</v>
      </c>
      <c r="T271" s="10">
        <v>75</v>
      </c>
      <c r="U271" s="10">
        <v>106</v>
      </c>
      <c r="V271" s="10">
        <v>139</v>
      </c>
      <c r="W271" s="10">
        <v>148</v>
      </c>
      <c r="Y271" s="20">
        <v>46</v>
      </c>
      <c r="Z271" s="10">
        <v>46</v>
      </c>
      <c r="AA271" s="10">
        <v>240</v>
      </c>
      <c r="AB271" s="10">
        <v>308</v>
      </c>
      <c r="AC271" s="10">
        <v>845</v>
      </c>
      <c r="AD271" s="10">
        <v>3739</v>
      </c>
      <c r="AE271" s="10">
        <v>3892</v>
      </c>
      <c r="AF271" s="10"/>
      <c r="AG271" s="10"/>
      <c r="AH271" s="10"/>
      <c r="AI271" s="10"/>
      <c r="AK271" s="20">
        <v>46</v>
      </c>
      <c r="AL271" s="10">
        <v>26</v>
      </c>
      <c r="AM271" s="10">
        <v>21</v>
      </c>
      <c r="AN271" s="10">
        <v>31</v>
      </c>
      <c r="AO271" s="10">
        <v>37</v>
      </c>
      <c r="AP271" s="10">
        <v>24</v>
      </c>
      <c r="AQ271" s="10">
        <v>54</v>
      </c>
      <c r="AR271" s="10">
        <v>75</v>
      </c>
      <c r="AS271" s="10">
        <v>106</v>
      </c>
      <c r="AT271" s="10">
        <v>139</v>
      </c>
      <c r="AU271" s="10">
        <v>148</v>
      </c>
      <c r="AW271" s="14"/>
      <c r="AX271" s="23"/>
      <c r="AY271" s="24"/>
      <c r="BH271" s="195"/>
      <c r="BI271" s="25"/>
      <c r="BJ271" s="25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</row>
    <row r="272" spans="1:83" ht="14.25" customHeight="1" x14ac:dyDescent="0.2">
      <c r="A272" s="19" t="s">
        <v>47</v>
      </c>
      <c r="B272" s="2">
        <v>46</v>
      </c>
      <c r="C272" s="2">
        <v>324</v>
      </c>
      <c r="D272" s="2">
        <v>304</v>
      </c>
      <c r="E272" s="2">
        <v>145</v>
      </c>
      <c r="F272" s="2">
        <v>185</v>
      </c>
      <c r="G272" s="2">
        <v>156</v>
      </c>
      <c r="H272" s="2">
        <v>658</v>
      </c>
      <c r="I272" s="2">
        <v>399</v>
      </c>
      <c r="J272" s="2">
        <v>117</v>
      </c>
      <c r="K272" s="2">
        <v>176</v>
      </c>
      <c r="M272" s="19" t="s">
        <v>149</v>
      </c>
      <c r="N272" s="2">
        <v>9</v>
      </c>
      <c r="O272" s="2">
        <v>27</v>
      </c>
      <c r="P272" s="2">
        <v>3</v>
      </c>
      <c r="Q272" s="2">
        <v>1</v>
      </c>
      <c r="R272" s="2">
        <v>1</v>
      </c>
      <c r="S272" s="2">
        <v>3</v>
      </c>
      <c r="T272" s="2">
        <v>12</v>
      </c>
      <c r="U272" s="2">
        <v>6</v>
      </c>
      <c r="V272" s="2">
        <v>389</v>
      </c>
      <c r="W272" s="2">
        <v>46</v>
      </c>
      <c r="Y272" s="19">
        <v>47</v>
      </c>
      <c r="Z272" s="2">
        <v>46</v>
      </c>
      <c r="AA272" s="2">
        <v>324</v>
      </c>
      <c r="AB272" s="2">
        <v>304</v>
      </c>
      <c r="AC272" s="2">
        <v>145</v>
      </c>
      <c r="AD272" s="2">
        <v>185</v>
      </c>
      <c r="AE272" s="2">
        <v>156</v>
      </c>
      <c r="AF272" s="2">
        <v>658</v>
      </c>
      <c r="AG272" s="2">
        <v>399</v>
      </c>
      <c r="AH272" s="2">
        <v>117</v>
      </c>
      <c r="AI272" s="2">
        <v>176</v>
      </c>
      <c r="AK272" s="19">
        <v>47</v>
      </c>
      <c r="AL272" s="2">
        <v>9</v>
      </c>
      <c r="AM272" s="2">
        <v>27</v>
      </c>
      <c r="AN272" s="2">
        <v>3</v>
      </c>
      <c r="AO272" s="2">
        <v>1</v>
      </c>
      <c r="AP272" s="2">
        <v>1</v>
      </c>
      <c r="AQ272" s="2">
        <v>3</v>
      </c>
      <c r="AR272" s="2">
        <v>12</v>
      </c>
      <c r="AS272" s="2">
        <v>6</v>
      </c>
      <c r="AT272" s="2">
        <v>389</v>
      </c>
      <c r="AU272" s="2">
        <v>46</v>
      </c>
      <c r="AW272" s="14"/>
      <c r="AX272" s="23"/>
      <c r="AY272" s="24"/>
      <c r="BH272" s="195"/>
      <c r="BI272" s="25"/>
      <c r="BJ272" s="25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</row>
    <row r="273" spans="1:83" ht="14.25" customHeight="1" x14ac:dyDescent="0.2">
      <c r="A273" s="20" t="s">
        <v>48</v>
      </c>
      <c r="B273" s="10">
        <v>48</v>
      </c>
      <c r="C273" s="10">
        <v>225</v>
      </c>
      <c r="D273" s="10">
        <v>38</v>
      </c>
      <c r="E273" s="10">
        <v>50</v>
      </c>
      <c r="F273" s="10">
        <v>168</v>
      </c>
      <c r="G273" s="10">
        <v>55</v>
      </c>
      <c r="H273" s="10">
        <v>131</v>
      </c>
      <c r="I273" s="10">
        <v>90</v>
      </c>
      <c r="J273" s="10">
        <v>313</v>
      </c>
      <c r="K273" s="10">
        <v>100</v>
      </c>
      <c r="M273" s="20" t="s">
        <v>150</v>
      </c>
      <c r="N273" s="10">
        <v>23</v>
      </c>
      <c r="O273" s="10">
        <v>9</v>
      </c>
      <c r="P273" s="10"/>
      <c r="Q273" s="10"/>
      <c r="R273" s="10"/>
      <c r="S273" s="10"/>
      <c r="T273" s="10"/>
      <c r="U273" s="10"/>
      <c r="V273" s="10"/>
      <c r="W273" s="10"/>
      <c r="Y273" s="20">
        <v>48</v>
      </c>
      <c r="Z273" s="10">
        <v>48</v>
      </c>
      <c r="AA273" s="10">
        <v>225</v>
      </c>
      <c r="AB273" s="10">
        <v>38</v>
      </c>
      <c r="AC273" s="10">
        <v>50</v>
      </c>
      <c r="AD273" s="10">
        <v>168</v>
      </c>
      <c r="AE273" s="10">
        <v>55</v>
      </c>
      <c r="AF273" s="10">
        <v>131</v>
      </c>
      <c r="AG273" s="10">
        <v>90</v>
      </c>
      <c r="AH273" s="10">
        <v>313</v>
      </c>
      <c r="AI273" s="10">
        <v>100</v>
      </c>
      <c r="AK273" s="20">
        <v>48</v>
      </c>
      <c r="AL273" s="10">
        <v>23</v>
      </c>
      <c r="AM273" s="10">
        <v>9</v>
      </c>
      <c r="AN273" s="10"/>
      <c r="AO273" s="10"/>
      <c r="AP273" s="10"/>
      <c r="AQ273" s="10"/>
      <c r="AR273" s="10"/>
      <c r="AS273" s="10"/>
      <c r="AT273" s="10"/>
      <c r="AU273" s="10"/>
      <c r="AW273" s="14"/>
      <c r="AX273" s="23"/>
      <c r="AY273" s="24"/>
      <c r="BH273" s="195"/>
      <c r="BI273" s="25"/>
      <c r="BJ273" s="25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</row>
    <row r="274" spans="1:83" ht="14.25" customHeight="1" x14ac:dyDescent="0.2">
      <c r="A274" s="19" t="s">
        <v>49</v>
      </c>
      <c r="B274" s="2">
        <v>48</v>
      </c>
      <c r="C274" s="2">
        <v>8</v>
      </c>
      <c r="D274" s="2">
        <v>45</v>
      </c>
      <c r="E274" s="2">
        <v>211</v>
      </c>
      <c r="F274" s="2">
        <v>749</v>
      </c>
      <c r="G274" s="2">
        <v>775</v>
      </c>
      <c r="H274" s="2">
        <v>701</v>
      </c>
      <c r="I274" s="2"/>
      <c r="J274" s="2"/>
      <c r="K274" s="2"/>
      <c r="M274" s="19" t="s">
        <v>151</v>
      </c>
      <c r="N274" s="2">
        <v>6</v>
      </c>
      <c r="O274" s="2">
        <v>16</v>
      </c>
      <c r="P274" s="2">
        <v>29</v>
      </c>
      <c r="Q274" s="2">
        <v>20</v>
      </c>
      <c r="R274" s="2">
        <v>50</v>
      </c>
      <c r="S274" s="2">
        <v>187</v>
      </c>
      <c r="T274" s="2"/>
      <c r="U274" s="2"/>
      <c r="V274" s="2"/>
      <c r="W274" s="2"/>
      <c r="Y274" s="19">
        <v>49</v>
      </c>
      <c r="Z274" s="2">
        <v>48</v>
      </c>
      <c r="AA274" s="2">
        <v>8</v>
      </c>
      <c r="AB274" s="2">
        <v>45</v>
      </c>
      <c r="AC274" s="2">
        <v>211</v>
      </c>
      <c r="AD274" s="2">
        <v>749</v>
      </c>
      <c r="AE274" s="2">
        <v>775</v>
      </c>
      <c r="AF274" s="2">
        <v>701</v>
      </c>
      <c r="AG274" s="2"/>
      <c r="AH274" s="2"/>
      <c r="AI274" s="2"/>
      <c r="AK274" s="19">
        <v>49</v>
      </c>
      <c r="AL274" s="2">
        <v>6</v>
      </c>
      <c r="AM274" s="2">
        <v>16</v>
      </c>
      <c r="AN274" s="2">
        <v>29</v>
      </c>
      <c r="AO274" s="2">
        <v>20</v>
      </c>
      <c r="AP274" s="2">
        <v>50</v>
      </c>
      <c r="AQ274" s="2">
        <v>187</v>
      </c>
      <c r="AR274" s="2"/>
      <c r="AS274" s="2"/>
      <c r="AT274" s="2"/>
      <c r="AU274" s="2"/>
      <c r="AW274" s="14"/>
      <c r="AX274" s="23"/>
      <c r="AY274" s="24"/>
      <c r="BH274" s="195"/>
      <c r="BI274" s="25"/>
      <c r="BJ274" s="25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</row>
    <row r="275" spans="1:83" ht="14.25" customHeight="1" x14ac:dyDescent="0.2">
      <c r="A275" s="20" t="s">
        <v>50</v>
      </c>
      <c r="B275" s="10">
        <v>32</v>
      </c>
      <c r="C275" s="10">
        <v>78</v>
      </c>
      <c r="D275" s="10">
        <v>147</v>
      </c>
      <c r="E275" s="10">
        <v>170</v>
      </c>
      <c r="F275" s="10">
        <v>181</v>
      </c>
      <c r="G275" s="10">
        <v>662</v>
      </c>
      <c r="H275" s="10">
        <v>477</v>
      </c>
      <c r="I275" s="10">
        <v>595</v>
      </c>
      <c r="J275" s="10">
        <v>1329</v>
      </c>
      <c r="K275" s="10">
        <v>539</v>
      </c>
      <c r="M275" s="20" t="s">
        <v>152</v>
      </c>
      <c r="N275" s="10">
        <v>49</v>
      </c>
      <c r="O275" s="10">
        <v>13</v>
      </c>
      <c r="P275" s="10">
        <v>180</v>
      </c>
      <c r="Q275" s="10"/>
      <c r="R275" s="10"/>
      <c r="S275" s="10"/>
      <c r="T275" s="10"/>
      <c r="U275" s="10"/>
      <c r="V275" s="10"/>
      <c r="W275" s="10"/>
      <c r="Y275" s="20">
        <v>50</v>
      </c>
      <c r="Z275" s="10">
        <v>32</v>
      </c>
      <c r="AA275" s="10">
        <v>78</v>
      </c>
      <c r="AB275" s="10">
        <v>147</v>
      </c>
      <c r="AC275" s="10">
        <v>170</v>
      </c>
      <c r="AD275" s="10">
        <v>181</v>
      </c>
      <c r="AE275" s="10">
        <v>662</v>
      </c>
      <c r="AF275" s="10">
        <v>477</v>
      </c>
      <c r="AG275" s="10">
        <v>595</v>
      </c>
      <c r="AH275" s="10">
        <v>1329</v>
      </c>
      <c r="AI275" s="10">
        <v>539</v>
      </c>
      <c r="AK275" s="20">
        <v>50</v>
      </c>
      <c r="AL275" s="10">
        <v>49</v>
      </c>
      <c r="AM275" s="10">
        <v>13</v>
      </c>
      <c r="AN275" s="10">
        <v>180</v>
      </c>
      <c r="AO275" s="10"/>
      <c r="AP275" s="10"/>
      <c r="AQ275" s="10"/>
      <c r="AR275" s="10"/>
      <c r="AS275" s="10"/>
      <c r="AT275" s="10"/>
      <c r="AU275" s="10"/>
      <c r="AW275" s="14"/>
      <c r="AX275" s="23"/>
      <c r="AY275" s="24"/>
      <c r="BH275" s="195"/>
      <c r="BI275" s="25"/>
      <c r="BJ275" s="25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</row>
    <row r="276" spans="1:83" ht="14.25" customHeight="1" x14ac:dyDescent="0.2">
      <c r="A276" s="19" t="s">
        <v>51</v>
      </c>
      <c r="B276" s="2">
        <v>6</v>
      </c>
      <c r="C276" s="2">
        <v>2</v>
      </c>
      <c r="D276" s="2">
        <v>11</v>
      </c>
      <c r="E276" s="2">
        <v>17</v>
      </c>
      <c r="F276" s="2">
        <v>178</v>
      </c>
      <c r="G276" s="2">
        <v>217</v>
      </c>
      <c r="H276" s="2">
        <v>277</v>
      </c>
      <c r="I276" s="2">
        <v>93</v>
      </c>
      <c r="J276" s="2">
        <v>122</v>
      </c>
      <c r="K276" s="2">
        <v>78</v>
      </c>
      <c r="M276" s="19" t="s">
        <v>153</v>
      </c>
      <c r="N276" s="2">
        <v>9</v>
      </c>
      <c r="O276" s="2">
        <v>10</v>
      </c>
      <c r="P276" s="2">
        <v>12</v>
      </c>
      <c r="Q276" s="2">
        <v>5</v>
      </c>
      <c r="R276" s="2">
        <v>6</v>
      </c>
      <c r="S276" s="2">
        <v>15</v>
      </c>
      <c r="T276" s="2">
        <v>6</v>
      </c>
      <c r="U276" s="2">
        <v>16</v>
      </c>
      <c r="V276" s="2">
        <v>24</v>
      </c>
      <c r="W276" s="2">
        <v>44</v>
      </c>
      <c r="Y276" s="19">
        <v>51</v>
      </c>
      <c r="Z276" s="2">
        <v>6</v>
      </c>
      <c r="AA276" s="2">
        <v>2</v>
      </c>
      <c r="AB276" s="2">
        <v>11</v>
      </c>
      <c r="AC276" s="2">
        <v>17</v>
      </c>
      <c r="AD276" s="2">
        <v>178</v>
      </c>
      <c r="AE276" s="2">
        <v>217</v>
      </c>
      <c r="AF276" s="2">
        <v>277</v>
      </c>
      <c r="AG276" s="2">
        <v>93</v>
      </c>
      <c r="AH276" s="2">
        <v>122</v>
      </c>
      <c r="AI276" s="2">
        <v>78</v>
      </c>
      <c r="AK276" s="19">
        <v>51</v>
      </c>
      <c r="AL276" s="2">
        <v>9</v>
      </c>
      <c r="AM276" s="2">
        <v>10</v>
      </c>
      <c r="AN276" s="2">
        <v>12</v>
      </c>
      <c r="AO276" s="2">
        <v>5</v>
      </c>
      <c r="AP276" s="2">
        <v>6</v>
      </c>
      <c r="AQ276" s="2">
        <v>15</v>
      </c>
      <c r="AR276" s="2">
        <v>6</v>
      </c>
      <c r="AS276" s="2">
        <v>16</v>
      </c>
      <c r="AT276" s="2">
        <v>24</v>
      </c>
      <c r="AU276" s="2">
        <v>44</v>
      </c>
      <c r="AW276" s="14"/>
      <c r="AX276" s="23"/>
      <c r="AY276" s="24"/>
      <c r="BH276" s="195"/>
      <c r="BI276" s="25"/>
      <c r="BJ276" s="25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</row>
    <row r="277" spans="1:83" ht="14.25" customHeight="1" x14ac:dyDescent="0.2">
      <c r="A277" s="20" t="s">
        <v>52</v>
      </c>
      <c r="B277" s="10">
        <v>5</v>
      </c>
      <c r="C277" s="10">
        <v>51</v>
      </c>
      <c r="D277" s="10">
        <v>8</v>
      </c>
      <c r="E277" s="10">
        <v>59</v>
      </c>
      <c r="F277" s="10">
        <v>25</v>
      </c>
      <c r="G277" s="10">
        <v>28</v>
      </c>
      <c r="H277" s="10">
        <v>18</v>
      </c>
      <c r="I277" s="10">
        <v>24</v>
      </c>
      <c r="J277" s="10">
        <v>27</v>
      </c>
      <c r="K277" s="10">
        <v>107</v>
      </c>
      <c r="M277" s="20" t="s">
        <v>154</v>
      </c>
      <c r="N277" s="10">
        <v>9</v>
      </c>
      <c r="O277" s="10">
        <v>8</v>
      </c>
      <c r="P277" s="10">
        <v>20</v>
      </c>
      <c r="Q277" s="10">
        <v>50</v>
      </c>
      <c r="R277" s="10">
        <v>272</v>
      </c>
      <c r="S277" s="10">
        <v>131</v>
      </c>
      <c r="T277" s="10">
        <v>87</v>
      </c>
      <c r="U277" s="10">
        <v>1203</v>
      </c>
      <c r="V277" s="10">
        <v>41</v>
      </c>
      <c r="W277" s="10">
        <v>89</v>
      </c>
      <c r="Y277" s="20">
        <v>52</v>
      </c>
      <c r="Z277" s="10">
        <v>5</v>
      </c>
      <c r="AA277" s="10">
        <v>51</v>
      </c>
      <c r="AB277" s="10">
        <v>8</v>
      </c>
      <c r="AC277" s="10">
        <v>59</v>
      </c>
      <c r="AD277" s="10">
        <v>25</v>
      </c>
      <c r="AE277" s="10">
        <v>28</v>
      </c>
      <c r="AF277" s="10">
        <v>18</v>
      </c>
      <c r="AG277" s="10">
        <v>24</v>
      </c>
      <c r="AH277" s="10">
        <v>27</v>
      </c>
      <c r="AI277" s="10">
        <v>107</v>
      </c>
      <c r="AK277" s="20">
        <v>52</v>
      </c>
      <c r="AL277" s="10">
        <v>9</v>
      </c>
      <c r="AM277" s="10">
        <v>8</v>
      </c>
      <c r="AN277" s="10">
        <v>20</v>
      </c>
      <c r="AO277" s="10">
        <v>50</v>
      </c>
      <c r="AP277" s="10">
        <v>272</v>
      </c>
      <c r="AQ277" s="10">
        <v>131</v>
      </c>
      <c r="AR277" s="10">
        <v>87</v>
      </c>
      <c r="AS277" s="10">
        <v>1203</v>
      </c>
      <c r="AT277" s="10">
        <v>41</v>
      </c>
      <c r="AU277" s="10">
        <v>89</v>
      </c>
      <c r="AW277" s="14"/>
      <c r="AX277" s="23"/>
      <c r="AY277" s="24"/>
      <c r="BH277" s="195"/>
      <c r="BI277" s="25"/>
      <c r="BJ277" s="25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</row>
    <row r="278" spans="1:83" ht="14.25" customHeight="1" x14ac:dyDescent="0.2">
      <c r="A278" s="19" t="s">
        <v>53</v>
      </c>
      <c r="B278" s="2">
        <v>53</v>
      </c>
      <c r="C278" s="2">
        <v>7</v>
      </c>
      <c r="D278" s="2">
        <v>3</v>
      </c>
      <c r="E278" s="2">
        <v>2</v>
      </c>
      <c r="F278" s="2">
        <v>2</v>
      </c>
      <c r="G278" s="2">
        <v>2</v>
      </c>
      <c r="H278" s="2">
        <v>5</v>
      </c>
      <c r="I278" s="2">
        <v>3</v>
      </c>
      <c r="J278" s="2">
        <v>6</v>
      </c>
      <c r="K278" s="2">
        <v>5</v>
      </c>
      <c r="M278" s="19" t="s">
        <v>155</v>
      </c>
      <c r="N278" s="2">
        <v>52</v>
      </c>
      <c r="O278" s="2">
        <v>48</v>
      </c>
      <c r="P278" s="2">
        <v>5</v>
      </c>
      <c r="Q278" s="2">
        <v>29</v>
      </c>
      <c r="R278" s="2">
        <v>314</v>
      </c>
      <c r="S278" s="2">
        <v>169</v>
      </c>
      <c r="T278" s="2">
        <v>192</v>
      </c>
      <c r="U278" s="2">
        <v>216</v>
      </c>
      <c r="V278" s="2"/>
      <c r="W278" s="2"/>
      <c r="Y278" s="19">
        <v>53</v>
      </c>
      <c r="Z278" s="2">
        <v>53</v>
      </c>
      <c r="AA278" s="2">
        <v>7</v>
      </c>
      <c r="AB278" s="2">
        <v>3</v>
      </c>
      <c r="AC278" s="2">
        <v>2</v>
      </c>
      <c r="AD278" s="2">
        <v>2</v>
      </c>
      <c r="AE278" s="2">
        <v>2</v>
      </c>
      <c r="AF278" s="2">
        <v>5</v>
      </c>
      <c r="AG278" s="2">
        <v>3</v>
      </c>
      <c r="AH278" s="2">
        <v>6</v>
      </c>
      <c r="AI278" s="2">
        <v>5</v>
      </c>
      <c r="AK278" s="19">
        <v>53</v>
      </c>
      <c r="AL278" s="2">
        <v>52</v>
      </c>
      <c r="AM278" s="2">
        <v>48</v>
      </c>
      <c r="AN278" s="2">
        <v>5</v>
      </c>
      <c r="AO278" s="2">
        <v>29</v>
      </c>
      <c r="AP278" s="2">
        <v>314</v>
      </c>
      <c r="AQ278" s="2">
        <v>169</v>
      </c>
      <c r="AR278" s="2">
        <v>192</v>
      </c>
      <c r="AS278" s="2">
        <v>216</v>
      </c>
      <c r="AT278" s="2"/>
      <c r="AU278" s="2"/>
      <c r="AW278" s="14"/>
      <c r="AX278" s="23"/>
      <c r="AY278" s="24"/>
      <c r="BH278" s="195"/>
      <c r="BI278" s="25"/>
      <c r="BJ278" s="25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</row>
    <row r="279" spans="1:83" ht="14.25" customHeight="1" x14ac:dyDescent="0.2">
      <c r="A279" s="20" t="s">
        <v>54</v>
      </c>
      <c r="B279" s="10">
        <v>3</v>
      </c>
      <c r="C279" s="10">
        <v>5</v>
      </c>
      <c r="D279" s="10">
        <v>7</v>
      </c>
      <c r="E279" s="10">
        <v>15</v>
      </c>
      <c r="F279" s="10">
        <v>87</v>
      </c>
      <c r="G279" s="10">
        <v>52</v>
      </c>
      <c r="H279" s="10">
        <v>28</v>
      </c>
      <c r="I279" s="10">
        <v>60</v>
      </c>
      <c r="J279" s="10">
        <v>47</v>
      </c>
      <c r="K279" s="10">
        <v>46</v>
      </c>
      <c r="M279" s="20" t="s">
        <v>156</v>
      </c>
      <c r="N279" s="10">
        <v>7</v>
      </c>
      <c r="O279" s="10">
        <v>7</v>
      </c>
      <c r="P279" s="10">
        <v>5</v>
      </c>
      <c r="Q279" s="10">
        <v>5</v>
      </c>
      <c r="R279" s="10">
        <v>10</v>
      </c>
      <c r="S279" s="10">
        <v>11</v>
      </c>
      <c r="T279" s="10">
        <v>16</v>
      </c>
      <c r="U279" s="10">
        <v>55</v>
      </c>
      <c r="V279" s="10">
        <v>15</v>
      </c>
      <c r="W279" s="10">
        <v>51</v>
      </c>
      <c r="Y279" s="20">
        <v>54</v>
      </c>
      <c r="Z279" s="10">
        <v>3</v>
      </c>
      <c r="AA279" s="10">
        <v>5</v>
      </c>
      <c r="AB279" s="10">
        <v>7</v>
      </c>
      <c r="AC279" s="10">
        <v>15</v>
      </c>
      <c r="AD279" s="10">
        <v>87</v>
      </c>
      <c r="AE279" s="10">
        <v>52</v>
      </c>
      <c r="AF279" s="10">
        <v>28</v>
      </c>
      <c r="AG279" s="10">
        <v>60</v>
      </c>
      <c r="AH279" s="10">
        <v>47</v>
      </c>
      <c r="AI279" s="10">
        <v>46</v>
      </c>
      <c r="AK279" s="20">
        <v>54</v>
      </c>
      <c r="AL279" s="10">
        <v>7</v>
      </c>
      <c r="AM279" s="10">
        <v>7</v>
      </c>
      <c r="AN279" s="10">
        <v>5</v>
      </c>
      <c r="AO279" s="10">
        <v>5</v>
      </c>
      <c r="AP279" s="10">
        <v>10</v>
      </c>
      <c r="AQ279" s="10">
        <v>11</v>
      </c>
      <c r="AR279" s="10">
        <v>16</v>
      </c>
      <c r="AS279" s="10">
        <v>55</v>
      </c>
      <c r="AT279" s="10">
        <v>15</v>
      </c>
      <c r="AU279" s="10">
        <v>51</v>
      </c>
      <c r="AW279" s="14"/>
      <c r="AX279" s="23"/>
      <c r="AY279" s="24"/>
      <c r="BH279" s="195"/>
      <c r="BI279" s="25"/>
      <c r="BJ279" s="25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</row>
    <row r="280" spans="1:83" ht="14.25" customHeight="1" x14ac:dyDescent="0.2">
      <c r="A280" s="19" t="s">
        <v>55</v>
      </c>
      <c r="B280" s="7">
        <v>54</v>
      </c>
      <c r="C280" s="7">
        <v>278</v>
      </c>
      <c r="D280" s="7">
        <v>92</v>
      </c>
      <c r="E280" s="7">
        <v>96</v>
      </c>
      <c r="F280" s="7">
        <v>562</v>
      </c>
      <c r="G280" s="7">
        <v>289</v>
      </c>
      <c r="H280" s="7">
        <v>553</v>
      </c>
      <c r="I280" s="7">
        <v>596</v>
      </c>
      <c r="J280" s="7">
        <v>736</v>
      </c>
      <c r="K280" s="7"/>
      <c r="M280" s="19" t="s">
        <v>157</v>
      </c>
      <c r="N280" s="7">
        <v>55</v>
      </c>
      <c r="O280" s="7">
        <v>59</v>
      </c>
      <c r="P280" s="7">
        <v>60</v>
      </c>
      <c r="Q280" s="7">
        <v>145</v>
      </c>
      <c r="R280" s="7">
        <v>384</v>
      </c>
      <c r="S280" s="7">
        <v>484</v>
      </c>
      <c r="T280" s="7">
        <v>849</v>
      </c>
      <c r="U280" s="7">
        <v>897</v>
      </c>
      <c r="V280" s="7">
        <v>286</v>
      </c>
      <c r="W280" s="7"/>
      <c r="Y280" s="19">
        <v>55</v>
      </c>
      <c r="Z280" s="7">
        <v>54</v>
      </c>
      <c r="AA280" s="7">
        <v>278</v>
      </c>
      <c r="AB280" s="7">
        <v>92</v>
      </c>
      <c r="AC280" s="7">
        <v>96</v>
      </c>
      <c r="AD280" s="7">
        <v>562</v>
      </c>
      <c r="AE280" s="7">
        <v>289</v>
      </c>
      <c r="AF280" s="7">
        <v>553</v>
      </c>
      <c r="AG280" s="7">
        <v>596</v>
      </c>
      <c r="AH280" s="7">
        <v>736</v>
      </c>
      <c r="AI280" s="7"/>
      <c r="AK280" s="19">
        <v>55</v>
      </c>
      <c r="AL280" s="7">
        <v>55</v>
      </c>
      <c r="AM280" s="7">
        <v>59</v>
      </c>
      <c r="AN280" s="7">
        <v>60</v>
      </c>
      <c r="AO280" s="7">
        <v>145</v>
      </c>
      <c r="AP280" s="7">
        <v>384</v>
      </c>
      <c r="AQ280" s="7">
        <v>484</v>
      </c>
      <c r="AR280" s="7">
        <v>849</v>
      </c>
      <c r="AS280" s="7">
        <v>897</v>
      </c>
      <c r="AT280" s="7">
        <v>286</v>
      </c>
      <c r="AU280" s="7"/>
      <c r="AW280" s="14"/>
      <c r="AX280" s="23"/>
      <c r="AY280" s="24"/>
      <c r="BH280" s="195"/>
      <c r="BI280" s="25"/>
      <c r="BJ280" s="25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</row>
    <row r="281" spans="1:83" ht="14.25" customHeight="1" x14ac:dyDescent="0.2">
      <c r="A281" s="20" t="s">
        <v>56</v>
      </c>
      <c r="B281" s="9">
        <v>56</v>
      </c>
      <c r="C281" s="9">
        <v>116</v>
      </c>
      <c r="D281" s="10">
        <v>226</v>
      </c>
      <c r="E281" s="10">
        <v>55</v>
      </c>
      <c r="F281" s="10"/>
      <c r="G281" s="10"/>
      <c r="H281" s="10"/>
      <c r="I281" s="10"/>
      <c r="J281" s="10"/>
      <c r="K281" s="10"/>
      <c r="M281" s="20" t="s">
        <v>158</v>
      </c>
      <c r="N281" s="9">
        <v>8</v>
      </c>
      <c r="O281" s="9">
        <v>5</v>
      </c>
      <c r="P281" s="10">
        <v>13</v>
      </c>
      <c r="Q281" s="10">
        <v>16</v>
      </c>
      <c r="R281" s="10">
        <v>16</v>
      </c>
      <c r="S281" s="10">
        <v>20</v>
      </c>
      <c r="T281" s="10">
        <v>20</v>
      </c>
      <c r="U281" s="10">
        <v>12</v>
      </c>
      <c r="V281" s="10">
        <v>5</v>
      </c>
      <c r="W281" s="10">
        <v>2</v>
      </c>
      <c r="Y281" s="20">
        <v>56</v>
      </c>
      <c r="Z281" s="9">
        <v>56</v>
      </c>
      <c r="AA281" s="9">
        <v>116</v>
      </c>
      <c r="AB281" s="10">
        <v>226</v>
      </c>
      <c r="AC281" s="10">
        <v>55</v>
      </c>
      <c r="AD281" s="10"/>
      <c r="AE281" s="10"/>
      <c r="AF281" s="10"/>
      <c r="AG281" s="10"/>
      <c r="AH281" s="10"/>
      <c r="AI281" s="10"/>
      <c r="AK281" s="20">
        <v>56</v>
      </c>
      <c r="AL281" s="9">
        <v>8</v>
      </c>
      <c r="AM281" s="9">
        <v>5</v>
      </c>
      <c r="AN281" s="10">
        <v>13</v>
      </c>
      <c r="AO281" s="10">
        <v>16</v>
      </c>
      <c r="AP281" s="10">
        <v>16</v>
      </c>
      <c r="AQ281" s="10">
        <v>20</v>
      </c>
      <c r="AR281" s="10">
        <v>20</v>
      </c>
      <c r="AS281" s="10">
        <v>12</v>
      </c>
      <c r="AT281" s="10">
        <v>5</v>
      </c>
      <c r="AU281" s="10">
        <v>2</v>
      </c>
      <c r="AW281" s="14"/>
      <c r="AX281" s="23"/>
      <c r="AY281" s="24"/>
      <c r="BH281" s="195"/>
      <c r="BI281" s="25"/>
      <c r="BJ281" s="25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</row>
    <row r="282" spans="1:83" ht="14.25" customHeight="1" x14ac:dyDescent="0.2">
      <c r="A282" s="19" t="s">
        <v>57</v>
      </c>
      <c r="B282" s="2">
        <v>35</v>
      </c>
      <c r="C282" s="2">
        <v>52</v>
      </c>
      <c r="D282" s="2">
        <v>35</v>
      </c>
      <c r="E282" s="2">
        <v>52</v>
      </c>
      <c r="F282" s="2">
        <v>29</v>
      </c>
      <c r="G282" s="2">
        <v>97</v>
      </c>
      <c r="H282" s="2">
        <v>52</v>
      </c>
      <c r="I282" s="2">
        <v>42</v>
      </c>
      <c r="J282" s="2">
        <v>24</v>
      </c>
      <c r="K282" s="2">
        <v>44</v>
      </c>
      <c r="M282" s="19" t="s">
        <v>159</v>
      </c>
      <c r="N282" s="2">
        <v>57</v>
      </c>
      <c r="O282" s="2">
        <v>125</v>
      </c>
      <c r="P282" s="2">
        <v>145</v>
      </c>
      <c r="Q282" s="2">
        <v>183</v>
      </c>
      <c r="R282" s="2">
        <v>188</v>
      </c>
      <c r="S282" s="2">
        <v>148</v>
      </c>
      <c r="T282" s="2">
        <v>123</v>
      </c>
      <c r="U282" s="2">
        <v>163</v>
      </c>
      <c r="V282" s="2">
        <v>223</v>
      </c>
      <c r="W282" s="2">
        <v>405</v>
      </c>
      <c r="Y282" s="19">
        <v>57</v>
      </c>
      <c r="Z282" s="2">
        <v>35</v>
      </c>
      <c r="AA282" s="2">
        <v>52</v>
      </c>
      <c r="AB282" s="2">
        <v>35</v>
      </c>
      <c r="AC282" s="2">
        <v>52</v>
      </c>
      <c r="AD282" s="2">
        <v>29</v>
      </c>
      <c r="AE282" s="2">
        <v>97</v>
      </c>
      <c r="AF282" s="2">
        <v>52</v>
      </c>
      <c r="AG282" s="2">
        <v>42</v>
      </c>
      <c r="AH282" s="2">
        <v>24</v>
      </c>
      <c r="AI282" s="2">
        <v>44</v>
      </c>
      <c r="AK282" s="19">
        <v>57</v>
      </c>
      <c r="AL282" s="2">
        <v>57</v>
      </c>
      <c r="AM282" s="2">
        <v>125</v>
      </c>
      <c r="AN282" s="2">
        <v>145</v>
      </c>
      <c r="AO282" s="2">
        <v>183</v>
      </c>
      <c r="AP282" s="2">
        <v>188</v>
      </c>
      <c r="AQ282" s="2">
        <v>148</v>
      </c>
      <c r="AR282" s="2">
        <v>123</v>
      </c>
      <c r="AS282" s="2">
        <v>163</v>
      </c>
      <c r="AT282" s="2">
        <v>223</v>
      </c>
      <c r="AU282" s="2">
        <v>405</v>
      </c>
      <c r="AW282" s="14"/>
      <c r="AX282" s="23"/>
      <c r="AY282" s="24"/>
      <c r="BH282" s="195"/>
      <c r="BI282" s="25"/>
      <c r="BJ282" s="25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</row>
    <row r="283" spans="1:83" ht="14.25" customHeight="1" x14ac:dyDescent="0.2">
      <c r="A283" s="20" t="s">
        <v>58</v>
      </c>
      <c r="B283" s="10">
        <v>57</v>
      </c>
      <c r="C283" s="10">
        <v>49</v>
      </c>
      <c r="D283" s="10">
        <v>54</v>
      </c>
      <c r="E283" s="10">
        <v>201</v>
      </c>
      <c r="F283" s="10">
        <v>186</v>
      </c>
      <c r="G283" s="10"/>
      <c r="H283" s="10"/>
      <c r="I283" s="10"/>
      <c r="J283" s="10"/>
      <c r="K283" s="10"/>
      <c r="M283" s="20" t="s">
        <v>160</v>
      </c>
      <c r="N283" s="10">
        <v>58</v>
      </c>
      <c r="O283" s="10">
        <v>63</v>
      </c>
      <c r="P283" s="10">
        <v>134</v>
      </c>
      <c r="Q283" s="10">
        <v>232</v>
      </c>
      <c r="R283" s="10">
        <v>398</v>
      </c>
      <c r="S283" s="10">
        <v>446</v>
      </c>
      <c r="T283" s="10">
        <v>194</v>
      </c>
      <c r="U283" s="10">
        <v>89</v>
      </c>
      <c r="V283" s="10">
        <v>137</v>
      </c>
      <c r="W283" s="10">
        <v>87</v>
      </c>
      <c r="Y283" s="20">
        <v>58</v>
      </c>
      <c r="Z283" s="10">
        <v>57</v>
      </c>
      <c r="AA283" s="10">
        <v>49</v>
      </c>
      <c r="AB283" s="10">
        <v>54</v>
      </c>
      <c r="AC283" s="10">
        <v>201</v>
      </c>
      <c r="AD283" s="10">
        <v>186</v>
      </c>
      <c r="AE283" s="10"/>
      <c r="AF283" s="10"/>
      <c r="AG283" s="10"/>
      <c r="AH283" s="10"/>
      <c r="AI283" s="10"/>
      <c r="AK283" s="20">
        <v>58</v>
      </c>
      <c r="AL283" s="10">
        <v>58</v>
      </c>
      <c r="AM283" s="10">
        <v>63</v>
      </c>
      <c r="AN283" s="10">
        <v>134</v>
      </c>
      <c r="AO283" s="10">
        <v>232</v>
      </c>
      <c r="AP283" s="10">
        <v>398</v>
      </c>
      <c r="AQ283" s="10">
        <v>446</v>
      </c>
      <c r="AR283" s="10">
        <v>194</v>
      </c>
      <c r="AS283" s="10">
        <v>89</v>
      </c>
      <c r="AT283" s="10">
        <v>137</v>
      </c>
      <c r="AU283" s="10">
        <v>87</v>
      </c>
      <c r="AW283" s="14"/>
      <c r="AX283" s="23"/>
      <c r="AY283" s="24"/>
      <c r="BH283" s="195"/>
      <c r="BI283" s="25"/>
      <c r="BJ283" s="25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</row>
    <row r="284" spans="1:83" ht="14.25" customHeight="1" x14ac:dyDescent="0.2">
      <c r="A284" s="19" t="s">
        <v>59</v>
      </c>
      <c r="B284" s="1">
        <v>23</v>
      </c>
      <c r="C284" s="1">
        <v>173</v>
      </c>
      <c r="D284" s="2">
        <v>217</v>
      </c>
      <c r="E284" s="2">
        <v>832</v>
      </c>
      <c r="F284" s="2"/>
      <c r="G284" s="2"/>
      <c r="H284" s="2"/>
      <c r="I284" s="2"/>
      <c r="J284" s="2"/>
      <c r="K284" s="2"/>
      <c r="M284" s="19" t="s">
        <v>161</v>
      </c>
      <c r="N284" s="1">
        <v>59</v>
      </c>
      <c r="O284" s="1">
        <v>89</v>
      </c>
      <c r="P284" s="2">
        <v>141</v>
      </c>
      <c r="Q284" s="2"/>
      <c r="R284" s="2"/>
      <c r="S284" s="2"/>
      <c r="T284" s="2"/>
      <c r="U284" s="2"/>
      <c r="V284" s="2"/>
      <c r="W284" s="2"/>
      <c r="Y284" s="19">
        <v>59</v>
      </c>
      <c r="Z284" s="1">
        <v>23</v>
      </c>
      <c r="AA284" s="1">
        <v>173</v>
      </c>
      <c r="AB284" s="2">
        <v>217</v>
      </c>
      <c r="AC284" s="2">
        <v>832</v>
      </c>
      <c r="AD284" s="2"/>
      <c r="AE284" s="2"/>
      <c r="AF284" s="2"/>
      <c r="AG284" s="2"/>
      <c r="AH284" s="2"/>
      <c r="AI284" s="2"/>
      <c r="AK284" s="19">
        <v>59</v>
      </c>
      <c r="AL284" s="1">
        <v>59</v>
      </c>
      <c r="AM284" s="1">
        <v>89</v>
      </c>
      <c r="AN284" s="2">
        <v>141</v>
      </c>
      <c r="AO284" s="2"/>
      <c r="AP284" s="2"/>
      <c r="AQ284" s="2"/>
      <c r="AR284" s="2"/>
      <c r="AS284" s="2"/>
      <c r="AT284" s="2"/>
      <c r="AU284" s="2"/>
      <c r="AW284" s="14"/>
      <c r="AX284" s="23"/>
      <c r="AY284" s="24"/>
      <c r="BH284" s="195"/>
      <c r="BI284" s="25"/>
      <c r="BJ284" s="25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</row>
    <row r="285" spans="1:83" ht="14.25" customHeight="1" x14ac:dyDescent="0.2">
      <c r="A285" s="20" t="s">
        <v>60</v>
      </c>
      <c r="B285" s="10">
        <v>45</v>
      </c>
      <c r="C285" s="10">
        <v>14</v>
      </c>
      <c r="D285" s="10">
        <v>8</v>
      </c>
      <c r="E285" s="10">
        <v>6</v>
      </c>
      <c r="F285" s="10">
        <v>16</v>
      </c>
      <c r="G285" s="10">
        <v>27</v>
      </c>
      <c r="H285" s="10">
        <v>38</v>
      </c>
      <c r="I285" s="10">
        <v>52</v>
      </c>
      <c r="J285" s="10">
        <v>40</v>
      </c>
      <c r="K285" s="10">
        <v>19</v>
      </c>
      <c r="M285" s="20" t="s">
        <v>162</v>
      </c>
      <c r="N285" s="10">
        <v>59</v>
      </c>
      <c r="O285" s="10">
        <v>13</v>
      </c>
      <c r="P285" s="10">
        <v>15</v>
      </c>
      <c r="Q285" s="10">
        <v>14</v>
      </c>
      <c r="R285" s="10">
        <v>17</v>
      </c>
      <c r="S285" s="10">
        <v>5</v>
      </c>
      <c r="T285" s="10">
        <v>12</v>
      </c>
      <c r="U285" s="10">
        <v>25</v>
      </c>
      <c r="V285" s="10">
        <v>31</v>
      </c>
      <c r="W285" s="10">
        <v>35</v>
      </c>
      <c r="Y285" s="20">
        <v>60</v>
      </c>
      <c r="Z285" s="10">
        <v>45</v>
      </c>
      <c r="AA285" s="10">
        <v>14</v>
      </c>
      <c r="AB285" s="10">
        <v>8</v>
      </c>
      <c r="AC285" s="10">
        <v>6</v>
      </c>
      <c r="AD285" s="10">
        <v>16</v>
      </c>
      <c r="AE285" s="10">
        <v>27</v>
      </c>
      <c r="AF285" s="10">
        <v>38</v>
      </c>
      <c r="AG285" s="10">
        <v>52</v>
      </c>
      <c r="AH285" s="10">
        <v>40</v>
      </c>
      <c r="AI285" s="10">
        <v>19</v>
      </c>
      <c r="AK285" s="20">
        <v>60</v>
      </c>
      <c r="AL285" s="10">
        <v>59</v>
      </c>
      <c r="AM285" s="10">
        <v>13</v>
      </c>
      <c r="AN285" s="10">
        <v>15</v>
      </c>
      <c r="AO285" s="10">
        <v>14</v>
      </c>
      <c r="AP285" s="10">
        <v>17</v>
      </c>
      <c r="AQ285" s="10">
        <v>5</v>
      </c>
      <c r="AR285" s="10">
        <v>12</v>
      </c>
      <c r="AS285" s="10">
        <v>25</v>
      </c>
      <c r="AT285" s="10">
        <v>31</v>
      </c>
      <c r="AU285" s="10">
        <v>35</v>
      </c>
      <c r="AW285" s="14"/>
      <c r="AX285" s="23"/>
      <c r="AY285" s="24"/>
      <c r="BH285" s="195"/>
      <c r="BI285" s="25"/>
      <c r="BJ285" s="25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</row>
    <row r="286" spans="1:83" ht="14.25" customHeight="1" x14ac:dyDescent="0.2">
      <c r="A286" s="19" t="s">
        <v>61</v>
      </c>
      <c r="B286" s="2">
        <v>14</v>
      </c>
      <c r="C286" s="2">
        <v>36</v>
      </c>
      <c r="D286" s="2">
        <v>51</v>
      </c>
      <c r="E286" s="2">
        <v>35</v>
      </c>
      <c r="F286" s="2">
        <v>14</v>
      </c>
      <c r="G286" s="2">
        <v>24</v>
      </c>
      <c r="H286" s="2">
        <v>15</v>
      </c>
      <c r="I286" s="2">
        <v>38</v>
      </c>
      <c r="J286" s="2">
        <v>19</v>
      </c>
      <c r="K286" s="2"/>
      <c r="M286" s="19" t="s">
        <v>163</v>
      </c>
      <c r="N286" s="2">
        <v>59</v>
      </c>
      <c r="O286" s="2">
        <v>2367</v>
      </c>
      <c r="P286" s="2"/>
      <c r="Q286" s="2"/>
      <c r="R286" s="2"/>
      <c r="S286" s="2"/>
      <c r="T286" s="2"/>
      <c r="U286" s="2"/>
      <c r="V286" s="2"/>
      <c r="W286" s="2"/>
      <c r="Y286" s="19">
        <v>61</v>
      </c>
      <c r="Z286" s="2">
        <v>14</v>
      </c>
      <c r="AA286" s="2">
        <v>36</v>
      </c>
      <c r="AB286" s="2">
        <v>51</v>
      </c>
      <c r="AC286" s="2">
        <v>35</v>
      </c>
      <c r="AD286" s="2">
        <v>14</v>
      </c>
      <c r="AE286" s="2">
        <v>24</v>
      </c>
      <c r="AF286" s="2">
        <v>15</v>
      </c>
      <c r="AG286" s="2">
        <v>38</v>
      </c>
      <c r="AH286" s="2">
        <v>19</v>
      </c>
      <c r="AI286" s="2"/>
      <c r="AK286" s="19">
        <v>61</v>
      </c>
      <c r="AL286" s="2">
        <v>59</v>
      </c>
      <c r="AM286" s="2">
        <v>2367</v>
      </c>
      <c r="AN286" s="2"/>
      <c r="AO286" s="2"/>
      <c r="AP286" s="2"/>
      <c r="AQ286" s="2"/>
      <c r="AR286" s="2"/>
      <c r="AS286" s="2"/>
      <c r="AT286" s="2"/>
      <c r="AU286" s="2"/>
      <c r="AW286" s="14"/>
      <c r="AX286" s="23"/>
      <c r="AY286" s="24"/>
      <c r="BH286" s="195"/>
      <c r="BI286" s="25"/>
      <c r="BJ286" s="25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</row>
    <row r="287" spans="1:83" ht="14.25" customHeight="1" x14ac:dyDescent="0.2">
      <c r="A287" s="20" t="s">
        <v>62</v>
      </c>
      <c r="B287" s="10">
        <v>62</v>
      </c>
      <c r="C287" s="10">
        <v>14</v>
      </c>
      <c r="D287" s="10">
        <v>60</v>
      </c>
      <c r="E287" s="10">
        <v>55</v>
      </c>
      <c r="F287" s="10">
        <v>64</v>
      </c>
      <c r="G287" s="10">
        <v>137</v>
      </c>
      <c r="H287" s="10">
        <v>70</v>
      </c>
      <c r="I287" s="10">
        <v>44</v>
      </c>
      <c r="J287" s="10">
        <v>27</v>
      </c>
      <c r="K287" s="10">
        <v>76</v>
      </c>
      <c r="M287" s="20" t="s">
        <v>164</v>
      </c>
      <c r="N287" s="10">
        <v>48</v>
      </c>
      <c r="O287" s="10">
        <v>118</v>
      </c>
      <c r="P287" s="10">
        <v>248</v>
      </c>
      <c r="Q287" s="10">
        <v>575</v>
      </c>
      <c r="R287" s="10">
        <v>725</v>
      </c>
      <c r="S287" s="10"/>
      <c r="T287" s="10"/>
      <c r="U287" s="10"/>
      <c r="V287" s="10"/>
      <c r="W287" s="10"/>
      <c r="Y287" s="20">
        <v>62</v>
      </c>
      <c r="Z287" s="10">
        <v>62</v>
      </c>
      <c r="AA287" s="10">
        <v>14</v>
      </c>
      <c r="AB287" s="10">
        <v>60</v>
      </c>
      <c r="AC287" s="10">
        <v>55</v>
      </c>
      <c r="AD287" s="10">
        <v>64</v>
      </c>
      <c r="AE287" s="10">
        <v>137</v>
      </c>
      <c r="AF287" s="10">
        <v>70</v>
      </c>
      <c r="AG287" s="10">
        <v>44</v>
      </c>
      <c r="AH287" s="10">
        <v>27</v>
      </c>
      <c r="AI287" s="10">
        <v>76</v>
      </c>
      <c r="AK287" s="20">
        <v>62</v>
      </c>
      <c r="AL287" s="10">
        <v>48</v>
      </c>
      <c r="AM287" s="10">
        <v>118</v>
      </c>
      <c r="AN287" s="10">
        <v>248</v>
      </c>
      <c r="AO287" s="10">
        <v>575</v>
      </c>
      <c r="AP287" s="10">
        <v>725</v>
      </c>
      <c r="AQ287" s="10"/>
      <c r="AR287" s="10"/>
      <c r="AS287" s="10"/>
      <c r="AT287" s="10"/>
      <c r="AU287" s="10"/>
      <c r="AW287" s="14"/>
      <c r="AX287" s="23"/>
      <c r="AY287" s="24"/>
      <c r="BH287" s="195"/>
      <c r="BI287" s="25"/>
      <c r="BJ287" s="25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</row>
    <row r="288" spans="1:83" ht="14.25" customHeight="1" x14ac:dyDescent="0.2">
      <c r="A288" s="19" t="s">
        <v>63</v>
      </c>
      <c r="B288" s="2">
        <v>52</v>
      </c>
      <c r="C288" s="2">
        <v>37</v>
      </c>
      <c r="D288" s="2">
        <v>15</v>
      </c>
      <c r="E288" s="2">
        <v>73</v>
      </c>
      <c r="F288" s="2">
        <v>69</v>
      </c>
      <c r="G288" s="2">
        <v>143</v>
      </c>
      <c r="H288" s="2">
        <v>45</v>
      </c>
      <c r="I288" s="2">
        <v>191</v>
      </c>
      <c r="J288" s="2">
        <v>380</v>
      </c>
      <c r="K288" s="2">
        <v>204</v>
      </c>
      <c r="M288" s="19" t="s">
        <v>165</v>
      </c>
      <c r="N288" s="2">
        <v>63</v>
      </c>
      <c r="O288" s="2">
        <v>101</v>
      </c>
      <c r="P288" s="2">
        <v>130</v>
      </c>
      <c r="Q288" s="2">
        <v>135</v>
      </c>
      <c r="R288" s="2">
        <v>116</v>
      </c>
      <c r="S288" s="2">
        <v>87</v>
      </c>
      <c r="T288" s="2">
        <v>46</v>
      </c>
      <c r="U288" s="2">
        <v>63</v>
      </c>
      <c r="V288" s="2">
        <v>48</v>
      </c>
      <c r="W288" s="2">
        <v>25</v>
      </c>
      <c r="Y288" s="19">
        <v>63</v>
      </c>
      <c r="Z288" s="2">
        <v>52</v>
      </c>
      <c r="AA288" s="2">
        <v>37</v>
      </c>
      <c r="AB288" s="2">
        <v>15</v>
      </c>
      <c r="AC288" s="2">
        <v>73</v>
      </c>
      <c r="AD288" s="2">
        <v>69</v>
      </c>
      <c r="AE288" s="2">
        <v>143</v>
      </c>
      <c r="AF288" s="2">
        <v>45</v>
      </c>
      <c r="AG288" s="2">
        <v>191</v>
      </c>
      <c r="AH288" s="2">
        <v>380</v>
      </c>
      <c r="AI288" s="2">
        <v>204</v>
      </c>
      <c r="AK288" s="19">
        <v>63</v>
      </c>
      <c r="AL288" s="2">
        <v>63</v>
      </c>
      <c r="AM288" s="2">
        <v>101</v>
      </c>
      <c r="AN288" s="2">
        <v>130</v>
      </c>
      <c r="AO288" s="2">
        <v>135</v>
      </c>
      <c r="AP288" s="2">
        <v>116</v>
      </c>
      <c r="AQ288" s="2">
        <v>87</v>
      </c>
      <c r="AR288" s="2">
        <v>46</v>
      </c>
      <c r="AS288" s="2">
        <v>63</v>
      </c>
      <c r="AT288" s="2">
        <v>48</v>
      </c>
      <c r="AU288" s="2">
        <v>25</v>
      </c>
      <c r="AW288" s="14"/>
      <c r="AX288" s="23"/>
      <c r="AY288" s="24"/>
      <c r="BH288" s="195"/>
      <c r="BI288" s="25"/>
      <c r="BJ288" s="25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</row>
    <row r="289" spans="1:83" ht="14.25" customHeight="1" x14ac:dyDescent="0.2">
      <c r="A289" s="20" t="s">
        <v>64</v>
      </c>
      <c r="B289" s="10">
        <v>7</v>
      </c>
      <c r="C289" s="10">
        <v>16</v>
      </c>
      <c r="D289" s="10">
        <v>8</v>
      </c>
      <c r="E289" s="10">
        <v>11</v>
      </c>
      <c r="F289" s="10">
        <v>8</v>
      </c>
      <c r="G289" s="10">
        <v>22</v>
      </c>
      <c r="H289" s="10">
        <v>19</v>
      </c>
      <c r="I289" s="10">
        <v>158</v>
      </c>
      <c r="J289" s="10">
        <v>43</v>
      </c>
      <c r="K289" s="10">
        <v>98</v>
      </c>
      <c r="M289" s="20" t="s">
        <v>166</v>
      </c>
      <c r="N289" s="10">
        <v>19</v>
      </c>
      <c r="O289" s="10">
        <v>17</v>
      </c>
      <c r="P289" s="10">
        <v>2</v>
      </c>
      <c r="Q289" s="10">
        <v>3</v>
      </c>
      <c r="R289" s="10">
        <v>12</v>
      </c>
      <c r="S289" s="10">
        <v>15</v>
      </c>
      <c r="T289" s="10">
        <v>14</v>
      </c>
      <c r="U289" s="10">
        <v>12</v>
      </c>
      <c r="V289" s="10">
        <v>5</v>
      </c>
      <c r="W289" s="10">
        <v>3</v>
      </c>
      <c r="Y289" s="20">
        <v>64</v>
      </c>
      <c r="Z289" s="10">
        <v>7</v>
      </c>
      <c r="AA289" s="10">
        <v>16</v>
      </c>
      <c r="AB289" s="10">
        <v>8</v>
      </c>
      <c r="AC289" s="10">
        <v>11</v>
      </c>
      <c r="AD289" s="10">
        <v>8</v>
      </c>
      <c r="AE289" s="10">
        <v>22</v>
      </c>
      <c r="AF289" s="10">
        <v>19</v>
      </c>
      <c r="AG289" s="10">
        <v>158</v>
      </c>
      <c r="AH289" s="10">
        <v>43</v>
      </c>
      <c r="AI289" s="10">
        <v>98</v>
      </c>
      <c r="AK289" s="20">
        <v>64</v>
      </c>
      <c r="AL289" s="10">
        <v>19</v>
      </c>
      <c r="AM289" s="10">
        <v>17</v>
      </c>
      <c r="AN289" s="10">
        <v>2</v>
      </c>
      <c r="AO289" s="10">
        <v>3</v>
      </c>
      <c r="AP289" s="10">
        <v>12</v>
      </c>
      <c r="AQ289" s="10">
        <v>15</v>
      </c>
      <c r="AR289" s="10">
        <v>14</v>
      </c>
      <c r="AS289" s="10">
        <v>12</v>
      </c>
      <c r="AT289" s="10">
        <v>5</v>
      </c>
      <c r="AU289" s="10">
        <v>3</v>
      </c>
      <c r="AW289" s="14"/>
      <c r="AX289" s="23"/>
      <c r="AY289" s="24"/>
      <c r="BH289" s="195"/>
      <c r="BI289" s="25"/>
      <c r="BJ289" s="25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</row>
    <row r="290" spans="1:83" ht="14.25" customHeight="1" x14ac:dyDescent="0.2">
      <c r="A290" s="19" t="s">
        <v>65</v>
      </c>
      <c r="B290" s="2">
        <v>50</v>
      </c>
      <c r="C290" s="2">
        <v>107</v>
      </c>
      <c r="D290" s="2">
        <v>68</v>
      </c>
      <c r="E290" s="2">
        <v>98</v>
      </c>
      <c r="F290" s="2">
        <v>67</v>
      </c>
      <c r="G290" s="2">
        <v>40</v>
      </c>
      <c r="H290" s="2">
        <v>35</v>
      </c>
      <c r="I290" s="2">
        <v>62</v>
      </c>
      <c r="J290" s="2">
        <v>37</v>
      </c>
      <c r="K290" s="2">
        <v>84</v>
      </c>
      <c r="M290" s="19" t="s">
        <v>167</v>
      </c>
      <c r="N290" s="2">
        <v>39</v>
      </c>
      <c r="O290" s="2">
        <v>28</v>
      </c>
      <c r="P290" s="2">
        <v>16</v>
      </c>
      <c r="Q290" s="2">
        <v>34</v>
      </c>
      <c r="R290" s="2">
        <v>20</v>
      </c>
      <c r="S290" s="2">
        <v>7</v>
      </c>
      <c r="T290" s="2">
        <v>28</v>
      </c>
      <c r="U290" s="2">
        <v>24</v>
      </c>
      <c r="V290" s="2">
        <v>29</v>
      </c>
      <c r="W290" s="2">
        <v>36</v>
      </c>
      <c r="Y290" s="19">
        <v>65</v>
      </c>
      <c r="Z290" s="2">
        <v>50</v>
      </c>
      <c r="AA290" s="2">
        <v>107</v>
      </c>
      <c r="AB290" s="2">
        <v>68</v>
      </c>
      <c r="AC290" s="2">
        <v>98</v>
      </c>
      <c r="AD290" s="2">
        <v>67</v>
      </c>
      <c r="AE290" s="2">
        <v>40</v>
      </c>
      <c r="AF290" s="2">
        <v>35</v>
      </c>
      <c r="AG290" s="2">
        <v>62</v>
      </c>
      <c r="AH290" s="2">
        <v>37</v>
      </c>
      <c r="AI290" s="2">
        <v>84</v>
      </c>
      <c r="AK290" s="19">
        <v>65</v>
      </c>
      <c r="AL290" s="2">
        <v>39</v>
      </c>
      <c r="AM290" s="2">
        <v>28</v>
      </c>
      <c r="AN290" s="2">
        <v>16</v>
      </c>
      <c r="AO290" s="2">
        <v>34</v>
      </c>
      <c r="AP290" s="2">
        <v>20</v>
      </c>
      <c r="AQ290" s="2">
        <v>7</v>
      </c>
      <c r="AR290" s="2">
        <v>28</v>
      </c>
      <c r="AS290" s="2">
        <v>24</v>
      </c>
      <c r="AT290" s="2">
        <v>29</v>
      </c>
      <c r="AU290" s="2">
        <v>36</v>
      </c>
      <c r="AW290" s="14"/>
      <c r="AX290" s="23"/>
      <c r="AY290" s="24"/>
      <c r="BH290" s="195"/>
      <c r="BI290" s="25"/>
      <c r="BJ290" s="25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</row>
    <row r="291" spans="1:83" ht="14.25" customHeight="1" x14ac:dyDescent="0.2">
      <c r="A291" s="20" t="s">
        <v>66</v>
      </c>
      <c r="B291" s="10">
        <v>65</v>
      </c>
      <c r="C291" s="10">
        <v>312</v>
      </c>
      <c r="D291" s="10">
        <v>143</v>
      </c>
      <c r="E291" s="10">
        <v>370</v>
      </c>
      <c r="F291" s="10"/>
      <c r="G291" s="10"/>
      <c r="H291" s="10"/>
      <c r="I291" s="10"/>
      <c r="J291" s="10"/>
      <c r="K291" s="10"/>
      <c r="M291" s="20" t="s">
        <v>168</v>
      </c>
      <c r="N291" s="10">
        <v>66</v>
      </c>
      <c r="O291" s="10">
        <v>1</v>
      </c>
      <c r="P291" s="10">
        <v>6</v>
      </c>
      <c r="Q291" s="10">
        <v>8</v>
      </c>
      <c r="R291" s="10">
        <v>5</v>
      </c>
      <c r="S291" s="10">
        <v>1</v>
      </c>
      <c r="T291" s="10">
        <v>2</v>
      </c>
      <c r="U291" s="10">
        <v>7</v>
      </c>
      <c r="V291" s="10">
        <v>7</v>
      </c>
      <c r="W291" s="10">
        <v>13</v>
      </c>
      <c r="Y291" s="20">
        <v>66</v>
      </c>
      <c r="Z291" s="10">
        <v>65</v>
      </c>
      <c r="AA291" s="10">
        <v>312</v>
      </c>
      <c r="AB291" s="10">
        <v>143</v>
      </c>
      <c r="AC291" s="10">
        <v>370</v>
      </c>
      <c r="AD291" s="10"/>
      <c r="AE291" s="10"/>
      <c r="AF291" s="10"/>
      <c r="AG291" s="10"/>
      <c r="AH291" s="10"/>
      <c r="AI291" s="10"/>
      <c r="AK291" s="20">
        <v>66</v>
      </c>
      <c r="AL291" s="10">
        <v>66</v>
      </c>
      <c r="AM291" s="10">
        <v>1</v>
      </c>
      <c r="AN291" s="10">
        <v>6</v>
      </c>
      <c r="AO291" s="10">
        <v>8</v>
      </c>
      <c r="AP291" s="10">
        <v>5</v>
      </c>
      <c r="AQ291" s="10">
        <v>1</v>
      </c>
      <c r="AR291" s="10">
        <v>2</v>
      </c>
      <c r="AS291" s="10">
        <v>7</v>
      </c>
      <c r="AT291" s="10">
        <v>7</v>
      </c>
      <c r="AU291" s="10">
        <v>13</v>
      </c>
      <c r="AW291" s="14"/>
      <c r="AX291" s="23"/>
      <c r="AY291" s="24"/>
      <c r="BH291" s="195"/>
      <c r="BI291" s="25"/>
      <c r="BJ291" s="25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</row>
    <row r="292" spans="1:83" ht="14.25" customHeight="1" x14ac:dyDescent="0.2">
      <c r="A292" s="19" t="s">
        <v>67</v>
      </c>
      <c r="B292" s="2">
        <v>62</v>
      </c>
      <c r="C292" s="2">
        <v>121</v>
      </c>
      <c r="D292" s="2">
        <v>89</v>
      </c>
      <c r="E292" s="2">
        <v>61</v>
      </c>
      <c r="F292" s="2">
        <v>73</v>
      </c>
      <c r="G292" s="2">
        <v>49</v>
      </c>
      <c r="H292" s="2">
        <v>191</v>
      </c>
      <c r="I292" s="2">
        <v>57</v>
      </c>
      <c r="J292" s="2">
        <v>111</v>
      </c>
      <c r="K292" s="2">
        <v>155</v>
      </c>
      <c r="M292" s="19" t="s">
        <v>169</v>
      </c>
      <c r="N292" s="2">
        <v>27</v>
      </c>
      <c r="O292" s="2">
        <v>102</v>
      </c>
      <c r="P292" s="2">
        <v>76</v>
      </c>
      <c r="Q292" s="2"/>
      <c r="R292" s="2"/>
      <c r="S292" s="2"/>
      <c r="T292" s="2"/>
      <c r="U292" s="2"/>
      <c r="V292" s="2"/>
      <c r="W292" s="2"/>
      <c r="Y292" s="19">
        <v>67</v>
      </c>
      <c r="Z292" s="2">
        <v>62</v>
      </c>
      <c r="AA292" s="2">
        <v>121</v>
      </c>
      <c r="AB292" s="2">
        <v>89</v>
      </c>
      <c r="AC292" s="2">
        <v>61</v>
      </c>
      <c r="AD292" s="2">
        <v>73</v>
      </c>
      <c r="AE292" s="2">
        <v>49</v>
      </c>
      <c r="AF292" s="2">
        <v>191</v>
      </c>
      <c r="AG292" s="2">
        <v>57</v>
      </c>
      <c r="AH292" s="2">
        <v>111</v>
      </c>
      <c r="AI292" s="2">
        <v>155</v>
      </c>
      <c r="AK292" s="19">
        <v>67</v>
      </c>
      <c r="AL292" s="2">
        <v>27</v>
      </c>
      <c r="AM292" s="2">
        <v>102</v>
      </c>
      <c r="AN292" s="2">
        <v>76</v>
      </c>
      <c r="AO292" s="2"/>
      <c r="AP292" s="2"/>
      <c r="AQ292" s="2"/>
      <c r="AR292" s="2"/>
      <c r="AS292" s="2"/>
      <c r="AT292" s="2"/>
      <c r="AU292" s="2"/>
      <c r="AW292" s="14"/>
      <c r="AX292" s="23"/>
      <c r="AY292" s="24"/>
      <c r="BH292" s="195"/>
      <c r="BI292" s="25"/>
      <c r="BJ292" s="25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</row>
    <row r="293" spans="1:83" ht="14.25" customHeight="1" x14ac:dyDescent="0.2">
      <c r="A293" s="20" t="s">
        <v>68</v>
      </c>
      <c r="B293" s="10">
        <v>68</v>
      </c>
      <c r="C293" s="10">
        <v>8</v>
      </c>
      <c r="D293" s="10">
        <v>172</v>
      </c>
      <c r="E293" s="10">
        <v>326</v>
      </c>
      <c r="F293" s="10"/>
      <c r="G293" s="10"/>
      <c r="H293" s="10"/>
      <c r="I293" s="10"/>
      <c r="J293" s="10"/>
      <c r="K293" s="10"/>
      <c r="M293" s="20" t="s">
        <v>170</v>
      </c>
      <c r="N293" s="10">
        <v>36</v>
      </c>
      <c r="O293" s="10">
        <v>27</v>
      </c>
      <c r="P293" s="10">
        <v>132</v>
      </c>
      <c r="Q293" s="10">
        <v>100</v>
      </c>
      <c r="R293" s="10">
        <v>254</v>
      </c>
      <c r="S293" s="10"/>
      <c r="T293" s="10"/>
      <c r="U293" s="10">
        <v>131</v>
      </c>
      <c r="V293" s="10">
        <v>355</v>
      </c>
      <c r="W293" s="10">
        <v>111</v>
      </c>
      <c r="Y293" s="20">
        <v>68</v>
      </c>
      <c r="Z293" s="10">
        <v>68</v>
      </c>
      <c r="AA293" s="10">
        <v>8</v>
      </c>
      <c r="AB293" s="10">
        <v>172</v>
      </c>
      <c r="AC293" s="10">
        <v>326</v>
      </c>
      <c r="AD293" s="10"/>
      <c r="AE293" s="10"/>
      <c r="AF293" s="10"/>
      <c r="AG293" s="10"/>
      <c r="AH293" s="10"/>
      <c r="AI293" s="10"/>
      <c r="AK293" s="20">
        <v>68</v>
      </c>
      <c r="AL293" s="10">
        <v>36</v>
      </c>
      <c r="AM293" s="10">
        <v>27</v>
      </c>
      <c r="AN293" s="10">
        <v>132</v>
      </c>
      <c r="AO293" s="10">
        <v>100</v>
      </c>
      <c r="AP293" s="10">
        <v>254</v>
      </c>
      <c r="AQ293" s="10"/>
      <c r="AR293" s="10"/>
      <c r="AS293" s="10">
        <v>131</v>
      </c>
      <c r="AT293" s="10">
        <v>355</v>
      </c>
      <c r="AU293" s="10">
        <v>111</v>
      </c>
      <c r="AW293" s="14"/>
      <c r="AX293" s="23"/>
      <c r="AY293" s="24"/>
      <c r="BH293" s="195"/>
      <c r="BI293" s="25"/>
      <c r="BJ293" s="25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</row>
    <row r="294" spans="1:83" ht="14.25" customHeight="1" x14ac:dyDescent="0.2">
      <c r="A294" s="19" t="s">
        <v>69</v>
      </c>
      <c r="B294" s="2">
        <v>69</v>
      </c>
      <c r="C294" s="2">
        <v>102</v>
      </c>
      <c r="D294" s="2">
        <v>93</v>
      </c>
      <c r="E294" s="2">
        <v>220</v>
      </c>
      <c r="F294" s="2">
        <v>448</v>
      </c>
      <c r="G294" s="2">
        <v>623</v>
      </c>
      <c r="H294" s="2">
        <v>699</v>
      </c>
      <c r="I294" s="2">
        <v>511</v>
      </c>
      <c r="J294" s="2"/>
      <c r="K294" s="2"/>
      <c r="M294" s="19" t="s">
        <v>171</v>
      </c>
      <c r="N294" s="2">
        <v>52</v>
      </c>
      <c r="O294" s="2">
        <v>18</v>
      </c>
      <c r="P294" s="2">
        <v>208</v>
      </c>
      <c r="Q294" s="2">
        <v>227</v>
      </c>
      <c r="R294" s="2">
        <v>217</v>
      </c>
      <c r="S294" s="2">
        <v>246</v>
      </c>
      <c r="T294" s="2">
        <v>153</v>
      </c>
      <c r="U294" s="2">
        <v>71</v>
      </c>
      <c r="V294" s="2">
        <v>35</v>
      </c>
      <c r="W294" s="2">
        <v>120</v>
      </c>
      <c r="Y294" s="19">
        <v>69</v>
      </c>
      <c r="Z294" s="2">
        <v>69</v>
      </c>
      <c r="AA294" s="2">
        <v>102</v>
      </c>
      <c r="AB294" s="2">
        <v>93</v>
      </c>
      <c r="AC294" s="2">
        <v>220</v>
      </c>
      <c r="AD294" s="2">
        <v>448</v>
      </c>
      <c r="AE294" s="2">
        <v>623</v>
      </c>
      <c r="AF294" s="2">
        <v>699</v>
      </c>
      <c r="AG294" s="2">
        <v>511</v>
      </c>
      <c r="AH294" s="2"/>
      <c r="AI294" s="2"/>
      <c r="AK294" s="19">
        <v>69</v>
      </c>
      <c r="AL294" s="2">
        <v>52</v>
      </c>
      <c r="AM294" s="2">
        <v>18</v>
      </c>
      <c r="AN294" s="2">
        <v>208</v>
      </c>
      <c r="AO294" s="2">
        <v>227</v>
      </c>
      <c r="AP294" s="2">
        <v>217</v>
      </c>
      <c r="AQ294" s="2">
        <v>246</v>
      </c>
      <c r="AR294" s="2">
        <v>153</v>
      </c>
      <c r="AS294" s="2">
        <v>71</v>
      </c>
      <c r="AT294" s="2">
        <v>35</v>
      </c>
      <c r="AU294" s="2">
        <v>120</v>
      </c>
      <c r="AW294" s="14"/>
      <c r="AX294" s="23"/>
      <c r="AY294" s="24"/>
      <c r="BH294" s="195"/>
      <c r="BI294" s="25"/>
      <c r="BJ294" s="25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</row>
    <row r="295" spans="1:83" ht="14.25" customHeight="1" x14ac:dyDescent="0.2">
      <c r="A295" s="20" t="s">
        <v>70</v>
      </c>
      <c r="B295" s="10">
        <v>12</v>
      </c>
      <c r="C295" s="10">
        <v>12</v>
      </c>
      <c r="D295" s="10">
        <v>4</v>
      </c>
      <c r="E295" s="10">
        <v>7</v>
      </c>
      <c r="F295" s="10">
        <v>59</v>
      </c>
      <c r="G295" s="10">
        <v>135</v>
      </c>
      <c r="H295" s="10">
        <v>304</v>
      </c>
      <c r="I295" s="10">
        <v>184</v>
      </c>
      <c r="J295" s="10">
        <v>274</v>
      </c>
      <c r="K295" s="10">
        <v>175</v>
      </c>
      <c r="M295" s="20" t="s">
        <v>172</v>
      </c>
      <c r="N295" s="10">
        <v>70</v>
      </c>
      <c r="O295" s="10">
        <v>45</v>
      </c>
      <c r="P295" s="10">
        <v>52</v>
      </c>
      <c r="Q295" s="10">
        <v>96</v>
      </c>
      <c r="R295" s="10">
        <v>166</v>
      </c>
      <c r="S295" s="10">
        <v>161</v>
      </c>
      <c r="T295" s="10">
        <v>184</v>
      </c>
      <c r="U295" s="10">
        <v>192</v>
      </c>
      <c r="V295" s="10">
        <v>109</v>
      </c>
      <c r="W295" s="10">
        <v>698</v>
      </c>
      <c r="Y295" s="20">
        <v>70</v>
      </c>
      <c r="Z295" s="10">
        <v>12</v>
      </c>
      <c r="AA295" s="10">
        <v>12</v>
      </c>
      <c r="AB295" s="10">
        <v>4</v>
      </c>
      <c r="AC295" s="10">
        <v>7</v>
      </c>
      <c r="AD295" s="10">
        <v>59</v>
      </c>
      <c r="AE295" s="10">
        <v>135</v>
      </c>
      <c r="AF295" s="10">
        <v>304</v>
      </c>
      <c r="AG295" s="10">
        <v>184</v>
      </c>
      <c r="AH295" s="10">
        <v>274</v>
      </c>
      <c r="AI295" s="10">
        <v>175</v>
      </c>
      <c r="AK295" s="20">
        <v>70</v>
      </c>
      <c r="AL295" s="10">
        <v>70</v>
      </c>
      <c r="AM295" s="10">
        <v>45</v>
      </c>
      <c r="AN295" s="10">
        <v>52</v>
      </c>
      <c r="AO295" s="10">
        <v>96</v>
      </c>
      <c r="AP295" s="10">
        <v>166</v>
      </c>
      <c r="AQ295" s="10">
        <v>161</v>
      </c>
      <c r="AR295" s="10">
        <v>184</v>
      </c>
      <c r="AS295" s="10">
        <v>192</v>
      </c>
      <c r="AT295" s="10">
        <v>109</v>
      </c>
      <c r="AU295" s="10">
        <v>698</v>
      </c>
      <c r="AW295" s="14"/>
      <c r="AX295" s="23"/>
      <c r="AY295" s="24"/>
      <c r="BH295" s="195"/>
      <c r="BI295" s="25"/>
      <c r="BJ295" s="25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</row>
    <row r="296" spans="1:83" ht="14.25" customHeight="1" x14ac:dyDescent="0.2">
      <c r="A296" s="19" t="s">
        <v>71</v>
      </c>
      <c r="B296" s="2">
        <v>52</v>
      </c>
      <c r="C296" s="2">
        <v>112</v>
      </c>
      <c r="D296" s="2">
        <v>61</v>
      </c>
      <c r="E296" s="2">
        <v>199</v>
      </c>
      <c r="F296" s="2">
        <v>168</v>
      </c>
      <c r="G296" s="2">
        <v>75</v>
      </c>
      <c r="H296" s="2">
        <v>17</v>
      </c>
      <c r="I296" s="2">
        <v>31</v>
      </c>
      <c r="J296" s="2">
        <v>37</v>
      </c>
      <c r="K296" s="2">
        <v>36</v>
      </c>
      <c r="M296" s="19" t="s">
        <v>173</v>
      </c>
      <c r="N296" s="2">
        <v>2</v>
      </c>
      <c r="O296" s="2">
        <v>3</v>
      </c>
      <c r="P296" s="2">
        <v>16</v>
      </c>
      <c r="Q296" s="2">
        <v>70</v>
      </c>
      <c r="R296" s="2">
        <v>88</v>
      </c>
      <c r="S296" s="2">
        <v>92</v>
      </c>
      <c r="T296" s="2">
        <v>40</v>
      </c>
      <c r="U296" s="2">
        <v>67</v>
      </c>
      <c r="V296" s="2">
        <v>22</v>
      </c>
      <c r="W296" s="2">
        <v>140</v>
      </c>
      <c r="Y296" s="19">
        <v>71</v>
      </c>
      <c r="Z296" s="2">
        <v>52</v>
      </c>
      <c r="AA296" s="2">
        <v>112</v>
      </c>
      <c r="AB296" s="2">
        <v>61</v>
      </c>
      <c r="AC296" s="2">
        <v>199</v>
      </c>
      <c r="AD296" s="2">
        <v>168</v>
      </c>
      <c r="AE296" s="2">
        <v>75</v>
      </c>
      <c r="AF296" s="2">
        <v>17</v>
      </c>
      <c r="AG296" s="2">
        <v>31</v>
      </c>
      <c r="AH296" s="2">
        <v>37</v>
      </c>
      <c r="AI296" s="2">
        <v>36</v>
      </c>
      <c r="AK296" s="19">
        <v>71</v>
      </c>
      <c r="AL296" s="2">
        <v>2</v>
      </c>
      <c r="AM296" s="2">
        <v>3</v>
      </c>
      <c r="AN296" s="2">
        <v>16</v>
      </c>
      <c r="AO296" s="2">
        <v>70</v>
      </c>
      <c r="AP296" s="2">
        <v>88</v>
      </c>
      <c r="AQ296" s="2">
        <v>92</v>
      </c>
      <c r="AR296" s="2">
        <v>40</v>
      </c>
      <c r="AS296" s="2">
        <v>67</v>
      </c>
      <c r="AT296" s="2">
        <v>22</v>
      </c>
      <c r="AU296" s="2">
        <v>140</v>
      </c>
      <c r="AW296" s="14"/>
      <c r="AX296" s="23"/>
      <c r="AY296" s="24"/>
      <c r="BH296" s="195"/>
      <c r="BI296" s="25"/>
      <c r="BJ296" s="25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</row>
    <row r="297" spans="1:83" ht="14.25" customHeight="1" x14ac:dyDescent="0.2">
      <c r="A297" s="20" t="s">
        <v>72</v>
      </c>
      <c r="B297" s="10">
        <v>36</v>
      </c>
      <c r="C297" s="10">
        <v>1</v>
      </c>
      <c r="D297" s="10">
        <v>12</v>
      </c>
      <c r="E297" s="10">
        <v>2</v>
      </c>
      <c r="F297" s="10">
        <v>2</v>
      </c>
      <c r="G297" s="10">
        <v>1</v>
      </c>
      <c r="H297" s="10">
        <v>1</v>
      </c>
      <c r="I297" s="10">
        <v>1</v>
      </c>
      <c r="J297" s="10">
        <v>24</v>
      </c>
      <c r="K297" s="10">
        <v>2</v>
      </c>
      <c r="M297" s="20" t="s">
        <v>174</v>
      </c>
      <c r="N297" s="10">
        <v>19</v>
      </c>
      <c r="O297" s="10">
        <v>49</v>
      </c>
      <c r="P297" s="10">
        <v>33</v>
      </c>
      <c r="Q297" s="10">
        <v>88</v>
      </c>
      <c r="R297" s="10">
        <v>401</v>
      </c>
      <c r="S297" s="10"/>
      <c r="T297" s="10">
        <v>269</v>
      </c>
      <c r="U297" s="10"/>
      <c r="V297" s="10">
        <v>187</v>
      </c>
      <c r="W297" s="10"/>
      <c r="Y297" s="20">
        <v>72</v>
      </c>
      <c r="Z297" s="10">
        <v>36</v>
      </c>
      <c r="AA297" s="10">
        <v>1</v>
      </c>
      <c r="AB297" s="10">
        <v>12</v>
      </c>
      <c r="AC297" s="10">
        <v>2</v>
      </c>
      <c r="AD297" s="10">
        <v>2</v>
      </c>
      <c r="AE297" s="10">
        <v>1</v>
      </c>
      <c r="AF297" s="10">
        <v>1</v>
      </c>
      <c r="AG297" s="10">
        <v>1</v>
      </c>
      <c r="AH297" s="10">
        <v>24</v>
      </c>
      <c r="AI297" s="10">
        <v>2</v>
      </c>
      <c r="AK297" s="20">
        <v>72</v>
      </c>
      <c r="AL297" s="10">
        <v>19</v>
      </c>
      <c r="AM297" s="10">
        <v>49</v>
      </c>
      <c r="AN297" s="10">
        <v>33</v>
      </c>
      <c r="AO297" s="10">
        <v>88</v>
      </c>
      <c r="AP297" s="10">
        <v>401</v>
      </c>
      <c r="AQ297" s="10"/>
      <c r="AR297" s="10">
        <v>269</v>
      </c>
      <c r="AS297" s="10"/>
      <c r="AT297" s="10">
        <v>187</v>
      </c>
      <c r="AU297" s="10"/>
      <c r="AW297" s="14"/>
      <c r="AX297" s="23"/>
      <c r="AY297" s="24"/>
      <c r="BH297" s="195"/>
      <c r="BI297" s="25"/>
      <c r="BJ297" s="25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</row>
    <row r="298" spans="1:83" ht="14.25" customHeight="1" x14ac:dyDescent="0.2">
      <c r="A298" s="19" t="s">
        <v>73</v>
      </c>
      <c r="B298" s="7">
        <v>72</v>
      </c>
      <c r="C298" s="7">
        <v>35</v>
      </c>
      <c r="D298" s="7">
        <v>29</v>
      </c>
      <c r="E298" s="7">
        <v>31</v>
      </c>
      <c r="F298" s="7">
        <v>44</v>
      </c>
      <c r="G298" s="7">
        <v>11</v>
      </c>
      <c r="H298" s="7">
        <v>39</v>
      </c>
      <c r="I298" s="7">
        <v>76</v>
      </c>
      <c r="J298" s="7">
        <v>30</v>
      </c>
      <c r="K298" s="7">
        <v>24</v>
      </c>
      <c r="M298" s="19" t="s">
        <v>175</v>
      </c>
      <c r="N298" s="7">
        <v>72</v>
      </c>
      <c r="O298" s="7">
        <v>198</v>
      </c>
      <c r="P298" s="7">
        <v>83</v>
      </c>
      <c r="Q298" s="7">
        <v>271</v>
      </c>
      <c r="R298" s="7">
        <v>818</v>
      </c>
      <c r="S298" s="7"/>
      <c r="T298" s="7"/>
      <c r="U298" s="7"/>
      <c r="V298" s="7">
        <v>626</v>
      </c>
      <c r="W298" s="7"/>
      <c r="Y298" s="19">
        <v>73</v>
      </c>
      <c r="Z298" s="7">
        <v>72</v>
      </c>
      <c r="AA298" s="7">
        <v>35</v>
      </c>
      <c r="AB298" s="7">
        <v>29</v>
      </c>
      <c r="AC298" s="7">
        <v>31</v>
      </c>
      <c r="AD298" s="7">
        <v>44</v>
      </c>
      <c r="AE298" s="7">
        <v>11</v>
      </c>
      <c r="AF298" s="7">
        <v>39</v>
      </c>
      <c r="AG298" s="7">
        <v>76</v>
      </c>
      <c r="AH298" s="7">
        <v>30</v>
      </c>
      <c r="AI298" s="7">
        <v>24</v>
      </c>
      <c r="AK298" s="19">
        <v>73</v>
      </c>
      <c r="AL298" s="7">
        <v>72</v>
      </c>
      <c r="AM298" s="7">
        <v>198</v>
      </c>
      <c r="AN298" s="7">
        <v>83</v>
      </c>
      <c r="AO298" s="7">
        <v>271</v>
      </c>
      <c r="AP298" s="7">
        <v>818</v>
      </c>
      <c r="AQ298" s="7"/>
      <c r="AR298" s="7"/>
      <c r="AS298" s="7"/>
      <c r="AT298" s="7">
        <v>626</v>
      </c>
      <c r="AU298" s="7"/>
      <c r="AW298" s="14"/>
      <c r="AX298" s="23"/>
      <c r="AY298" s="24"/>
      <c r="BH298" s="195"/>
      <c r="BI298" s="25"/>
      <c r="BJ298" s="25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</row>
    <row r="299" spans="1:83" ht="14.25" customHeight="1" x14ac:dyDescent="0.2">
      <c r="A299" s="20" t="s">
        <v>74</v>
      </c>
      <c r="B299" s="9">
        <v>56</v>
      </c>
      <c r="C299" s="9">
        <v>69</v>
      </c>
      <c r="D299" s="10">
        <v>174</v>
      </c>
      <c r="E299" s="10">
        <v>407</v>
      </c>
      <c r="F299" s="10">
        <v>1011</v>
      </c>
      <c r="G299" s="10">
        <v>1524</v>
      </c>
      <c r="H299" s="10"/>
      <c r="I299" s="10"/>
      <c r="J299" s="10"/>
      <c r="K299" s="10"/>
      <c r="M299" s="20" t="s">
        <v>176</v>
      </c>
      <c r="N299" s="9">
        <v>74</v>
      </c>
      <c r="O299" s="9">
        <v>30</v>
      </c>
      <c r="P299" s="10">
        <v>38</v>
      </c>
      <c r="Q299" s="10">
        <v>141</v>
      </c>
      <c r="R299" s="10">
        <v>87</v>
      </c>
      <c r="S299" s="10">
        <v>74</v>
      </c>
      <c r="T299" s="10">
        <v>7</v>
      </c>
      <c r="U299" s="10">
        <v>2</v>
      </c>
      <c r="V299" s="10">
        <v>624</v>
      </c>
      <c r="W299" s="10">
        <v>8</v>
      </c>
      <c r="Y299" s="20">
        <v>74</v>
      </c>
      <c r="Z299" s="9">
        <v>56</v>
      </c>
      <c r="AA299" s="9">
        <v>69</v>
      </c>
      <c r="AB299" s="10">
        <v>174</v>
      </c>
      <c r="AC299" s="10">
        <v>407</v>
      </c>
      <c r="AD299" s="10">
        <v>1011</v>
      </c>
      <c r="AE299" s="10">
        <v>1524</v>
      </c>
      <c r="AF299" s="10"/>
      <c r="AG299" s="10"/>
      <c r="AH299" s="10"/>
      <c r="AI299" s="10"/>
      <c r="AK299" s="20">
        <v>74</v>
      </c>
      <c r="AL299" s="9">
        <v>74</v>
      </c>
      <c r="AM299" s="9">
        <v>30</v>
      </c>
      <c r="AN299" s="10">
        <v>38</v>
      </c>
      <c r="AO299" s="10">
        <v>141</v>
      </c>
      <c r="AP299" s="10">
        <v>87</v>
      </c>
      <c r="AQ299" s="10">
        <v>74</v>
      </c>
      <c r="AR299" s="10">
        <v>7</v>
      </c>
      <c r="AS299" s="10">
        <v>2</v>
      </c>
      <c r="AT299" s="10">
        <v>624</v>
      </c>
      <c r="AU299" s="10">
        <v>8</v>
      </c>
      <c r="AW299" s="14"/>
      <c r="AX299" s="23"/>
      <c r="AY299" s="24"/>
      <c r="BH299" s="195"/>
      <c r="BI299" s="25"/>
      <c r="BJ299" s="25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</row>
    <row r="300" spans="1:83" ht="14.25" customHeight="1" x14ac:dyDescent="0.2">
      <c r="A300" s="19" t="s">
        <v>75</v>
      </c>
      <c r="B300" s="2">
        <v>75</v>
      </c>
      <c r="C300" s="2">
        <v>44</v>
      </c>
      <c r="D300" s="2">
        <v>67</v>
      </c>
      <c r="E300" s="2">
        <v>404</v>
      </c>
      <c r="F300" s="2">
        <v>856</v>
      </c>
      <c r="G300" s="2">
        <v>2480</v>
      </c>
      <c r="H300" s="2"/>
      <c r="I300" s="2"/>
      <c r="J300" s="2"/>
      <c r="K300" s="2"/>
      <c r="M300" s="19" t="s">
        <v>177</v>
      </c>
      <c r="N300" s="2">
        <v>24</v>
      </c>
      <c r="O300" s="2">
        <v>43</v>
      </c>
      <c r="P300" s="2">
        <v>57</v>
      </c>
      <c r="Q300" s="2">
        <v>134</v>
      </c>
      <c r="R300" s="2">
        <v>391</v>
      </c>
      <c r="S300" s="2">
        <v>828</v>
      </c>
      <c r="T300" s="2"/>
      <c r="U300" s="2"/>
      <c r="V300" s="2">
        <v>2004</v>
      </c>
      <c r="W300" s="2"/>
      <c r="Y300" s="19">
        <v>75</v>
      </c>
      <c r="Z300" s="2">
        <v>75</v>
      </c>
      <c r="AA300" s="2">
        <v>44</v>
      </c>
      <c r="AB300" s="2">
        <v>67</v>
      </c>
      <c r="AC300" s="2">
        <v>404</v>
      </c>
      <c r="AD300" s="2">
        <v>856</v>
      </c>
      <c r="AE300" s="2">
        <v>2480</v>
      </c>
      <c r="AF300" s="2"/>
      <c r="AG300" s="2"/>
      <c r="AH300" s="2"/>
      <c r="AI300" s="2"/>
      <c r="AK300" s="19">
        <v>75</v>
      </c>
      <c r="AL300" s="2">
        <v>24</v>
      </c>
      <c r="AM300" s="2">
        <v>43</v>
      </c>
      <c r="AN300" s="2">
        <v>57</v>
      </c>
      <c r="AO300" s="2">
        <v>134</v>
      </c>
      <c r="AP300" s="2">
        <v>391</v>
      </c>
      <c r="AQ300" s="2">
        <v>828</v>
      </c>
      <c r="AR300" s="2"/>
      <c r="AS300" s="2"/>
      <c r="AT300" s="2">
        <v>2004</v>
      </c>
      <c r="AU300" s="2"/>
      <c r="AW300" s="14"/>
      <c r="AX300" s="23"/>
      <c r="AY300" s="24"/>
      <c r="BH300" s="195"/>
      <c r="BI300" s="25"/>
      <c r="BJ300" s="25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</row>
    <row r="301" spans="1:83" ht="14.25" customHeight="1" x14ac:dyDescent="0.2">
      <c r="A301" s="20" t="s">
        <v>76</v>
      </c>
      <c r="B301" s="10">
        <v>75</v>
      </c>
      <c r="C301" s="10">
        <v>156</v>
      </c>
      <c r="D301" s="10">
        <v>73</v>
      </c>
      <c r="E301" s="10">
        <v>143</v>
      </c>
      <c r="F301" s="10">
        <v>329</v>
      </c>
      <c r="G301" s="10">
        <v>277</v>
      </c>
      <c r="H301" s="10">
        <v>238</v>
      </c>
      <c r="I301" s="10">
        <v>403</v>
      </c>
      <c r="J301" s="10">
        <v>467</v>
      </c>
      <c r="K301" s="10"/>
      <c r="M301" s="20" t="s">
        <v>178</v>
      </c>
      <c r="N301" s="10">
        <v>41</v>
      </c>
      <c r="O301" s="10">
        <v>23</v>
      </c>
      <c r="P301" s="10">
        <v>31</v>
      </c>
      <c r="Q301" s="10">
        <v>34</v>
      </c>
      <c r="R301" s="10">
        <v>10</v>
      </c>
      <c r="S301" s="10">
        <v>6</v>
      </c>
      <c r="T301" s="10">
        <v>12</v>
      </c>
      <c r="U301" s="10">
        <v>34</v>
      </c>
      <c r="V301" s="10">
        <v>55</v>
      </c>
      <c r="W301" s="10">
        <v>93</v>
      </c>
      <c r="Y301" s="20">
        <v>76</v>
      </c>
      <c r="Z301" s="10">
        <v>75</v>
      </c>
      <c r="AA301" s="10">
        <v>156</v>
      </c>
      <c r="AB301" s="10">
        <v>73</v>
      </c>
      <c r="AC301" s="10">
        <v>143</v>
      </c>
      <c r="AD301" s="10">
        <v>329</v>
      </c>
      <c r="AE301" s="10">
        <v>277</v>
      </c>
      <c r="AF301" s="10">
        <v>238</v>
      </c>
      <c r="AG301" s="10">
        <v>403</v>
      </c>
      <c r="AH301" s="10">
        <v>467</v>
      </c>
      <c r="AI301" s="10"/>
      <c r="AK301" s="20">
        <v>76</v>
      </c>
      <c r="AL301" s="10">
        <v>41</v>
      </c>
      <c r="AM301" s="10">
        <v>23</v>
      </c>
      <c r="AN301" s="10">
        <v>31</v>
      </c>
      <c r="AO301" s="10">
        <v>34</v>
      </c>
      <c r="AP301" s="10">
        <v>10</v>
      </c>
      <c r="AQ301" s="10">
        <v>6</v>
      </c>
      <c r="AR301" s="10">
        <v>12</v>
      </c>
      <c r="AS301" s="10">
        <v>34</v>
      </c>
      <c r="AT301" s="10">
        <v>55</v>
      </c>
      <c r="AU301" s="10">
        <v>93</v>
      </c>
      <c r="AW301" s="14"/>
      <c r="AX301" s="23"/>
      <c r="AY301" s="24"/>
      <c r="BH301" s="195"/>
      <c r="BI301" s="25"/>
      <c r="BJ301" s="25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</row>
    <row r="302" spans="1:83" ht="14.25" customHeight="1" x14ac:dyDescent="0.2">
      <c r="A302" s="19" t="s">
        <v>77</v>
      </c>
      <c r="B302" s="1">
        <v>40</v>
      </c>
      <c r="C302" s="1">
        <v>12</v>
      </c>
      <c r="D302" s="2">
        <v>38</v>
      </c>
      <c r="E302" s="2">
        <v>28</v>
      </c>
      <c r="F302" s="2">
        <v>51</v>
      </c>
      <c r="G302" s="2">
        <v>145</v>
      </c>
      <c r="H302" s="2">
        <v>137</v>
      </c>
      <c r="I302" s="2">
        <v>80</v>
      </c>
      <c r="J302" s="2">
        <v>79</v>
      </c>
      <c r="K302" s="2">
        <v>80</v>
      </c>
      <c r="M302" s="19" t="s">
        <v>179</v>
      </c>
      <c r="N302" s="1">
        <v>8</v>
      </c>
      <c r="O302" s="1">
        <v>8</v>
      </c>
      <c r="P302" s="2">
        <v>4</v>
      </c>
      <c r="Q302" s="2">
        <v>3</v>
      </c>
      <c r="R302" s="2">
        <v>7</v>
      </c>
      <c r="S302" s="2">
        <v>11</v>
      </c>
      <c r="T302" s="2">
        <v>43</v>
      </c>
      <c r="U302" s="2">
        <v>82</v>
      </c>
      <c r="V302" s="2">
        <v>211</v>
      </c>
      <c r="W302" s="2">
        <v>268</v>
      </c>
      <c r="Y302" s="19">
        <v>77</v>
      </c>
      <c r="Z302" s="1">
        <v>40</v>
      </c>
      <c r="AA302" s="1">
        <v>12</v>
      </c>
      <c r="AB302" s="2">
        <v>38</v>
      </c>
      <c r="AC302" s="2">
        <v>28</v>
      </c>
      <c r="AD302" s="2">
        <v>51</v>
      </c>
      <c r="AE302" s="2">
        <v>145</v>
      </c>
      <c r="AF302" s="2">
        <v>137</v>
      </c>
      <c r="AG302" s="2">
        <v>80</v>
      </c>
      <c r="AH302" s="2">
        <v>79</v>
      </c>
      <c r="AI302" s="2">
        <v>80</v>
      </c>
      <c r="AK302" s="19">
        <v>77</v>
      </c>
      <c r="AL302" s="1">
        <v>8</v>
      </c>
      <c r="AM302" s="1">
        <v>8</v>
      </c>
      <c r="AN302" s="2">
        <v>4</v>
      </c>
      <c r="AO302" s="2">
        <v>3</v>
      </c>
      <c r="AP302" s="2">
        <v>7</v>
      </c>
      <c r="AQ302" s="2">
        <v>11</v>
      </c>
      <c r="AR302" s="2">
        <v>43</v>
      </c>
      <c r="AS302" s="2">
        <v>82</v>
      </c>
      <c r="AT302" s="2">
        <v>211</v>
      </c>
      <c r="AU302" s="2">
        <v>268</v>
      </c>
      <c r="AW302" s="14"/>
      <c r="AX302" s="23"/>
      <c r="AY302" s="24"/>
      <c r="BH302" s="195"/>
      <c r="BI302" s="25"/>
      <c r="BJ302" s="25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</row>
    <row r="303" spans="1:83" ht="14.25" customHeight="1" x14ac:dyDescent="0.2">
      <c r="A303" s="20" t="s">
        <v>78</v>
      </c>
      <c r="B303" s="10">
        <v>22</v>
      </c>
      <c r="C303" s="10">
        <v>23</v>
      </c>
      <c r="D303" s="10">
        <v>3</v>
      </c>
      <c r="E303" s="10">
        <v>14</v>
      </c>
      <c r="F303" s="10">
        <v>45</v>
      </c>
      <c r="G303" s="10">
        <v>30</v>
      </c>
      <c r="H303" s="10">
        <v>127</v>
      </c>
      <c r="I303" s="10">
        <v>313</v>
      </c>
      <c r="J303" s="10">
        <v>389</v>
      </c>
      <c r="K303" s="10">
        <v>165</v>
      </c>
      <c r="M303" s="20" t="s">
        <v>180</v>
      </c>
      <c r="N303" s="10">
        <v>78</v>
      </c>
      <c r="O303" s="10">
        <v>256</v>
      </c>
      <c r="P303" s="10">
        <v>128</v>
      </c>
      <c r="Q303" s="10">
        <v>35</v>
      </c>
      <c r="R303" s="10">
        <v>106</v>
      </c>
      <c r="S303" s="10">
        <v>151</v>
      </c>
      <c r="T303" s="10">
        <v>87</v>
      </c>
      <c r="U303" s="10">
        <v>78</v>
      </c>
      <c r="V303" s="10">
        <v>148</v>
      </c>
      <c r="W303" s="10">
        <v>49</v>
      </c>
      <c r="Y303" s="20">
        <v>78</v>
      </c>
      <c r="Z303" s="10">
        <v>22</v>
      </c>
      <c r="AA303" s="10">
        <v>23</v>
      </c>
      <c r="AB303" s="10">
        <v>3</v>
      </c>
      <c r="AC303" s="10">
        <v>14</v>
      </c>
      <c r="AD303" s="10">
        <v>45</v>
      </c>
      <c r="AE303" s="10">
        <v>30</v>
      </c>
      <c r="AF303" s="10">
        <v>127</v>
      </c>
      <c r="AG303" s="10">
        <v>313</v>
      </c>
      <c r="AH303" s="10">
        <v>389</v>
      </c>
      <c r="AI303" s="10">
        <v>165</v>
      </c>
      <c r="AK303" s="20">
        <v>78</v>
      </c>
      <c r="AL303" s="10">
        <v>78</v>
      </c>
      <c r="AM303" s="10">
        <v>256</v>
      </c>
      <c r="AN303" s="10">
        <v>128</v>
      </c>
      <c r="AO303" s="10">
        <v>35</v>
      </c>
      <c r="AP303" s="10">
        <v>106</v>
      </c>
      <c r="AQ303" s="10">
        <v>151</v>
      </c>
      <c r="AR303" s="10">
        <v>87</v>
      </c>
      <c r="AS303" s="10">
        <v>78</v>
      </c>
      <c r="AT303" s="10">
        <v>148</v>
      </c>
      <c r="AU303" s="10">
        <v>49</v>
      </c>
      <c r="AW303" s="14"/>
      <c r="AX303" s="23"/>
      <c r="AY303" s="24"/>
      <c r="BH303" s="195"/>
      <c r="BI303" s="25"/>
      <c r="BJ303" s="25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</row>
    <row r="304" spans="1:83" ht="14.25" customHeight="1" x14ac:dyDescent="0.2">
      <c r="A304" s="19" t="s">
        <v>79</v>
      </c>
      <c r="B304" s="2">
        <v>69</v>
      </c>
      <c r="C304" s="2">
        <v>28</v>
      </c>
      <c r="D304" s="2">
        <v>91</v>
      </c>
      <c r="E304" s="2">
        <v>108</v>
      </c>
      <c r="F304" s="2">
        <v>15</v>
      </c>
      <c r="G304" s="2">
        <v>36</v>
      </c>
      <c r="H304" s="2">
        <v>66</v>
      </c>
      <c r="I304" s="2">
        <v>139</v>
      </c>
      <c r="J304" s="2">
        <v>85</v>
      </c>
      <c r="K304" s="2">
        <v>485</v>
      </c>
      <c r="M304" s="19" t="s">
        <v>181</v>
      </c>
      <c r="N304" s="2">
        <v>4</v>
      </c>
      <c r="O304" s="2">
        <v>10</v>
      </c>
      <c r="P304" s="2">
        <v>4</v>
      </c>
      <c r="Q304" s="2">
        <v>7</v>
      </c>
      <c r="R304" s="2">
        <v>60</v>
      </c>
      <c r="S304" s="2">
        <v>40</v>
      </c>
      <c r="T304" s="2">
        <v>41</v>
      </c>
      <c r="U304" s="2">
        <v>32</v>
      </c>
      <c r="V304" s="2">
        <v>53</v>
      </c>
      <c r="W304" s="2">
        <v>168</v>
      </c>
      <c r="Y304" s="19">
        <v>79</v>
      </c>
      <c r="Z304" s="2">
        <v>69</v>
      </c>
      <c r="AA304" s="2">
        <v>28</v>
      </c>
      <c r="AB304" s="2">
        <v>91</v>
      </c>
      <c r="AC304" s="2">
        <v>108</v>
      </c>
      <c r="AD304" s="2">
        <v>15</v>
      </c>
      <c r="AE304" s="2">
        <v>36</v>
      </c>
      <c r="AF304" s="2">
        <v>66</v>
      </c>
      <c r="AG304" s="2">
        <v>139</v>
      </c>
      <c r="AH304" s="2">
        <v>85</v>
      </c>
      <c r="AI304" s="2">
        <v>485</v>
      </c>
      <c r="AK304" s="19">
        <v>79</v>
      </c>
      <c r="AL304" s="2">
        <v>4</v>
      </c>
      <c r="AM304" s="2">
        <v>10</v>
      </c>
      <c r="AN304" s="2">
        <v>4</v>
      </c>
      <c r="AO304" s="2">
        <v>7</v>
      </c>
      <c r="AP304" s="2">
        <v>60</v>
      </c>
      <c r="AQ304" s="2">
        <v>40</v>
      </c>
      <c r="AR304" s="2">
        <v>41</v>
      </c>
      <c r="AS304" s="2">
        <v>32</v>
      </c>
      <c r="AT304" s="2">
        <v>53</v>
      </c>
      <c r="AU304" s="2">
        <v>168</v>
      </c>
      <c r="AW304" s="14"/>
      <c r="AX304" s="23"/>
      <c r="AY304" s="24"/>
      <c r="BH304" s="195"/>
      <c r="BI304" s="25"/>
      <c r="BJ304" s="25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</row>
    <row r="305" spans="1:83" ht="14.25" customHeight="1" x14ac:dyDescent="0.2">
      <c r="A305" s="20" t="s">
        <v>80</v>
      </c>
      <c r="B305" s="10">
        <v>12</v>
      </c>
      <c r="C305" s="10">
        <v>8</v>
      </c>
      <c r="D305" s="10">
        <v>3</v>
      </c>
      <c r="E305" s="10">
        <v>9</v>
      </c>
      <c r="F305" s="10">
        <v>6</v>
      </c>
      <c r="G305" s="10">
        <v>15</v>
      </c>
      <c r="H305" s="10">
        <v>1</v>
      </c>
      <c r="I305" s="10">
        <v>1</v>
      </c>
      <c r="J305" s="10">
        <v>1</v>
      </c>
      <c r="K305" s="10">
        <v>4</v>
      </c>
      <c r="M305" s="20" t="s">
        <v>182</v>
      </c>
      <c r="N305" s="10">
        <v>3</v>
      </c>
      <c r="O305" s="10">
        <v>77</v>
      </c>
      <c r="P305" s="10">
        <v>45</v>
      </c>
      <c r="Q305" s="10">
        <v>73</v>
      </c>
      <c r="R305" s="10">
        <v>27</v>
      </c>
      <c r="S305" s="10">
        <v>16</v>
      </c>
      <c r="T305" s="10">
        <v>8</v>
      </c>
      <c r="U305" s="10">
        <v>31</v>
      </c>
      <c r="V305" s="10">
        <v>32</v>
      </c>
      <c r="W305" s="10">
        <v>105</v>
      </c>
      <c r="Y305" s="20">
        <v>80</v>
      </c>
      <c r="Z305" s="10">
        <v>12</v>
      </c>
      <c r="AA305" s="10">
        <v>8</v>
      </c>
      <c r="AB305" s="10">
        <v>3</v>
      </c>
      <c r="AC305" s="10">
        <v>9</v>
      </c>
      <c r="AD305" s="10">
        <v>6</v>
      </c>
      <c r="AE305" s="10">
        <v>15</v>
      </c>
      <c r="AF305" s="10">
        <v>1</v>
      </c>
      <c r="AG305" s="10">
        <v>1</v>
      </c>
      <c r="AH305" s="10">
        <v>1</v>
      </c>
      <c r="AI305" s="10">
        <v>4</v>
      </c>
      <c r="AK305" s="20">
        <v>80</v>
      </c>
      <c r="AL305" s="10">
        <v>3</v>
      </c>
      <c r="AM305" s="10">
        <v>77</v>
      </c>
      <c r="AN305" s="10">
        <v>45</v>
      </c>
      <c r="AO305" s="10">
        <v>73</v>
      </c>
      <c r="AP305" s="10">
        <v>27</v>
      </c>
      <c r="AQ305" s="10">
        <v>16</v>
      </c>
      <c r="AR305" s="10">
        <v>8</v>
      </c>
      <c r="AS305" s="10">
        <v>31</v>
      </c>
      <c r="AT305" s="10">
        <v>32</v>
      </c>
      <c r="AU305" s="10">
        <v>105</v>
      </c>
      <c r="AW305" s="14"/>
      <c r="AX305" s="23"/>
      <c r="AY305" s="24"/>
      <c r="BH305" s="195"/>
      <c r="BI305" s="25"/>
      <c r="BJ305" s="25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</row>
    <row r="306" spans="1:83" ht="14.25" customHeight="1" x14ac:dyDescent="0.2">
      <c r="A306" s="19" t="s">
        <v>81</v>
      </c>
      <c r="B306" s="2">
        <v>80</v>
      </c>
      <c r="C306" s="2">
        <v>163</v>
      </c>
      <c r="D306" s="2">
        <v>441</v>
      </c>
      <c r="E306" s="2">
        <v>225</v>
      </c>
      <c r="F306" s="2">
        <v>161</v>
      </c>
      <c r="G306" s="2">
        <v>89</v>
      </c>
      <c r="H306" s="2">
        <v>104</v>
      </c>
      <c r="I306" s="2">
        <v>100</v>
      </c>
      <c r="J306" s="2">
        <v>31</v>
      </c>
      <c r="K306" s="2">
        <v>42</v>
      </c>
      <c r="M306" s="19" t="s">
        <v>183</v>
      </c>
      <c r="N306" s="2">
        <v>3</v>
      </c>
      <c r="O306" s="2">
        <v>5</v>
      </c>
      <c r="P306" s="2">
        <v>13</v>
      </c>
      <c r="Q306" s="2">
        <v>46</v>
      </c>
      <c r="R306" s="2">
        <v>274</v>
      </c>
      <c r="S306" s="2">
        <v>138</v>
      </c>
      <c r="T306" s="2">
        <v>96</v>
      </c>
      <c r="U306" s="2">
        <v>69</v>
      </c>
      <c r="V306" s="2">
        <v>39</v>
      </c>
      <c r="W306" s="2">
        <v>100</v>
      </c>
      <c r="Y306" s="19">
        <v>81</v>
      </c>
      <c r="Z306" s="2">
        <v>80</v>
      </c>
      <c r="AA306" s="2">
        <v>163</v>
      </c>
      <c r="AB306" s="2">
        <v>441</v>
      </c>
      <c r="AC306" s="2">
        <v>225</v>
      </c>
      <c r="AD306" s="2">
        <v>161</v>
      </c>
      <c r="AE306" s="2">
        <v>89</v>
      </c>
      <c r="AF306" s="2">
        <v>104</v>
      </c>
      <c r="AG306" s="2">
        <v>100</v>
      </c>
      <c r="AH306" s="2">
        <v>31</v>
      </c>
      <c r="AI306" s="2">
        <v>42</v>
      </c>
      <c r="AK306" s="19">
        <v>81</v>
      </c>
      <c r="AL306" s="2">
        <v>3</v>
      </c>
      <c r="AM306" s="2">
        <v>5</v>
      </c>
      <c r="AN306" s="2">
        <v>13</v>
      </c>
      <c r="AO306" s="2">
        <v>46</v>
      </c>
      <c r="AP306" s="2">
        <v>274</v>
      </c>
      <c r="AQ306" s="2">
        <v>138</v>
      </c>
      <c r="AR306" s="2">
        <v>96</v>
      </c>
      <c r="AS306" s="2">
        <v>69</v>
      </c>
      <c r="AT306" s="2">
        <v>39</v>
      </c>
      <c r="AU306" s="2">
        <v>100</v>
      </c>
      <c r="AW306" s="14"/>
      <c r="AX306" s="23"/>
      <c r="AY306" s="24"/>
      <c r="BH306" s="195"/>
      <c r="BI306" s="25"/>
      <c r="BJ306" s="25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</row>
    <row r="307" spans="1:83" ht="14.25" customHeight="1" x14ac:dyDescent="0.2">
      <c r="A307" s="20" t="s">
        <v>82</v>
      </c>
      <c r="B307" s="10">
        <v>80</v>
      </c>
      <c r="C307" s="10">
        <v>91</v>
      </c>
      <c r="D307" s="10">
        <v>128</v>
      </c>
      <c r="E307" s="10">
        <v>452</v>
      </c>
      <c r="F307" s="10">
        <v>476</v>
      </c>
      <c r="G307" s="10">
        <v>454</v>
      </c>
      <c r="H307" s="10">
        <v>408</v>
      </c>
      <c r="I307" s="10">
        <v>290</v>
      </c>
      <c r="J307" s="10">
        <v>289</v>
      </c>
      <c r="K307" s="10"/>
      <c r="M307" s="20" t="s">
        <v>184</v>
      </c>
      <c r="N307" s="10">
        <v>24</v>
      </c>
      <c r="O307" s="10">
        <v>11</v>
      </c>
      <c r="P307" s="10">
        <v>9</v>
      </c>
      <c r="Q307" s="10">
        <v>19</v>
      </c>
      <c r="R307" s="10">
        <v>15</v>
      </c>
      <c r="S307" s="10">
        <v>112</v>
      </c>
      <c r="T307" s="10">
        <v>133</v>
      </c>
      <c r="U307" s="10">
        <v>394</v>
      </c>
      <c r="V307" s="10">
        <v>294</v>
      </c>
      <c r="W307" s="10">
        <v>293</v>
      </c>
      <c r="Y307" s="20">
        <v>82</v>
      </c>
      <c r="Z307" s="10">
        <v>80</v>
      </c>
      <c r="AA307" s="10">
        <v>91</v>
      </c>
      <c r="AB307" s="10">
        <v>128</v>
      </c>
      <c r="AC307" s="10">
        <v>452</v>
      </c>
      <c r="AD307" s="10">
        <v>476</v>
      </c>
      <c r="AE307" s="10">
        <v>454</v>
      </c>
      <c r="AF307" s="10">
        <v>408</v>
      </c>
      <c r="AG307" s="10">
        <v>290</v>
      </c>
      <c r="AH307" s="10">
        <v>289</v>
      </c>
      <c r="AI307" s="10"/>
      <c r="AK307" s="20">
        <v>82</v>
      </c>
      <c r="AL307" s="10">
        <v>24</v>
      </c>
      <c r="AM307" s="10">
        <v>11</v>
      </c>
      <c r="AN307" s="10">
        <v>9</v>
      </c>
      <c r="AO307" s="10">
        <v>19</v>
      </c>
      <c r="AP307" s="10">
        <v>15</v>
      </c>
      <c r="AQ307" s="10">
        <v>112</v>
      </c>
      <c r="AR307" s="10">
        <v>133</v>
      </c>
      <c r="AS307" s="10">
        <v>394</v>
      </c>
      <c r="AT307" s="10">
        <v>294</v>
      </c>
      <c r="AU307" s="10">
        <v>293</v>
      </c>
      <c r="AW307" s="14"/>
      <c r="AX307" s="23"/>
      <c r="AY307" s="24"/>
      <c r="BH307" s="195"/>
      <c r="BI307" s="25"/>
      <c r="BJ307" s="25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</row>
    <row r="308" spans="1:83" ht="14.25" customHeight="1" x14ac:dyDescent="0.2">
      <c r="A308" s="19" t="s">
        <v>83</v>
      </c>
      <c r="B308" s="2">
        <v>43</v>
      </c>
      <c r="C308" s="2">
        <v>274</v>
      </c>
      <c r="D308" s="2">
        <v>278</v>
      </c>
      <c r="E308" s="2"/>
      <c r="F308" s="2"/>
      <c r="G308" s="2"/>
      <c r="H308" s="2"/>
      <c r="I308" s="2">
        <v>1223</v>
      </c>
      <c r="J308" s="2">
        <v>515</v>
      </c>
      <c r="K308" s="2"/>
      <c r="M308" s="19" t="s">
        <v>185</v>
      </c>
      <c r="N308" s="2">
        <v>78</v>
      </c>
      <c r="O308" s="2">
        <v>464</v>
      </c>
      <c r="P308" s="2">
        <v>1085</v>
      </c>
      <c r="Q308" s="2">
        <v>1976</v>
      </c>
      <c r="R308" s="2">
        <v>4639</v>
      </c>
      <c r="S308" s="2"/>
      <c r="T308" s="2"/>
      <c r="U308" s="2"/>
      <c r="V308" s="2"/>
      <c r="W308" s="2"/>
      <c r="Y308" s="19">
        <v>83</v>
      </c>
      <c r="Z308" s="2">
        <v>43</v>
      </c>
      <c r="AA308" s="2">
        <v>274</v>
      </c>
      <c r="AB308" s="2">
        <v>278</v>
      </c>
      <c r="AC308" s="2"/>
      <c r="AD308" s="2"/>
      <c r="AE308" s="2"/>
      <c r="AF308" s="2"/>
      <c r="AG308" s="2">
        <v>1223</v>
      </c>
      <c r="AH308" s="2">
        <v>515</v>
      </c>
      <c r="AI308" s="2"/>
      <c r="AK308" s="19">
        <v>83</v>
      </c>
      <c r="AL308" s="2">
        <v>78</v>
      </c>
      <c r="AM308" s="2">
        <v>464</v>
      </c>
      <c r="AN308" s="2">
        <v>1085</v>
      </c>
      <c r="AO308" s="2">
        <v>1976</v>
      </c>
      <c r="AP308" s="2">
        <v>4639</v>
      </c>
      <c r="AQ308" s="2"/>
      <c r="AR308" s="2"/>
      <c r="AS308" s="2"/>
      <c r="AT308" s="2"/>
      <c r="AU308" s="2"/>
      <c r="AW308" s="14"/>
      <c r="AX308" s="23"/>
      <c r="AY308" s="24"/>
      <c r="BH308" s="195"/>
      <c r="BI308" s="25"/>
      <c r="BJ308" s="25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</row>
    <row r="309" spans="1:83" ht="14.25" customHeight="1" x14ac:dyDescent="0.2">
      <c r="A309" s="20" t="s">
        <v>84</v>
      </c>
      <c r="B309" s="10">
        <v>36</v>
      </c>
      <c r="C309" s="10">
        <v>109</v>
      </c>
      <c r="D309" s="10">
        <v>143</v>
      </c>
      <c r="E309" s="10">
        <v>122</v>
      </c>
      <c r="F309" s="10">
        <v>45</v>
      </c>
      <c r="G309" s="10">
        <v>46</v>
      </c>
      <c r="H309" s="10">
        <v>15</v>
      </c>
      <c r="I309" s="10">
        <v>8</v>
      </c>
      <c r="J309" s="10">
        <v>5</v>
      </c>
      <c r="K309" s="10">
        <v>10</v>
      </c>
      <c r="M309" s="20" t="s">
        <v>186</v>
      </c>
      <c r="N309" s="10">
        <v>82</v>
      </c>
      <c r="O309" s="10">
        <v>21</v>
      </c>
      <c r="P309" s="10">
        <v>40</v>
      </c>
      <c r="Q309" s="10">
        <v>45</v>
      </c>
      <c r="R309" s="10">
        <v>57</v>
      </c>
      <c r="S309" s="10">
        <v>65</v>
      </c>
      <c r="T309" s="10">
        <v>28</v>
      </c>
      <c r="U309" s="10">
        <v>132</v>
      </c>
      <c r="V309" s="10">
        <v>71</v>
      </c>
      <c r="W309" s="10">
        <v>371</v>
      </c>
      <c r="Y309" s="20">
        <v>84</v>
      </c>
      <c r="Z309" s="10">
        <v>36</v>
      </c>
      <c r="AA309" s="10">
        <v>109</v>
      </c>
      <c r="AB309" s="10">
        <v>143</v>
      </c>
      <c r="AC309" s="10">
        <v>122</v>
      </c>
      <c r="AD309" s="10">
        <v>45</v>
      </c>
      <c r="AE309" s="10">
        <v>46</v>
      </c>
      <c r="AF309" s="10">
        <v>15</v>
      </c>
      <c r="AG309" s="10">
        <v>8</v>
      </c>
      <c r="AH309" s="10">
        <v>5</v>
      </c>
      <c r="AI309" s="10">
        <v>10</v>
      </c>
      <c r="AK309" s="20">
        <v>84</v>
      </c>
      <c r="AL309" s="10">
        <v>82</v>
      </c>
      <c r="AM309" s="10">
        <v>21</v>
      </c>
      <c r="AN309" s="10">
        <v>40</v>
      </c>
      <c r="AO309" s="10">
        <v>45</v>
      </c>
      <c r="AP309" s="10">
        <v>57</v>
      </c>
      <c r="AQ309" s="10">
        <v>65</v>
      </c>
      <c r="AR309" s="10">
        <v>28</v>
      </c>
      <c r="AS309" s="10">
        <v>132</v>
      </c>
      <c r="AT309" s="10">
        <v>71</v>
      </c>
      <c r="AU309" s="10">
        <v>371</v>
      </c>
      <c r="AW309" s="14"/>
      <c r="AX309" s="23"/>
      <c r="AY309" s="24"/>
      <c r="BH309" s="195"/>
      <c r="BI309" s="25"/>
      <c r="BJ309" s="25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</row>
    <row r="310" spans="1:83" ht="14.25" customHeight="1" x14ac:dyDescent="0.2">
      <c r="A310" s="19" t="s">
        <v>85</v>
      </c>
      <c r="B310" s="2">
        <v>84</v>
      </c>
      <c r="C310" s="2"/>
      <c r="D310" s="2"/>
      <c r="E310" s="2"/>
      <c r="F310" s="2"/>
      <c r="G310" s="2"/>
      <c r="H310" s="2"/>
      <c r="I310" s="2"/>
      <c r="J310" s="2"/>
      <c r="K310" s="2"/>
      <c r="M310" s="19" t="s">
        <v>187</v>
      </c>
      <c r="N310" s="2">
        <v>85</v>
      </c>
      <c r="O310" s="2">
        <v>1132</v>
      </c>
      <c r="P310" s="2">
        <v>2121</v>
      </c>
      <c r="Q310" s="2">
        <v>3906</v>
      </c>
      <c r="R310" s="2"/>
      <c r="S310" s="2"/>
      <c r="T310" s="2"/>
      <c r="U310" s="2"/>
      <c r="V310" s="2"/>
      <c r="W310" s="2"/>
      <c r="Y310" s="19">
        <v>85</v>
      </c>
      <c r="Z310" s="2">
        <v>84</v>
      </c>
      <c r="AA310" s="2"/>
      <c r="AB310" s="2"/>
      <c r="AC310" s="2"/>
      <c r="AD310" s="2"/>
      <c r="AE310" s="2"/>
      <c r="AF310" s="2"/>
      <c r="AG310" s="2"/>
      <c r="AH310" s="2"/>
      <c r="AI310" s="2"/>
      <c r="AK310" s="19">
        <v>85</v>
      </c>
      <c r="AL310" s="2">
        <v>85</v>
      </c>
      <c r="AM310" s="2">
        <v>1132</v>
      </c>
      <c r="AN310" s="2">
        <v>2121</v>
      </c>
      <c r="AO310" s="2">
        <v>3906</v>
      </c>
      <c r="AP310" s="2"/>
      <c r="AQ310" s="2"/>
      <c r="AR310" s="2"/>
      <c r="AS310" s="2"/>
      <c r="AT310" s="2"/>
      <c r="AU310" s="2"/>
      <c r="AW310" s="14"/>
      <c r="AX310" s="23"/>
      <c r="AY310" s="24"/>
      <c r="BH310" s="195"/>
      <c r="BI310" s="25"/>
      <c r="BJ310" s="25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</row>
    <row r="311" spans="1:83" ht="14.25" customHeight="1" x14ac:dyDescent="0.2">
      <c r="A311" s="20" t="s">
        <v>86</v>
      </c>
      <c r="B311" s="10">
        <v>74</v>
      </c>
      <c r="C311" s="10">
        <v>117</v>
      </c>
      <c r="D311" s="10">
        <v>348</v>
      </c>
      <c r="E311" s="10">
        <v>891</v>
      </c>
      <c r="F311" s="10">
        <v>971</v>
      </c>
      <c r="G311" s="10">
        <v>1524</v>
      </c>
      <c r="H311" s="10">
        <v>1035</v>
      </c>
      <c r="I311" s="10">
        <v>874</v>
      </c>
      <c r="J311" s="10">
        <v>1136</v>
      </c>
      <c r="K311" s="10">
        <v>342</v>
      </c>
      <c r="M311" s="20" t="s">
        <v>188</v>
      </c>
      <c r="N311" s="10">
        <v>35</v>
      </c>
      <c r="O311" s="10">
        <v>34</v>
      </c>
      <c r="P311" s="10">
        <v>57</v>
      </c>
      <c r="Q311" s="10">
        <v>22</v>
      </c>
      <c r="R311" s="10">
        <v>10</v>
      </c>
      <c r="S311" s="10">
        <v>7</v>
      </c>
      <c r="T311" s="10">
        <v>13</v>
      </c>
      <c r="U311" s="10">
        <v>9</v>
      </c>
      <c r="V311" s="10">
        <v>22</v>
      </c>
      <c r="W311" s="10">
        <v>73</v>
      </c>
      <c r="Y311" s="20">
        <v>86</v>
      </c>
      <c r="Z311" s="10">
        <v>74</v>
      </c>
      <c r="AA311" s="10">
        <v>117</v>
      </c>
      <c r="AB311" s="10">
        <v>348</v>
      </c>
      <c r="AC311" s="10">
        <v>891</v>
      </c>
      <c r="AD311" s="10">
        <v>971</v>
      </c>
      <c r="AE311" s="10">
        <v>1524</v>
      </c>
      <c r="AF311" s="10">
        <v>1035</v>
      </c>
      <c r="AG311" s="10">
        <v>874</v>
      </c>
      <c r="AH311" s="10">
        <v>1136</v>
      </c>
      <c r="AI311" s="10">
        <v>342</v>
      </c>
      <c r="AK311" s="20">
        <v>86</v>
      </c>
      <c r="AL311" s="10">
        <v>35</v>
      </c>
      <c r="AM311" s="10">
        <v>34</v>
      </c>
      <c r="AN311" s="10">
        <v>57</v>
      </c>
      <c r="AO311" s="10">
        <v>22</v>
      </c>
      <c r="AP311" s="10">
        <v>10</v>
      </c>
      <c r="AQ311" s="10">
        <v>7</v>
      </c>
      <c r="AR311" s="10">
        <v>13</v>
      </c>
      <c r="AS311" s="10">
        <v>9</v>
      </c>
      <c r="AT311" s="10">
        <v>22</v>
      </c>
      <c r="AU311" s="10">
        <v>73</v>
      </c>
      <c r="AW311" s="14"/>
      <c r="AX311" s="23"/>
      <c r="AY311" s="24"/>
      <c r="BH311" s="195"/>
      <c r="BI311" s="25"/>
      <c r="BJ311" s="25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</row>
    <row r="312" spans="1:83" ht="14.25" customHeight="1" x14ac:dyDescent="0.2">
      <c r="A312" s="19" t="s">
        <v>87</v>
      </c>
      <c r="B312" s="2">
        <v>15</v>
      </c>
      <c r="C312" s="2">
        <v>16</v>
      </c>
      <c r="D312" s="2">
        <v>413</v>
      </c>
      <c r="E312" s="2">
        <v>192</v>
      </c>
      <c r="F312" s="2">
        <v>242</v>
      </c>
      <c r="G312" s="2"/>
      <c r="H312" s="2"/>
      <c r="I312" s="2">
        <v>695</v>
      </c>
      <c r="J312" s="2">
        <v>833</v>
      </c>
      <c r="K312" s="2"/>
      <c r="M312" s="19" t="s">
        <v>189</v>
      </c>
      <c r="N312" s="2">
        <v>5</v>
      </c>
      <c r="O312" s="2">
        <v>39</v>
      </c>
      <c r="P312" s="2">
        <v>39</v>
      </c>
      <c r="Q312" s="2">
        <v>97</v>
      </c>
      <c r="R312" s="2">
        <v>897</v>
      </c>
      <c r="S312" s="2">
        <v>516</v>
      </c>
      <c r="T312" s="2">
        <v>399</v>
      </c>
      <c r="U312" s="2">
        <v>303</v>
      </c>
      <c r="V312" s="2">
        <v>270</v>
      </c>
      <c r="W312" s="2">
        <v>319</v>
      </c>
      <c r="Y312" s="19">
        <v>87</v>
      </c>
      <c r="Z312" s="2">
        <v>15</v>
      </c>
      <c r="AA312" s="2">
        <v>16</v>
      </c>
      <c r="AB312" s="2">
        <v>413</v>
      </c>
      <c r="AC312" s="2">
        <v>192</v>
      </c>
      <c r="AD312" s="2">
        <v>242</v>
      </c>
      <c r="AE312" s="2"/>
      <c r="AF312" s="2"/>
      <c r="AG312" s="2">
        <v>695</v>
      </c>
      <c r="AH312" s="2">
        <v>833</v>
      </c>
      <c r="AI312" s="2"/>
      <c r="AK312" s="19">
        <v>87</v>
      </c>
      <c r="AL312" s="2">
        <v>5</v>
      </c>
      <c r="AM312" s="2">
        <v>39</v>
      </c>
      <c r="AN312" s="2">
        <v>39</v>
      </c>
      <c r="AO312" s="2">
        <v>97</v>
      </c>
      <c r="AP312" s="2">
        <v>897</v>
      </c>
      <c r="AQ312" s="2">
        <v>516</v>
      </c>
      <c r="AR312" s="2">
        <v>399</v>
      </c>
      <c r="AS312" s="2">
        <v>303</v>
      </c>
      <c r="AT312" s="2">
        <v>270</v>
      </c>
      <c r="AU312" s="2">
        <v>319</v>
      </c>
      <c r="AW312" s="14"/>
      <c r="AX312" s="23"/>
      <c r="AY312" s="24"/>
      <c r="BH312" s="195"/>
      <c r="BI312" s="25"/>
      <c r="BJ312" s="25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</row>
    <row r="313" spans="1:83" ht="14.25" customHeight="1" x14ac:dyDescent="0.2">
      <c r="A313" s="20" t="s">
        <v>88</v>
      </c>
      <c r="B313" s="10">
        <v>55</v>
      </c>
      <c r="C313" s="10">
        <v>13</v>
      </c>
      <c r="D313" s="10">
        <v>6</v>
      </c>
      <c r="E313" s="10">
        <v>22</v>
      </c>
      <c r="F313" s="10">
        <v>20</v>
      </c>
      <c r="G313" s="10">
        <v>12</v>
      </c>
      <c r="H313" s="10">
        <v>19</v>
      </c>
      <c r="I313" s="10">
        <v>77</v>
      </c>
      <c r="J313" s="10">
        <v>67</v>
      </c>
      <c r="K313" s="10"/>
      <c r="M313" s="20" t="s">
        <v>190</v>
      </c>
      <c r="N313" s="10">
        <v>18</v>
      </c>
      <c r="O313" s="10">
        <v>12</v>
      </c>
      <c r="P313" s="10">
        <v>12</v>
      </c>
      <c r="Q313" s="10">
        <v>76</v>
      </c>
      <c r="R313" s="10">
        <v>341</v>
      </c>
      <c r="S313" s="10"/>
      <c r="T313" s="10"/>
      <c r="U313" s="10"/>
      <c r="V313" s="10"/>
      <c r="W313" s="10"/>
      <c r="Y313" s="20">
        <v>88</v>
      </c>
      <c r="Z313" s="10">
        <v>55</v>
      </c>
      <c r="AA313" s="10">
        <v>13</v>
      </c>
      <c r="AB313" s="10">
        <v>6</v>
      </c>
      <c r="AC313" s="10">
        <v>22</v>
      </c>
      <c r="AD313" s="10">
        <v>20</v>
      </c>
      <c r="AE313" s="10">
        <v>12</v>
      </c>
      <c r="AF313" s="10">
        <v>19</v>
      </c>
      <c r="AG313" s="10">
        <v>77</v>
      </c>
      <c r="AH313" s="10">
        <v>67</v>
      </c>
      <c r="AI313" s="10"/>
      <c r="AK313" s="20">
        <v>88</v>
      </c>
      <c r="AL313" s="10">
        <v>18</v>
      </c>
      <c r="AM313" s="10">
        <v>12</v>
      </c>
      <c r="AN313" s="10">
        <v>12</v>
      </c>
      <c r="AO313" s="10">
        <v>76</v>
      </c>
      <c r="AP313" s="10">
        <v>341</v>
      </c>
      <c r="AQ313" s="10"/>
      <c r="AR313" s="10"/>
      <c r="AS313" s="10"/>
      <c r="AT313" s="10"/>
      <c r="AU313" s="10"/>
      <c r="AW313" s="14"/>
      <c r="AX313" s="23"/>
      <c r="AY313" s="24"/>
      <c r="BH313" s="195"/>
      <c r="BI313" s="25"/>
      <c r="BJ313" s="25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</row>
    <row r="314" spans="1:83" ht="14.25" customHeight="1" x14ac:dyDescent="0.2">
      <c r="A314" s="19" t="s">
        <v>89</v>
      </c>
      <c r="B314" s="2">
        <v>89</v>
      </c>
      <c r="C314" s="2">
        <v>52</v>
      </c>
      <c r="D314" s="2">
        <v>51</v>
      </c>
      <c r="E314" s="2">
        <v>158</v>
      </c>
      <c r="F314" s="2">
        <v>370</v>
      </c>
      <c r="G314" s="2">
        <v>1143</v>
      </c>
      <c r="H314" s="2">
        <v>1137</v>
      </c>
      <c r="I314" s="2">
        <v>2136</v>
      </c>
      <c r="J314" s="2">
        <v>1550</v>
      </c>
      <c r="K314" s="2">
        <v>805</v>
      </c>
      <c r="M314" s="19" t="s">
        <v>191</v>
      </c>
      <c r="N314" s="2">
        <v>68</v>
      </c>
      <c r="O314" s="2">
        <v>227</v>
      </c>
      <c r="P314" s="2">
        <v>556</v>
      </c>
      <c r="Q314" s="2">
        <v>452</v>
      </c>
      <c r="R314" s="2">
        <v>483</v>
      </c>
      <c r="S314" s="2">
        <v>152</v>
      </c>
      <c r="T314" s="2">
        <v>223</v>
      </c>
      <c r="U314" s="2">
        <v>201</v>
      </c>
      <c r="V314" s="2">
        <v>1430</v>
      </c>
      <c r="W314" s="2"/>
      <c r="Y314" s="19">
        <v>89</v>
      </c>
      <c r="Z314" s="2">
        <v>89</v>
      </c>
      <c r="AA314" s="2">
        <v>52</v>
      </c>
      <c r="AB314" s="2">
        <v>51</v>
      </c>
      <c r="AC314" s="2">
        <v>158</v>
      </c>
      <c r="AD314" s="2">
        <v>370</v>
      </c>
      <c r="AE314" s="2">
        <v>1143</v>
      </c>
      <c r="AF314" s="2">
        <v>1137</v>
      </c>
      <c r="AG314" s="2">
        <v>2136</v>
      </c>
      <c r="AH314" s="2">
        <v>1550</v>
      </c>
      <c r="AI314" s="2">
        <v>805</v>
      </c>
      <c r="AK314" s="19">
        <v>89</v>
      </c>
      <c r="AL314" s="2">
        <v>68</v>
      </c>
      <c r="AM314" s="2">
        <v>227</v>
      </c>
      <c r="AN314" s="2">
        <v>556</v>
      </c>
      <c r="AO314" s="2">
        <v>452</v>
      </c>
      <c r="AP314" s="2">
        <v>483</v>
      </c>
      <c r="AQ314" s="2">
        <v>152</v>
      </c>
      <c r="AR314" s="2">
        <v>223</v>
      </c>
      <c r="AS314" s="2">
        <v>201</v>
      </c>
      <c r="AT314" s="2">
        <v>1430</v>
      </c>
      <c r="AU314" s="2"/>
      <c r="AW314" s="14"/>
      <c r="AX314" s="23"/>
      <c r="AY314" s="24"/>
      <c r="BH314" s="195"/>
      <c r="BI314" s="25"/>
      <c r="BJ314" s="25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</row>
    <row r="315" spans="1:83" ht="14.25" customHeight="1" x14ac:dyDescent="0.2">
      <c r="A315" s="20" t="s">
        <v>90</v>
      </c>
      <c r="B315" s="10">
        <v>90</v>
      </c>
      <c r="C315" s="10">
        <v>222</v>
      </c>
      <c r="D315" s="10">
        <v>315</v>
      </c>
      <c r="E315" s="10">
        <v>416</v>
      </c>
      <c r="F315" s="10">
        <v>306</v>
      </c>
      <c r="G315" s="10">
        <v>320</v>
      </c>
      <c r="H315" s="10">
        <v>568</v>
      </c>
      <c r="I315" s="10">
        <v>326</v>
      </c>
      <c r="J315" s="10">
        <v>175</v>
      </c>
      <c r="K315" s="10">
        <v>175</v>
      </c>
      <c r="M315" s="20" t="s">
        <v>192</v>
      </c>
      <c r="N315" s="10">
        <v>87</v>
      </c>
      <c r="O315" s="10">
        <v>39</v>
      </c>
      <c r="P315" s="10">
        <v>120</v>
      </c>
      <c r="Q315" s="10">
        <v>408</v>
      </c>
      <c r="R315" s="10"/>
      <c r="S315" s="10"/>
      <c r="T315" s="10">
        <v>1183</v>
      </c>
      <c r="U315" s="10"/>
      <c r="V315" s="10"/>
      <c r="W315" s="10"/>
      <c r="Y315" s="20">
        <v>90</v>
      </c>
      <c r="Z315" s="10">
        <v>90</v>
      </c>
      <c r="AA315" s="10">
        <v>222</v>
      </c>
      <c r="AB315" s="10">
        <v>315</v>
      </c>
      <c r="AC315" s="10">
        <v>416</v>
      </c>
      <c r="AD315" s="10">
        <v>306</v>
      </c>
      <c r="AE315" s="10">
        <v>320</v>
      </c>
      <c r="AF315" s="10">
        <v>568</v>
      </c>
      <c r="AG315" s="10">
        <v>326</v>
      </c>
      <c r="AH315" s="10">
        <v>175</v>
      </c>
      <c r="AI315" s="10">
        <v>175</v>
      </c>
      <c r="AK315" s="20">
        <v>90</v>
      </c>
      <c r="AL315" s="10">
        <v>87</v>
      </c>
      <c r="AM315" s="10">
        <v>39</v>
      </c>
      <c r="AN315" s="10">
        <v>120</v>
      </c>
      <c r="AO315" s="10">
        <v>408</v>
      </c>
      <c r="AP315" s="10"/>
      <c r="AQ315" s="10"/>
      <c r="AR315" s="10">
        <v>1183</v>
      </c>
      <c r="AS315" s="10"/>
      <c r="AT315" s="10"/>
      <c r="AU315" s="10"/>
      <c r="AW315" s="14"/>
      <c r="AX315" s="23"/>
      <c r="AY315" s="24"/>
      <c r="BH315" s="195"/>
      <c r="BI315" s="25"/>
      <c r="BJ315" s="25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</row>
    <row r="316" spans="1:83" ht="14.25" customHeight="1" x14ac:dyDescent="0.2">
      <c r="A316" s="19" t="s">
        <v>91</v>
      </c>
      <c r="B316" s="7">
        <v>77</v>
      </c>
      <c r="C316" s="7">
        <v>63</v>
      </c>
      <c r="D316" s="7">
        <v>123</v>
      </c>
      <c r="E316" s="7">
        <v>300</v>
      </c>
      <c r="F316" s="7">
        <v>98</v>
      </c>
      <c r="G316" s="7">
        <v>68</v>
      </c>
      <c r="H316" s="7">
        <v>22</v>
      </c>
      <c r="I316" s="7">
        <v>22</v>
      </c>
      <c r="J316" s="7">
        <v>14</v>
      </c>
      <c r="K316" s="7">
        <v>7</v>
      </c>
      <c r="M316" s="19" t="s">
        <v>193</v>
      </c>
      <c r="N316" s="7">
        <v>70</v>
      </c>
      <c r="O316" s="7">
        <v>20</v>
      </c>
      <c r="P316" s="7">
        <v>24</v>
      </c>
      <c r="Q316" s="7">
        <v>79</v>
      </c>
      <c r="R316" s="7">
        <v>280</v>
      </c>
      <c r="S316" s="7">
        <v>212</v>
      </c>
      <c r="T316" s="7">
        <v>238</v>
      </c>
      <c r="U316" s="7">
        <v>355</v>
      </c>
      <c r="V316" s="7">
        <v>180</v>
      </c>
      <c r="W316" s="7">
        <v>174</v>
      </c>
      <c r="Y316" s="19">
        <v>91</v>
      </c>
      <c r="Z316" s="7">
        <v>77</v>
      </c>
      <c r="AA316" s="7">
        <v>63</v>
      </c>
      <c r="AB316" s="7">
        <v>123</v>
      </c>
      <c r="AC316" s="7">
        <v>300</v>
      </c>
      <c r="AD316" s="7">
        <v>98</v>
      </c>
      <c r="AE316" s="7">
        <v>68</v>
      </c>
      <c r="AF316" s="7">
        <v>22</v>
      </c>
      <c r="AG316" s="7">
        <v>22</v>
      </c>
      <c r="AH316" s="7">
        <v>14</v>
      </c>
      <c r="AI316" s="7">
        <v>7</v>
      </c>
      <c r="AK316" s="19">
        <v>91</v>
      </c>
      <c r="AL316" s="7">
        <v>70</v>
      </c>
      <c r="AM316" s="7">
        <v>20</v>
      </c>
      <c r="AN316" s="7">
        <v>24</v>
      </c>
      <c r="AO316" s="7">
        <v>79</v>
      </c>
      <c r="AP316" s="7">
        <v>280</v>
      </c>
      <c r="AQ316" s="7">
        <v>212</v>
      </c>
      <c r="AR316" s="7">
        <v>238</v>
      </c>
      <c r="AS316" s="7">
        <v>355</v>
      </c>
      <c r="AT316" s="7">
        <v>180</v>
      </c>
      <c r="AU316" s="7">
        <v>174</v>
      </c>
      <c r="AW316" s="14"/>
      <c r="AX316" s="23"/>
      <c r="AY316" s="24"/>
      <c r="BH316" s="195"/>
      <c r="BI316" s="25"/>
      <c r="BJ316" s="25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</row>
    <row r="317" spans="1:83" ht="14.25" customHeight="1" x14ac:dyDescent="0.2">
      <c r="A317" s="20" t="s">
        <v>92</v>
      </c>
      <c r="B317" s="9">
        <v>19</v>
      </c>
      <c r="C317" s="9">
        <v>121</v>
      </c>
      <c r="D317" s="10">
        <v>229</v>
      </c>
      <c r="E317" s="10"/>
      <c r="F317" s="10"/>
      <c r="G317" s="10"/>
      <c r="H317" s="10"/>
      <c r="I317" s="10"/>
      <c r="J317" s="10"/>
      <c r="K317" s="10"/>
      <c r="M317" s="20" t="s">
        <v>194</v>
      </c>
      <c r="N317" s="9">
        <v>54</v>
      </c>
      <c r="O317" s="9">
        <v>204</v>
      </c>
      <c r="P317" s="10">
        <v>96</v>
      </c>
      <c r="Q317" s="10">
        <v>343</v>
      </c>
      <c r="R317" s="10">
        <v>508</v>
      </c>
      <c r="S317" s="10">
        <v>555</v>
      </c>
      <c r="T317" s="10">
        <v>377</v>
      </c>
      <c r="U317" s="10">
        <v>337</v>
      </c>
      <c r="V317" s="10">
        <v>281</v>
      </c>
      <c r="W317" s="10">
        <v>338</v>
      </c>
      <c r="Y317" s="20">
        <v>92</v>
      </c>
      <c r="Z317" s="9">
        <v>19</v>
      </c>
      <c r="AA317" s="9">
        <v>121</v>
      </c>
      <c r="AB317" s="10">
        <v>229</v>
      </c>
      <c r="AC317" s="10"/>
      <c r="AD317" s="10"/>
      <c r="AE317" s="10"/>
      <c r="AF317" s="10"/>
      <c r="AG317" s="10"/>
      <c r="AH317" s="10"/>
      <c r="AI317" s="10"/>
      <c r="AK317" s="20">
        <v>92</v>
      </c>
      <c r="AL317" s="9">
        <v>54</v>
      </c>
      <c r="AM317" s="9">
        <v>204</v>
      </c>
      <c r="AN317" s="10">
        <v>96</v>
      </c>
      <c r="AO317" s="10">
        <v>343</v>
      </c>
      <c r="AP317" s="10">
        <v>508</v>
      </c>
      <c r="AQ317" s="10">
        <v>555</v>
      </c>
      <c r="AR317" s="10">
        <v>377</v>
      </c>
      <c r="AS317" s="10">
        <v>337</v>
      </c>
      <c r="AT317" s="10">
        <v>281</v>
      </c>
      <c r="AU317" s="10">
        <v>338</v>
      </c>
      <c r="AW317" s="14"/>
      <c r="AX317" s="23"/>
      <c r="AY317" s="24"/>
      <c r="BH317" s="195"/>
      <c r="BI317" s="25"/>
      <c r="BJ317" s="25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</row>
    <row r="318" spans="1:83" ht="14.25" customHeight="1" x14ac:dyDescent="0.2">
      <c r="A318" s="19" t="s">
        <v>93</v>
      </c>
      <c r="B318" s="2">
        <v>26</v>
      </c>
      <c r="C318" s="2">
        <v>61</v>
      </c>
      <c r="D318" s="2">
        <v>45</v>
      </c>
      <c r="E318" s="2">
        <v>30</v>
      </c>
      <c r="F318" s="2">
        <v>46</v>
      </c>
      <c r="G318" s="2">
        <v>18</v>
      </c>
      <c r="H318" s="2">
        <v>12</v>
      </c>
      <c r="I318" s="2">
        <v>34</v>
      </c>
      <c r="J318" s="2">
        <v>22</v>
      </c>
      <c r="K318" s="2">
        <v>32</v>
      </c>
      <c r="M318" s="19" t="s">
        <v>195</v>
      </c>
      <c r="N318" s="2">
        <v>93</v>
      </c>
      <c r="O318" s="2">
        <v>138</v>
      </c>
      <c r="P318" s="2">
        <v>19</v>
      </c>
      <c r="Q318" s="2">
        <v>71</v>
      </c>
      <c r="R318" s="2">
        <v>54</v>
      </c>
      <c r="S318" s="2">
        <v>74</v>
      </c>
      <c r="T318" s="2">
        <v>452</v>
      </c>
      <c r="U318" s="2">
        <v>77</v>
      </c>
      <c r="V318" s="2">
        <v>197</v>
      </c>
      <c r="W318" s="2">
        <v>69</v>
      </c>
      <c r="Y318" s="19">
        <v>93</v>
      </c>
      <c r="Z318" s="2">
        <v>26</v>
      </c>
      <c r="AA318" s="2">
        <v>61</v>
      </c>
      <c r="AB318" s="2">
        <v>45</v>
      </c>
      <c r="AC318" s="2">
        <v>30</v>
      </c>
      <c r="AD318" s="2">
        <v>46</v>
      </c>
      <c r="AE318" s="2">
        <v>18</v>
      </c>
      <c r="AF318" s="2">
        <v>12</v>
      </c>
      <c r="AG318" s="2">
        <v>34</v>
      </c>
      <c r="AH318" s="2">
        <v>22</v>
      </c>
      <c r="AI318" s="2">
        <v>32</v>
      </c>
      <c r="AK318" s="19">
        <v>93</v>
      </c>
      <c r="AL318" s="2">
        <v>93</v>
      </c>
      <c r="AM318" s="2">
        <v>138</v>
      </c>
      <c r="AN318" s="2">
        <v>19</v>
      </c>
      <c r="AO318" s="2">
        <v>71</v>
      </c>
      <c r="AP318" s="2">
        <v>54</v>
      </c>
      <c r="AQ318" s="2">
        <v>74</v>
      </c>
      <c r="AR318" s="2">
        <v>452</v>
      </c>
      <c r="AS318" s="2">
        <v>77</v>
      </c>
      <c r="AT318" s="2">
        <v>197</v>
      </c>
      <c r="AU318" s="2">
        <v>69</v>
      </c>
      <c r="AW318" s="14"/>
      <c r="AX318" s="23"/>
      <c r="AY318" s="24"/>
      <c r="BH318" s="195"/>
      <c r="BI318" s="25"/>
      <c r="BJ318" s="25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</row>
    <row r="319" spans="1:83" ht="14.25" customHeight="1" x14ac:dyDescent="0.2">
      <c r="A319" s="20" t="s">
        <v>94</v>
      </c>
      <c r="B319" s="10">
        <v>92</v>
      </c>
      <c r="C319" s="10">
        <v>22</v>
      </c>
      <c r="D319" s="10">
        <v>66</v>
      </c>
      <c r="E319" s="10">
        <v>331</v>
      </c>
      <c r="F319" s="10">
        <v>232</v>
      </c>
      <c r="G319" s="10">
        <v>1172</v>
      </c>
      <c r="H319" s="10">
        <v>945</v>
      </c>
      <c r="I319" s="10">
        <v>395</v>
      </c>
      <c r="J319" s="10">
        <v>720</v>
      </c>
      <c r="K319" s="10">
        <v>119</v>
      </c>
      <c r="M319" s="20" t="s">
        <v>196</v>
      </c>
      <c r="N319" s="10">
        <v>62</v>
      </c>
      <c r="O319" s="10">
        <v>38</v>
      </c>
      <c r="P319" s="10">
        <v>24</v>
      </c>
      <c r="Q319" s="10">
        <v>81</v>
      </c>
      <c r="R319" s="10">
        <v>43</v>
      </c>
      <c r="S319" s="10">
        <v>207</v>
      </c>
      <c r="T319" s="10">
        <v>27</v>
      </c>
      <c r="U319" s="10">
        <v>328</v>
      </c>
      <c r="V319" s="10">
        <v>353</v>
      </c>
      <c r="W319" s="10">
        <v>141</v>
      </c>
      <c r="Y319" s="20">
        <v>94</v>
      </c>
      <c r="Z319" s="10">
        <v>92</v>
      </c>
      <c r="AA319" s="10">
        <v>22</v>
      </c>
      <c r="AB319" s="10">
        <v>66</v>
      </c>
      <c r="AC319" s="10">
        <v>331</v>
      </c>
      <c r="AD319" s="10">
        <v>232</v>
      </c>
      <c r="AE319" s="10">
        <v>1172</v>
      </c>
      <c r="AF319" s="10">
        <v>945</v>
      </c>
      <c r="AG319" s="10">
        <v>395</v>
      </c>
      <c r="AH319" s="10">
        <v>720</v>
      </c>
      <c r="AI319" s="10">
        <v>119</v>
      </c>
      <c r="AK319" s="20">
        <v>94</v>
      </c>
      <c r="AL319" s="10">
        <v>62</v>
      </c>
      <c r="AM319" s="10">
        <v>38</v>
      </c>
      <c r="AN319" s="10">
        <v>24</v>
      </c>
      <c r="AO319" s="10">
        <v>81</v>
      </c>
      <c r="AP319" s="10">
        <v>43</v>
      </c>
      <c r="AQ319" s="10">
        <v>207</v>
      </c>
      <c r="AR319" s="10">
        <v>27</v>
      </c>
      <c r="AS319" s="10">
        <v>328</v>
      </c>
      <c r="AT319" s="10">
        <v>353</v>
      </c>
      <c r="AU319" s="10">
        <v>141</v>
      </c>
      <c r="AW319" s="14"/>
      <c r="AX319" s="23"/>
      <c r="AY319" s="24"/>
      <c r="BH319" s="195"/>
      <c r="BI319" s="25"/>
      <c r="BJ319" s="25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</row>
    <row r="320" spans="1:83" ht="14.25" customHeight="1" x14ac:dyDescent="0.2">
      <c r="A320" s="19" t="s">
        <v>95</v>
      </c>
      <c r="B320" s="1">
        <v>94</v>
      </c>
      <c r="C320" s="1">
        <v>230</v>
      </c>
      <c r="D320" s="2">
        <v>258</v>
      </c>
      <c r="E320" s="2">
        <v>259</v>
      </c>
      <c r="F320" s="2">
        <v>282</v>
      </c>
      <c r="G320" s="2">
        <v>131</v>
      </c>
      <c r="H320" s="2">
        <v>52</v>
      </c>
      <c r="I320" s="2">
        <v>32</v>
      </c>
      <c r="J320" s="2">
        <v>17</v>
      </c>
      <c r="K320" s="2">
        <v>18</v>
      </c>
      <c r="M320" s="19" t="s">
        <v>197</v>
      </c>
      <c r="N320" s="1">
        <v>14</v>
      </c>
      <c r="O320" s="1">
        <v>27</v>
      </c>
      <c r="P320" s="2">
        <v>41</v>
      </c>
      <c r="Q320" s="2">
        <v>23</v>
      </c>
      <c r="R320" s="2">
        <v>11</v>
      </c>
      <c r="S320" s="2">
        <v>25</v>
      </c>
      <c r="T320" s="2">
        <v>37</v>
      </c>
      <c r="U320" s="2">
        <v>75</v>
      </c>
      <c r="V320" s="2">
        <v>143</v>
      </c>
      <c r="W320" s="2">
        <v>203</v>
      </c>
      <c r="Y320" s="19">
        <v>95</v>
      </c>
      <c r="Z320" s="1">
        <v>94</v>
      </c>
      <c r="AA320" s="1">
        <v>230</v>
      </c>
      <c r="AB320" s="2">
        <v>258</v>
      </c>
      <c r="AC320" s="2">
        <v>259</v>
      </c>
      <c r="AD320" s="2">
        <v>282</v>
      </c>
      <c r="AE320" s="2">
        <v>131</v>
      </c>
      <c r="AF320" s="2">
        <v>52</v>
      </c>
      <c r="AG320" s="2">
        <v>32</v>
      </c>
      <c r="AH320" s="2">
        <v>17</v>
      </c>
      <c r="AI320" s="2">
        <v>18</v>
      </c>
      <c r="AK320" s="19">
        <v>95</v>
      </c>
      <c r="AL320" s="1">
        <v>14</v>
      </c>
      <c r="AM320" s="1">
        <v>27</v>
      </c>
      <c r="AN320" s="2">
        <v>41</v>
      </c>
      <c r="AO320" s="2">
        <v>23</v>
      </c>
      <c r="AP320" s="2">
        <v>11</v>
      </c>
      <c r="AQ320" s="2">
        <v>25</v>
      </c>
      <c r="AR320" s="2">
        <v>37</v>
      </c>
      <c r="AS320" s="2">
        <v>75</v>
      </c>
      <c r="AT320" s="2">
        <v>143</v>
      </c>
      <c r="AU320" s="2">
        <v>203</v>
      </c>
      <c r="AW320" s="14"/>
      <c r="AX320" s="23"/>
      <c r="AY320" s="24"/>
      <c r="BH320" s="195"/>
      <c r="BI320" s="25"/>
      <c r="BJ320" s="25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</row>
    <row r="321" spans="1:83" ht="14.25" customHeight="1" x14ac:dyDescent="0.2">
      <c r="A321" s="20" t="s">
        <v>96</v>
      </c>
      <c r="B321" s="10">
        <v>19</v>
      </c>
      <c r="C321" s="10">
        <v>13</v>
      </c>
      <c r="D321" s="10">
        <v>19</v>
      </c>
      <c r="E321" s="10">
        <v>99</v>
      </c>
      <c r="F321" s="10">
        <v>113</v>
      </c>
      <c r="G321" s="10">
        <v>328</v>
      </c>
      <c r="H321" s="10">
        <v>193</v>
      </c>
      <c r="I321" s="10">
        <v>433</v>
      </c>
      <c r="J321" s="10">
        <v>1059</v>
      </c>
      <c r="K321" s="10">
        <v>247</v>
      </c>
      <c r="M321" s="20" t="s">
        <v>198</v>
      </c>
      <c r="N321" s="10">
        <v>23</v>
      </c>
      <c r="O321" s="10">
        <v>75</v>
      </c>
      <c r="P321" s="10">
        <v>41</v>
      </c>
      <c r="Q321" s="10">
        <v>88</v>
      </c>
      <c r="R321" s="10">
        <v>148</v>
      </c>
      <c r="S321" s="10">
        <v>513</v>
      </c>
      <c r="T321" s="10">
        <v>282</v>
      </c>
      <c r="U321" s="10">
        <v>228</v>
      </c>
      <c r="V321" s="10">
        <v>437</v>
      </c>
      <c r="W321" s="10"/>
      <c r="Y321" s="20">
        <v>96</v>
      </c>
      <c r="Z321" s="10">
        <v>19</v>
      </c>
      <c r="AA321" s="10">
        <v>13</v>
      </c>
      <c r="AB321" s="10">
        <v>19</v>
      </c>
      <c r="AC321" s="10">
        <v>99</v>
      </c>
      <c r="AD321" s="10">
        <v>113</v>
      </c>
      <c r="AE321" s="10">
        <v>328</v>
      </c>
      <c r="AF321" s="10">
        <v>193</v>
      </c>
      <c r="AG321" s="10">
        <v>433</v>
      </c>
      <c r="AH321" s="10">
        <v>1059</v>
      </c>
      <c r="AI321" s="10">
        <v>247</v>
      </c>
      <c r="AK321" s="20">
        <v>96</v>
      </c>
      <c r="AL321" s="10">
        <v>23</v>
      </c>
      <c r="AM321" s="10">
        <v>75</v>
      </c>
      <c r="AN321" s="10">
        <v>41</v>
      </c>
      <c r="AO321" s="10">
        <v>88</v>
      </c>
      <c r="AP321" s="10">
        <v>148</v>
      </c>
      <c r="AQ321" s="10">
        <v>513</v>
      </c>
      <c r="AR321" s="10">
        <v>282</v>
      </c>
      <c r="AS321" s="10">
        <v>228</v>
      </c>
      <c r="AT321" s="10">
        <v>437</v>
      </c>
      <c r="AU321" s="10"/>
      <c r="AW321" s="14"/>
      <c r="AX321" s="23"/>
      <c r="AY321" s="24"/>
      <c r="BH321" s="195"/>
      <c r="BI321" s="25"/>
      <c r="BJ321" s="25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</row>
    <row r="322" spans="1:83" ht="14.25" customHeight="1" x14ac:dyDescent="0.2">
      <c r="A322" s="19" t="s">
        <v>97</v>
      </c>
      <c r="B322" s="2">
        <v>97</v>
      </c>
      <c r="C322" s="2">
        <v>219</v>
      </c>
      <c r="D322" s="2">
        <v>428</v>
      </c>
      <c r="E322" s="2">
        <v>301</v>
      </c>
      <c r="F322" s="2">
        <v>270</v>
      </c>
      <c r="G322" s="2">
        <v>628</v>
      </c>
      <c r="H322" s="2"/>
      <c r="I322" s="2"/>
      <c r="J322" s="2"/>
      <c r="K322" s="2">
        <v>226</v>
      </c>
      <c r="M322" s="19" t="s">
        <v>199</v>
      </c>
      <c r="N322" s="2">
        <v>96</v>
      </c>
      <c r="O322" s="2"/>
      <c r="P322" s="2">
        <v>795</v>
      </c>
      <c r="Q322" s="2">
        <v>955</v>
      </c>
      <c r="R322" s="2">
        <v>2039</v>
      </c>
      <c r="S322" s="2"/>
      <c r="T322" s="2"/>
      <c r="U322" s="2"/>
      <c r="V322" s="2"/>
      <c r="W322" s="2"/>
      <c r="Y322" s="19">
        <v>97</v>
      </c>
      <c r="Z322" s="2">
        <v>97</v>
      </c>
      <c r="AA322" s="2">
        <v>219</v>
      </c>
      <c r="AB322" s="2">
        <v>428</v>
      </c>
      <c r="AC322" s="2">
        <v>301</v>
      </c>
      <c r="AD322" s="2">
        <v>270</v>
      </c>
      <c r="AE322" s="2">
        <v>628</v>
      </c>
      <c r="AF322" s="2"/>
      <c r="AG322" s="2"/>
      <c r="AH322" s="2"/>
      <c r="AI322" s="2">
        <v>226</v>
      </c>
      <c r="AK322" s="19">
        <v>97</v>
      </c>
      <c r="AL322" s="2">
        <v>96</v>
      </c>
      <c r="AM322" s="2"/>
      <c r="AN322" s="2">
        <v>795</v>
      </c>
      <c r="AO322" s="2">
        <v>955</v>
      </c>
      <c r="AP322" s="2">
        <v>2039</v>
      </c>
      <c r="AQ322" s="2"/>
      <c r="AR322" s="2"/>
      <c r="AS322" s="2"/>
      <c r="AT322" s="2"/>
      <c r="AU322" s="2"/>
      <c r="AW322" s="14"/>
      <c r="AX322" s="23"/>
      <c r="AY322" s="24"/>
      <c r="BH322" s="195"/>
      <c r="BI322" s="25"/>
      <c r="BJ322" s="25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</row>
    <row r="323" spans="1:83" ht="14.25" customHeight="1" x14ac:dyDescent="0.2">
      <c r="A323" s="20" t="s">
        <v>98</v>
      </c>
      <c r="B323" s="10">
        <v>98</v>
      </c>
      <c r="C323" s="10">
        <v>98</v>
      </c>
      <c r="D323" s="10">
        <v>13</v>
      </c>
      <c r="E323" s="10">
        <v>24</v>
      </c>
      <c r="F323" s="10">
        <v>32</v>
      </c>
      <c r="G323" s="10">
        <v>51</v>
      </c>
      <c r="H323" s="10">
        <v>40</v>
      </c>
      <c r="I323" s="10">
        <v>47</v>
      </c>
      <c r="J323" s="10">
        <v>59</v>
      </c>
      <c r="K323" s="10">
        <v>55</v>
      </c>
      <c r="M323" s="20" t="s">
        <v>200</v>
      </c>
      <c r="N323" s="10">
        <v>98</v>
      </c>
      <c r="O323" s="10">
        <v>248</v>
      </c>
      <c r="P323" s="10">
        <v>221</v>
      </c>
      <c r="Q323" s="10">
        <v>297</v>
      </c>
      <c r="R323" s="10"/>
      <c r="S323" s="10"/>
      <c r="T323" s="10"/>
      <c r="U323" s="10">
        <v>789</v>
      </c>
      <c r="V323" s="10">
        <v>203</v>
      </c>
      <c r="W323" s="10">
        <v>86</v>
      </c>
      <c r="Y323" s="20">
        <v>98</v>
      </c>
      <c r="Z323" s="10">
        <v>98</v>
      </c>
      <c r="AA323" s="10">
        <v>98</v>
      </c>
      <c r="AB323" s="10">
        <v>13</v>
      </c>
      <c r="AC323" s="10">
        <v>24</v>
      </c>
      <c r="AD323" s="10">
        <v>32</v>
      </c>
      <c r="AE323" s="10">
        <v>51</v>
      </c>
      <c r="AF323" s="10">
        <v>40</v>
      </c>
      <c r="AG323" s="10">
        <v>47</v>
      </c>
      <c r="AH323" s="10">
        <v>59</v>
      </c>
      <c r="AI323" s="10">
        <v>55</v>
      </c>
      <c r="AK323" s="20">
        <v>98</v>
      </c>
      <c r="AL323" s="10">
        <v>98</v>
      </c>
      <c r="AM323" s="10">
        <v>248</v>
      </c>
      <c r="AN323" s="10">
        <v>221</v>
      </c>
      <c r="AO323" s="10">
        <v>297</v>
      </c>
      <c r="AP323" s="10"/>
      <c r="AQ323" s="10"/>
      <c r="AR323" s="10"/>
      <c r="AS323" s="10">
        <v>789</v>
      </c>
      <c r="AT323" s="10">
        <v>203</v>
      </c>
      <c r="AU323" s="10">
        <v>86</v>
      </c>
      <c r="AW323" s="14"/>
      <c r="AX323" s="23"/>
      <c r="AY323" s="24"/>
      <c r="BH323" s="195"/>
      <c r="BI323" s="25"/>
      <c r="BJ323" s="25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</row>
    <row r="324" spans="1:83" ht="14.25" customHeight="1" x14ac:dyDescent="0.2">
      <c r="A324" s="19" t="s">
        <v>99</v>
      </c>
      <c r="B324" s="2">
        <v>61</v>
      </c>
      <c r="C324" s="2">
        <v>47</v>
      </c>
      <c r="D324" s="2">
        <v>190</v>
      </c>
      <c r="E324" s="2">
        <v>123</v>
      </c>
      <c r="F324" s="2">
        <v>53</v>
      </c>
      <c r="G324" s="2">
        <v>179</v>
      </c>
      <c r="H324" s="2">
        <v>327</v>
      </c>
      <c r="I324" s="2">
        <v>523</v>
      </c>
      <c r="J324" s="2">
        <v>523</v>
      </c>
      <c r="K324" s="2">
        <v>201</v>
      </c>
      <c r="M324" s="19" t="s">
        <v>201</v>
      </c>
      <c r="N324" s="2">
        <v>99</v>
      </c>
      <c r="O324" s="2">
        <v>234</v>
      </c>
      <c r="P324" s="2">
        <v>120</v>
      </c>
      <c r="Q324" s="2">
        <v>98</v>
      </c>
      <c r="R324" s="2">
        <v>374</v>
      </c>
      <c r="S324" s="2">
        <v>775</v>
      </c>
      <c r="T324" s="2">
        <v>729</v>
      </c>
      <c r="U324" s="2">
        <v>970</v>
      </c>
      <c r="V324" s="2">
        <v>1225</v>
      </c>
      <c r="W324" s="2"/>
      <c r="Y324" s="19">
        <v>99</v>
      </c>
      <c r="Z324" s="2">
        <v>61</v>
      </c>
      <c r="AA324" s="2">
        <v>47</v>
      </c>
      <c r="AB324" s="2">
        <v>190</v>
      </c>
      <c r="AC324" s="2">
        <v>123</v>
      </c>
      <c r="AD324" s="2">
        <v>53</v>
      </c>
      <c r="AE324" s="2">
        <v>179</v>
      </c>
      <c r="AF324" s="2">
        <v>327</v>
      </c>
      <c r="AG324" s="2">
        <v>523</v>
      </c>
      <c r="AH324" s="2">
        <v>523</v>
      </c>
      <c r="AI324" s="2">
        <v>201</v>
      </c>
      <c r="AK324" s="19">
        <v>99</v>
      </c>
      <c r="AL324" s="2">
        <v>99</v>
      </c>
      <c r="AM324" s="2">
        <v>234</v>
      </c>
      <c r="AN324" s="2">
        <v>120</v>
      </c>
      <c r="AO324" s="2">
        <v>98</v>
      </c>
      <c r="AP324" s="2">
        <v>374</v>
      </c>
      <c r="AQ324" s="2">
        <v>775</v>
      </c>
      <c r="AR324" s="2">
        <v>729</v>
      </c>
      <c r="AS324" s="2">
        <v>970</v>
      </c>
      <c r="AT324" s="2">
        <v>1225</v>
      </c>
      <c r="AU324" s="2"/>
      <c r="AW324" s="14"/>
      <c r="AX324" s="23"/>
      <c r="AY324" s="24"/>
      <c r="BH324" s="195"/>
      <c r="BI324" s="25"/>
      <c r="BJ324" s="25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</row>
    <row r="325" spans="1:83" ht="14.25" customHeight="1" x14ac:dyDescent="0.2">
      <c r="A325" s="20" t="s">
        <v>100</v>
      </c>
      <c r="B325" s="10">
        <v>99</v>
      </c>
      <c r="C325" s="10">
        <v>29</v>
      </c>
      <c r="D325" s="10">
        <v>66</v>
      </c>
      <c r="E325" s="10">
        <v>1</v>
      </c>
      <c r="F325" s="10">
        <v>2</v>
      </c>
      <c r="G325" s="10">
        <v>1</v>
      </c>
      <c r="H325" s="10">
        <v>2</v>
      </c>
      <c r="I325" s="10">
        <v>1</v>
      </c>
      <c r="J325" s="10">
        <v>97</v>
      </c>
      <c r="K325" s="10">
        <v>1</v>
      </c>
      <c r="M325" s="20" t="s">
        <v>202</v>
      </c>
      <c r="N325" s="10">
        <v>85</v>
      </c>
      <c r="O325" s="10">
        <v>25</v>
      </c>
      <c r="P325" s="10">
        <v>40</v>
      </c>
      <c r="Q325" s="10">
        <v>53</v>
      </c>
      <c r="R325" s="10">
        <v>234</v>
      </c>
      <c r="S325" s="10">
        <v>136</v>
      </c>
      <c r="T325" s="10">
        <v>154</v>
      </c>
      <c r="U325" s="10">
        <v>126</v>
      </c>
      <c r="V325" s="10">
        <v>218</v>
      </c>
      <c r="W325" s="10">
        <v>340</v>
      </c>
      <c r="Y325" s="20">
        <v>100</v>
      </c>
      <c r="Z325" s="10">
        <v>99</v>
      </c>
      <c r="AA325" s="10">
        <v>29</v>
      </c>
      <c r="AB325" s="10">
        <v>66</v>
      </c>
      <c r="AC325" s="10">
        <v>1</v>
      </c>
      <c r="AD325" s="10">
        <v>2</v>
      </c>
      <c r="AE325" s="10">
        <v>1</v>
      </c>
      <c r="AF325" s="10">
        <v>2</v>
      </c>
      <c r="AG325" s="10">
        <v>1</v>
      </c>
      <c r="AH325" s="10">
        <v>97</v>
      </c>
      <c r="AI325" s="10">
        <v>1</v>
      </c>
      <c r="AK325" s="20">
        <v>100</v>
      </c>
      <c r="AL325" s="10">
        <v>85</v>
      </c>
      <c r="AM325" s="10">
        <v>25</v>
      </c>
      <c r="AN325" s="10">
        <v>40</v>
      </c>
      <c r="AO325" s="10">
        <v>53</v>
      </c>
      <c r="AP325" s="10">
        <v>234</v>
      </c>
      <c r="AQ325" s="10">
        <v>136</v>
      </c>
      <c r="AR325" s="10">
        <v>154</v>
      </c>
      <c r="AS325" s="10">
        <v>126</v>
      </c>
      <c r="AT325" s="10">
        <v>218</v>
      </c>
      <c r="AU325" s="10">
        <v>340</v>
      </c>
      <c r="AW325" s="14"/>
      <c r="AX325" s="23"/>
      <c r="AY325" s="24"/>
      <c r="BH325" s="195"/>
      <c r="BI325" s="25"/>
      <c r="BJ325" s="25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</row>
    <row r="326" spans="1:83" ht="14.25" customHeight="1" x14ac:dyDescent="0.2">
      <c r="AW326" s="14"/>
      <c r="AX326" s="23"/>
      <c r="AY326" s="24"/>
      <c r="BH326" s="195"/>
      <c r="BI326" s="25"/>
      <c r="BJ326" s="25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</row>
    <row r="327" spans="1:83" ht="14.25" customHeight="1" x14ac:dyDescent="0.2">
      <c r="A327" s="26" t="s">
        <v>203</v>
      </c>
      <c r="B327" s="29">
        <f>AVERAGE(B226:B325)</f>
        <v>35.5</v>
      </c>
      <c r="C327" s="29">
        <f>AVERAGE(C226:C325)</f>
        <v>79.628865979381445</v>
      </c>
      <c r="D327" s="29">
        <f t="shared" ref="D327:K327" si="92">AVERAGE(D226:D325)</f>
        <v>96.75</v>
      </c>
      <c r="E327" s="29">
        <f t="shared" si="92"/>
        <v>150.98936170212767</v>
      </c>
      <c r="F327" s="29">
        <f t="shared" si="92"/>
        <v>227.37078651685394</v>
      </c>
      <c r="G327" s="29">
        <f t="shared" si="92"/>
        <v>292.36470588235295</v>
      </c>
      <c r="H327" s="29">
        <f t="shared" si="92"/>
        <v>217.9</v>
      </c>
      <c r="I327" s="29">
        <f t="shared" si="92"/>
        <v>257.5</v>
      </c>
      <c r="J327" s="29">
        <f t="shared" si="92"/>
        <v>235.73076923076923</v>
      </c>
      <c r="K327" s="29">
        <f t="shared" si="92"/>
        <v>128.13235294117646</v>
      </c>
      <c r="M327" s="26" t="s">
        <v>203</v>
      </c>
      <c r="N327" s="29">
        <f>AVERAGE(N226:N325)</f>
        <v>31.39</v>
      </c>
      <c r="O327" s="29">
        <f>AVERAGE(O226:O325)</f>
        <v>88.103092783505161</v>
      </c>
      <c r="P327" s="29">
        <f t="shared" ref="P327:W327" si="93">AVERAGE(P226:P325)</f>
        <v>179.77659574468086</v>
      </c>
      <c r="Q327" s="29">
        <f t="shared" si="93"/>
        <v>203.8</v>
      </c>
      <c r="R327" s="29">
        <f t="shared" si="93"/>
        <v>266.38095238095241</v>
      </c>
      <c r="S327" s="29">
        <f t="shared" si="93"/>
        <v>192.74025974025975</v>
      </c>
      <c r="T327" s="29">
        <f t="shared" si="93"/>
        <v>162.85526315789474</v>
      </c>
      <c r="U327" s="29">
        <f t="shared" si="93"/>
        <v>200.17105263157896</v>
      </c>
      <c r="V327" s="29">
        <f t="shared" si="93"/>
        <v>261.58974358974359</v>
      </c>
      <c r="W327" s="29">
        <f t="shared" si="93"/>
        <v>127.89705882352941</v>
      </c>
      <c r="Y327" s="26" t="s">
        <v>203</v>
      </c>
      <c r="Z327" s="29">
        <f>AVERAGE(Z226:Z325)</f>
        <v>35.5</v>
      </c>
      <c r="AA327" s="29">
        <f>AVERAGE(AA226:AA325)</f>
        <v>79.628865979381445</v>
      </c>
      <c r="AB327" s="29">
        <f t="shared" ref="AB327:AI327" si="94">AVERAGE(AB226:AB325)</f>
        <v>96.75</v>
      </c>
      <c r="AC327" s="29">
        <f t="shared" si="94"/>
        <v>150.98936170212767</v>
      </c>
      <c r="AD327" s="29">
        <f t="shared" si="94"/>
        <v>227.37078651685394</v>
      </c>
      <c r="AE327" s="29">
        <f t="shared" si="94"/>
        <v>292.36470588235295</v>
      </c>
      <c r="AF327" s="29">
        <f t="shared" si="94"/>
        <v>217.9</v>
      </c>
      <c r="AG327" s="29">
        <f t="shared" si="94"/>
        <v>257.5</v>
      </c>
      <c r="AH327" s="29">
        <f t="shared" si="94"/>
        <v>235.73076923076923</v>
      </c>
      <c r="AI327" s="29">
        <f t="shared" si="94"/>
        <v>128.13235294117646</v>
      </c>
      <c r="AK327" s="26" t="s">
        <v>203</v>
      </c>
      <c r="AL327" s="29">
        <f>AVERAGE(AL226:AL325)</f>
        <v>31.39</v>
      </c>
      <c r="AM327" s="29">
        <f>AVERAGE(AM226:AM325)</f>
        <v>88.103092783505161</v>
      </c>
      <c r="AN327" s="29">
        <f t="shared" ref="AN327:AU327" si="95">AVERAGE(AN226:AN325)</f>
        <v>179.77659574468086</v>
      </c>
      <c r="AO327" s="29">
        <f t="shared" si="95"/>
        <v>203.8</v>
      </c>
      <c r="AP327" s="29">
        <f t="shared" si="95"/>
        <v>266.38095238095241</v>
      </c>
      <c r="AQ327" s="29">
        <f t="shared" si="95"/>
        <v>192.74025974025975</v>
      </c>
      <c r="AR327" s="29">
        <f t="shared" si="95"/>
        <v>162.85526315789474</v>
      </c>
      <c r="AS327" s="29">
        <f t="shared" si="95"/>
        <v>200.17105263157896</v>
      </c>
      <c r="AT327" s="29">
        <f t="shared" si="95"/>
        <v>261.58974358974359</v>
      </c>
      <c r="AU327" s="29">
        <f t="shared" si="95"/>
        <v>127.89705882352941</v>
      </c>
      <c r="AW327" s="14"/>
      <c r="AX327" s="23"/>
      <c r="AY327" s="24"/>
      <c r="BH327" s="195"/>
      <c r="BI327" s="25"/>
      <c r="BJ327" s="25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</row>
    <row r="328" spans="1:83" ht="14.25" customHeight="1" x14ac:dyDescent="0.2">
      <c r="A328" s="30" t="s">
        <v>204</v>
      </c>
      <c r="B328" s="31">
        <f>STDEV(B226:B325)</f>
        <v>28.43688741153936</v>
      </c>
      <c r="C328" s="31">
        <f>STDEV(C226:C325)</f>
        <v>157.47998018184916</v>
      </c>
      <c r="D328" s="31">
        <f t="shared" ref="D328:K328" si="96">STDEV(D226:D325)</f>
        <v>134.66809101209574</v>
      </c>
      <c r="E328" s="31">
        <f t="shared" si="96"/>
        <v>274.89241276413418</v>
      </c>
      <c r="F328" s="31">
        <f t="shared" si="96"/>
        <v>503.76738368432217</v>
      </c>
      <c r="G328" s="31">
        <f t="shared" si="96"/>
        <v>583.9502149168203</v>
      </c>
      <c r="H328" s="31">
        <f t="shared" si="96"/>
        <v>344.43968809383335</v>
      </c>
      <c r="I328" s="31">
        <f t="shared" si="96"/>
        <v>401.15968465511656</v>
      </c>
      <c r="J328" s="31">
        <f t="shared" si="96"/>
        <v>341.9082307604458</v>
      </c>
      <c r="K328" s="31">
        <f t="shared" si="96"/>
        <v>154.28340896204037</v>
      </c>
      <c r="M328" s="30" t="s">
        <v>204</v>
      </c>
      <c r="N328" s="31">
        <f>STDEV(N226:N325)</f>
        <v>28.068061219223186</v>
      </c>
      <c r="O328" s="31">
        <f>STDEV(O226:O325)</f>
        <v>268.43607574461447</v>
      </c>
      <c r="P328" s="31">
        <f t="shared" ref="P328:W328" si="97">STDEV(P226:P325)</f>
        <v>800.27740021558361</v>
      </c>
      <c r="Q328" s="31">
        <f t="shared" si="97"/>
        <v>593.67551005238124</v>
      </c>
      <c r="R328" s="31">
        <f t="shared" si="97"/>
        <v>629.24787585765534</v>
      </c>
      <c r="S328" s="31">
        <f t="shared" si="97"/>
        <v>338.43733006886544</v>
      </c>
      <c r="T328" s="31">
        <f t="shared" si="97"/>
        <v>241.05837212577751</v>
      </c>
      <c r="U328" s="31">
        <f t="shared" si="97"/>
        <v>283.38070450228349</v>
      </c>
      <c r="V328" s="31">
        <f t="shared" si="97"/>
        <v>474.86893436874226</v>
      </c>
      <c r="W328" s="31">
        <f t="shared" si="97"/>
        <v>134.95727789523622</v>
      </c>
      <c r="Y328" s="30" t="s">
        <v>204</v>
      </c>
      <c r="Z328" s="31">
        <f>STDEV(Z226:Z325)</f>
        <v>28.43688741153936</v>
      </c>
      <c r="AA328" s="31">
        <f>STDEV(AA226:AA325)</f>
        <v>157.47998018184916</v>
      </c>
      <c r="AB328" s="31">
        <f t="shared" ref="AB328:AI328" si="98">STDEV(AB226:AB325)</f>
        <v>134.66809101209574</v>
      </c>
      <c r="AC328" s="31">
        <f t="shared" si="98"/>
        <v>274.89241276413418</v>
      </c>
      <c r="AD328" s="31">
        <f t="shared" si="98"/>
        <v>503.76738368432217</v>
      </c>
      <c r="AE328" s="31">
        <f t="shared" si="98"/>
        <v>583.9502149168203</v>
      </c>
      <c r="AF328" s="31">
        <f t="shared" si="98"/>
        <v>344.43968809383335</v>
      </c>
      <c r="AG328" s="31">
        <f t="shared" si="98"/>
        <v>401.15968465511656</v>
      </c>
      <c r="AH328" s="31">
        <f t="shared" si="98"/>
        <v>341.9082307604458</v>
      </c>
      <c r="AI328" s="31">
        <f t="shared" si="98"/>
        <v>154.28340896204037</v>
      </c>
      <c r="AK328" s="30" t="s">
        <v>204</v>
      </c>
      <c r="AL328" s="31">
        <f>STDEV(AL226:AL325)</f>
        <v>28.068061219223186</v>
      </c>
      <c r="AM328" s="31">
        <f>STDEV(AM226:AM325)</f>
        <v>268.43607574461447</v>
      </c>
      <c r="AN328" s="31">
        <f t="shared" ref="AN328:AU328" si="99">STDEV(AN226:AN325)</f>
        <v>800.27740021558361</v>
      </c>
      <c r="AO328" s="31">
        <f t="shared" si="99"/>
        <v>593.67551005238124</v>
      </c>
      <c r="AP328" s="31">
        <f t="shared" si="99"/>
        <v>629.24787585765534</v>
      </c>
      <c r="AQ328" s="31">
        <f t="shared" si="99"/>
        <v>338.43733006886544</v>
      </c>
      <c r="AR328" s="31">
        <f t="shared" si="99"/>
        <v>241.05837212577751</v>
      </c>
      <c r="AS328" s="31">
        <f t="shared" si="99"/>
        <v>283.38070450228349</v>
      </c>
      <c r="AT328" s="31">
        <f t="shared" si="99"/>
        <v>474.86893436874226</v>
      </c>
      <c r="AU328" s="31">
        <f t="shared" si="99"/>
        <v>134.95727789523622</v>
      </c>
      <c r="AW328" s="14"/>
      <c r="AX328" s="23"/>
      <c r="AY328" s="24"/>
      <c r="BH328" s="195"/>
      <c r="BI328" s="25"/>
      <c r="BJ328" s="25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</row>
    <row r="329" spans="1:83" ht="14.25" customHeight="1" x14ac:dyDescent="0.2">
      <c r="A329" s="26" t="s">
        <v>205</v>
      </c>
      <c r="B329" s="2">
        <f>MEDIAN(B226:B325)</f>
        <v>27.5</v>
      </c>
      <c r="C329" s="2">
        <f t="shared" ref="C329:K329" si="100">MEDIAN(C226:C325)</f>
        <v>33</v>
      </c>
      <c r="D329" s="2">
        <f t="shared" si="100"/>
        <v>44.5</v>
      </c>
      <c r="E329" s="2">
        <f t="shared" si="100"/>
        <v>57</v>
      </c>
      <c r="F329" s="2">
        <f t="shared" si="100"/>
        <v>64</v>
      </c>
      <c r="G329" s="2">
        <f t="shared" si="100"/>
        <v>68</v>
      </c>
      <c r="H329" s="2">
        <f t="shared" si="100"/>
        <v>54.5</v>
      </c>
      <c r="I329" s="2">
        <f t="shared" si="100"/>
        <v>72</v>
      </c>
      <c r="J329" s="2">
        <f t="shared" si="100"/>
        <v>71.5</v>
      </c>
      <c r="K329" s="2">
        <f t="shared" si="100"/>
        <v>77</v>
      </c>
      <c r="M329" s="26" t="s">
        <v>205</v>
      </c>
      <c r="N329" s="2">
        <f>MEDIAN(N226:N325)</f>
        <v>23</v>
      </c>
      <c r="O329" s="2">
        <f t="shared" ref="O329:W329" si="101">MEDIAN(O226:O325)</f>
        <v>27</v>
      </c>
      <c r="P329" s="2">
        <f t="shared" si="101"/>
        <v>38.5</v>
      </c>
      <c r="Q329" s="2">
        <f t="shared" si="101"/>
        <v>51.5</v>
      </c>
      <c r="R329" s="2">
        <f t="shared" si="101"/>
        <v>87</v>
      </c>
      <c r="S329" s="2">
        <f t="shared" si="101"/>
        <v>97</v>
      </c>
      <c r="T329" s="2">
        <f t="shared" si="101"/>
        <v>72.5</v>
      </c>
      <c r="U329" s="2">
        <f t="shared" si="101"/>
        <v>80</v>
      </c>
      <c r="V329" s="2">
        <f t="shared" si="101"/>
        <v>116.5</v>
      </c>
      <c r="W329" s="2">
        <f t="shared" si="101"/>
        <v>88</v>
      </c>
      <c r="Y329" s="26" t="s">
        <v>498</v>
      </c>
      <c r="Z329" s="2">
        <f>MEDIAN(Z226:Z325)</f>
        <v>27.5</v>
      </c>
      <c r="AA329" s="2">
        <f t="shared" ref="AA329:AI329" si="102">MEDIAN(AA226:AA325)</f>
        <v>33</v>
      </c>
      <c r="AB329" s="2">
        <f t="shared" si="102"/>
        <v>44.5</v>
      </c>
      <c r="AC329" s="2">
        <f t="shared" si="102"/>
        <v>57</v>
      </c>
      <c r="AD329" s="2">
        <f t="shared" si="102"/>
        <v>64</v>
      </c>
      <c r="AE329" s="2">
        <f t="shared" si="102"/>
        <v>68</v>
      </c>
      <c r="AF329" s="2">
        <f t="shared" si="102"/>
        <v>54.5</v>
      </c>
      <c r="AG329" s="2">
        <f t="shared" si="102"/>
        <v>72</v>
      </c>
      <c r="AH329" s="2">
        <f t="shared" si="102"/>
        <v>71.5</v>
      </c>
      <c r="AI329" s="2">
        <f t="shared" si="102"/>
        <v>77</v>
      </c>
      <c r="AK329" s="26" t="s">
        <v>498</v>
      </c>
      <c r="AL329" s="2">
        <f>MEDIAN(AL226:AL325)</f>
        <v>23</v>
      </c>
      <c r="AM329" s="2">
        <f t="shared" ref="AM329:AU329" si="103">MEDIAN(AM226:AM325)</f>
        <v>27</v>
      </c>
      <c r="AN329" s="2">
        <f t="shared" si="103"/>
        <v>38.5</v>
      </c>
      <c r="AO329" s="2">
        <f t="shared" si="103"/>
        <v>51.5</v>
      </c>
      <c r="AP329" s="2">
        <f t="shared" si="103"/>
        <v>87</v>
      </c>
      <c r="AQ329" s="2">
        <f t="shared" si="103"/>
        <v>97</v>
      </c>
      <c r="AR329" s="2">
        <f t="shared" si="103"/>
        <v>72.5</v>
      </c>
      <c r="AS329" s="2">
        <f t="shared" si="103"/>
        <v>80</v>
      </c>
      <c r="AT329" s="2">
        <f t="shared" si="103"/>
        <v>116.5</v>
      </c>
      <c r="AU329" s="2">
        <f t="shared" si="103"/>
        <v>88</v>
      </c>
      <c r="AW329" s="14"/>
      <c r="AX329" s="23"/>
      <c r="AY329" s="24"/>
      <c r="BH329" s="195"/>
      <c r="BI329" s="25"/>
      <c r="BJ329" s="25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</row>
    <row r="330" spans="1:83" ht="14.25" customHeight="1" x14ac:dyDescent="0.2">
      <c r="A330" s="30" t="s">
        <v>206</v>
      </c>
      <c r="B330" s="30">
        <f>MIN(B226:B325)</f>
        <v>1</v>
      </c>
      <c r="C330" s="30">
        <f t="shared" ref="C330" si="104">MIN(C226:C325)</f>
        <v>1</v>
      </c>
      <c r="D330" s="30">
        <f>MIN(D226:D325)</f>
        <v>1</v>
      </c>
      <c r="E330" s="30">
        <f t="shared" ref="E330:K330" si="105">MIN(E226:E325)</f>
        <v>1</v>
      </c>
      <c r="F330" s="30">
        <f t="shared" si="105"/>
        <v>1</v>
      </c>
      <c r="G330" s="30">
        <f t="shared" si="105"/>
        <v>1</v>
      </c>
      <c r="H330" s="30">
        <f t="shared" si="105"/>
        <v>1</v>
      </c>
      <c r="I330" s="30">
        <f t="shared" si="105"/>
        <v>1</v>
      </c>
      <c r="J330" s="30">
        <f t="shared" si="105"/>
        <v>1</v>
      </c>
      <c r="K330" s="30">
        <f t="shared" si="105"/>
        <v>1</v>
      </c>
      <c r="M330" s="30" t="s">
        <v>206</v>
      </c>
      <c r="N330" s="30">
        <f>MIN(N226:N325)</f>
        <v>1</v>
      </c>
      <c r="O330" s="30">
        <f t="shared" ref="O330" si="106">MIN(O226:O325)</f>
        <v>1</v>
      </c>
      <c r="P330" s="30">
        <f>MIN(P226:P325)</f>
        <v>1</v>
      </c>
      <c r="Q330" s="30">
        <f t="shared" ref="Q330:W330" si="107">MIN(Q226:Q325)</f>
        <v>1</v>
      </c>
      <c r="R330" s="30">
        <f t="shared" si="107"/>
        <v>1</v>
      </c>
      <c r="S330" s="30">
        <f t="shared" si="107"/>
        <v>1</v>
      </c>
      <c r="T330" s="30">
        <f t="shared" si="107"/>
        <v>1</v>
      </c>
      <c r="U330" s="30">
        <f t="shared" si="107"/>
        <v>1</v>
      </c>
      <c r="V330" s="30">
        <f t="shared" si="107"/>
        <v>1</v>
      </c>
      <c r="W330" s="30">
        <f t="shared" si="107"/>
        <v>1</v>
      </c>
      <c r="Y330" s="30" t="s">
        <v>499</v>
      </c>
      <c r="Z330" s="30">
        <f>MIN(Z226:Z325)</f>
        <v>1</v>
      </c>
      <c r="AA330" s="30">
        <f t="shared" ref="AA330" si="108">MIN(AA226:AA325)</f>
        <v>1</v>
      </c>
      <c r="AB330" s="30">
        <f>MIN(AB226:AB325)</f>
        <v>1</v>
      </c>
      <c r="AC330" s="30">
        <f t="shared" ref="AC330:AI330" si="109">MIN(AC226:AC325)</f>
        <v>1</v>
      </c>
      <c r="AD330" s="30">
        <f t="shared" si="109"/>
        <v>1</v>
      </c>
      <c r="AE330" s="30">
        <f t="shared" si="109"/>
        <v>1</v>
      </c>
      <c r="AF330" s="30">
        <f t="shared" si="109"/>
        <v>1</v>
      </c>
      <c r="AG330" s="30">
        <f t="shared" si="109"/>
        <v>1</v>
      </c>
      <c r="AH330" s="30">
        <f t="shared" si="109"/>
        <v>1</v>
      </c>
      <c r="AI330" s="30">
        <f t="shared" si="109"/>
        <v>1</v>
      </c>
      <c r="AK330" s="30" t="s">
        <v>499</v>
      </c>
      <c r="AL330" s="30">
        <f>MIN(AL226:AL325)</f>
        <v>1</v>
      </c>
      <c r="AM330" s="30">
        <f t="shared" ref="AM330" si="110">MIN(AM226:AM325)</f>
        <v>1</v>
      </c>
      <c r="AN330" s="30">
        <f>MIN(AN226:AN325)</f>
        <v>1</v>
      </c>
      <c r="AO330" s="30">
        <f t="shared" ref="AO330:AU330" si="111">MIN(AO226:AO325)</f>
        <v>1</v>
      </c>
      <c r="AP330" s="30">
        <f t="shared" si="111"/>
        <v>1</v>
      </c>
      <c r="AQ330" s="30">
        <f t="shared" si="111"/>
        <v>1</v>
      </c>
      <c r="AR330" s="30">
        <f t="shared" si="111"/>
        <v>1</v>
      </c>
      <c r="AS330" s="30">
        <f t="shared" si="111"/>
        <v>1</v>
      </c>
      <c r="AT330" s="30">
        <f t="shared" si="111"/>
        <v>1</v>
      </c>
      <c r="AU330" s="30">
        <f t="shared" si="111"/>
        <v>1</v>
      </c>
      <c r="AW330" s="14"/>
      <c r="AX330" s="23"/>
      <c r="AY330" s="24"/>
      <c r="BH330" s="195"/>
      <c r="BI330" s="25"/>
      <c r="BJ330" s="25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</row>
    <row r="331" spans="1:83" ht="14.25" customHeight="1" x14ac:dyDescent="0.2">
      <c r="A331" s="26" t="s">
        <v>207</v>
      </c>
      <c r="B331" s="26">
        <f>MAX(B226:B325)</f>
        <v>99</v>
      </c>
      <c r="C331" s="26">
        <f t="shared" ref="C331:K331" si="112">MAX(C226:C325)</f>
        <v>1403</v>
      </c>
      <c r="D331" s="26">
        <f t="shared" si="112"/>
        <v>785</v>
      </c>
      <c r="E331" s="26">
        <f t="shared" si="112"/>
        <v>2136</v>
      </c>
      <c r="F331" s="26">
        <f t="shared" si="112"/>
        <v>3739</v>
      </c>
      <c r="G331" s="26">
        <f t="shared" si="112"/>
        <v>3892</v>
      </c>
      <c r="H331" s="26">
        <f t="shared" si="112"/>
        <v>1987</v>
      </c>
      <c r="I331" s="26">
        <f t="shared" si="112"/>
        <v>2136</v>
      </c>
      <c r="J331" s="26">
        <f t="shared" si="112"/>
        <v>1550</v>
      </c>
      <c r="K331" s="26">
        <f t="shared" si="112"/>
        <v>805</v>
      </c>
      <c r="M331" s="26" t="s">
        <v>207</v>
      </c>
      <c r="N331" s="26">
        <f>MAX(N226:N325)</f>
        <v>99</v>
      </c>
      <c r="O331" s="26">
        <f t="shared" ref="O331:W331" si="113">MAX(O226:O325)</f>
        <v>2367</v>
      </c>
      <c r="P331" s="26">
        <f t="shared" si="113"/>
        <v>7439</v>
      </c>
      <c r="Q331" s="26">
        <f t="shared" si="113"/>
        <v>3906</v>
      </c>
      <c r="R331" s="26">
        <f t="shared" si="113"/>
        <v>4639</v>
      </c>
      <c r="S331" s="26">
        <f t="shared" si="113"/>
        <v>2248</v>
      </c>
      <c r="T331" s="26">
        <f t="shared" si="113"/>
        <v>1183</v>
      </c>
      <c r="U331" s="26">
        <f t="shared" si="113"/>
        <v>1501</v>
      </c>
      <c r="V331" s="26">
        <f t="shared" si="113"/>
        <v>3207</v>
      </c>
      <c r="W331" s="26">
        <f t="shared" si="113"/>
        <v>698</v>
      </c>
      <c r="Y331" s="26" t="s">
        <v>500</v>
      </c>
      <c r="Z331" s="26">
        <f>MAX(Z226:Z325)</f>
        <v>99</v>
      </c>
      <c r="AA331" s="26">
        <f t="shared" ref="AA331:AI331" si="114">MAX(AA226:AA325)</f>
        <v>1403</v>
      </c>
      <c r="AB331" s="26">
        <f t="shared" si="114"/>
        <v>785</v>
      </c>
      <c r="AC331" s="26">
        <f t="shared" si="114"/>
        <v>2136</v>
      </c>
      <c r="AD331" s="26">
        <f t="shared" si="114"/>
        <v>3739</v>
      </c>
      <c r="AE331" s="26">
        <f t="shared" si="114"/>
        <v>3892</v>
      </c>
      <c r="AF331" s="26">
        <f t="shared" si="114"/>
        <v>1987</v>
      </c>
      <c r="AG331" s="26">
        <f t="shared" si="114"/>
        <v>2136</v>
      </c>
      <c r="AH331" s="26">
        <f t="shared" si="114"/>
        <v>1550</v>
      </c>
      <c r="AI331" s="26">
        <f t="shared" si="114"/>
        <v>805</v>
      </c>
      <c r="AK331" s="26" t="s">
        <v>500</v>
      </c>
      <c r="AL331" s="26">
        <f>MAX(AL226:AL325)</f>
        <v>99</v>
      </c>
      <c r="AM331" s="26">
        <f t="shared" ref="AM331:AU331" si="115">MAX(AM226:AM325)</f>
        <v>2367</v>
      </c>
      <c r="AN331" s="26">
        <f t="shared" si="115"/>
        <v>7439</v>
      </c>
      <c r="AO331" s="26">
        <f t="shared" si="115"/>
        <v>3906</v>
      </c>
      <c r="AP331" s="26">
        <f t="shared" si="115"/>
        <v>4639</v>
      </c>
      <c r="AQ331" s="26">
        <f t="shared" si="115"/>
        <v>2248</v>
      </c>
      <c r="AR331" s="26">
        <f t="shared" si="115"/>
        <v>1183</v>
      </c>
      <c r="AS331" s="26">
        <f t="shared" si="115"/>
        <v>1501</v>
      </c>
      <c r="AT331" s="26">
        <f t="shared" si="115"/>
        <v>3207</v>
      </c>
      <c r="AU331" s="26">
        <f t="shared" si="115"/>
        <v>698</v>
      </c>
      <c r="AW331" s="14"/>
      <c r="AX331" s="23"/>
      <c r="AY331" s="24"/>
      <c r="BH331" s="195"/>
      <c r="BI331" s="25"/>
      <c r="BJ331" s="25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</row>
    <row r="332" spans="1:83" ht="14.25" customHeight="1" x14ac:dyDescent="0.2">
      <c r="A332" s="32" t="s">
        <v>208</v>
      </c>
      <c r="B332" s="30">
        <f>COUNT(B226:B325)</f>
        <v>100</v>
      </c>
      <c r="C332" s="30">
        <f t="shared" ref="C332:J332" si="116">COUNT(C226:C325)</f>
        <v>97</v>
      </c>
      <c r="D332" s="30">
        <f t="shared" si="116"/>
        <v>96</v>
      </c>
      <c r="E332" s="30">
        <f t="shared" si="116"/>
        <v>94</v>
      </c>
      <c r="F332" s="30">
        <f t="shared" si="116"/>
        <v>89</v>
      </c>
      <c r="G332" s="30">
        <f t="shared" si="116"/>
        <v>85</v>
      </c>
      <c r="H332" s="30">
        <f t="shared" si="116"/>
        <v>80</v>
      </c>
      <c r="I332" s="30">
        <f t="shared" si="116"/>
        <v>82</v>
      </c>
      <c r="J332" s="30">
        <f t="shared" si="116"/>
        <v>78</v>
      </c>
      <c r="K332" s="30">
        <f>COUNT(K226:K325)</f>
        <v>68</v>
      </c>
      <c r="M332" s="32" t="s">
        <v>208</v>
      </c>
      <c r="N332" s="30">
        <f>COUNT(N226:N325)</f>
        <v>100</v>
      </c>
      <c r="O332" s="30">
        <f t="shared" ref="O332:V332" si="117">COUNT(O226:O325)</f>
        <v>97</v>
      </c>
      <c r="P332" s="30">
        <f t="shared" si="117"/>
        <v>94</v>
      </c>
      <c r="Q332" s="30">
        <f t="shared" si="117"/>
        <v>90</v>
      </c>
      <c r="R332" s="30">
        <f t="shared" si="117"/>
        <v>84</v>
      </c>
      <c r="S332" s="30">
        <f t="shared" si="117"/>
        <v>77</v>
      </c>
      <c r="T332" s="30">
        <f t="shared" si="117"/>
        <v>76</v>
      </c>
      <c r="U332" s="30">
        <f t="shared" si="117"/>
        <v>76</v>
      </c>
      <c r="V332" s="30">
        <f t="shared" si="117"/>
        <v>78</v>
      </c>
      <c r="W332" s="30">
        <f>COUNT(W226:W325)</f>
        <v>68</v>
      </c>
      <c r="Y332" s="32" t="s">
        <v>208</v>
      </c>
      <c r="Z332" s="30">
        <f>COUNT(Z226:Z325)</f>
        <v>100</v>
      </c>
      <c r="AA332" s="30">
        <f t="shared" ref="AA332:AH332" si="118">COUNT(AA226:AA325)</f>
        <v>97</v>
      </c>
      <c r="AB332" s="30">
        <f t="shared" si="118"/>
        <v>96</v>
      </c>
      <c r="AC332" s="30">
        <f t="shared" si="118"/>
        <v>94</v>
      </c>
      <c r="AD332" s="30">
        <f t="shared" si="118"/>
        <v>89</v>
      </c>
      <c r="AE332" s="30">
        <f t="shared" si="118"/>
        <v>85</v>
      </c>
      <c r="AF332" s="30">
        <f t="shared" si="118"/>
        <v>80</v>
      </c>
      <c r="AG332" s="30">
        <f t="shared" si="118"/>
        <v>82</v>
      </c>
      <c r="AH332" s="30">
        <f t="shared" si="118"/>
        <v>78</v>
      </c>
      <c r="AI332" s="30">
        <f>COUNT(AI226:AI325)</f>
        <v>68</v>
      </c>
      <c r="AK332" s="32" t="s">
        <v>208</v>
      </c>
      <c r="AL332" s="30">
        <f>COUNT(AL226:AL325)</f>
        <v>100</v>
      </c>
      <c r="AM332" s="30">
        <f t="shared" ref="AM332:AT332" si="119">COUNT(AM226:AM325)</f>
        <v>97</v>
      </c>
      <c r="AN332" s="30">
        <f t="shared" si="119"/>
        <v>94</v>
      </c>
      <c r="AO332" s="30">
        <f t="shared" si="119"/>
        <v>90</v>
      </c>
      <c r="AP332" s="30">
        <f t="shared" si="119"/>
        <v>84</v>
      </c>
      <c r="AQ332" s="30">
        <f t="shared" si="119"/>
        <v>77</v>
      </c>
      <c r="AR332" s="30">
        <f t="shared" si="119"/>
        <v>76</v>
      </c>
      <c r="AS332" s="30">
        <f t="shared" si="119"/>
        <v>76</v>
      </c>
      <c r="AT332" s="30">
        <f t="shared" si="119"/>
        <v>78</v>
      </c>
      <c r="AU332" s="30">
        <f>COUNT(AU226:AU325)</f>
        <v>68</v>
      </c>
      <c r="AW332" s="14"/>
      <c r="AX332" s="23"/>
      <c r="AY332" s="24"/>
      <c r="BH332" s="195"/>
      <c r="BI332" s="25"/>
      <c r="BJ332" s="25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</row>
    <row r="333" spans="1:83" ht="14.25" customHeight="1" x14ac:dyDescent="0.2">
      <c r="L333" s="23"/>
      <c r="M333" s="24"/>
      <c r="N333" s="25"/>
      <c r="W333" s="14"/>
      <c r="AJ333" s="23"/>
      <c r="AK333" s="24"/>
      <c r="AL333" s="25"/>
      <c r="AU333" s="14"/>
      <c r="AW333" s="14"/>
      <c r="AX333" s="23"/>
      <c r="AY333" s="24"/>
      <c r="BH333" s="195"/>
      <c r="BI333" s="25"/>
      <c r="BJ333" s="25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</row>
  </sheetData>
  <mergeCells count="36">
    <mergeCell ref="AX113:BG113"/>
    <mergeCell ref="BU113:BU114"/>
    <mergeCell ref="BV113:CE113"/>
    <mergeCell ref="BU2:BU3"/>
    <mergeCell ref="BV2:CE2"/>
    <mergeCell ref="BI2:BI3"/>
    <mergeCell ref="BJ2:BS2"/>
    <mergeCell ref="BI113:BI114"/>
    <mergeCell ref="BJ113:BS113"/>
    <mergeCell ref="AX2:BG2"/>
    <mergeCell ref="Y224:Y225"/>
    <mergeCell ref="Z224:AI224"/>
    <mergeCell ref="AK224:AK225"/>
    <mergeCell ref="AL224:AU224"/>
    <mergeCell ref="AW2:AW3"/>
    <mergeCell ref="AW113:AW114"/>
    <mergeCell ref="Y2:Y3"/>
    <mergeCell ref="Z2:AI2"/>
    <mergeCell ref="AK2:AK3"/>
    <mergeCell ref="AL2:AU2"/>
    <mergeCell ref="Y113:Y114"/>
    <mergeCell ref="Z113:AI113"/>
    <mergeCell ref="AK113:AK114"/>
    <mergeCell ref="AL113:AU113"/>
    <mergeCell ref="B2:K2"/>
    <mergeCell ref="A2:A3"/>
    <mergeCell ref="M2:M3"/>
    <mergeCell ref="N2:W2"/>
    <mergeCell ref="A224:A225"/>
    <mergeCell ref="B224:K224"/>
    <mergeCell ref="M224:M225"/>
    <mergeCell ref="N224:W224"/>
    <mergeCell ref="A113:A114"/>
    <mergeCell ref="B113:K113"/>
    <mergeCell ref="M113:M114"/>
    <mergeCell ref="N113:W1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221"/>
  <sheetViews>
    <sheetView tabSelected="1" topLeftCell="BB129" zoomScaleNormal="100" workbookViewId="0">
      <selection activeCell="BC107" sqref="BC107"/>
    </sheetView>
  </sheetViews>
  <sheetFormatPr defaultRowHeight="12.75" x14ac:dyDescent="0.2"/>
  <cols>
    <col min="1" max="1" width="9.140625" style="14"/>
    <col min="2" max="2" width="20.42578125" style="23" customWidth="1"/>
    <col min="3" max="3" width="6.5703125" style="24" customWidth="1"/>
    <col min="4" max="13" width="6.5703125" style="25" customWidth="1"/>
    <col min="14" max="14" width="9.140625" style="14"/>
    <col min="15" max="15" width="19.7109375" style="23" customWidth="1"/>
    <col min="16" max="16" width="6.5703125" style="24" customWidth="1"/>
    <col min="17" max="26" width="6.5703125" style="25" customWidth="1"/>
    <col min="27" max="27" width="9.140625" style="14"/>
    <col min="28" max="28" width="20.42578125" style="23" customWidth="1"/>
    <col min="29" max="29" width="6.5703125" style="24" customWidth="1"/>
    <col min="30" max="39" width="6.5703125" style="25" customWidth="1"/>
    <col min="40" max="40" width="9.140625" style="14"/>
    <col min="41" max="41" width="20.42578125" style="23" customWidth="1"/>
    <col min="42" max="42" width="6.5703125" style="24" customWidth="1"/>
    <col min="43" max="52" width="6.5703125" style="25" customWidth="1"/>
    <col min="53" max="53" width="20.42578125" style="23" customWidth="1"/>
    <col min="54" max="54" width="6.5703125" style="24" customWidth="1"/>
    <col min="55" max="63" width="6.5703125" style="25" customWidth="1"/>
    <col min="64" max="64" width="9.140625" style="14"/>
    <col min="65" max="87" width="6.42578125" style="177" customWidth="1"/>
    <col min="88" max="16384" width="9.140625" style="14"/>
  </cols>
  <sheetData>
    <row r="2" spans="2:63" ht="14.25" customHeight="1" x14ac:dyDescent="0.2">
      <c r="B2" s="200" t="s">
        <v>0</v>
      </c>
      <c r="C2" s="199" t="s">
        <v>209</v>
      </c>
      <c r="D2" s="199"/>
      <c r="E2" s="199"/>
      <c r="F2" s="199"/>
      <c r="G2" s="199"/>
      <c r="H2" s="199"/>
      <c r="I2" s="199"/>
      <c r="J2" s="199"/>
      <c r="K2" s="199"/>
      <c r="L2" s="199"/>
      <c r="M2" s="116"/>
      <c r="O2" s="200" t="s">
        <v>0</v>
      </c>
      <c r="P2" s="199" t="s">
        <v>102</v>
      </c>
      <c r="Q2" s="199"/>
      <c r="R2" s="199"/>
      <c r="S2" s="199"/>
      <c r="T2" s="199"/>
      <c r="U2" s="199"/>
      <c r="V2" s="199"/>
      <c r="W2" s="199"/>
      <c r="X2" s="199"/>
      <c r="Y2" s="199"/>
      <c r="Z2" s="116"/>
      <c r="AB2" s="200" t="s">
        <v>0</v>
      </c>
      <c r="AC2" s="203" t="s">
        <v>211</v>
      </c>
      <c r="AD2" s="203"/>
      <c r="AE2" s="203"/>
      <c r="AF2" s="203"/>
      <c r="AG2" s="203"/>
      <c r="AH2" s="203"/>
      <c r="AI2" s="203"/>
      <c r="AJ2" s="203"/>
      <c r="AK2" s="203"/>
      <c r="AL2" s="203"/>
      <c r="AM2" s="116"/>
      <c r="AO2" s="200" t="s">
        <v>0</v>
      </c>
      <c r="AP2" s="203" t="s">
        <v>291</v>
      </c>
      <c r="AQ2" s="203"/>
      <c r="AR2" s="203"/>
      <c r="AS2" s="203"/>
      <c r="AT2" s="203"/>
      <c r="AU2" s="203"/>
      <c r="AV2" s="203"/>
      <c r="AW2" s="203"/>
      <c r="AX2" s="203"/>
      <c r="AY2" s="203"/>
      <c r="AZ2" s="14"/>
      <c r="BA2" s="200" t="s">
        <v>0</v>
      </c>
      <c r="BB2" s="203" t="s">
        <v>446</v>
      </c>
      <c r="BC2" s="203"/>
      <c r="BD2" s="203"/>
      <c r="BE2" s="203"/>
      <c r="BF2" s="203"/>
      <c r="BG2" s="203"/>
      <c r="BH2" s="203"/>
      <c r="BI2" s="203"/>
      <c r="BJ2" s="203"/>
      <c r="BK2" s="203"/>
    </row>
    <row r="3" spans="2:63" ht="14.25" customHeight="1" x14ac:dyDescent="0.2">
      <c r="B3" s="200"/>
      <c r="C3" s="15">
        <v>2004</v>
      </c>
      <c r="D3" s="16">
        <v>2005</v>
      </c>
      <c r="E3" s="15">
        <v>2006</v>
      </c>
      <c r="F3" s="16">
        <v>2007</v>
      </c>
      <c r="G3" s="15">
        <v>2008</v>
      </c>
      <c r="H3" s="16">
        <v>2009</v>
      </c>
      <c r="I3" s="15">
        <v>2010</v>
      </c>
      <c r="J3" s="16">
        <v>2011</v>
      </c>
      <c r="K3" s="15">
        <v>2012</v>
      </c>
      <c r="L3" s="15">
        <v>2013</v>
      </c>
      <c r="M3" s="15" t="s">
        <v>210</v>
      </c>
      <c r="O3" s="200"/>
      <c r="P3" s="15">
        <v>9</v>
      </c>
      <c r="Q3" s="16">
        <v>10</v>
      </c>
      <c r="R3" s="16">
        <v>11</v>
      </c>
      <c r="S3" s="16">
        <v>12</v>
      </c>
      <c r="T3" s="16">
        <v>13</v>
      </c>
      <c r="U3" s="16">
        <v>14</v>
      </c>
      <c r="V3" s="16">
        <v>15</v>
      </c>
      <c r="W3" s="16">
        <v>16</v>
      </c>
      <c r="X3" s="16">
        <v>17</v>
      </c>
      <c r="Y3" s="116">
        <v>18</v>
      </c>
      <c r="Z3" s="15" t="s">
        <v>210</v>
      </c>
      <c r="AB3" s="200"/>
      <c r="AC3" s="15">
        <v>9</v>
      </c>
      <c r="AD3" s="16">
        <v>10</v>
      </c>
      <c r="AE3" s="16">
        <v>11</v>
      </c>
      <c r="AF3" s="16">
        <v>12</v>
      </c>
      <c r="AG3" s="16">
        <v>13</v>
      </c>
      <c r="AH3" s="16">
        <v>14</v>
      </c>
      <c r="AI3" s="16">
        <v>15</v>
      </c>
      <c r="AJ3" s="16">
        <v>16</v>
      </c>
      <c r="AK3" s="16">
        <v>17</v>
      </c>
      <c r="AL3" s="116">
        <v>18</v>
      </c>
      <c r="AM3" s="15" t="s">
        <v>210</v>
      </c>
      <c r="AO3" s="200"/>
      <c r="AP3" s="15">
        <v>9</v>
      </c>
      <c r="AQ3" s="16">
        <v>10</v>
      </c>
      <c r="AR3" s="16">
        <v>11</v>
      </c>
      <c r="AS3" s="16">
        <v>12</v>
      </c>
      <c r="AT3" s="16">
        <v>13</v>
      </c>
      <c r="AU3" s="16">
        <v>14</v>
      </c>
      <c r="AV3" s="16">
        <v>15</v>
      </c>
      <c r="AW3" s="16">
        <v>16</v>
      </c>
      <c r="AX3" s="16">
        <v>17</v>
      </c>
      <c r="AY3" s="116">
        <v>18</v>
      </c>
      <c r="AZ3" s="14"/>
      <c r="BA3" s="200"/>
      <c r="BB3" s="15">
        <v>9</v>
      </c>
      <c r="BC3" s="16">
        <v>10</v>
      </c>
      <c r="BD3" s="16">
        <v>11</v>
      </c>
      <c r="BE3" s="16">
        <v>12</v>
      </c>
      <c r="BF3" s="16">
        <v>13</v>
      </c>
      <c r="BG3" s="16">
        <v>14</v>
      </c>
      <c r="BH3" s="16">
        <v>15</v>
      </c>
      <c r="BI3" s="16">
        <v>16</v>
      </c>
      <c r="BJ3" s="16">
        <v>17</v>
      </c>
      <c r="BK3" s="118">
        <v>18</v>
      </c>
    </row>
    <row r="4" spans="2:63" ht="14.25" customHeight="1" x14ac:dyDescent="0.2">
      <c r="B4" s="19" t="s">
        <v>1</v>
      </c>
      <c r="C4" s="8">
        <v>27.84</v>
      </c>
      <c r="D4" s="8">
        <v>27.1</v>
      </c>
      <c r="E4" s="8">
        <v>25.81</v>
      </c>
      <c r="F4" s="8">
        <v>25.25</v>
      </c>
      <c r="G4" s="8">
        <v>25.3</v>
      </c>
      <c r="H4" s="8">
        <v>24.87</v>
      </c>
      <c r="I4" s="8">
        <v>25.92</v>
      </c>
      <c r="J4" s="8"/>
      <c r="K4" s="8"/>
      <c r="L4" s="8"/>
      <c r="M4" s="7">
        <f>COUNT(C4:L4)</f>
        <v>7</v>
      </c>
      <c r="O4" s="19" t="s">
        <v>1</v>
      </c>
      <c r="P4" s="7">
        <v>1</v>
      </c>
      <c r="Q4" s="7">
        <v>16</v>
      </c>
      <c r="R4" s="7">
        <v>11</v>
      </c>
      <c r="S4" s="7">
        <v>36</v>
      </c>
      <c r="T4" s="7">
        <v>143</v>
      </c>
      <c r="U4" s="7">
        <v>198</v>
      </c>
      <c r="V4" s="7">
        <v>1127</v>
      </c>
      <c r="W4" s="7"/>
      <c r="X4" s="7"/>
      <c r="Y4" s="7"/>
      <c r="Z4" s="7">
        <f>COUNT(P4:Y4)</f>
        <v>7</v>
      </c>
      <c r="AB4" s="19" t="s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7</v>
      </c>
      <c r="AI4" s="7">
        <v>105</v>
      </c>
      <c r="AJ4" s="7">
        <v>815</v>
      </c>
      <c r="AK4" s="7"/>
      <c r="AL4" s="7"/>
      <c r="AM4" s="7">
        <f>COUNT(AC4:AL4)</f>
        <v>8</v>
      </c>
      <c r="AO4" s="19" t="s">
        <v>1</v>
      </c>
      <c r="AP4" s="122"/>
      <c r="AQ4" s="123">
        <v>-0.74</v>
      </c>
      <c r="AR4" s="123">
        <v>-1.29</v>
      </c>
      <c r="AS4" s="123">
        <v>-0.56000000000000005</v>
      </c>
      <c r="AT4" s="123">
        <v>0.05</v>
      </c>
      <c r="AU4" s="123">
        <v>-0.43</v>
      </c>
      <c r="AV4" s="123">
        <v>1.05</v>
      </c>
      <c r="AW4" s="123"/>
      <c r="AX4" s="123"/>
      <c r="AY4" s="123"/>
      <c r="AZ4" s="14"/>
      <c r="BA4" s="19" t="s">
        <v>1</v>
      </c>
      <c r="BB4" s="122"/>
      <c r="BC4" s="123">
        <f>AQ4-AQ$218</f>
        <v>0.77500000000000013</v>
      </c>
      <c r="BD4" s="123">
        <f>AR4-AR$218</f>
        <v>-0.25</v>
      </c>
      <c r="BE4" s="123">
        <f t="shared" ref="BE4:BH6" si="0">AS4-AS$218</f>
        <v>0.69</v>
      </c>
      <c r="BF4" s="123">
        <f t="shared" si="0"/>
        <v>1.0900000000000001</v>
      </c>
      <c r="BG4" s="123">
        <f t="shared" si="0"/>
        <v>0.65000000000000013</v>
      </c>
      <c r="BH4" s="123">
        <f t="shared" si="0"/>
        <v>1.62</v>
      </c>
      <c r="BI4" s="123"/>
      <c r="BJ4" s="123"/>
      <c r="BK4" s="123"/>
    </row>
    <row r="5" spans="2:63" ht="14.25" customHeight="1" x14ac:dyDescent="0.2">
      <c r="B5" s="20" t="s">
        <v>2</v>
      </c>
      <c r="C5" s="11">
        <v>27.85</v>
      </c>
      <c r="D5" s="11">
        <v>26.53</v>
      </c>
      <c r="E5" s="11">
        <v>25.3</v>
      </c>
      <c r="F5" s="11">
        <v>24.34</v>
      </c>
      <c r="G5" s="11">
        <v>24.14</v>
      </c>
      <c r="H5" s="11">
        <v>23.77</v>
      </c>
      <c r="I5" s="11">
        <v>23.79</v>
      </c>
      <c r="J5" s="11">
        <v>23.57</v>
      </c>
      <c r="K5" s="11">
        <v>23.68</v>
      </c>
      <c r="L5" s="11">
        <v>23.96</v>
      </c>
      <c r="M5" s="10">
        <f t="shared" ref="M5:M68" si="1">COUNT(C5:L5)</f>
        <v>10</v>
      </c>
      <c r="O5" s="20" t="s">
        <v>2</v>
      </c>
      <c r="P5" s="9">
        <v>2</v>
      </c>
      <c r="Q5" s="9">
        <v>4</v>
      </c>
      <c r="R5" s="10">
        <v>4</v>
      </c>
      <c r="S5" s="10">
        <v>2</v>
      </c>
      <c r="T5" s="10">
        <v>9</v>
      </c>
      <c r="U5" s="10">
        <v>15</v>
      </c>
      <c r="V5" s="10">
        <v>27</v>
      </c>
      <c r="W5" s="10">
        <v>31</v>
      </c>
      <c r="X5" s="10">
        <v>58</v>
      </c>
      <c r="Y5" s="10">
        <v>168</v>
      </c>
      <c r="Z5" s="10">
        <f t="shared" ref="Z5:Z68" si="2">COUNT(P5:Y5)</f>
        <v>10</v>
      </c>
      <c r="AB5" s="20" t="s">
        <v>2</v>
      </c>
      <c r="AC5" s="9">
        <v>2</v>
      </c>
      <c r="AD5" s="9">
        <v>4</v>
      </c>
      <c r="AE5" s="10">
        <v>4</v>
      </c>
      <c r="AF5" s="10">
        <v>2</v>
      </c>
      <c r="AG5" s="10">
        <v>9</v>
      </c>
      <c r="AH5" s="10">
        <v>9</v>
      </c>
      <c r="AI5" s="10">
        <v>15</v>
      </c>
      <c r="AJ5" s="10">
        <v>31</v>
      </c>
      <c r="AK5" s="10">
        <v>53</v>
      </c>
      <c r="AL5" s="10">
        <v>168</v>
      </c>
      <c r="AM5" s="10">
        <f t="shared" ref="AM5:AM68" si="3">COUNT(AC5:AL5)</f>
        <v>10</v>
      </c>
      <c r="AO5" s="20" t="s">
        <v>2</v>
      </c>
      <c r="AP5" s="87"/>
      <c r="AQ5" s="124">
        <v>-1.32</v>
      </c>
      <c r="AR5" s="124">
        <v>-1.23</v>
      </c>
      <c r="AS5" s="124">
        <v>-0.96</v>
      </c>
      <c r="AT5" s="124">
        <v>-0.2</v>
      </c>
      <c r="AU5" s="124">
        <v>-0.37</v>
      </c>
      <c r="AV5" s="124">
        <v>0.02</v>
      </c>
      <c r="AW5" s="124">
        <v>-0.22</v>
      </c>
      <c r="AX5" s="124">
        <v>0.11</v>
      </c>
      <c r="AY5" s="124">
        <v>0.28000000000000003</v>
      </c>
      <c r="AZ5" s="14"/>
      <c r="BA5" s="20" t="s">
        <v>2</v>
      </c>
      <c r="BB5" s="87"/>
      <c r="BC5" s="123">
        <f t="shared" ref="BC5:BC6" si="4">AQ5-AQ$218</f>
        <v>0.19500000000000006</v>
      </c>
      <c r="BD5" s="123">
        <f t="shared" ref="BD5:BD6" si="5">AR5-AR$218</f>
        <v>-0.18999999999999995</v>
      </c>
      <c r="BE5" s="123">
        <f t="shared" si="0"/>
        <v>0.29000000000000004</v>
      </c>
      <c r="BF5" s="123">
        <f t="shared" si="0"/>
        <v>0.84000000000000008</v>
      </c>
      <c r="BG5" s="123">
        <f t="shared" si="0"/>
        <v>0.71000000000000008</v>
      </c>
      <c r="BH5" s="123">
        <f t="shared" si="0"/>
        <v>0.59000000000000008</v>
      </c>
      <c r="BI5" s="123">
        <f t="shared" ref="BI5:BI6" si="6">AW5-AW$218</f>
        <v>0.18999999999999997</v>
      </c>
      <c r="BJ5" s="123">
        <f t="shared" ref="BJ5:BJ6" si="7">AX5-AX$218</f>
        <v>0.4</v>
      </c>
      <c r="BK5" s="123">
        <f t="shared" ref="BK5:BK6" si="8">AY5-AY$218</f>
        <v>0.57000000000000006</v>
      </c>
    </row>
    <row r="6" spans="2:63" ht="14.25" customHeight="1" x14ac:dyDescent="0.2">
      <c r="B6" s="19" t="s">
        <v>3</v>
      </c>
      <c r="C6" s="8">
        <v>27.87</v>
      </c>
      <c r="D6" s="8">
        <v>26.31</v>
      </c>
      <c r="E6" s="8">
        <v>25.44</v>
      </c>
      <c r="F6" s="8">
        <v>24.58</v>
      </c>
      <c r="G6" s="8">
        <v>24.31</v>
      </c>
      <c r="H6" s="8">
        <v>23.95</v>
      </c>
      <c r="I6" s="8">
        <v>24.15</v>
      </c>
      <c r="J6" s="8">
        <v>24.51</v>
      </c>
      <c r="K6" s="8">
        <v>24.29</v>
      </c>
      <c r="L6" s="3">
        <v>24.29</v>
      </c>
      <c r="M6" s="34">
        <f t="shared" si="1"/>
        <v>10</v>
      </c>
      <c r="O6" s="19" t="s">
        <v>3</v>
      </c>
      <c r="P6" s="2">
        <v>3</v>
      </c>
      <c r="Q6" s="2">
        <v>3</v>
      </c>
      <c r="R6" s="2">
        <v>5</v>
      </c>
      <c r="S6" s="2">
        <v>7</v>
      </c>
      <c r="T6" s="2">
        <v>10</v>
      </c>
      <c r="U6" s="2">
        <v>26</v>
      </c>
      <c r="V6" s="2">
        <v>76</v>
      </c>
      <c r="W6" s="2">
        <v>270</v>
      </c>
      <c r="X6" s="2">
        <v>221</v>
      </c>
      <c r="Y6" s="2">
        <v>200</v>
      </c>
      <c r="Z6" s="34">
        <f t="shared" si="2"/>
        <v>10</v>
      </c>
      <c r="AB6" s="19" t="s">
        <v>3</v>
      </c>
      <c r="AC6" s="2">
        <v>2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3</v>
      </c>
      <c r="AJ6" s="2">
        <v>3</v>
      </c>
      <c r="AK6" s="2">
        <v>4</v>
      </c>
      <c r="AL6" s="2">
        <v>1</v>
      </c>
      <c r="AM6" s="34">
        <f t="shared" si="3"/>
        <v>10</v>
      </c>
      <c r="AO6" s="19" t="s">
        <v>3</v>
      </c>
      <c r="AP6" s="87"/>
      <c r="AQ6" s="124">
        <v>-1.56</v>
      </c>
      <c r="AR6" s="124">
        <v>-0.87</v>
      </c>
      <c r="AS6" s="124">
        <v>-0.86</v>
      </c>
      <c r="AT6" s="124">
        <v>-0.27</v>
      </c>
      <c r="AU6" s="124">
        <v>-0.36</v>
      </c>
      <c r="AV6" s="124">
        <v>0.2</v>
      </c>
      <c r="AW6" s="124">
        <v>0.36</v>
      </c>
      <c r="AX6" s="124">
        <v>-0.22</v>
      </c>
      <c r="AY6" s="124">
        <v>0</v>
      </c>
      <c r="AZ6" s="14"/>
      <c r="BA6" s="19" t="s">
        <v>3</v>
      </c>
      <c r="BB6" s="87"/>
      <c r="BC6" s="123">
        <f t="shared" si="4"/>
        <v>-4.4999999999999929E-2</v>
      </c>
      <c r="BD6" s="123">
        <f t="shared" si="5"/>
        <v>0.17000000000000004</v>
      </c>
      <c r="BE6" s="123">
        <f t="shared" si="0"/>
        <v>0.39</v>
      </c>
      <c r="BF6" s="123">
        <f t="shared" si="0"/>
        <v>0.77</v>
      </c>
      <c r="BG6" s="123">
        <f t="shared" si="0"/>
        <v>0.72000000000000008</v>
      </c>
      <c r="BH6" s="123">
        <f t="shared" si="0"/>
        <v>0.77</v>
      </c>
      <c r="BI6" s="123">
        <f t="shared" si="6"/>
        <v>0.77</v>
      </c>
      <c r="BJ6" s="123">
        <f t="shared" si="7"/>
        <v>7.0000000000000034E-2</v>
      </c>
      <c r="BK6" s="123">
        <f t="shared" si="8"/>
        <v>0.28999999999999998</v>
      </c>
    </row>
    <row r="7" spans="2:63" ht="14.25" customHeight="1" x14ac:dyDescent="0.2">
      <c r="B7" s="20" t="s">
        <v>4</v>
      </c>
      <c r="C7" s="11">
        <v>27.95</v>
      </c>
      <c r="D7" s="11"/>
      <c r="E7" s="11"/>
      <c r="F7" s="11"/>
      <c r="G7" s="11"/>
      <c r="H7" s="11"/>
      <c r="I7" s="11"/>
      <c r="J7" s="11"/>
      <c r="K7" s="11"/>
      <c r="L7" s="11"/>
      <c r="M7" s="10">
        <f t="shared" si="1"/>
        <v>1</v>
      </c>
      <c r="O7" s="20" t="s">
        <v>4</v>
      </c>
      <c r="P7" s="10">
        <v>4</v>
      </c>
      <c r="Q7" s="10"/>
      <c r="R7" s="10"/>
      <c r="S7" s="10"/>
      <c r="T7" s="10"/>
      <c r="U7" s="10"/>
      <c r="V7" s="10"/>
      <c r="W7" s="10"/>
      <c r="X7" s="10"/>
      <c r="Y7" s="10"/>
      <c r="Z7" s="10">
        <f t="shared" si="2"/>
        <v>1</v>
      </c>
      <c r="AB7" s="20" t="s">
        <v>4</v>
      </c>
      <c r="AC7" s="10">
        <v>3</v>
      </c>
      <c r="AD7" s="10"/>
      <c r="AE7" s="10"/>
      <c r="AF7" s="10"/>
      <c r="AG7" s="10"/>
      <c r="AH7" s="10"/>
      <c r="AI7" s="10"/>
      <c r="AJ7" s="10"/>
      <c r="AK7" s="10"/>
      <c r="AL7" s="10"/>
      <c r="AM7" s="10">
        <f t="shared" si="3"/>
        <v>1</v>
      </c>
      <c r="AO7" s="20" t="s">
        <v>4</v>
      </c>
      <c r="AP7" s="87"/>
      <c r="AQ7" s="124"/>
      <c r="AR7" s="124"/>
      <c r="AS7" s="124"/>
      <c r="AT7" s="124"/>
      <c r="AU7" s="124"/>
      <c r="AV7" s="124"/>
      <c r="AW7" s="124"/>
      <c r="AX7" s="124"/>
      <c r="AY7" s="124"/>
      <c r="AZ7" s="14"/>
      <c r="BA7" s="20" t="s">
        <v>4</v>
      </c>
      <c r="BB7" s="87"/>
      <c r="BC7" s="124"/>
      <c r="BD7" s="124"/>
      <c r="BE7" s="124"/>
      <c r="BF7" s="124"/>
      <c r="BG7" s="124"/>
      <c r="BH7" s="124"/>
      <c r="BI7" s="124"/>
      <c r="BJ7" s="124"/>
      <c r="BK7" s="124"/>
    </row>
    <row r="8" spans="2:63" ht="14.25" customHeight="1" x14ac:dyDescent="0.2">
      <c r="B8" s="19" t="s">
        <v>5</v>
      </c>
      <c r="C8" s="8">
        <v>27.97</v>
      </c>
      <c r="D8" s="8">
        <v>25.53</v>
      </c>
      <c r="E8" s="8">
        <v>26.13</v>
      </c>
      <c r="F8" s="4">
        <v>23.75</v>
      </c>
      <c r="G8" s="8">
        <v>23.92</v>
      </c>
      <c r="H8" s="4">
        <v>23.21</v>
      </c>
      <c r="I8" s="4">
        <v>23.49</v>
      </c>
      <c r="J8" s="4">
        <v>23.24</v>
      </c>
      <c r="K8" s="4">
        <v>23.24</v>
      </c>
      <c r="L8" s="3">
        <v>22.64</v>
      </c>
      <c r="M8" s="34">
        <f t="shared" si="1"/>
        <v>10</v>
      </c>
      <c r="O8" s="19" t="s">
        <v>5</v>
      </c>
      <c r="P8" s="1">
        <v>5</v>
      </c>
      <c r="Q8" s="1">
        <v>1</v>
      </c>
      <c r="R8" s="2">
        <v>27</v>
      </c>
      <c r="S8" s="2">
        <v>1</v>
      </c>
      <c r="T8" s="2">
        <v>4</v>
      </c>
      <c r="U8" s="2">
        <v>3</v>
      </c>
      <c r="V8" s="2">
        <v>13</v>
      </c>
      <c r="W8" s="2">
        <v>12</v>
      </c>
      <c r="X8" s="2">
        <v>15</v>
      </c>
      <c r="Y8" s="2">
        <v>8</v>
      </c>
      <c r="Z8" s="34">
        <f t="shared" si="2"/>
        <v>10</v>
      </c>
      <c r="AB8" s="19" t="s">
        <v>5</v>
      </c>
      <c r="AC8" s="1">
        <v>2</v>
      </c>
      <c r="AD8" s="1">
        <v>1</v>
      </c>
      <c r="AE8" s="2">
        <v>6</v>
      </c>
      <c r="AF8" s="2">
        <v>1</v>
      </c>
      <c r="AG8" s="2">
        <v>1</v>
      </c>
      <c r="AH8" s="2">
        <v>2</v>
      </c>
      <c r="AI8" s="2">
        <v>1</v>
      </c>
      <c r="AJ8" s="2">
        <v>6</v>
      </c>
      <c r="AK8" s="2">
        <v>1</v>
      </c>
      <c r="AL8" s="2">
        <v>5</v>
      </c>
      <c r="AM8" s="34">
        <f t="shared" si="3"/>
        <v>10</v>
      </c>
      <c r="AO8" s="19" t="s">
        <v>5</v>
      </c>
      <c r="AP8" s="87"/>
      <c r="AQ8" s="124">
        <v>-2.44</v>
      </c>
      <c r="AR8" s="124">
        <v>0.6</v>
      </c>
      <c r="AS8" s="124">
        <v>-2.38</v>
      </c>
      <c r="AT8" s="124">
        <v>0.17</v>
      </c>
      <c r="AU8" s="124">
        <v>-0.71</v>
      </c>
      <c r="AV8" s="124">
        <v>0.28000000000000003</v>
      </c>
      <c r="AW8" s="124">
        <v>-0.25</v>
      </c>
      <c r="AX8" s="124">
        <v>0</v>
      </c>
      <c r="AY8" s="124">
        <v>-0.6</v>
      </c>
      <c r="AZ8" s="14"/>
      <c r="BA8" s="19" t="s">
        <v>5</v>
      </c>
      <c r="BB8" s="87"/>
      <c r="BC8" s="123">
        <f t="shared" ref="BC8:BC9" si="9">AQ8-AQ$218</f>
        <v>-0.92499999999999982</v>
      </c>
      <c r="BD8" s="123">
        <f t="shared" ref="BD8:BD9" si="10">AR8-AR$218</f>
        <v>1.6400000000000001</v>
      </c>
      <c r="BE8" s="123">
        <f t="shared" ref="BE8:BE9" si="11">AS8-AS$218</f>
        <v>-1.1299999999999999</v>
      </c>
      <c r="BF8" s="123">
        <f t="shared" ref="BF8:BF9" si="12">AT8-AT$218</f>
        <v>1.21</v>
      </c>
      <c r="BG8" s="123">
        <f t="shared" ref="BG8:BG9" si="13">AU8-AU$218</f>
        <v>0.37000000000000011</v>
      </c>
      <c r="BH8" s="123">
        <f t="shared" ref="BH8:BH9" si="14">AV8-AV$218</f>
        <v>0.85000000000000009</v>
      </c>
      <c r="BI8" s="123">
        <f t="shared" ref="BI8:BI9" si="15">AW8-AW$218</f>
        <v>0.15999999999999998</v>
      </c>
      <c r="BJ8" s="123">
        <f t="shared" ref="BJ8:BJ9" si="16">AX8-AX$218</f>
        <v>0.29000000000000004</v>
      </c>
      <c r="BK8" s="123">
        <f t="shared" ref="BK8:BK9" si="17">AY8-AY$218</f>
        <v>-0.31</v>
      </c>
    </row>
    <row r="9" spans="2:63" ht="14.25" customHeight="1" x14ac:dyDescent="0.2">
      <c r="B9" s="20" t="s">
        <v>6</v>
      </c>
      <c r="C9" s="11">
        <v>28.05</v>
      </c>
      <c r="D9" s="11">
        <v>27.95</v>
      </c>
      <c r="E9" s="11">
        <v>27.35</v>
      </c>
      <c r="F9" s="11">
        <v>25.71</v>
      </c>
      <c r="G9" s="11">
        <v>25.03</v>
      </c>
      <c r="H9" s="11">
        <v>24.29</v>
      </c>
      <c r="I9" s="11">
        <v>24.75</v>
      </c>
      <c r="J9" s="11">
        <v>24.63</v>
      </c>
      <c r="K9" s="11">
        <v>25.5</v>
      </c>
      <c r="L9" s="12">
        <v>25.11</v>
      </c>
      <c r="M9" s="35">
        <f t="shared" si="1"/>
        <v>10</v>
      </c>
      <c r="O9" s="20" t="s">
        <v>6</v>
      </c>
      <c r="P9" s="10">
        <v>6</v>
      </c>
      <c r="Q9" s="10">
        <v>67</v>
      </c>
      <c r="R9" s="10">
        <v>198</v>
      </c>
      <c r="S9" s="10">
        <v>95</v>
      </c>
      <c r="T9" s="10">
        <v>67</v>
      </c>
      <c r="U9" s="10">
        <v>58</v>
      </c>
      <c r="V9" s="10">
        <v>270</v>
      </c>
      <c r="W9" s="10">
        <v>340</v>
      </c>
      <c r="X9" s="10">
        <v>1070</v>
      </c>
      <c r="Y9" s="10">
        <v>522</v>
      </c>
      <c r="Z9" s="35">
        <f t="shared" si="2"/>
        <v>10</v>
      </c>
      <c r="AB9" s="20" t="s">
        <v>6</v>
      </c>
      <c r="AC9" s="10">
        <v>1</v>
      </c>
      <c r="AD9" s="10">
        <v>2</v>
      </c>
      <c r="AE9" s="10">
        <v>2</v>
      </c>
      <c r="AF9" s="10">
        <v>2</v>
      </c>
      <c r="AG9" s="10">
        <v>1</v>
      </c>
      <c r="AH9" s="10">
        <v>1</v>
      </c>
      <c r="AI9" s="10">
        <v>5</v>
      </c>
      <c r="AJ9" s="10">
        <v>3</v>
      </c>
      <c r="AK9" s="10">
        <v>19</v>
      </c>
      <c r="AL9" s="10">
        <v>100</v>
      </c>
      <c r="AM9" s="35">
        <f t="shared" si="3"/>
        <v>10</v>
      </c>
      <c r="AO9" s="20" t="s">
        <v>6</v>
      </c>
      <c r="AP9" s="87"/>
      <c r="AQ9" s="124">
        <v>-0.1</v>
      </c>
      <c r="AR9" s="124">
        <v>-0.6</v>
      </c>
      <c r="AS9" s="124">
        <v>-1.64</v>
      </c>
      <c r="AT9" s="124">
        <v>-0.68</v>
      </c>
      <c r="AU9" s="124">
        <v>-0.74</v>
      </c>
      <c r="AV9" s="124">
        <v>0.46</v>
      </c>
      <c r="AW9" s="124">
        <v>-0.12</v>
      </c>
      <c r="AX9" s="124">
        <v>0.87</v>
      </c>
      <c r="AY9" s="124">
        <v>-0.39</v>
      </c>
      <c r="AZ9" s="14"/>
      <c r="BA9" s="20" t="s">
        <v>6</v>
      </c>
      <c r="BB9" s="87"/>
      <c r="BC9" s="123">
        <f t="shared" si="9"/>
        <v>1.415</v>
      </c>
      <c r="BD9" s="123">
        <f t="shared" si="10"/>
        <v>0.44000000000000006</v>
      </c>
      <c r="BE9" s="123">
        <f t="shared" si="11"/>
        <v>-0.3899999999999999</v>
      </c>
      <c r="BF9" s="123">
        <f t="shared" si="12"/>
        <v>0.36</v>
      </c>
      <c r="BG9" s="123">
        <f t="shared" si="13"/>
        <v>0.34000000000000008</v>
      </c>
      <c r="BH9" s="123">
        <f t="shared" si="14"/>
        <v>1.03</v>
      </c>
      <c r="BI9" s="123">
        <f t="shared" si="15"/>
        <v>0.28999999999999998</v>
      </c>
      <c r="BJ9" s="123">
        <f t="shared" si="16"/>
        <v>1.1600000000000001</v>
      </c>
      <c r="BK9" s="123">
        <f t="shared" si="17"/>
        <v>-0.10000000000000003</v>
      </c>
    </row>
    <row r="10" spans="2:63" ht="14.25" customHeight="1" x14ac:dyDescent="0.2">
      <c r="B10" s="19" t="s">
        <v>7</v>
      </c>
      <c r="C10" s="8">
        <v>28.17</v>
      </c>
      <c r="D10" s="8"/>
      <c r="E10" s="8"/>
      <c r="F10" s="8"/>
      <c r="G10" s="8"/>
      <c r="H10" s="8"/>
      <c r="I10" s="8"/>
      <c r="J10" s="8"/>
      <c r="K10" s="8"/>
      <c r="L10" s="8"/>
      <c r="M10" s="7">
        <f t="shared" si="1"/>
        <v>1</v>
      </c>
      <c r="O10" s="19" t="s">
        <v>7</v>
      </c>
      <c r="P10" s="2">
        <v>7</v>
      </c>
      <c r="Q10" s="2"/>
      <c r="R10" s="2"/>
      <c r="S10" s="2"/>
      <c r="T10" s="2"/>
      <c r="U10" s="2"/>
      <c r="V10" s="2"/>
      <c r="W10" s="2"/>
      <c r="X10" s="2"/>
      <c r="Y10" s="2"/>
      <c r="Z10" s="7">
        <f t="shared" si="2"/>
        <v>1</v>
      </c>
      <c r="AB10" s="19" t="s">
        <v>7</v>
      </c>
      <c r="AC10" s="2">
        <v>5</v>
      </c>
      <c r="AD10" s="2"/>
      <c r="AE10" s="2"/>
      <c r="AF10" s="2"/>
      <c r="AG10" s="2"/>
      <c r="AH10" s="2"/>
      <c r="AI10" s="2"/>
      <c r="AJ10" s="2"/>
      <c r="AK10" s="2"/>
      <c r="AL10" s="2"/>
      <c r="AM10" s="7">
        <f t="shared" si="3"/>
        <v>1</v>
      </c>
      <c r="AN10" s="14" t="s">
        <v>212</v>
      </c>
      <c r="AO10" s="19" t="s">
        <v>7</v>
      </c>
      <c r="AP10" s="87"/>
      <c r="AQ10" s="124"/>
      <c r="AR10" s="124"/>
      <c r="AS10" s="124"/>
      <c r="AT10" s="124"/>
      <c r="AU10" s="124"/>
      <c r="AV10" s="124"/>
      <c r="AW10" s="124"/>
      <c r="AX10" s="124"/>
      <c r="AY10" s="124"/>
      <c r="AZ10" s="14"/>
      <c r="BA10" s="19" t="s">
        <v>7</v>
      </c>
      <c r="BB10" s="87"/>
      <c r="BC10" s="124"/>
      <c r="BD10" s="124"/>
      <c r="BE10" s="124"/>
      <c r="BF10" s="124"/>
      <c r="BG10" s="124"/>
      <c r="BH10" s="124"/>
      <c r="BI10" s="124"/>
      <c r="BJ10" s="124"/>
      <c r="BK10" s="124"/>
    </row>
    <row r="11" spans="2:63" ht="14.25" customHeight="1" x14ac:dyDescent="0.2">
      <c r="B11" s="20" t="s">
        <v>8</v>
      </c>
      <c r="C11" s="11">
        <v>28.64</v>
      </c>
      <c r="D11" s="11">
        <v>27.79</v>
      </c>
      <c r="E11" s="11">
        <v>26.7</v>
      </c>
      <c r="F11" s="11">
        <v>25.38</v>
      </c>
      <c r="G11" s="11"/>
      <c r="H11" s="11"/>
      <c r="I11" s="11">
        <v>25.9</v>
      </c>
      <c r="J11" s="11">
        <v>23.76</v>
      </c>
      <c r="K11" s="11">
        <v>23.48</v>
      </c>
      <c r="L11" s="11"/>
      <c r="M11" s="10">
        <f t="shared" si="1"/>
        <v>7</v>
      </c>
      <c r="O11" s="20" t="s">
        <v>8</v>
      </c>
      <c r="P11" s="10">
        <v>8</v>
      </c>
      <c r="Q11" s="10">
        <v>50</v>
      </c>
      <c r="R11" s="10">
        <v>70</v>
      </c>
      <c r="S11" s="10">
        <v>48</v>
      </c>
      <c r="T11" s="10"/>
      <c r="U11" s="10"/>
      <c r="V11" s="10">
        <v>1099</v>
      </c>
      <c r="W11" s="10">
        <v>51</v>
      </c>
      <c r="X11" s="10">
        <v>34</v>
      </c>
      <c r="Y11" s="10"/>
      <c r="Z11" s="10">
        <f t="shared" si="2"/>
        <v>7</v>
      </c>
      <c r="AB11" s="20" t="s">
        <v>8</v>
      </c>
      <c r="AC11" s="10">
        <v>4</v>
      </c>
      <c r="AD11" s="10">
        <v>27</v>
      </c>
      <c r="AE11" s="10">
        <v>8</v>
      </c>
      <c r="AF11" s="10">
        <v>4</v>
      </c>
      <c r="AG11" s="10">
        <v>3</v>
      </c>
      <c r="AH11" s="10">
        <v>12</v>
      </c>
      <c r="AI11" s="10">
        <v>36</v>
      </c>
      <c r="AJ11" s="10">
        <v>6</v>
      </c>
      <c r="AK11" s="10">
        <v>8</v>
      </c>
      <c r="AL11" s="10">
        <v>23</v>
      </c>
      <c r="AM11" s="10">
        <f t="shared" si="3"/>
        <v>10</v>
      </c>
      <c r="AO11" s="20" t="s">
        <v>8</v>
      </c>
      <c r="AP11" s="87"/>
      <c r="AQ11" s="124">
        <v>-0.85</v>
      </c>
      <c r="AR11" s="124">
        <v>-1.0900000000000001</v>
      </c>
      <c r="AS11" s="124">
        <v>-1.32</v>
      </c>
      <c r="AT11" s="124"/>
      <c r="AU11" s="124"/>
      <c r="AV11" s="124"/>
      <c r="AW11" s="124">
        <v>-2.14</v>
      </c>
      <c r="AX11" s="124">
        <v>-0.28000000000000003</v>
      </c>
      <c r="AY11" s="124"/>
      <c r="AZ11" s="14"/>
      <c r="BA11" s="20" t="s">
        <v>8</v>
      </c>
      <c r="BB11" s="87"/>
      <c r="BC11" s="123">
        <f t="shared" ref="BC11:BE18" si="18">AQ11-AQ$218</f>
        <v>0.66500000000000015</v>
      </c>
      <c r="BD11" s="123">
        <f t="shared" si="18"/>
        <v>-5.0000000000000044E-2</v>
      </c>
      <c r="BE11" s="123">
        <f t="shared" si="18"/>
        <v>-7.0000000000000062E-2</v>
      </c>
      <c r="BF11" s="124"/>
      <c r="BG11" s="124"/>
      <c r="BH11" s="124"/>
      <c r="BI11" s="123">
        <f t="shared" ref="BI11:BJ15" si="19">AW11-AW$218</f>
        <v>-1.7300000000000002</v>
      </c>
      <c r="BJ11" s="123">
        <f t="shared" si="19"/>
        <v>1.0000000000000009E-2</v>
      </c>
      <c r="BK11" s="124"/>
    </row>
    <row r="12" spans="2:63" ht="14.25" customHeight="1" x14ac:dyDescent="0.2">
      <c r="B12" s="19" t="s">
        <v>9</v>
      </c>
      <c r="C12" s="8">
        <v>28.68</v>
      </c>
      <c r="D12" s="8">
        <v>28.05</v>
      </c>
      <c r="E12" s="8">
        <v>26.58</v>
      </c>
      <c r="F12" s="8">
        <v>26.3</v>
      </c>
      <c r="G12" s="8">
        <v>26.61</v>
      </c>
      <c r="H12" s="4">
        <v>25.49</v>
      </c>
      <c r="I12" s="8">
        <v>25.61</v>
      </c>
      <c r="J12" s="4">
        <v>24.38</v>
      </c>
      <c r="K12" s="4">
        <v>23.86</v>
      </c>
      <c r="L12" s="8">
        <v>23.96</v>
      </c>
      <c r="M12" s="7">
        <f t="shared" si="1"/>
        <v>10</v>
      </c>
      <c r="O12" s="19" t="s">
        <v>9</v>
      </c>
      <c r="P12" s="2">
        <v>9</v>
      </c>
      <c r="Q12" s="2">
        <v>73</v>
      </c>
      <c r="R12" s="2">
        <v>56</v>
      </c>
      <c r="S12" s="2">
        <v>276</v>
      </c>
      <c r="T12" s="2">
        <v>897</v>
      </c>
      <c r="U12" s="2">
        <v>504</v>
      </c>
      <c r="V12" s="2">
        <v>824</v>
      </c>
      <c r="W12" s="2">
        <v>207</v>
      </c>
      <c r="X12" s="2">
        <v>83</v>
      </c>
      <c r="Y12" s="2">
        <v>168</v>
      </c>
      <c r="Z12" s="7">
        <f t="shared" si="2"/>
        <v>10</v>
      </c>
      <c r="AB12" s="19" t="s">
        <v>9</v>
      </c>
      <c r="AC12" s="2">
        <v>9</v>
      </c>
      <c r="AD12" s="2">
        <v>43</v>
      </c>
      <c r="AE12" s="2">
        <v>47</v>
      </c>
      <c r="AF12" s="2">
        <v>4</v>
      </c>
      <c r="AG12" s="2">
        <v>100</v>
      </c>
      <c r="AH12" s="2">
        <v>613</v>
      </c>
      <c r="AI12" s="2">
        <v>261</v>
      </c>
      <c r="AJ12" s="2">
        <v>120</v>
      </c>
      <c r="AK12" s="2">
        <v>28</v>
      </c>
      <c r="AL12" s="2">
        <v>51</v>
      </c>
      <c r="AM12" s="7">
        <f t="shared" si="3"/>
        <v>10</v>
      </c>
      <c r="AO12" s="19" t="s">
        <v>9</v>
      </c>
      <c r="AP12" s="87"/>
      <c r="AQ12" s="124">
        <v>-0.63</v>
      </c>
      <c r="AR12" s="124">
        <v>-1.47</v>
      </c>
      <c r="AS12" s="124">
        <v>-0.28000000000000003</v>
      </c>
      <c r="AT12" s="124">
        <v>0.31</v>
      </c>
      <c r="AU12" s="124">
        <v>-1.1200000000000001</v>
      </c>
      <c r="AV12" s="124">
        <v>0.12</v>
      </c>
      <c r="AW12" s="124">
        <v>-1.23</v>
      </c>
      <c r="AX12" s="124">
        <v>-0.52</v>
      </c>
      <c r="AY12" s="124">
        <v>0.1</v>
      </c>
      <c r="AZ12" s="14"/>
      <c r="BA12" s="19" t="s">
        <v>9</v>
      </c>
      <c r="BB12" s="87"/>
      <c r="BC12" s="123">
        <f t="shared" si="18"/>
        <v>0.88500000000000012</v>
      </c>
      <c r="BD12" s="123">
        <f t="shared" si="18"/>
        <v>-0.42999999999999994</v>
      </c>
      <c r="BE12" s="123">
        <f t="shared" si="18"/>
        <v>0.97</v>
      </c>
      <c r="BF12" s="123">
        <f t="shared" ref="BF12:BF17" si="20">AT12-AT$218</f>
        <v>1.35</v>
      </c>
      <c r="BG12" s="123">
        <f t="shared" ref="BG12:BG17" si="21">AU12-AU$218</f>
        <v>-4.0000000000000036E-2</v>
      </c>
      <c r="BH12" s="123">
        <f t="shared" ref="BH12:BH15" si="22">AV12-AV$218</f>
        <v>0.69000000000000006</v>
      </c>
      <c r="BI12" s="123">
        <f t="shared" si="19"/>
        <v>-0.82000000000000006</v>
      </c>
      <c r="BJ12" s="123">
        <f t="shared" si="19"/>
        <v>-0.22999999999999998</v>
      </c>
      <c r="BK12" s="123">
        <f t="shared" ref="BK12:BK14" si="23">AY12-AY$218</f>
        <v>0.39</v>
      </c>
    </row>
    <row r="13" spans="2:63" ht="14.25" customHeight="1" x14ac:dyDescent="0.2">
      <c r="B13" s="20" t="s">
        <v>10</v>
      </c>
      <c r="C13" s="11">
        <v>28.72</v>
      </c>
      <c r="D13" s="11">
        <v>27.19</v>
      </c>
      <c r="E13" s="11">
        <v>26.95</v>
      </c>
      <c r="F13" s="11">
        <v>25.99</v>
      </c>
      <c r="G13" s="11">
        <v>25.69</v>
      </c>
      <c r="H13" s="11">
        <v>24.72</v>
      </c>
      <c r="I13" s="13">
        <v>24.72</v>
      </c>
      <c r="J13" s="11">
        <v>25.76</v>
      </c>
      <c r="K13" s="13">
        <v>24.72</v>
      </c>
      <c r="L13" s="13">
        <v>24.72</v>
      </c>
      <c r="M13" s="36">
        <f t="shared" si="1"/>
        <v>10</v>
      </c>
      <c r="O13" s="20" t="s">
        <v>10</v>
      </c>
      <c r="P13" s="10">
        <v>10</v>
      </c>
      <c r="Q13" s="10">
        <v>21</v>
      </c>
      <c r="R13" s="10">
        <v>100</v>
      </c>
      <c r="S13" s="10">
        <v>172</v>
      </c>
      <c r="T13" s="10">
        <v>269</v>
      </c>
      <c r="U13" s="10">
        <v>151</v>
      </c>
      <c r="V13" s="10">
        <v>246</v>
      </c>
      <c r="W13" s="10">
        <v>1279</v>
      </c>
      <c r="X13" s="10">
        <v>421</v>
      </c>
      <c r="Y13" s="10">
        <v>361</v>
      </c>
      <c r="Z13" s="36">
        <f t="shared" si="2"/>
        <v>10</v>
      </c>
      <c r="AB13" s="20" t="s">
        <v>10</v>
      </c>
      <c r="AC13" s="10">
        <v>1</v>
      </c>
      <c r="AD13" s="10">
        <v>2</v>
      </c>
      <c r="AE13" s="10">
        <v>1</v>
      </c>
      <c r="AF13" s="10">
        <v>1</v>
      </c>
      <c r="AG13" s="10">
        <v>5</v>
      </c>
      <c r="AH13" s="10">
        <v>15</v>
      </c>
      <c r="AI13" s="10">
        <v>21</v>
      </c>
      <c r="AJ13" s="10">
        <v>71</v>
      </c>
      <c r="AK13" s="10">
        <v>71</v>
      </c>
      <c r="AL13" s="10">
        <v>117</v>
      </c>
      <c r="AM13" s="36">
        <f t="shared" si="3"/>
        <v>10</v>
      </c>
      <c r="AO13" s="20" t="s">
        <v>10</v>
      </c>
      <c r="AP13" s="87"/>
      <c r="AQ13" s="124">
        <v>-1.53</v>
      </c>
      <c r="AR13" s="124">
        <v>-0.24</v>
      </c>
      <c r="AS13" s="124">
        <v>-0.96</v>
      </c>
      <c r="AT13" s="124">
        <v>-0.3</v>
      </c>
      <c r="AU13" s="124">
        <v>-0.97</v>
      </c>
      <c r="AV13" s="124">
        <v>0</v>
      </c>
      <c r="AW13" s="124">
        <v>1.04</v>
      </c>
      <c r="AX13" s="124">
        <v>-1.04</v>
      </c>
      <c r="AY13" s="124">
        <v>0</v>
      </c>
      <c r="AZ13" s="14"/>
      <c r="BA13" s="20" t="s">
        <v>10</v>
      </c>
      <c r="BB13" s="87"/>
      <c r="BC13" s="123">
        <f t="shared" si="18"/>
        <v>-1.4999999999999902E-2</v>
      </c>
      <c r="BD13" s="123">
        <f t="shared" si="18"/>
        <v>0.8</v>
      </c>
      <c r="BE13" s="123">
        <f t="shared" si="18"/>
        <v>0.29000000000000004</v>
      </c>
      <c r="BF13" s="123">
        <f t="shared" si="20"/>
        <v>0.74</v>
      </c>
      <c r="BG13" s="123">
        <f t="shared" si="21"/>
        <v>0.1100000000000001</v>
      </c>
      <c r="BH13" s="123">
        <f t="shared" si="22"/>
        <v>0.57000000000000006</v>
      </c>
      <c r="BI13" s="123">
        <f t="shared" si="19"/>
        <v>1.45</v>
      </c>
      <c r="BJ13" s="123">
        <f t="shared" si="19"/>
        <v>-0.75</v>
      </c>
      <c r="BK13" s="123">
        <f t="shared" si="23"/>
        <v>0.28999999999999998</v>
      </c>
    </row>
    <row r="14" spans="2:63" ht="14.25" customHeight="1" x14ac:dyDescent="0.2">
      <c r="B14" s="19" t="s">
        <v>11</v>
      </c>
      <c r="C14" s="8">
        <v>28.86</v>
      </c>
      <c r="D14" s="8">
        <v>27.33</v>
      </c>
      <c r="E14" s="8">
        <v>25.96</v>
      </c>
      <c r="F14" s="8">
        <v>25.41</v>
      </c>
      <c r="G14" s="8">
        <v>25.17</v>
      </c>
      <c r="H14" s="8">
        <v>25.6</v>
      </c>
      <c r="I14" s="4">
        <v>25.6</v>
      </c>
      <c r="J14" s="4">
        <v>24.65</v>
      </c>
      <c r="K14" s="4">
        <v>24.05</v>
      </c>
      <c r="L14" s="8">
        <v>25.52</v>
      </c>
      <c r="M14" s="7">
        <f t="shared" si="1"/>
        <v>10</v>
      </c>
      <c r="O14" s="19" t="s">
        <v>11</v>
      </c>
      <c r="P14" s="2">
        <v>11</v>
      </c>
      <c r="Q14" s="2">
        <v>26</v>
      </c>
      <c r="R14" s="2">
        <v>18</v>
      </c>
      <c r="S14" s="2">
        <v>52</v>
      </c>
      <c r="T14" s="2">
        <v>105</v>
      </c>
      <c r="U14" s="2">
        <v>576</v>
      </c>
      <c r="V14" s="2">
        <v>796</v>
      </c>
      <c r="W14" s="2">
        <v>343</v>
      </c>
      <c r="X14" s="2">
        <v>133</v>
      </c>
      <c r="Y14" s="2">
        <v>891</v>
      </c>
      <c r="Z14" s="7">
        <f t="shared" si="2"/>
        <v>10</v>
      </c>
      <c r="AB14" s="19" t="s">
        <v>11</v>
      </c>
      <c r="AC14" s="2">
        <v>11</v>
      </c>
      <c r="AD14" s="2">
        <v>11</v>
      </c>
      <c r="AE14" s="2">
        <v>18</v>
      </c>
      <c r="AF14" s="2">
        <v>52</v>
      </c>
      <c r="AG14" s="2">
        <v>58</v>
      </c>
      <c r="AH14" s="2">
        <v>133</v>
      </c>
      <c r="AI14" s="2">
        <v>30</v>
      </c>
      <c r="AJ14" s="2">
        <v>32</v>
      </c>
      <c r="AK14" s="2">
        <v>12</v>
      </c>
      <c r="AL14" s="2">
        <v>55</v>
      </c>
      <c r="AM14" s="7">
        <f t="shared" si="3"/>
        <v>10</v>
      </c>
      <c r="AO14" s="19" t="s">
        <v>11</v>
      </c>
      <c r="AP14" s="87"/>
      <c r="AQ14" s="124">
        <v>-1.53</v>
      </c>
      <c r="AR14" s="124">
        <v>-1.37</v>
      </c>
      <c r="AS14" s="124">
        <v>-0.55000000000000004</v>
      </c>
      <c r="AT14" s="124">
        <v>-0.24</v>
      </c>
      <c r="AU14" s="124">
        <v>0.43</v>
      </c>
      <c r="AV14" s="124">
        <v>0</v>
      </c>
      <c r="AW14" s="124">
        <v>-0.95</v>
      </c>
      <c r="AX14" s="124">
        <v>-0.6</v>
      </c>
      <c r="AY14" s="124">
        <v>1.47</v>
      </c>
      <c r="AZ14" s="14"/>
      <c r="BA14" s="19" t="s">
        <v>11</v>
      </c>
      <c r="BB14" s="87"/>
      <c r="BC14" s="123">
        <f t="shared" si="18"/>
        <v>-1.4999999999999902E-2</v>
      </c>
      <c r="BD14" s="123">
        <f t="shared" si="18"/>
        <v>-0.33000000000000007</v>
      </c>
      <c r="BE14" s="123">
        <f t="shared" si="18"/>
        <v>0.7</v>
      </c>
      <c r="BF14" s="123">
        <f t="shared" si="20"/>
        <v>0.8</v>
      </c>
      <c r="BG14" s="123">
        <f t="shared" si="21"/>
        <v>1.51</v>
      </c>
      <c r="BH14" s="123">
        <f t="shared" si="22"/>
        <v>0.57000000000000006</v>
      </c>
      <c r="BI14" s="123">
        <f t="shared" si="19"/>
        <v>-0.54</v>
      </c>
      <c r="BJ14" s="123">
        <f t="shared" si="19"/>
        <v>-0.30999999999999994</v>
      </c>
      <c r="BK14" s="123">
        <f t="shared" si="23"/>
        <v>1.76</v>
      </c>
    </row>
    <row r="15" spans="2:63" ht="14.25" customHeight="1" x14ac:dyDescent="0.2">
      <c r="B15" s="20" t="s">
        <v>12</v>
      </c>
      <c r="C15" s="11">
        <v>28.88</v>
      </c>
      <c r="D15" s="11">
        <v>27.47</v>
      </c>
      <c r="E15" s="11">
        <v>27.04</v>
      </c>
      <c r="F15" s="11">
        <v>26.62</v>
      </c>
      <c r="G15" s="11">
        <v>26.08</v>
      </c>
      <c r="H15" s="11">
        <v>24.71</v>
      </c>
      <c r="I15" s="11">
        <v>26.12</v>
      </c>
      <c r="J15" s="11">
        <v>26.14</v>
      </c>
      <c r="K15" s="11"/>
      <c r="L15" s="11"/>
      <c r="M15" s="10">
        <f t="shared" si="1"/>
        <v>8</v>
      </c>
      <c r="O15" s="20" t="s">
        <v>12</v>
      </c>
      <c r="P15" s="10">
        <v>12</v>
      </c>
      <c r="Q15" s="10">
        <v>31</v>
      </c>
      <c r="R15" s="10">
        <v>116</v>
      </c>
      <c r="S15" s="10">
        <v>414</v>
      </c>
      <c r="T15" s="10">
        <v>476</v>
      </c>
      <c r="U15" s="10">
        <v>670</v>
      </c>
      <c r="V15" s="10">
        <v>1349</v>
      </c>
      <c r="W15" s="10">
        <v>1679</v>
      </c>
      <c r="X15" s="10"/>
      <c r="Y15" s="10"/>
      <c r="Z15" s="10">
        <f t="shared" si="2"/>
        <v>8</v>
      </c>
      <c r="AB15" s="20" t="s">
        <v>12</v>
      </c>
      <c r="AC15" s="10">
        <v>12</v>
      </c>
      <c r="AD15" s="10">
        <v>5</v>
      </c>
      <c r="AE15" s="10">
        <v>3</v>
      </c>
      <c r="AF15" s="10">
        <v>10</v>
      </c>
      <c r="AG15" s="10">
        <v>15</v>
      </c>
      <c r="AH15" s="10">
        <v>12</v>
      </c>
      <c r="AI15" s="10">
        <v>14</v>
      </c>
      <c r="AJ15" s="10">
        <v>21</v>
      </c>
      <c r="AK15" s="10"/>
      <c r="AL15" s="10"/>
      <c r="AM15" s="10">
        <f t="shared" si="3"/>
        <v>8</v>
      </c>
      <c r="AO15" s="20" t="s">
        <v>12</v>
      </c>
      <c r="AP15" s="87"/>
      <c r="AQ15" s="124">
        <v>-1.41</v>
      </c>
      <c r="AR15" s="124">
        <v>-0.43</v>
      </c>
      <c r="AS15" s="124">
        <v>-0.42</v>
      </c>
      <c r="AT15" s="124">
        <v>-0.54</v>
      </c>
      <c r="AU15" s="124">
        <v>-1.37</v>
      </c>
      <c r="AV15" s="124">
        <v>1.41</v>
      </c>
      <c r="AW15" s="124">
        <v>0.02</v>
      </c>
      <c r="AX15" s="124"/>
      <c r="AY15" s="124"/>
      <c r="AZ15" s="14"/>
      <c r="BA15" s="20" t="s">
        <v>12</v>
      </c>
      <c r="BB15" s="87"/>
      <c r="BC15" s="123">
        <f t="shared" si="18"/>
        <v>0.1050000000000002</v>
      </c>
      <c r="BD15" s="123">
        <f t="shared" si="18"/>
        <v>0.6100000000000001</v>
      </c>
      <c r="BE15" s="123">
        <f t="shared" si="18"/>
        <v>0.83000000000000007</v>
      </c>
      <c r="BF15" s="123">
        <f t="shared" si="20"/>
        <v>0.5</v>
      </c>
      <c r="BG15" s="123">
        <f t="shared" si="21"/>
        <v>-0.29000000000000004</v>
      </c>
      <c r="BH15" s="123">
        <f t="shared" si="22"/>
        <v>1.98</v>
      </c>
      <c r="BI15" s="123">
        <f t="shared" si="19"/>
        <v>0.43</v>
      </c>
      <c r="BJ15" s="124"/>
      <c r="BK15" s="124"/>
    </row>
    <row r="16" spans="2:63" ht="14.25" customHeight="1" x14ac:dyDescent="0.2">
      <c r="B16" s="19" t="s">
        <v>13</v>
      </c>
      <c r="C16" s="8">
        <v>29.01</v>
      </c>
      <c r="D16" s="8">
        <v>27.67</v>
      </c>
      <c r="E16" s="8">
        <v>28.03</v>
      </c>
      <c r="F16" s="8">
        <v>27.3</v>
      </c>
      <c r="G16" s="8">
        <v>26.15</v>
      </c>
      <c r="H16" s="8">
        <v>26.51</v>
      </c>
      <c r="I16" s="8"/>
      <c r="J16" s="8"/>
      <c r="K16" s="8"/>
      <c r="L16" s="8"/>
      <c r="M16" s="7">
        <f t="shared" si="1"/>
        <v>6</v>
      </c>
      <c r="O16" s="19" t="s">
        <v>13</v>
      </c>
      <c r="P16" s="2">
        <v>13</v>
      </c>
      <c r="Q16" s="2">
        <v>42</v>
      </c>
      <c r="R16" s="2">
        <v>444</v>
      </c>
      <c r="S16" s="2">
        <v>880</v>
      </c>
      <c r="T16" s="2">
        <v>522</v>
      </c>
      <c r="U16" s="2">
        <v>1459</v>
      </c>
      <c r="V16" s="2"/>
      <c r="W16" s="2"/>
      <c r="X16" s="2"/>
      <c r="Y16" s="2"/>
      <c r="Z16" s="7">
        <f t="shared" si="2"/>
        <v>6</v>
      </c>
      <c r="AB16" s="19" t="s">
        <v>13</v>
      </c>
      <c r="AC16" s="2">
        <v>13</v>
      </c>
      <c r="AD16" s="2">
        <v>13</v>
      </c>
      <c r="AE16" s="2">
        <v>20</v>
      </c>
      <c r="AF16" s="2">
        <v>29</v>
      </c>
      <c r="AG16" s="2">
        <v>102</v>
      </c>
      <c r="AH16" s="2">
        <v>228</v>
      </c>
      <c r="AI16" s="2">
        <v>220</v>
      </c>
      <c r="AJ16" s="2">
        <v>351</v>
      </c>
      <c r="AK16" s="2">
        <v>373</v>
      </c>
      <c r="AL16" s="2">
        <v>61</v>
      </c>
      <c r="AM16" s="7">
        <f t="shared" si="3"/>
        <v>10</v>
      </c>
      <c r="AO16" s="19" t="s">
        <v>13</v>
      </c>
      <c r="AP16" s="87"/>
      <c r="AQ16" s="124">
        <v>-1.34</v>
      </c>
      <c r="AR16" s="124">
        <v>0.36</v>
      </c>
      <c r="AS16" s="124">
        <v>-0.73</v>
      </c>
      <c r="AT16" s="124">
        <v>-1.1499999999999999</v>
      </c>
      <c r="AU16" s="124">
        <v>0.36</v>
      </c>
      <c r="AV16" s="124"/>
      <c r="AW16" s="124"/>
      <c r="AX16" s="124"/>
      <c r="AY16" s="124"/>
      <c r="AZ16" s="14"/>
      <c r="BA16" s="19" t="s">
        <v>13</v>
      </c>
      <c r="BB16" s="87"/>
      <c r="BC16" s="123">
        <f t="shared" si="18"/>
        <v>0.17500000000000004</v>
      </c>
      <c r="BD16" s="123">
        <f t="shared" si="18"/>
        <v>1.4</v>
      </c>
      <c r="BE16" s="123">
        <f t="shared" si="18"/>
        <v>0.52</v>
      </c>
      <c r="BF16" s="123">
        <f t="shared" si="20"/>
        <v>-0.10999999999999988</v>
      </c>
      <c r="BG16" s="123">
        <f t="shared" si="21"/>
        <v>1.44</v>
      </c>
      <c r="BH16" s="124"/>
      <c r="BI16" s="124"/>
      <c r="BJ16" s="124"/>
      <c r="BK16" s="124"/>
    </row>
    <row r="17" spans="2:63" ht="14.25" customHeight="1" x14ac:dyDescent="0.2">
      <c r="B17" s="20" t="s">
        <v>14</v>
      </c>
      <c r="C17" s="11">
        <v>29.01</v>
      </c>
      <c r="D17" s="11">
        <v>27.37</v>
      </c>
      <c r="E17" s="11">
        <v>26.1</v>
      </c>
      <c r="F17" s="11">
        <v>26.47</v>
      </c>
      <c r="G17" s="11">
        <v>25.51</v>
      </c>
      <c r="H17" s="11">
        <v>24.82</v>
      </c>
      <c r="I17" s="11">
        <v>25.35</v>
      </c>
      <c r="J17" s="11">
        <v>25.43</v>
      </c>
      <c r="K17" s="11">
        <v>25.13</v>
      </c>
      <c r="L17" s="11">
        <v>24.66</v>
      </c>
      <c r="M17" s="10">
        <f t="shared" si="1"/>
        <v>10</v>
      </c>
      <c r="O17" s="20" t="s">
        <v>14</v>
      </c>
      <c r="P17" s="10">
        <v>13</v>
      </c>
      <c r="Q17" s="10">
        <v>28</v>
      </c>
      <c r="R17" s="10">
        <v>25</v>
      </c>
      <c r="S17" s="10">
        <v>339</v>
      </c>
      <c r="T17" s="10">
        <v>199</v>
      </c>
      <c r="U17" s="10">
        <v>184</v>
      </c>
      <c r="V17" s="10">
        <v>625</v>
      </c>
      <c r="W17" s="10">
        <v>922</v>
      </c>
      <c r="X17" s="10">
        <v>750</v>
      </c>
      <c r="Y17" s="10">
        <v>438</v>
      </c>
      <c r="Z17" s="10">
        <f t="shared" si="2"/>
        <v>10</v>
      </c>
      <c r="AB17" s="20" t="s">
        <v>14</v>
      </c>
      <c r="AC17" s="10">
        <v>11</v>
      </c>
      <c r="AD17" s="10">
        <v>4</v>
      </c>
      <c r="AE17" s="10">
        <v>1</v>
      </c>
      <c r="AF17" s="10">
        <v>4</v>
      </c>
      <c r="AG17" s="10">
        <v>7</v>
      </c>
      <c r="AH17" s="10">
        <v>1</v>
      </c>
      <c r="AI17" s="10">
        <v>3</v>
      </c>
      <c r="AJ17" s="10">
        <v>9</v>
      </c>
      <c r="AK17" s="10">
        <v>17</v>
      </c>
      <c r="AL17" s="10">
        <v>14</v>
      </c>
      <c r="AM17" s="10">
        <f t="shared" si="3"/>
        <v>10</v>
      </c>
      <c r="AO17" s="20" t="s">
        <v>14</v>
      </c>
      <c r="AP17" s="87"/>
      <c r="AQ17" s="124">
        <v>-1.64</v>
      </c>
      <c r="AR17" s="124">
        <v>-1.27</v>
      </c>
      <c r="AS17" s="124">
        <v>0.37</v>
      </c>
      <c r="AT17" s="124">
        <v>-0.96</v>
      </c>
      <c r="AU17" s="124">
        <v>-0.69</v>
      </c>
      <c r="AV17" s="124">
        <v>0.53</v>
      </c>
      <c r="AW17" s="124">
        <v>0.08</v>
      </c>
      <c r="AX17" s="124">
        <v>-0.3</v>
      </c>
      <c r="AY17" s="124">
        <v>-0.47</v>
      </c>
      <c r="AZ17" s="14"/>
      <c r="BA17" s="20" t="s">
        <v>14</v>
      </c>
      <c r="BB17" s="87"/>
      <c r="BC17" s="123">
        <f t="shared" si="18"/>
        <v>-0.12499999999999978</v>
      </c>
      <c r="BD17" s="123">
        <f t="shared" si="18"/>
        <v>-0.22999999999999998</v>
      </c>
      <c r="BE17" s="123">
        <f t="shared" si="18"/>
        <v>1.62</v>
      </c>
      <c r="BF17" s="123">
        <f t="shared" si="20"/>
        <v>8.0000000000000071E-2</v>
      </c>
      <c r="BG17" s="123">
        <f t="shared" si="21"/>
        <v>0.39000000000000012</v>
      </c>
      <c r="BH17" s="123">
        <f t="shared" ref="BH17:BK17" si="24">AV17-AV$218</f>
        <v>1.1000000000000001</v>
      </c>
      <c r="BI17" s="123">
        <f t="shared" si="24"/>
        <v>0.49</v>
      </c>
      <c r="BJ17" s="123">
        <f t="shared" si="24"/>
        <v>-9.9999999999999534E-3</v>
      </c>
      <c r="BK17" s="123">
        <f t="shared" si="24"/>
        <v>-0.18</v>
      </c>
    </row>
    <row r="18" spans="2:63" ht="14.25" customHeight="1" x14ac:dyDescent="0.2">
      <c r="B18" s="19" t="s">
        <v>15</v>
      </c>
      <c r="C18" s="8">
        <v>29.03</v>
      </c>
      <c r="D18" s="8">
        <v>26.66</v>
      </c>
      <c r="E18" s="8">
        <v>26.02</v>
      </c>
      <c r="F18" s="8">
        <v>25.73</v>
      </c>
      <c r="G18" s="8"/>
      <c r="H18" s="8"/>
      <c r="I18" s="8"/>
      <c r="J18" s="8"/>
      <c r="K18" s="8"/>
      <c r="L18" s="8"/>
      <c r="M18" s="7">
        <f t="shared" si="1"/>
        <v>4</v>
      </c>
      <c r="O18" s="19" t="s">
        <v>15</v>
      </c>
      <c r="P18" s="2">
        <v>15</v>
      </c>
      <c r="Q18" s="2">
        <v>5</v>
      </c>
      <c r="R18" s="2">
        <v>21</v>
      </c>
      <c r="S18" s="2">
        <v>100</v>
      </c>
      <c r="T18" s="2"/>
      <c r="U18" s="2"/>
      <c r="V18" s="2"/>
      <c r="W18" s="2"/>
      <c r="X18" s="2"/>
      <c r="Y18" s="2"/>
      <c r="Z18" s="7">
        <f t="shared" si="2"/>
        <v>4</v>
      </c>
      <c r="AB18" s="19" t="s">
        <v>15</v>
      </c>
      <c r="AC18" s="2">
        <v>15</v>
      </c>
      <c r="AD18" s="2">
        <v>2</v>
      </c>
      <c r="AE18" s="2">
        <v>21</v>
      </c>
      <c r="AF18" s="2">
        <v>9</v>
      </c>
      <c r="AG18" s="2"/>
      <c r="AH18" s="2"/>
      <c r="AI18" s="2"/>
      <c r="AJ18" s="2"/>
      <c r="AK18" s="2"/>
      <c r="AL18" s="2"/>
      <c r="AM18" s="7">
        <f t="shared" si="3"/>
        <v>4</v>
      </c>
      <c r="AO18" s="19" t="s">
        <v>15</v>
      </c>
      <c r="AP18" s="87"/>
      <c r="AQ18" s="124">
        <v>-2.37</v>
      </c>
      <c r="AR18" s="124">
        <v>-0.64</v>
      </c>
      <c r="AS18" s="124">
        <v>-0.28999999999999998</v>
      </c>
      <c r="AT18" s="124"/>
      <c r="AU18" s="124"/>
      <c r="AV18" s="124"/>
      <c r="AW18" s="124"/>
      <c r="AX18" s="124"/>
      <c r="AY18" s="124"/>
      <c r="AZ18" s="14"/>
      <c r="BA18" s="19" t="s">
        <v>15</v>
      </c>
      <c r="BB18" s="87"/>
      <c r="BC18" s="123">
        <f t="shared" si="18"/>
        <v>-0.85499999999999998</v>
      </c>
      <c r="BD18" s="123">
        <f t="shared" si="18"/>
        <v>0.4</v>
      </c>
      <c r="BE18" s="123">
        <f t="shared" si="18"/>
        <v>0.96</v>
      </c>
      <c r="BF18" s="124"/>
      <c r="BG18" s="124"/>
      <c r="BH18" s="124"/>
      <c r="BI18" s="124"/>
      <c r="BJ18" s="124"/>
      <c r="BK18" s="124"/>
    </row>
    <row r="19" spans="2:63" ht="14.25" customHeight="1" x14ac:dyDescent="0.2">
      <c r="B19" s="20" t="s">
        <v>16</v>
      </c>
      <c r="C19" s="11">
        <v>29.03</v>
      </c>
      <c r="D19" s="11">
        <v>27.74</v>
      </c>
      <c r="E19" s="11"/>
      <c r="F19" s="11"/>
      <c r="G19" s="11"/>
      <c r="H19" s="11"/>
      <c r="I19" s="11"/>
      <c r="J19" s="11"/>
      <c r="K19" s="11"/>
      <c r="L19" s="11"/>
      <c r="M19" s="10">
        <f t="shared" si="1"/>
        <v>2</v>
      </c>
      <c r="O19" s="20" t="s">
        <v>16</v>
      </c>
      <c r="P19" s="10">
        <v>15</v>
      </c>
      <c r="Q19" s="10">
        <v>46</v>
      </c>
      <c r="R19" s="10"/>
      <c r="S19" s="10"/>
      <c r="T19" s="10"/>
      <c r="U19" s="10"/>
      <c r="V19" s="10"/>
      <c r="W19" s="10"/>
      <c r="X19" s="10"/>
      <c r="Y19" s="10"/>
      <c r="Z19" s="10">
        <f t="shared" si="2"/>
        <v>2</v>
      </c>
      <c r="AB19" s="20" t="s">
        <v>16</v>
      </c>
      <c r="AC19" s="10">
        <v>15</v>
      </c>
      <c r="AD19" s="10">
        <v>46</v>
      </c>
      <c r="AE19" s="10"/>
      <c r="AF19" s="10"/>
      <c r="AG19" s="10"/>
      <c r="AH19" s="10"/>
      <c r="AI19" s="10"/>
      <c r="AJ19" s="10"/>
      <c r="AK19" s="10"/>
      <c r="AL19" s="10"/>
      <c r="AM19" s="10">
        <f t="shared" si="3"/>
        <v>2</v>
      </c>
      <c r="AO19" s="20" t="s">
        <v>16</v>
      </c>
      <c r="AP19" s="87"/>
      <c r="AQ19" s="124">
        <v>-1.29</v>
      </c>
      <c r="AR19" s="124"/>
      <c r="AS19" s="124"/>
      <c r="AT19" s="124"/>
      <c r="AU19" s="124"/>
      <c r="AV19" s="124"/>
      <c r="AW19" s="124"/>
      <c r="AX19" s="124"/>
      <c r="AY19" s="124"/>
      <c r="AZ19" s="14"/>
      <c r="BA19" s="20" t="s">
        <v>16</v>
      </c>
      <c r="BB19" s="87"/>
      <c r="BC19" s="123">
        <f>AQ19-AQ$218</f>
        <v>0.22500000000000009</v>
      </c>
      <c r="BD19" s="124"/>
      <c r="BE19" s="124"/>
      <c r="BF19" s="124"/>
      <c r="BG19" s="124"/>
      <c r="BH19" s="124"/>
      <c r="BI19" s="124"/>
      <c r="BJ19" s="124"/>
      <c r="BK19" s="124"/>
    </row>
    <row r="20" spans="2:63" ht="14.25" customHeight="1" x14ac:dyDescent="0.2">
      <c r="B20" s="19" t="s">
        <v>17</v>
      </c>
      <c r="C20" s="8">
        <v>29.08</v>
      </c>
      <c r="D20" s="8">
        <v>27.15</v>
      </c>
      <c r="E20" s="8">
        <v>26.23</v>
      </c>
      <c r="F20" s="8">
        <v>25.5</v>
      </c>
      <c r="G20" s="8">
        <v>25.09</v>
      </c>
      <c r="H20" s="8">
        <v>24.02</v>
      </c>
      <c r="I20" s="8">
        <v>24.34</v>
      </c>
      <c r="J20" s="8">
        <v>24.01</v>
      </c>
      <c r="K20" s="4">
        <v>24.01</v>
      </c>
      <c r="L20" s="8">
        <v>24.66</v>
      </c>
      <c r="M20" s="7">
        <f t="shared" si="1"/>
        <v>10</v>
      </c>
      <c r="O20" s="19" t="s">
        <v>17</v>
      </c>
      <c r="P20" s="2">
        <v>17</v>
      </c>
      <c r="Q20" s="2">
        <v>19</v>
      </c>
      <c r="R20" s="2">
        <v>34</v>
      </c>
      <c r="S20" s="2">
        <v>67</v>
      </c>
      <c r="T20" s="2">
        <v>87</v>
      </c>
      <c r="U20" s="2">
        <v>29</v>
      </c>
      <c r="V20" s="2">
        <v>118</v>
      </c>
      <c r="W20" s="2">
        <v>87</v>
      </c>
      <c r="X20" s="2">
        <v>123</v>
      </c>
      <c r="Y20" s="2">
        <v>438</v>
      </c>
      <c r="Z20" s="7">
        <f t="shared" si="2"/>
        <v>10</v>
      </c>
      <c r="AB20" s="19" t="s">
        <v>17</v>
      </c>
      <c r="AC20" s="2">
        <v>7</v>
      </c>
      <c r="AD20" s="2">
        <v>3</v>
      </c>
      <c r="AE20" s="2">
        <v>11</v>
      </c>
      <c r="AF20" s="2">
        <v>46</v>
      </c>
      <c r="AG20" s="2">
        <v>50</v>
      </c>
      <c r="AH20" s="2">
        <v>28</v>
      </c>
      <c r="AI20" s="2">
        <v>51</v>
      </c>
      <c r="AJ20" s="2">
        <v>49</v>
      </c>
      <c r="AK20" s="2">
        <v>98</v>
      </c>
      <c r="AL20" s="2">
        <v>438</v>
      </c>
      <c r="AM20" s="7">
        <f t="shared" si="3"/>
        <v>10</v>
      </c>
      <c r="AO20" s="19" t="s">
        <v>17</v>
      </c>
      <c r="AP20" s="87"/>
      <c r="AQ20" s="124">
        <v>-1.93</v>
      </c>
      <c r="AR20" s="124">
        <v>-0.92</v>
      </c>
      <c r="AS20" s="124">
        <v>-0.73</v>
      </c>
      <c r="AT20" s="124">
        <v>-0.41</v>
      </c>
      <c r="AU20" s="124">
        <v>-1.07</v>
      </c>
      <c r="AV20" s="124">
        <v>0.32</v>
      </c>
      <c r="AW20" s="124">
        <v>-0.33</v>
      </c>
      <c r="AX20" s="124">
        <v>0</v>
      </c>
      <c r="AY20" s="124">
        <v>0.65</v>
      </c>
      <c r="AZ20" s="14"/>
      <c r="BA20" s="19" t="s">
        <v>17</v>
      </c>
      <c r="BB20" s="87"/>
      <c r="BC20" s="123">
        <f t="shared" ref="BC20:BK22" si="25">AQ20-AQ$218</f>
        <v>-0.41499999999999981</v>
      </c>
      <c r="BD20" s="123">
        <f t="shared" si="25"/>
        <v>0.12</v>
      </c>
      <c r="BE20" s="123">
        <f t="shared" si="25"/>
        <v>0.52</v>
      </c>
      <c r="BF20" s="123">
        <f t="shared" si="25"/>
        <v>0.63000000000000012</v>
      </c>
      <c r="BG20" s="123">
        <f t="shared" si="25"/>
        <v>1.0000000000000009E-2</v>
      </c>
      <c r="BH20" s="123">
        <f t="shared" si="25"/>
        <v>0.89000000000000012</v>
      </c>
      <c r="BI20" s="123">
        <f t="shared" si="25"/>
        <v>7.999999999999996E-2</v>
      </c>
      <c r="BJ20" s="123">
        <f t="shared" si="25"/>
        <v>0.29000000000000004</v>
      </c>
      <c r="BK20" s="123">
        <f t="shared" si="25"/>
        <v>0.94</v>
      </c>
    </row>
    <row r="21" spans="2:63" ht="14.25" customHeight="1" x14ac:dyDescent="0.2">
      <c r="B21" s="20" t="s">
        <v>18</v>
      </c>
      <c r="C21" s="11">
        <v>29.12</v>
      </c>
      <c r="D21" s="11">
        <v>29.24</v>
      </c>
      <c r="E21" s="11">
        <v>28.25</v>
      </c>
      <c r="F21" s="11">
        <v>27.52</v>
      </c>
      <c r="G21" s="11">
        <v>26.87</v>
      </c>
      <c r="H21" s="11">
        <v>26.47</v>
      </c>
      <c r="I21" s="11">
        <v>25.67</v>
      </c>
      <c r="J21" s="11">
        <v>26.42</v>
      </c>
      <c r="K21" s="11">
        <v>27.38</v>
      </c>
      <c r="L21" s="11"/>
      <c r="M21" s="10">
        <f t="shared" si="1"/>
        <v>9</v>
      </c>
      <c r="O21" s="20" t="s">
        <v>18</v>
      </c>
      <c r="P21" s="10">
        <v>18</v>
      </c>
      <c r="Q21" s="10">
        <v>324</v>
      </c>
      <c r="R21" s="10">
        <v>566</v>
      </c>
      <c r="S21" s="10">
        <v>1116</v>
      </c>
      <c r="T21" s="10">
        <v>1166</v>
      </c>
      <c r="U21" s="10">
        <v>1406</v>
      </c>
      <c r="V21" s="10">
        <v>876</v>
      </c>
      <c r="W21" s="10">
        <v>2013</v>
      </c>
      <c r="X21" s="10">
        <v>2968</v>
      </c>
      <c r="Y21" s="10"/>
      <c r="Z21" s="10">
        <f t="shared" si="2"/>
        <v>9</v>
      </c>
      <c r="AB21" s="20" t="s">
        <v>18</v>
      </c>
      <c r="AC21" s="10">
        <v>10</v>
      </c>
      <c r="AD21" s="10">
        <v>134</v>
      </c>
      <c r="AE21" s="10">
        <v>76</v>
      </c>
      <c r="AF21" s="10">
        <v>218</v>
      </c>
      <c r="AG21" s="10">
        <v>511</v>
      </c>
      <c r="AH21" s="10">
        <v>510</v>
      </c>
      <c r="AI21" s="10">
        <v>453</v>
      </c>
      <c r="AJ21" s="10">
        <v>1130</v>
      </c>
      <c r="AK21" s="10">
        <v>482</v>
      </c>
      <c r="AL21" s="10"/>
      <c r="AM21" s="10">
        <f t="shared" si="3"/>
        <v>9</v>
      </c>
      <c r="AO21" s="20" t="s">
        <v>18</v>
      </c>
      <c r="AP21" s="87"/>
      <c r="AQ21" s="124">
        <v>0.12</v>
      </c>
      <c r="AR21" s="124">
        <v>-0.99</v>
      </c>
      <c r="AS21" s="124">
        <v>-0.73</v>
      </c>
      <c r="AT21" s="124">
        <v>-0.65</v>
      </c>
      <c r="AU21" s="124">
        <v>-0.4</v>
      </c>
      <c r="AV21" s="124">
        <v>-0.8</v>
      </c>
      <c r="AW21" s="124">
        <v>0.75</v>
      </c>
      <c r="AX21" s="124">
        <v>0.96</v>
      </c>
      <c r="AY21" s="124"/>
      <c r="AZ21" s="14"/>
      <c r="BA21" s="20" t="s">
        <v>18</v>
      </c>
      <c r="BB21" s="87"/>
      <c r="BC21" s="123">
        <f t="shared" si="25"/>
        <v>1.6350000000000002</v>
      </c>
      <c r="BD21" s="123">
        <f t="shared" si="25"/>
        <v>5.0000000000000044E-2</v>
      </c>
      <c r="BE21" s="123">
        <f t="shared" si="25"/>
        <v>0.52</v>
      </c>
      <c r="BF21" s="123">
        <f t="shared" si="25"/>
        <v>0.39</v>
      </c>
      <c r="BG21" s="123">
        <f t="shared" si="25"/>
        <v>0.68</v>
      </c>
      <c r="BH21" s="123">
        <f t="shared" si="25"/>
        <v>-0.22999999999999998</v>
      </c>
      <c r="BI21" s="123">
        <f t="shared" si="25"/>
        <v>1.1599999999999999</v>
      </c>
      <c r="BJ21" s="123">
        <f t="shared" si="25"/>
        <v>1.25</v>
      </c>
      <c r="BK21" s="124"/>
    </row>
    <row r="22" spans="2:63" ht="14.25" customHeight="1" x14ac:dyDescent="0.2">
      <c r="B22" s="19" t="s">
        <v>19</v>
      </c>
      <c r="C22" s="8">
        <v>29.13</v>
      </c>
      <c r="D22" s="8">
        <v>31.86</v>
      </c>
      <c r="E22" s="8">
        <v>29.2</v>
      </c>
      <c r="F22" s="8">
        <v>28.73</v>
      </c>
      <c r="G22" s="8">
        <v>27.3</v>
      </c>
      <c r="H22" s="8">
        <v>26.78</v>
      </c>
      <c r="I22" s="8">
        <v>26.92</v>
      </c>
      <c r="J22" s="8">
        <v>26.73</v>
      </c>
      <c r="K22" s="8">
        <v>25.85</v>
      </c>
      <c r="L22" s="8">
        <v>25.45</v>
      </c>
      <c r="M22" s="7">
        <f t="shared" si="1"/>
        <v>10</v>
      </c>
      <c r="O22" s="19" t="s">
        <v>19</v>
      </c>
      <c r="P22" s="7">
        <v>19</v>
      </c>
      <c r="Q22" s="7">
        <v>1957</v>
      </c>
      <c r="R22" s="7">
        <v>1375</v>
      </c>
      <c r="S22" s="7">
        <v>2845</v>
      </c>
      <c r="T22" s="7">
        <v>1744</v>
      </c>
      <c r="U22" s="7">
        <v>1837</v>
      </c>
      <c r="V22" s="7">
        <v>2420</v>
      </c>
      <c r="W22" s="7">
        <v>2405</v>
      </c>
      <c r="X22" s="7">
        <v>1416</v>
      </c>
      <c r="Y22" s="7">
        <v>856</v>
      </c>
      <c r="Z22" s="7">
        <f t="shared" si="2"/>
        <v>10</v>
      </c>
      <c r="AB22" s="19" t="s">
        <v>19</v>
      </c>
      <c r="AC22" s="7">
        <v>19</v>
      </c>
      <c r="AD22" s="7">
        <v>1403</v>
      </c>
      <c r="AE22" s="7">
        <v>785</v>
      </c>
      <c r="AF22" s="7">
        <v>2136</v>
      </c>
      <c r="AG22" s="7">
        <v>1529</v>
      </c>
      <c r="AH22" s="7">
        <v>1634</v>
      </c>
      <c r="AI22" s="7">
        <v>1987</v>
      </c>
      <c r="AJ22" s="7">
        <v>1917</v>
      </c>
      <c r="AK22" s="7">
        <v>742</v>
      </c>
      <c r="AL22" s="7">
        <v>207</v>
      </c>
      <c r="AM22" s="7">
        <f t="shared" si="3"/>
        <v>10</v>
      </c>
      <c r="AO22" s="19" t="s">
        <v>19</v>
      </c>
      <c r="AP22" s="87"/>
      <c r="AQ22" s="124"/>
      <c r="AR22" s="124">
        <v>-2.66</v>
      </c>
      <c r="AS22" s="124">
        <v>-0.47</v>
      </c>
      <c r="AT22" s="124">
        <v>-1.43</v>
      </c>
      <c r="AU22" s="124">
        <v>-0.52</v>
      </c>
      <c r="AV22" s="124">
        <v>0.14000000000000001</v>
      </c>
      <c r="AW22" s="124">
        <v>-0.19</v>
      </c>
      <c r="AX22" s="124">
        <v>-0.88</v>
      </c>
      <c r="AY22" s="124">
        <v>-0.4</v>
      </c>
      <c r="AZ22" s="14"/>
      <c r="BA22" s="19" t="s">
        <v>19</v>
      </c>
      <c r="BB22" s="87"/>
      <c r="BC22" s="124"/>
      <c r="BD22" s="123">
        <f t="shared" si="25"/>
        <v>-1.62</v>
      </c>
      <c r="BE22" s="123">
        <f t="shared" si="25"/>
        <v>0.78</v>
      </c>
      <c r="BF22" s="123">
        <f t="shared" si="25"/>
        <v>-0.3899999999999999</v>
      </c>
      <c r="BG22" s="123">
        <f t="shared" si="25"/>
        <v>0.56000000000000005</v>
      </c>
      <c r="BH22" s="123">
        <f t="shared" si="25"/>
        <v>0.71000000000000008</v>
      </c>
      <c r="BI22" s="123">
        <f t="shared" si="25"/>
        <v>0.21999999999999997</v>
      </c>
      <c r="BJ22" s="123">
        <f t="shared" si="25"/>
        <v>-0.59</v>
      </c>
      <c r="BK22" s="123">
        <f t="shared" ref="BK22:BK23" si="26">AY22-AY$218</f>
        <v>-0.11000000000000004</v>
      </c>
    </row>
    <row r="23" spans="2:63" ht="14.25" customHeight="1" x14ac:dyDescent="0.2">
      <c r="B23" s="20" t="s">
        <v>20</v>
      </c>
      <c r="C23" s="11">
        <v>29.16</v>
      </c>
      <c r="D23" s="11">
        <v>27.06</v>
      </c>
      <c r="E23" s="11">
        <v>25.92</v>
      </c>
      <c r="F23" s="11">
        <v>24.96</v>
      </c>
      <c r="G23" s="11">
        <v>25.07</v>
      </c>
      <c r="H23" s="11">
        <v>24.54</v>
      </c>
      <c r="I23" s="11">
        <v>24.09</v>
      </c>
      <c r="J23" s="11">
        <v>23.35</v>
      </c>
      <c r="K23" s="11">
        <v>22.99</v>
      </c>
      <c r="L23" s="11">
        <v>23.27</v>
      </c>
      <c r="M23" s="10">
        <f t="shared" si="1"/>
        <v>10</v>
      </c>
      <c r="O23" s="20" t="s">
        <v>20</v>
      </c>
      <c r="P23" s="9">
        <v>20</v>
      </c>
      <c r="Q23" s="9">
        <v>15</v>
      </c>
      <c r="R23" s="10">
        <v>16</v>
      </c>
      <c r="S23" s="10">
        <v>15</v>
      </c>
      <c r="T23" s="10">
        <v>82</v>
      </c>
      <c r="U23" s="10">
        <v>112</v>
      </c>
      <c r="V23" s="10">
        <v>66</v>
      </c>
      <c r="W23" s="10">
        <v>16</v>
      </c>
      <c r="X23" s="10">
        <v>10</v>
      </c>
      <c r="Y23" s="10">
        <v>40</v>
      </c>
      <c r="Z23" s="10">
        <f t="shared" si="2"/>
        <v>10</v>
      </c>
      <c r="AB23" s="20" t="s">
        <v>20</v>
      </c>
      <c r="AC23" s="9">
        <v>11</v>
      </c>
      <c r="AD23" s="9">
        <v>1</v>
      </c>
      <c r="AE23" s="10">
        <v>1</v>
      </c>
      <c r="AF23" s="10">
        <v>1</v>
      </c>
      <c r="AG23" s="10">
        <v>3</v>
      </c>
      <c r="AH23" s="10">
        <v>5</v>
      </c>
      <c r="AI23" s="10">
        <v>8</v>
      </c>
      <c r="AJ23" s="10">
        <v>2</v>
      </c>
      <c r="AK23" s="10">
        <v>9</v>
      </c>
      <c r="AL23" s="10">
        <v>7</v>
      </c>
      <c r="AM23" s="10">
        <f t="shared" si="3"/>
        <v>10</v>
      </c>
      <c r="AO23" s="20" t="s">
        <v>20</v>
      </c>
      <c r="AP23" s="87"/>
      <c r="AQ23" s="124">
        <v>-2.1</v>
      </c>
      <c r="AR23" s="124">
        <v>-1.1399999999999999</v>
      </c>
      <c r="AS23" s="124">
        <v>-0.96</v>
      </c>
      <c r="AT23" s="124">
        <v>0.11</v>
      </c>
      <c r="AU23" s="124">
        <v>-0.53</v>
      </c>
      <c r="AV23" s="124">
        <v>-0.45</v>
      </c>
      <c r="AW23" s="124">
        <v>-0.74</v>
      </c>
      <c r="AX23" s="124">
        <v>-0.36</v>
      </c>
      <c r="AY23" s="124">
        <v>0.28000000000000003</v>
      </c>
      <c r="AZ23" s="14"/>
      <c r="BA23" s="20" t="s">
        <v>20</v>
      </c>
      <c r="BB23" s="87"/>
      <c r="BC23" s="123">
        <f t="shared" ref="BC23:BC42" si="27">AQ23-AQ$218</f>
        <v>-0.58499999999999996</v>
      </c>
      <c r="BD23" s="123">
        <f t="shared" ref="BD23:BD29" si="28">AR23-AR$218</f>
        <v>-9.9999999999999867E-2</v>
      </c>
      <c r="BE23" s="123">
        <f t="shared" ref="BE23:BE27" si="29">AS23-AS$218</f>
        <v>0.29000000000000004</v>
      </c>
      <c r="BF23" s="123">
        <f t="shared" ref="BF23:BF27" si="30">AT23-AT$218</f>
        <v>1.1500000000000001</v>
      </c>
      <c r="BG23" s="123">
        <f t="shared" ref="BG23" si="31">AU23-AU$218</f>
        <v>0.55000000000000004</v>
      </c>
      <c r="BH23" s="123">
        <f t="shared" ref="BH23" si="32">AV23-AV$218</f>
        <v>0.12000000000000005</v>
      </c>
      <c r="BI23" s="123">
        <f t="shared" ref="BI23" si="33">AW23-AW$218</f>
        <v>-0.33</v>
      </c>
      <c r="BJ23" s="123">
        <f t="shared" ref="BJ23" si="34">AX23-AX$218</f>
        <v>-6.9999999999999951E-2</v>
      </c>
      <c r="BK23" s="123">
        <f t="shared" si="26"/>
        <v>0.57000000000000006</v>
      </c>
    </row>
    <row r="24" spans="2:63" ht="14.25" customHeight="1" x14ac:dyDescent="0.2">
      <c r="B24" s="19" t="s">
        <v>21</v>
      </c>
      <c r="C24" s="8">
        <v>29.2</v>
      </c>
      <c r="D24" s="8">
        <v>27.34</v>
      </c>
      <c r="E24" s="8">
        <v>25.98</v>
      </c>
      <c r="F24" s="8">
        <v>26.14</v>
      </c>
      <c r="G24" s="8">
        <v>25.19</v>
      </c>
      <c r="H24" s="8"/>
      <c r="I24" s="8"/>
      <c r="J24" s="8"/>
      <c r="K24" s="8"/>
      <c r="L24" s="3"/>
      <c r="M24" s="34">
        <f t="shared" si="1"/>
        <v>5</v>
      </c>
      <c r="O24" s="19" t="s">
        <v>21</v>
      </c>
      <c r="P24" s="2">
        <v>21</v>
      </c>
      <c r="Q24" s="2">
        <v>27</v>
      </c>
      <c r="R24" s="2">
        <v>19</v>
      </c>
      <c r="S24" s="2">
        <v>216</v>
      </c>
      <c r="T24" s="2">
        <v>112</v>
      </c>
      <c r="U24" s="2"/>
      <c r="V24" s="2"/>
      <c r="W24" s="2"/>
      <c r="X24" s="2"/>
      <c r="Y24" s="2"/>
      <c r="Z24" s="34">
        <f t="shared" si="2"/>
        <v>5</v>
      </c>
      <c r="AB24" s="19" t="s">
        <v>21</v>
      </c>
      <c r="AC24" s="2">
        <v>17</v>
      </c>
      <c r="AD24" s="2">
        <v>19</v>
      </c>
      <c r="AE24" s="2">
        <v>19</v>
      </c>
      <c r="AF24" s="2">
        <v>181</v>
      </c>
      <c r="AG24" s="2">
        <v>112</v>
      </c>
      <c r="AH24" s="2"/>
      <c r="AI24" s="2"/>
      <c r="AJ24" s="2"/>
      <c r="AK24" s="2"/>
      <c r="AL24" s="2"/>
      <c r="AM24" s="34">
        <f t="shared" si="3"/>
        <v>5</v>
      </c>
      <c r="AO24" s="19" t="s">
        <v>21</v>
      </c>
      <c r="AP24" s="87"/>
      <c r="AQ24" s="124">
        <v>-1.86</v>
      </c>
      <c r="AR24" s="124">
        <v>-1.36</v>
      </c>
      <c r="AS24" s="124">
        <v>0.16</v>
      </c>
      <c r="AT24" s="124">
        <v>-0.95</v>
      </c>
      <c r="AU24" s="124"/>
      <c r="AV24" s="124"/>
      <c r="AW24" s="124"/>
      <c r="AX24" s="124"/>
      <c r="AY24" s="124"/>
      <c r="AZ24" s="14"/>
      <c r="BA24" s="19" t="s">
        <v>21</v>
      </c>
      <c r="BB24" s="87"/>
      <c r="BC24" s="123">
        <f t="shared" si="27"/>
        <v>-0.34499999999999997</v>
      </c>
      <c r="BD24" s="123">
        <f t="shared" si="28"/>
        <v>-0.32000000000000006</v>
      </c>
      <c r="BE24" s="123">
        <f t="shared" si="29"/>
        <v>1.41</v>
      </c>
      <c r="BF24" s="123">
        <f t="shared" si="30"/>
        <v>9.000000000000008E-2</v>
      </c>
      <c r="BG24" s="124"/>
      <c r="BH24" s="124"/>
      <c r="BI24" s="124"/>
      <c r="BJ24" s="124"/>
      <c r="BK24" s="124"/>
    </row>
    <row r="25" spans="2:63" ht="14.25" customHeight="1" x14ac:dyDescent="0.2">
      <c r="B25" s="20" t="s">
        <v>22</v>
      </c>
      <c r="C25" s="11">
        <v>29.23</v>
      </c>
      <c r="D25" s="11">
        <v>27.96</v>
      </c>
      <c r="E25" s="11">
        <v>27.07</v>
      </c>
      <c r="F25" s="11">
        <v>26.38</v>
      </c>
      <c r="G25" s="11">
        <v>25.97</v>
      </c>
      <c r="H25" s="11">
        <v>25.27</v>
      </c>
      <c r="I25" s="11">
        <v>25.3</v>
      </c>
      <c r="J25" s="11">
        <v>26.19</v>
      </c>
      <c r="K25" s="11">
        <v>26.09</v>
      </c>
      <c r="L25" s="11"/>
      <c r="M25" s="10">
        <f t="shared" si="1"/>
        <v>9</v>
      </c>
      <c r="O25" s="20" t="s">
        <v>22</v>
      </c>
      <c r="P25" s="10">
        <v>22</v>
      </c>
      <c r="Q25" s="10">
        <v>68</v>
      </c>
      <c r="R25" s="10">
        <v>123</v>
      </c>
      <c r="S25" s="10">
        <v>302</v>
      </c>
      <c r="T25" s="10">
        <v>418</v>
      </c>
      <c r="U25" s="10">
        <v>368</v>
      </c>
      <c r="V25" s="10">
        <v>580</v>
      </c>
      <c r="W25" s="10">
        <v>1737</v>
      </c>
      <c r="X25" s="10">
        <v>1659</v>
      </c>
      <c r="Y25" s="10"/>
      <c r="Z25" s="10">
        <f t="shared" si="2"/>
        <v>9</v>
      </c>
      <c r="AB25" s="20" t="s">
        <v>22</v>
      </c>
      <c r="AC25" s="10">
        <v>1</v>
      </c>
      <c r="AD25" s="10">
        <v>3</v>
      </c>
      <c r="AE25" s="10">
        <v>4</v>
      </c>
      <c r="AF25" s="10">
        <v>5</v>
      </c>
      <c r="AG25" s="10">
        <v>35</v>
      </c>
      <c r="AH25" s="10">
        <v>41</v>
      </c>
      <c r="AI25" s="10">
        <v>57</v>
      </c>
      <c r="AJ25" s="10">
        <v>415</v>
      </c>
      <c r="AK25" s="10">
        <v>140</v>
      </c>
      <c r="AL25" s="10"/>
      <c r="AM25" s="10">
        <f t="shared" si="3"/>
        <v>9</v>
      </c>
      <c r="AO25" s="20" t="s">
        <v>22</v>
      </c>
      <c r="AP25" s="87"/>
      <c r="AQ25" s="124">
        <v>-1.27</v>
      </c>
      <c r="AR25" s="124">
        <v>-0.89</v>
      </c>
      <c r="AS25" s="124">
        <v>-0.69</v>
      </c>
      <c r="AT25" s="124">
        <v>-0.41</v>
      </c>
      <c r="AU25" s="124">
        <v>-0.7</v>
      </c>
      <c r="AV25" s="124">
        <v>0.03</v>
      </c>
      <c r="AW25" s="124">
        <v>0.89</v>
      </c>
      <c r="AX25" s="124">
        <v>-0.1</v>
      </c>
      <c r="AY25" s="124"/>
      <c r="AZ25" s="14"/>
      <c r="BA25" s="20" t="s">
        <v>22</v>
      </c>
      <c r="BB25" s="87"/>
      <c r="BC25" s="123">
        <f t="shared" si="27"/>
        <v>0.24500000000000011</v>
      </c>
      <c r="BD25" s="123">
        <f t="shared" si="28"/>
        <v>0.15000000000000002</v>
      </c>
      <c r="BE25" s="123">
        <f t="shared" si="29"/>
        <v>0.56000000000000005</v>
      </c>
      <c r="BF25" s="123">
        <f t="shared" si="30"/>
        <v>0.63000000000000012</v>
      </c>
      <c r="BG25" s="123">
        <f t="shared" ref="BG25:BG27" si="35">AU25-AU$218</f>
        <v>0.38000000000000012</v>
      </c>
      <c r="BH25" s="123">
        <f t="shared" ref="BH25" si="36">AV25-AV$218</f>
        <v>0.60000000000000009</v>
      </c>
      <c r="BI25" s="123">
        <f t="shared" ref="BI25" si="37">AW25-AW$218</f>
        <v>1.3</v>
      </c>
      <c r="BJ25" s="123">
        <f t="shared" ref="BJ25:BJ27" si="38">AX25-AX$218</f>
        <v>0.19000000000000003</v>
      </c>
      <c r="BK25" s="124"/>
    </row>
    <row r="26" spans="2:63" ht="14.25" customHeight="1" x14ac:dyDescent="0.2">
      <c r="B26" s="19" t="s">
        <v>23</v>
      </c>
      <c r="C26" s="8">
        <v>29.26</v>
      </c>
      <c r="D26" s="8">
        <v>27.16</v>
      </c>
      <c r="E26" s="8">
        <v>25.8</v>
      </c>
      <c r="F26" s="4">
        <v>25.43</v>
      </c>
      <c r="G26" s="8">
        <v>25.63</v>
      </c>
      <c r="H26" s="4">
        <v>25.23</v>
      </c>
      <c r="I26" s="4"/>
      <c r="J26" s="4">
        <v>25.14</v>
      </c>
      <c r="K26" s="4">
        <v>26.23</v>
      </c>
      <c r="L26" s="3"/>
      <c r="M26" s="34">
        <f t="shared" si="1"/>
        <v>8</v>
      </c>
      <c r="O26" s="19" t="s">
        <v>23</v>
      </c>
      <c r="P26" s="1">
        <v>23</v>
      </c>
      <c r="Q26" s="1">
        <v>20</v>
      </c>
      <c r="R26" s="2">
        <v>10</v>
      </c>
      <c r="S26" s="2">
        <v>55</v>
      </c>
      <c r="T26" s="2">
        <v>246</v>
      </c>
      <c r="U26" s="2">
        <v>351</v>
      </c>
      <c r="V26" s="2"/>
      <c r="W26" s="2">
        <v>663</v>
      </c>
      <c r="X26" s="2">
        <v>1807</v>
      </c>
      <c r="Y26" s="2"/>
      <c r="Z26" s="34">
        <f t="shared" si="2"/>
        <v>8</v>
      </c>
      <c r="AB26" s="19" t="s">
        <v>23</v>
      </c>
      <c r="AC26" s="1">
        <v>9</v>
      </c>
      <c r="AD26" s="1">
        <v>20</v>
      </c>
      <c r="AE26" s="2">
        <v>10</v>
      </c>
      <c r="AF26" s="2">
        <v>55</v>
      </c>
      <c r="AG26" s="2">
        <v>132</v>
      </c>
      <c r="AH26" s="2">
        <v>192</v>
      </c>
      <c r="AI26" s="2"/>
      <c r="AJ26" s="2">
        <v>548</v>
      </c>
      <c r="AK26" s="2">
        <v>1035</v>
      </c>
      <c r="AL26" s="2"/>
      <c r="AM26" s="34">
        <f t="shared" si="3"/>
        <v>8</v>
      </c>
      <c r="AO26" s="19" t="s">
        <v>23</v>
      </c>
      <c r="AP26" s="87"/>
      <c r="AQ26" s="124">
        <v>-2.1</v>
      </c>
      <c r="AR26" s="124">
        <v>-1.36</v>
      </c>
      <c r="AS26" s="124">
        <v>-0.37</v>
      </c>
      <c r="AT26" s="124">
        <v>0.2</v>
      </c>
      <c r="AU26" s="124">
        <v>-0.4</v>
      </c>
      <c r="AV26" s="124"/>
      <c r="AW26" s="124"/>
      <c r="AX26" s="124">
        <v>1.0900000000000001</v>
      </c>
      <c r="AY26" s="124"/>
      <c r="AZ26" s="14"/>
      <c r="BA26" s="19" t="s">
        <v>23</v>
      </c>
      <c r="BB26" s="87"/>
      <c r="BC26" s="123">
        <f t="shared" si="27"/>
        <v>-0.58499999999999996</v>
      </c>
      <c r="BD26" s="123">
        <f t="shared" si="28"/>
        <v>-0.32000000000000006</v>
      </c>
      <c r="BE26" s="123">
        <f t="shared" si="29"/>
        <v>0.88</v>
      </c>
      <c r="BF26" s="123">
        <f t="shared" si="30"/>
        <v>1.24</v>
      </c>
      <c r="BG26" s="123">
        <f t="shared" si="35"/>
        <v>0.68</v>
      </c>
      <c r="BH26" s="124"/>
      <c r="BI26" s="124"/>
      <c r="BJ26" s="123">
        <f t="shared" si="38"/>
        <v>1.3800000000000001</v>
      </c>
      <c r="BK26" s="124"/>
    </row>
    <row r="27" spans="2:63" ht="14.25" customHeight="1" x14ac:dyDescent="0.2">
      <c r="B27" s="20" t="s">
        <v>24</v>
      </c>
      <c r="C27" s="11">
        <v>29.31</v>
      </c>
      <c r="D27" s="11">
        <v>26.81</v>
      </c>
      <c r="E27" s="11">
        <v>25.99</v>
      </c>
      <c r="F27" s="11">
        <v>25.25</v>
      </c>
      <c r="G27" s="11">
        <v>23.65</v>
      </c>
      <c r="H27" s="11">
        <v>23.18</v>
      </c>
      <c r="I27" s="11">
        <v>23.36</v>
      </c>
      <c r="J27" s="11">
        <v>23.96</v>
      </c>
      <c r="K27" s="11">
        <v>24.76</v>
      </c>
      <c r="L27" s="12">
        <v>24.32</v>
      </c>
      <c r="M27" s="35">
        <f t="shared" si="1"/>
        <v>10</v>
      </c>
      <c r="O27" s="20" t="s">
        <v>24</v>
      </c>
      <c r="P27" s="10">
        <v>24</v>
      </c>
      <c r="Q27" s="10">
        <v>8</v>
      </c>
      <c r="R27" s="10">
        <v>20</v>
      </c>
      <c r="S27" s="10">
        <v>36</v>
      </c>
      <c r="T27" s="10">
        <v>1</v>
      </c>
      <c r="U27" s="10">
        <v>2</v>
      </c>
      <c r="V27" s="10">
        <v>8</v>
      </c>
      <c r="W27" s="10">
        <v>76</v>
      </c>
      <c r="X27" s="10">
        <v>455</v>
      </c>
      <c r="Y27" s="10">
        <v>285</v>
      </c>
      <c r="Z27" s="35">
        <f t="shared" si="2"/>
        <v>10</v>
      </c>
      <c r="AB27" s="20" t="s">
        <v>24</v>
      </c>
      <c r="AC27" s="10">
        <v>24</v>
      </c>
      <c r="AD27" s="10">
        <v>5</v>
      </c>
      <c r="AE27" s="10">
        <v>4</v>
      </c>
      <c r="AF27" s="10">
        <v>10</v>
      </c>
      <c r="AG27" s="10">
        <v>1</v>
      </c>
      <c r="AH27" s="10">
        <v>2</v>
      </c>
      <c r="AI27" s="10">
        <v>4</v>
      </c>
      <c r="AJ27" s="10">
        <v>22</v>
      </c>
      <c r="AK27" s="10">
        <v>121</v>
      </c>
      <c r="AL27" s="10">
        <v>285</v>
      </c>
      <c r="AM27" s="35">
        <f t="shared" si="3"/>
        <v>10</v>
      </c>
      <c r="AO27" s="20" t="s">
        <v>24</v>
      </c>
      <c r="AP27" s="87"/>
      <c r="AQ27" s="124">
        <v>-2.5</v>
      </c>
      <c r="AR27" s="124">
        <v>-0.82</v>
      </c>
      <c r="AS27" s="124">
        <v>-0.74</v>
      </c>
      <c r="AT27" s="124">
        <v>-1.6</v>
      </c>
      <c r="AU27" s="124">
        <v>-0.47</v>
      </c>
      <c r="AV27" s="124">
        <v>0.18</v>
      </c>
      <c r="AW27" s="124">
        <v>0.6</v>
      </c>
      <c r="AX27" s="124">
        <v>0.8</v>
      </c>
      <c r="AY27" s="124">
        <v>-0.44</v>
      </c>
      <c r="AZ27" s="14"/>
      <c r="BA27" s="20" t="s">
        <v>24</v>
      </c>
      <c r="BB27" s="87"/>
      <c r="BC27" s="123">
        <f t="shared" si="27"/>
        <v>-0.98499999999999988</v>
      </c>
      <c r="BD27" s="123">
        <f t="shared" si="28"/>
        <v>0.22000000000000008</v>
      </c>
      <c r="BE27" s="123">
        <f t="shared" si="29"/>
        <v>0.51</v>
      </c>
      <c r="BF27" s="123">
        <f t="shared" si="30"/>
        <v>-0.56000000000000005</v>
      </c>
      <c r="BG27" s="123">
        <f t="shared" si="35"/>
        <v>0.6100000000000001</v>
      </c>
      <c r="BH27" s="123">
        <f t="shared" ref="BH27" si="39">AV27-AV$218</f>
        <v>0.75</v>
      </c>
      <c r="BI27" s="123">
        <f t="shared" ref="BI27" si="40">AW27-AW$218</f>
        <v>1.01</v>
      </c>
      <c r="BJ27" s="123">
        <f t="shared" si="38"/>
        <v>1.0900000000000001</v>
      </c>
      <c r="BK27" s="123">
        <f t="shared" ref="BK27" si="41">AY27-AY$218</f>
        <v>-0.15000000000000002</v>
      </c>
    </row>
    <row r="28" spans="2:63" ht="14.25" customHeight="1" x14ac:dyDescent="0.2">
      <c r="B28" s="19" t="s">
        <v>25</v>
      </c>
      <c r="C28" s="8">
        <v>29.34</v>
      </c>
      <c r="D28" s="8">
        <v>26.82</v>
      </c>
      <c r="E28" s="8">
        <v>25.74</v>
      </c>
      <c r="F28" s="8">
        <v>25.2</v>
      </c>
      <c r="G28" s="8"/>
      <c r="H28" s="8"/>
      <c r="I28" s="8">
        <v>24.71</v>
      </c>
      <c r="J28" s="8"/>
      <c r="K28" s="8"/>
      <c r="L28" s="8">
        <v>25.19</v>
      </c>
      <c r="M28" s="7">
        <f t="shared" si="1"/>
        <v>6</v>
      </c>
      <c r="O28" s="19" t="s">
        <v>25</v>
      </c>
      <c r="P28" s="2">
        <v>25</v>
      </c>
      <c r="Q28" s="2">
        <v>9</v>
      </c>
      <c r="R28" s="2">
        <v>8</v>
      </c>
      <c r="S28" s="2">
        <v>31</v>
      </c>
      <c r="T28" s="2"/>
      <c r="U28" s="2"/>
      <c r="V28" s="2">
        <v>229</v>
      </c>
      <c r="W28" s="2"/>
      <c r="X28" s="2"/>
      <c r="Y28" s="2">
        <v>723</v>
      </c>
      <c r="Z28" s="7">
        <f t="shared" si="2"/>
        <v>6</v>
      </c>
      <c r="AB28" s="19" t="s">
        <v>25</v>
      </c>
      <c r="AC28" s="2">
        <v>10</v>
      </c>
      <c r="AD28" s="2">
        <v>9</v>
      </c>
      <c r="AE28" s="2">
        <v>4</v>
      </c>
      <c r="AF28" s="2">
        <v>31</v>
      </c>
      <c r="AG28" s="2">
        <v>36</v>
      </c>
      <c r="AH28" s="2">
        <v>66</v>
      </c>
      <c r="AI28" s="2">
        <v>116</v>
      </c>
      <c r="AJ28" s="2">
        <v>30</v>
      </c>
      <c r="AK28" s="2">
        <v>72</v>
      </c>
      <c r="AL28" s="2">
        <v>41</v>
      </c>
      <c r="AM28" s="7">
        <f t="shared" si="3"/>
        <v>10</v>
      </c>
      <c r="AO28" s="19" t="s">
        <v>25</v>
      </c>
      <c r="AP28" s="87"/>
      <c r="AQ28" s="124">
        <v>-2.52</v>
      </c>
      <c r="AR28" s="124">
        <v>-1.08</v>
      </c>
      <c r="AS28" s="124">
        <v>-0.54</v>
      </c>
      <c r="AT28" s="124"/>
      <c r="AU28" s="124"/>
      <c r="AV28" s="124"/>
      <c r="AW28" s="124"/>
      <c r="AX28" s="124"/>
      <c r="AY28" s="124"/>
      <c r="AZ28" s="14"/>
      <c r="BA28" s="19" t="s">
        <v>25</v>
      </c>
      <c r="BB28" s="87"/>
      <c r="BC28" s="123">
        <f t="shared" si="27"/>
        <v>-1.0049999999999999</v>
      </c>
      <c r="BD28" s="123">
        <f t="shared" si="28"/>
        <v>-4.0000000000000036E-2</v>
      </c>
      <c r="BE28" s="123">
        <f>AS28-AS$218</f>
        <v>0.71</v>
      </c>
      <c r="BF28" s="124"/>
      <c r="BG28" s="124"/>
      <c r="BH28" s="124"/>
      <c r="BI28" s="124"/>
      <c r="BJ28" s="124"/>
      <c r="BK28" s="124"/>
    </row>
    <row r="29" spans="2:63" ht="14.25" customHeight="1" x14ac:dyDescent="0.2">
      <c r="B29" s="20" t="s">
        <v>26</v>
      </c>
      <c r="C29" s="11">
        <v>29.38</v>
      </c>
      <c r="D29" s="11">
        <v>27.53</v>
      </c>
      <c r="E29" s="11">
        <v>25.74</v>
      </c>
      <c r="F29" s="11">
        <v>24.81</v>
      </c>
      <c r="G29" s="11">
        <v>23.99</v>
      </c>
      <c r="H29" s="11">
        <v>23.27</v>
      </c>
      <c r="I29" s="11">
        <v>22.74</v>
      </c>
      <c r="J29" s="11">
        <v>23.16</v>
      </c>
      <c r="K29" s="11">
        <v>22.92</v>
      </c>
      <c r="L29" s="11">
        <v>23.48</v>
      </c>
      <c r="M29" s="10">
        <f t="shared" si="1"/>
        <v>10</v>
      </c>
      <c r="O29" s="20" t="s">
        <v>26</v>
      </c>
      <c r="P29" s="10">
        <v>26</v>
      </c>
      <c r="Q29" s="10">
        <v>34</v>
      </c>
      <c r="R29" s="10">
        <v>8</v>
      </c>
      <c r="S29" s="10">
        <v>10</v>
      </c>
      <c r="T29" s="10">
        <v>7</v>
      </c>
      <c r="U29" s="10">
        <v>6</v>
      </c>
      <c r="V29" s="10">
        <v>1</v>
      </c>
      <c r="W29" s="10">
        <v>9</v>
      </c>
      <c r="X29" s="10">
        <v>7</v>
      </c>
      <c r="Y29" s="10">
        <v>67</v>
      </c>
      <c r="Z29" s="10">
        <f t="shared" si="2"/>
        <v>10</v>
      </c>
      <c r="AB29" s="20" t="s">
        <v>26</v>
      </c>
      <c r="AC29" s="10">
        <v>20</v>
      </c>
      <c r="AD29" s="10">
        <v>20</v>
      </c>
      <c r="AE29" s="10">
        <v>4</v>
      </c>
      <c r="AF29" s="10">
        <v>3</v>
      </c>
      <c r="AG29" s="10">
        <v>1</v>
      </c>
      <c r="AH29" s="10">
        <v>1</v>
      </c>
      <c r="AI29" s="10">
        <v>1</v>
      </c>
      <c r="AJ29" s="10">
        <v>5</v>
      </c>
      <c r="AK29" s="10">
        <v>2</v>
      </c>
      <c r="AL29" s="10">
        <v>6</v>
      </c>
      <c r="AM29" s="10">
        <f t="shared" si="3"/>
        <v>10</v>
      </c>
      <c r="AO29" s="20" t="s">
        <v>26</v>
      </c>
      <c r="AP29" s="87"/>
      <c r="AQ29" s="124">
        <v>-1.85</v>
      </c>
      <c r="AR29" s="124">
        <v>-1.79</v>
      </c>
      <c r="AS29" s="124">
        <v>-0.93</v>
      </c>
      <c r="AT29" s="124">
        <v>-0.82</v>
      </c>
      <c r="AU29" s="124">
        <v>-0.72</v>
      </c>
      <c r="AV29" s="124">
        <v>-0.53</v>
      </c>
      <c r="AW29" s="124">
        <v>0.42</v>
      </c>
      <c r="AX29" s="124">
        <v>-0.24</v>
      </c>
      <c r="AY29" s="124">
        <v>0.56000000000000005</v>
      </c>
      <c r="AZ29" s="14"/>
      <c r="BA29" s="20" t="s">
        <v>26</v>
      </c>
      <c r="BB29" s="87"/>
      <c r="BC29" s="123">
        <f t="shared" si="27"/>
        <v>-0.33499999999999996</v>
      </c>
      <c r="BD29" s="123">
        <f t="shared" si="28"/>
        <v>-0.75</v>
      </c>
      <c r="BE29" s="123">
        <f t="shared" ref="BE29" si="42">AS29-AS$218</f>
        <v>0.31999999999999995</v>
      </c>
      <c r="BF29" s="123">
        <f t="shared" ref="BF29:BF31" si="43">AT29-AT$218</f>
        <v>0.22000000000000008</v>
      </c>
      <c r="BG29" s="123">
        <f t="shared" ref="BG29:BG31" si="44">AU29-AU$218</f>
        <v>0.3600000000000001</v>
      </c>
      <c r="BH29" s="123">
        <f t="shared" ref="BH29:BH31" si="45">AV29-AV$218</f>
        <v>4.0000000000000036E-2</v>
      </c>
      <c r="BI29" s="123">
        <f t="shared" ref="BI29" si="46">AW29-AW$218</f>
        <v>0.83</v>
      </c>
      <c r="BJ29" s="123">
        <f t="shared" ref="BJ29" si="47">AX29-AX$218</f>
        <v>5.0000000000000044E-2</v>
      </c>
      <c r="BK29" s="123">
        <f t="shared" ref="BK29" si="48">AY29-AY$218</f>
        <v>0.85000000000000009</v>
      </c>
    </row>
    <row r="30" spans="2:63" ht="14.25" customHeight="1" x14ac:dyDescent="0.2">
      <c r="B30" s="19" t="s">
        <v>27</v>
      </c>
      <c r="C30" s="8">
        <v>29.4</v>
      </c>
      <c r="D30" s="8">
        <v>28.55</v>
      </c>
      <c r="E30" s="8"/>
      <c r="F30" s="8">
        <v>25.34</v>
      </c>
      <c r="G30" s="8">
        <v>24.91</v>
      </c>
      <c r="H30" s="4">
        <v>24.5</v>
      </c>
      <c r="I30" s="8">
        <v>24.73</v>
      </c>
      <c r="J30" s="4"/>
      <c r="K30" s="4">
        <v>24.77</v>
      </c>
      <c r="L30" s="8"/>
      <c r="M30" s="7">
        <f t="shared" si="1"/>
        <v>7</v>
      </c>
      <c r="O30" s="19" t="s">
        <v>27</v>
      </c>
      <c r="P30" s="2">
        <v>27</v>
      </c>
      <c r="Q30" s="2">
        <v>144</v>
      </c>
      <c r="R30" s="2"/>
      <c r="S30" s="2">
        <v>42</v>
      </c>
      <c r="T30" s="2">
        <v>48</v>
      </c>
      <c r="U30" s="2">
        <v>104</v>
      </c>
      <c r="V30" s="2">
        <v>261</v>
      </c>
      <c r="W30" s="2"/>
      <c r="X30" s="2">
        <v>468</v>
      </c>
      <c r="Y30" s="2"/>
      <c r="Z30" s="7">
        <f t="shared" si="2"/>
        <v>7</v>
      </c>
      <c r="AB30" s="19" t="s">
        <v>27</v>
      </c>
      <c r="AC30" s="2">
        <v>8</v>
      </c>
      <c r="AD30" s="2">
        <v>26</v>
      </c>
      <c r="AE30" s="2">
        <v>23</v>
      </c>
      <c r="AF30" s="2">
        <v>10</v>
      </c>
      <c r="AG30" s="2">
        <v>29</v>
      </c>
      <c r="AH30" s="2">
        <v>44</v>
      </c>
      <c r="AI30" s="2">
        <v>23</v>
      </c>
      <c r="AJ30" s="2">
        <v>40</v>
      </c>
      <c r="AK30" s="2">
        <v>30</v>
      </c>
      <c r="AL30" s="2">
        <v>14</v>
      </c>
      <c r="AM30" s="7">
        <f t="shared" si="3"/>
        <v>10</v>
      </c>
      <c r="AO30" s="19" t="s">
        <v>27</v>
      </c>
      <c r="AP30" s="87"/>
      <c r="AQ30" s="124">
        <v>-0.85</v>
      </c>
      <c r="AR30" s="124"/>
      <c r="AS30" s="124"/>
      <c r="AT30" s="124">
        <v>-0.43</v>
      </c>
      <c r="AU30" s="124">
        <v>-0.41</v>
      </c>
      <c r="AV30" s="124">
        <v>0.23</v>
      </c>
      <c r="AW30" s="124"/>
      <c r="AX30" s="124"/>
      <c r="AY30" s="124"/>
      <c r="AZ30" s="14"/>
      <c r="BA30" s="19" t="s">
        <v>27</v>
      </c>
      <c r="BB30" s="87"/>
      <c r="BC30" s="123">
        <f t="shared" si="27"/>
        <v>0.66500000000000015</v>
      </c>
      <c r="BD30" s="124"/>
      <c r="BE30" s="124"/>
      <c r="BF30" s="123">
        <f t="shared" si="43"/>
        <v>0.6100000000000001</v>
      </c>
      <c r="BG30" s="123">
        <f t="shared" si="44"/>
        <v>0.67000000000000015</v>
      </c>
      <c r="BH30" s="123">
        <f t="shared" si="45"/>
        <v>0.8</v>
      </c>
      <c r="BI30" s="124"/>
      <c r="BJ30" s="124"/>
      <c r="BK30" s="124"/>
    </row>
    <row r="31" spans="2:63" ht="14.25" customHeight="1" x14ac:dyDescent="0.2">
      <c r="B31" s="20" t="s">
        <v>28</v>
      </c>
      <c r="C31" s="11">
        <v>29.41</v>
      </c>
      <c r="D31" s="11">
        <v>28.34</v>
      </c>
      <c r="E31" s="11">
        <v>27.48</v>
      </c>
      <c r="F31" s="11">
        <v>26.72</v>
      </c>
      <c r="G31" s="11">
        <v>26.17</v>
      </c>
      <c r="H31" s="11">
        <v>26.04</v>
      </c>
      <c r="I31" s="13">
        <v>26.45</v>
      </c>
      <c r="J31" s="11">
        <v>25.88</v>
      </c>
      <c r="K31" s="13">
        <v>26.33</v>
      </c>
      <c r="L31" s="13"/>
      <c r="M31" s="36">
        <f t="shared" si="1"/>
        <v>9</v>
      </c>
      <c r="O31" s="20" t="s">
        <v>28</v>
      </c>
      <c r="P31" s="10">
        <v>28</v>
      </c>
      <c r="Q31" s="10">
        <v>110</v>
      </c>
      <c r="R31" s="10">
        <v>227</v>
      </c>
      <c r="S31" s="10">
        <v>469</v>
      </c>
      <c r="T31" s="10">
        <v>536</v>
      </c>
      <c r="U31" s="10">
        <v>961</v>
      </c>
      <c r="V31" s="10">
        <v>1786</v>
      </c>
      <c r="W31" s="10">
        <v>1392</v>
      </c>
      <c r="X31" s="10">
        <v>1912</v>
      </c>
      <c r="Y31" s="10"/>
      <c r="Z31" s="36">
        <f t="shared" si="2"/>
        <v>9</v>
      </c>
      <c r="AB31" s="20" t="s">
        <v>28</v>
      </c>
      <c r="AC31" s="10">
        <v>28</v>
      </c>
      <c r="AD31" s="10">
        <v>94</v>
      </c>
      <c r="AE31" s="10">
        <v>91</v>
      </c>
      <c r="AF31" s="10">
        <v>124</v>
      </c>
      <c r="AG31" s="10">
        <v>330</v>
      </c>
      <c r="AH31" s="10">
        <v>474</v>
      </c>
      <c r="AI31" s="10">
        <v>1147</v>
      </c>
      <c r="AJ31" s="10">
        <v>1081</v>
      </c>
      <c r="AK31" s="10">
        <v>835</v>
      </c>
      <c r="AL31" s="10"/>
      <c r="AM31" s="36">
        <f t="shared" si="3"/>
        <v>9</v>
      </c>
      <c r="AO31" s="20" t="s">
        <v>28</v>
      </c>
      <c r="AP31" s="87"/>
      <c r="AQ31" s="124">
        <v>-1.07</v>
      </c>
      <c r="AR31" s="124">
        <v>-0.86</v>
      </c>
      <c r="AS31" s="124">
        <v>-0.76</v>
      </c>
      <c r="AT31" s="124">
        <v>-0.55000000000000004</v>
      </c>
      <c r="AU31" s="124">
        <v>-0.13</v>
      </c>
      <c r="AV31" s="124">
        <v>0.41</v>
      </c>
      <c r="AW31" s="124">
        <v>-0.56999999999999995</v>
      </c>
      <c r="AX31" s="124">
        <v>0.45</v>
      </c>
      <c r="AY31" s="124"/>
      <c r="AZ31" s="14"/>
      <c r="BA31" s="20" t="s">
        <v>28</v>
      </c>
      <c r="BB31" s="87"/>
      <c r="BC31" s="123">
        <f t="shared" si="27"/>
        <v>0.44500000000000006</v>
      </c>
      <c r="BD31" s="123">
        <f t="shared" ref="BD31:BD42" si="49">AR31-AR$218</f>
        <v>0.18000000000000005</v>
      </c>
      <c r="BE31" s="123">
        <f t="shared" ref="BE31:BF62" si="50">AS31-AS$218</f>
        <v>0.49</v>
      </c>
      <c r="BF31" s="123">
        <f t="shared" si="43"/>
        <v>0.49</v>
      </c>
      <c r="BG31" s="123">
        <f t="shared" si="44"/>
        <v>0.95000000000000007</v>
      </c>
      <c r="BH31" s="123">
        <f t="shared" si="45"/>
        <v>0.98</v>
      </c>
      <c r="BI31" s="123">
        <f t="shared" ref="BI31:BI32" si="51">AW31-AW$218</f>
        <v>-0.15999999999999998</v>
      </c>
      <c r="BJ31" s="123">
        <f t="shared" ref="BJ31:BJ32" si="52">AX31-AX$218</f>
        <v>0.74</v>
      </c>
      <c r="BK31" s="124"/>
    </row>
    <row r="32" spans="2:63" ht="14.25" customHeight="1" x14ac:dyDescent="0.2">
      <c r="B32" s="19" t="s">
        <v>29</v>
      </c>
      <c r="C32" s="8">
        <v>29.45</v>
      </c>
      <c r="D32" s="8">
        <v>28.16</v>
      </c>
      <c r="E32" s="8">
        <v>26.31</v>
      </c>
      <c r="F32" s="8">
        <v>25.13</v>
      </c>
      <c r="G32" s="8"/>
      <c r="H32" s="8"/>
      <c r="I32" s="4">
        <v>24</v>
      </c>
      <c r="J32" s="4">
        <v>24.52</v>
      </c>
      <c r="K32" s="4">
        <v>23.93</v>
      </c>
      <c r="L32" s="8"/>
      <c r="M32" s="7">
        <f t="shared" si="1"/>
        <v>7</v>
      </c>
      <c r="O32" s="19" t="s">
        <v>29</v>
      </c>
      <c r="P32" s="2">
        <v>29</v>
      </c>
      <c r="Q32" s="2">
        <v>86</v>
      </c>
      <c r="R32" s="2">
        <v>41</v>
      </c>
      <c r="S32" s="2">
        <v>23</v>
      </c>
      <c r="T32" s="2"/>
      <c r="U32" s="2"/>
      <c r="V32" s="2">
        <v>45</v>
      </c>
      <c r="W32" s="2">
        <v>279</v>
      </c>
      <c r="X32" s="2">
        <v>101</v>
      </c>
      <c r="Y32" s="2"/>
      <c r="Z32" s="7">
        <f t="shared" si="2"/>
        <v>7</v>
      </c>
      <c r="AB32" s="19" t="s">
        <v>29</v>
      </c>
      <c r="AC32" s="2">
        <v>21</v>
      </c>
      <c r="AD32" s="2">
        <v>17</v>
      </c>
      <c r="AE32" s="2">
        <v>2</v>
      </c>
      <c r="AF32" s="2">
        <v>1</v>
      </c>
      <c r="AG32" s="2">
        <v>4</v>
      </c>
      <c r="AH32" s="2">
        <v>1</v>
      </c>
      <c r="AI32" s="2">
        <v>8</v>
      </c>
      <c r="AJ32" s="2">
        <v>2</v>
      </c>
      <c r="AK32" s="2">
        <v>4</v>
      </c>
      <c r="AL32" s="2">
        <v>23</v>
      </c>
      <c r="AM32" s="7">
        <f t="shared" si="3"/>
        <v>10</v>
      </c>
      <c r="AO32" s="19" t="s">
        <v>29</v>
      </c>
      <c r="AP32" s="87"/>
      <c r="AQ32" s="124">
        <v>-1.29</v>
      </c>
      <c r="AR32" s="124">
        <v>-1.85</v>
      </c>
      <c r="AS32" s="124">
        <v>-1.18</v>
      </c>
      <c r="AT32" s="124"/>
      <c r="AU32" s="124"/>
      <c r="AV32" s="124"/>
      <c r="AW32" s="124">
        <v>0.52</v>
      </c>
      <c r="AX32" s="124">
        <v>-0.59</v>
      </c>
      <c r="AY32" s="124"/>
      <c r="AZ32" s="14"/>
      <c r="BA32" s="19" t="s">
        <v>29</v>
      </c>
      <c r="BB32" s="87"/>
      <c r="BC32" s="123">
        <f t="shared" si="27"/>
        <v>0.22500000000000009</v>
      </c>
      <c r="BD32" s="123">
        <f t="shared" si="49"/>
        <v>-0.81</v>
      </c>
      <c r="BE32" s="123">
        <f t="shared" si="50"/>
        <v>7.0000000000000062E-2</v>
      </c>
      <c r="BF32" s="124"/>
      <c r="BG32" s="124"/>
      <c r="BH32" s="124"/>
      <c r="BI32" s="123">
        <f t="shared" si="51"/>
        <v>0.92999999999999994</v>
      </c>
      <c r="BJ32" s="123">
        <f t="shared" si="52"/>
        <v>-0.29999999999999993</v>
      </c>
      <c r="BK32" s="124"/>
    </row>
    <row r="33" spans="2:63" ht="14.25" customHeight="1" x14ac:dyDescent="0.2">
      <c r="B33" s="20" t="s">
        <v>30</v>
      </c>
      <c r="C33" s="11">
        <v>29.47</v>
      </c>
      <c r="D33" s="11">
        <v>28.33</v>
      </c>
      <c r="E33" s="11">
        <v>26.78</v>
      </c>
      <c r="F33" s="11">
        <v>25.83</v>
      </c>
      <c r="G33" s="11">
        <v>26.48</v>
      </c>
      <c r="H33" s="11"/>
      <c r="I33" s="11"/>
      <c r="J33" s="11"/>
      <c r="K33" s="11"/>
      <c r="L33" s="11"/>
      <c r="M33" s="10">
        <f t="shared" si="1"/>
        <v>5</v>
      </c>
      <c r="O33" s="20" t="s">
        <v>30</v>
      </c>
      <c r="P33" s="10">
        <v>30</v>
      </c>
      <c r="Q33" s="10">
        <v>108</v>
      </c>
      <c r="R33" s="10">
        <v>76</v>
      </c>
      <c r="S33" s="10">
        <v>115</v>
      </c>
      <c r="T33" s="10">
        <v>771</v>
      </c>
      <c r="U33" s="10"/>
      <c r="V33" s="10"/>
      <c r="W33" s="10"/>
      <c r="X33" s="10"/>
      <c r="Y33" s="10"/>
      <c r="Z33" s="10">
        <f t="shared" si="2"/>
        <v>5</v>
      </c>
      <c r="AB33" s="20" t="s">
        <v>30</v>
      </c>
      <c r="AC33" s="10">
        <v>13</v>
      </c>
      <c r="AD33" s="10">
        <v>7</v>
      </c>
      <c r="AE33" s="10">
        <v>6</v>
      </c>
      <c r="AF33" s="10">
        <v>11</v>
      </c>
      <c r="AG33" s="10">
        <v>31</v>
      </c>
      <c r="AH33" s="10"/>
      <c r="AI33" s="10"/>
      <c r="AJ33" s="10"/>
      <c r="AK33" s="10"/>
      <c r="AL33" s="10"/>
      <c r="AM33" s="10">
        <f t="shared" si="3"/>
        <v>5</v>
      </c>
      <c r="AO33" s="20" t="s">
        <v>30</v>
      </c>
      <c r="AP33" s="87"/>
      <c r="AQ33" s="124">
        <v>-1.1399999999999999</v>
      </c>
      <c r="AR33" s="124">
        <v>-1.55</v>
      </c>
      <c r="AS33" s="124">
        <v>-0.95</v>
      </c>
      <c r="AT33" s="124">
        <v>0.65</v>
      </c>
      <c r="AU33" s="124"/>
      <c r="AV33" s="124"/>
      <c r="AW33" s="124"/>
      <c r="AX33" s="124"/>
      <c r="AY33" s="124"/>
      <c r="AZ33" s="14"/>
      <c r="BA33" s="20" t="s">
        <v>30</v>
      </c>
      <c r="BB33" s="87"/>
      <c r="BC33" s="123">
        <f t="shared" si="27"/>
        <v>0.37500000000000022</v>
      </c>
      <c r="BD33" s="123">
        <f t="shared" si="49"/>
        <v>-0.51</v>
      </c>
      <c r="BE33" s="123">
        <f t="shared" si="50"/>
        <v>0.30000000000000004</v>
      </c>
      <c r="BF33" s="123">
        <f t="shared" ref="BF33:BF42" si="53">AT33-AT$218</f>
        <v>1.69</v>
      </c>
      <c r="BG33" s="124"/>
      <c r="BH33" s="124"/>
      <c r="BI33" s="124"/>
      <c r="BJ33" s="124"/>
      <c r="BK33" s="124"/>
    </row>
    <row r="34" spans="2:63" ht="14.25" customHeight="1" x14ac:dyDescent="0.2">
      <c r="B34" s="19" t="s">
        <v>31</v>
      </c>
      <c r="C34" s="8">
        <v>29.47</v>
      </c>
      <c r="D34" s="8">
        <v>28.89</v>
      </c>
      <c r="E34" s="8">
        <v>28.06</v>
      </c>
      <c r="F34" s="8">
        <v>27.05</v>
      </c>
      <c r="G34" s="8">
        <v>27.04</v>
      </c>
      <c r="H34" s="8">
        <v>25.95</v>
      </c>
      <c r="I34" s="8">
        <v>25.71</v>
      </c>
      <c r="J34" s="8">
        <v>25.52</v>
      </c>
      <c r="K34" s="8">
        <v>26.57</v>
      </c>
      <c r="L34" s="8">
        <v>25.35</v>
      </c>
      <c r="M34" s="7">
        <f t="shared" si="1"/>
        <v>10</v>
      </c>
      <c r="O34" s="19" t="s">
        <v>31</v>
      </c>
      <c r="P34" s="2">
        <v>30</v>
      </c>
      <c r="Q34" s="2">
        <v>225</v>
      </c>
      <c r="R34" s="2">
        <v>458</v>
      </c>
      <c r="S34" s="2">
        <v>684</v>
      </c>
      <c r="T34" s="2">
        <v>1388</v>
      </c>
      <c r="U34" s="2">
        <v>870</v>
      </c>
      <c r="V34" s="2">
        <v>911</v>
      </c>
      <c r="W34" s="2">
        <v>1013</v>
      </c>
      <c r="X34" s="2">
        <v>2153</v>
      </c>
      <c r="Y34" s="2">
        <v>805</v>
      </c>
      <c r="Z34" s="7">
        <f t="shared" si="2"/>
        <v>10</v>
      </c>
      <c r="AB34" s="19" t="s">
        <v>31</v>
      </c>
      <c r="AC34" s="2">
        <v>30</v>
      </c>
      <c r="AD34" s="2">
        <v>189</v>
      </c>
      <c r="AE34" s="2">
        <v>417</v>
      </c>
      <c r="AF34" s="2">
        <v>116</v>
      </c>
      <c r="AG34" s="2">
        <v>740</v>
      </c>
      <c r="AH34" s="2">
        <v>266</v>
      </c>
      <c r="AI34" s="2">
        <v>357</v>
      </c>
      <c r="AJ34" s="2">
        <v>274</v>
      </c>
      <c r="AK34" s="2">
        <v>495</v>
      </c>
      <c r="AL34" s="2">
        <v>483</v>
      </c>
      <c r="AM34" s="7">
        <f t="shared" si="3"/>
        <v>10</v>
      </c>
      <c r="AO34" s="19" t="s">
        <v>31</v>
      </c>
      <c r="AP34" s="87"/>
      <c r="AQ34" s="124">
        <v>-0.57999999999999996</v>
      </c>
      <c r="AR34" s="124">
        <v>-0.83</v>
      </c>
      <c r="AS34" s="124">
        <v>-1.01</v>
      </c>
      <c r="AT34" s="124">
        <v>-0.01</v>
      </c>
      <c r="AU34" s="124">
        <v>-1.0900000000000001</v>
      </c>
      <c r="AV34" s="124">
        <v>-0.24</v>
      </c>
      <c r="AW34" s="124">
        <v>-0.19</v>
      </c>
      <c r="AX34" s="124">
        <v>1.05</v>
      </c>
      <c r="AY34" s="124">
        <v>-1.22</v>
      </c>
      <c r="AZ34" s="14"/>
      <c r="BA34" s="19" t="s">
        <v>31</v>
      </c>
      <c r="BB34" s="87"/>
      <c r="BC34" s="123">
        <f t="shared" si="27"/>
        <v>0.93500000000000016</v>
      </c>
      <c r="BD34" s="123">
        <f t="shared" si="49"/>
        <v>0.21000000000000008</v>
      </c>
      <c r="BE34" s="123">
        <f t="shared" si="50"/>
        <v>0.24</v>
      </c>
      <c r="BF34" s="123">
        <f t="shared" si="53"/>
        <v>1.03</v>
      </c>
      <c r="BG34" s="123">
        <f t="shared" ref="BG34:BG38" si="54">AU34-AU$218</f>
        <v>-1.0000000000000009E-2</v>
      </c>
      <c r="BH34" s="123">
        <f t="shared" ref="BH34:BH38" si="55">AV34-AV$218</f>
        <v>0.33000000000000007</v>
      </c>
      <c r="BI34" s="123">
        <f t="shared" ref="BI34:BI39" si="56">AW34-AW$218</f>
        <v>0.21999999999999997</v>
      </c>
      <c r="BJ34" s="123">
        <f t="shared" ref="BJ34:BJ38" si="57">AX34-AX$218</f>
        <v>1.34</v>
      </c>
      <c r="BK34" s="123">
        <f t="shared" ref="BK34:BK38" si="58">AY34-AY$218</f>
        <v>-0.92999999999999994</v>
      </c>
    </row>
    <row r="35" spans="2:63" ht="14.25" customHeight="1" x14ac:dyDescent="0.2">
      <c r="B35" s="20" t="s">
        <v>32</v>
      </c>
      <c r="C35" s="11">
        <v>29.48</v>
      </c>
      <c r="D35" s="11">
        <v>28.79</v>
      </c>
      <c r="E35" s="11">
        <v>26.29</v>
      </c>
      <c r="F35" s="11">
        <v>26.23</v>
      </c>
      <c r="G35" s="11">
        <v>26.83</v>
      </c>
      <c r="H35" s="11">
        <v>26.77</v>
      </c>
      <c r="I35" s="11">
        <v>26.57</v>
      </c>
      <c r="J35" s="11">
        <v>26.37</v>
      </c>
      <c r="K35" s="11">
        <v>27.32</v>
      </c>
      <c r="L35" s="11">
        <v>27.32</v>
      </c>
      <c r="M35" s="10">
        <f t="shared" si="1"/>
        <v>10</v>
      </c>
      <c r="O35" s="20" t="s">
        <v>32</v>
      </c>
      <c r="P35" s="10">
        <v>32</v>
      </c>
      <c r="Q35" s="10">
        <v>203</v>
      </c>
      <c r="R35" s="10">
        <v>39</v>
      </c>
      <c r="S35" s="10">
        <v>253</v>
      </c>
      <c r="T35" s="10">
        <v>1121</v>
      </c>
      <c r="U35" s="10">
        <v>1817</v>
      </c>
      <c r="V35" s="10">
        <v>1931</v>
      </c>
      <c r="W35" s="10">
        <v>1949</v>
      </c>
      <c r="X35" s="10">
        <v>2909</v>
      </c>
      <c r="Y35" s="10">
        <v>1302</v>
      </c>
      <c r="Z35" s="10">
        <f t="shared" si="2"/>
        <v>10</v>
      </c>
      <c r="AB35" s="20" t="s">
        <v>32</v>
      </c>
      <c r="AC35" s="10">
        <v>27</v>
      </c>
      <c r="AD35" s="10">
        <v>12</v>
      </c>
      <c r="AE35" s="10">
        <v>15</v>
      </c>
      <c r="AF35" s="10">
        <v>67</v>
      </c>
      <c r="AG35" s="10">
        <v>166</v>
      </c>
      <c r="AH35" s="10">
        <v>268</v>
      </c>
      <c r="AI35" s="10">
        <v>295</v>
      </c>
      <c r="AJ35" s="10">
        <v>217</v>
      </c>
      <c r="AK35" s="10">
        <v>204</v>
      </c>
      <c r="AL35" s="10">
        <v>229</v>
      </c>
      <c r="AM35" s="10">
        <f t="shared" si="3"/>
        <v>10</v>
      </c>
      <c r="AO35" s="20" t="s">
        <v>32</v>
      </c>
      <c r="AP35" s="87"/>
      <c r="AQ35" s="124">
        <v>-0.69</v>
      </c>
      <c r="AR35" s="124">
        <v>-2.5</v>
      </c>
      <c r="AS35" s="124">
        <v>-0.06</v>
      </c>
      <c r="AT35" s="124">
        <v>0.6</v>
      </c>
      <c r="AU35" s="124">
        <v>-0.06</v>
      </c>
      <c r="AV35" s="124">
        <v>-0.2</v>
      </c>
      <c r="AW35" s="124">
        <v>-0.2</v>
      </c>
      <c r="AX35" s="124">
        <v>0.95</v>
      </c>
      <c r="AY35" s="124">
        <v>0</v>
      </c>
      <c r="AZ35" s="14"/>
      <c r="BA35" s="20" t="s">
        <v>32</v>
      </c>
      <c r="BB35" s="87"/>
      <c r="BC35" s="123">
        <f t="shared" si="27"/>
        <v>0.82500000000000018</v>
      </c>
      <c r="BD35" s="123">
        <f t="shared" si="49"/>
        <v>-1.46</v>
      </c>
      <c r="BE35" s="123">
        <f t="shared" si="50"/>
        <v>1.19</v>
      </c>
      <c r="BF35" s="123">
        <f t="shared" si="53"/>
        <v>1.6400000000000001</v>
      </c>
      <c r="BG35" s="123">
        <f t="shared" si="54"/>
        <v>1.02</v>
      </c>
      <c r="BH35" s="123">
        <f t="shared" si="55"/>
        <v>0.37000000000000005</v>
      </c>
      <c r="BI35" s="123">
        <f t="shared" si="56"/>
        <v>0.20999999999999996</v>
      </c>
      <c r="BJ35" s="123">
        <f t="shared" si="57"/>
        <v>1.24</v>
      </c>
      <c r="BK35" s="123">
        <f t="shared" si="58"/>
        <v>0.28999999999999998</v>
      </c>
    </row>
    <row r="36" spans="2:63" ht="14.25" customHeight="1" x14ac:dyDescent="0.2">
      <c r="B36" s="19" t="s">
        <v>33</v>
      </c>
      <c r="C36" s="8">
        <v>29.5</v>
      </c>
      <c r="D36" s="8">
        <v>28.07</v>
      </c>
      <c r="E36" s="8">
        <v>27.81</v>
      </c>
      <c r="F36" s="8">
        <v>26.52</v>
      </c>
      <c r="G36" s="8">
        <v>25.68</v>
      </c>
      <c r="H36" s="8">
        <v>25.62</v>
      </c>
      <c r="I36" s="8">
        <v>23.99</v>
      </c>
      <c r="J36" s="8">
        <v>24.19</v>
      </c>
      <c r="K36" s="8">
        <v>24.62</v>
      </c>
      <c r="L36" s="8">
        <v>24.87</v>
      </c>
      <c r="M36" s="7">
        <f t="shared" si="1"/>
        <v>10</v>
      </c>
      <c r="O36" s="19" t="s">
        <v>33</v>
      </c>
      <c r="P36" s="2">
        <v>33</v>
      </c>
      <c r="Q36" s="2">
        <v>77</v>
      </c>
      <c r="R36" s="2">
        <v>347</v>
      </c>
      <c r="S36" s="2">
        <v>370</v>
      </c>
      <c r="T36" s="2">
        <v>264</v>
      </c>
      <c r="U36" s="2">
        <v>590</v>
      </c>
      <c r="V36" s="2">
        <v>44</v>
      </c>
      <c r="W36" s="2">
        <v>142</v>
      </c>
      <c r="X36" s="2">
        <v>374</v>
      </c>
      <c r="Y36" s="2">
        <v>543</v>
      </c>
      <c r="Z36" s="7">
        <f t="shared" si="2"/>
        <v>10</v>
      </c>
      <c r="AB36" s="19" t="s">
        <v>33</v>
      </c>
      <c r="AC36" s="2">
        <v>26</v>
      </c>
      <c r="AD36" s="2">
        <v>77</v>
      </c>
      <c r="AE36" s="2">
        <v>291</v>
      </c>
      <c r="AF36" s="2">
        <v>85</v>
      </c>
      <c r="AG36" s="2">
        <v>87</v>
      </c>
      <c r="AH36" s="2">
        <v>45</v>
      </c>
      <c r="AI36" s="2">
        <v>44</v>
      </c>
      <c r="AJ36" s="2">
        <v>38</v>
      </c>
      <c r="AK36" s="2">
        <v>52</v>
      </c>
      <c r="AL36" s="2">
        <v>57</v>
      </c>
      <c r="AM36" s="7">
        <f t="shared" si="3"/>
        <v>10</v>
      </c>
      <c r="AO36" s="19" t="s">
        <v>33</v>
      </c>
      <c r="AP36" s="87"/>
      <c r="AQ36" s="124">
        <v>-1.43</v>
      </c>
      <c r="AR36" s="124">
        <v>-0.26</v>
      </c>
      <c r="AS36" s="124">
        <v>-1.29</v>
      </c>
      <c r="AT36" s="124">
        <v>-0.84</v>
      </c>
      <c r="AU36" s="124">
        <v>-0.06</v>
      </c>
      <c r="AV36" s="124">
        <v>-1.63</v>
      </c>
      <c r="AW36" s="124">
        <v>0.2</v>
      </c>
      <c r="AX36" s="124">
        <v>0.43</v>
      </c>
      <c r="AY36" s="124">
        <v>0.25</v>
      </c>
      <c r="AZ36" s="14"/>
      <c r="BA36" s="19" t="s">
        <v>33</v>
      </c>
      <c r="BB36" s="87"/>
      <c r="BC36" s="123">
        <f t="shared" si="27"/>
        <v>8.5000000000000187E-2</v>
      </c>
      <c r="BD36" s="123">
        <f t="shared" si="49"/>
        <v>0.78</v>
      </c>
      <c r="BE36" s="123">
        <f t="shared" si="50"/>
        <v>-4.0000000000000036E-2</v>
      </c>
      <c r="BF36" s="123">
        <f t="shared" si="53"/>
        <v>0.20000000000000007</v>
      </c>
      <c r="BG36" s="123">
        <f t="shared" si="54"/>
        <v>1.02</v>
      </c>
      <c r="BH36" s="123">
        <f t="shared" si="55"/>
        <v>-1.0599999999999998</v>
      </c>
      <c r="BI36" s="123">
        <f t="shared" si="56"/>
        <v>0.61</v>
      </c>
      <c r="BJ36" s="123">
        <f t="shared" si="57"/>
        <v>0.72</v>
      </c>
      <c r="BK36" s="123">
        <f t="shared" si="58"/>
        <v>0.54</v>
      </c>
    </row>
    <row r="37" spans="2:63" ht="14.25" customHeight="1" x14ac:dyDescent="0.2">
      <c r="B37" s="20" t="s">
        <v>34</v>
      </c>
      <c r="C37" s="11">
        <v>29.51</v>
      </c>
      <c r="D37" s="11">
        <v>28.13</v>
      </c>
      <c r="E37" s="11">
        <v>27.32</v>
      </c>
      <c r="F37" s="11">
        <v>26.07</v>
      </c>
      <c r="G37" s="11">
        <v>25.26</v>
      </c>
      <c r="H37" s="11">
        <v>25.01</v>
      </c>
      <c r="I37" s="11">
        <v>25.21</v>
      </c>
      <c r="J37" s="11">
        <v>25.03</v>
      </c>
      <c r="K37" s="11">
        <v>24.76</v>
      </c>
      <c r="L37" s="11">
        <v>24.74</v>
      </c>
      <c r="M37" s="10">
        <f t="shared" si="1"/>
        <v>10</v>
      </c>
      <c r="O37" s="20" t="s">
        <v>34</v>
      </c>
      <c r="P37" s="10">
        <v>34</v>
      </c>
      <c r="Q37" s="10">
        <v>82</v>
      </c>
      <c r="R37" s="10">
        <v>189</v>
      </c>
      <c r="S37" s="10">
        <v>191</v>
      </c>
      <c r="T37" s="10">
        <v>138</v>
      </c>
      <c r="U37" s="10">
        <v>249</v>
      </c>
      <c r="V37" s="10">
        <v>503</v>
      </c>
      <c r="W37" s="10">
        <v>572</v>
      </c>
      <c r="X37" s="10">
        <v>455</v>
      </c>
      <c r="Y37" s="10">
        <v>470</v>
      </c>
      <c r="Z37" s="10">
        <f t="shared" si="2"/>
        <v>10</v>
      </c>
      <c r="AB37" s="20" t="s">
        <v>34</v>
      </c>
      <c r="AC37" s="10">
        <v>34</v>
      </c>
      <c r="AD37" s="10">
        <v>36</v>
      </c>
      <c r="AE37" s="10">
        <v>189</v>
      </c>
      <c r="AF37" s="10">
        <v>191</v>
      </c>
      <c r="AG37" s="10">
        <v>138</v>
      </c>
      <c r="AH37" s="10">
        <v>249</v>
      </c>
      <c r="AI37" s="10">
        <v>393</v>
      </c>
      <c r="AJ37" s="10">
        <v>406</v>
      </c>
      <c r="AK37" s="10">
        <v>399</v>
      </c>
      <c r="AL37" s="10">
        <v>399</v>
      </c>
      <c r="AM37" s="10">
        <f t="shared" si="3"/>
        <v>10</v>
      </c>
      <c r="AO37" s="20" t="s">
        <v>34</v>
      </c>
      <c r="AP37" s="87"/>
      <c r="AQ37" s="124">
        <v>-1.38</v>
      </c>
      <c r="AR37" s="124">
        <v>-0.81</v>
      </c>
      <c r="AS37" s="124">
        <v>-1.25</v>
      </c>
      <c r="AT37" s="124">
        <v>-0.81</v>
      </c>
      <c r="AU37" s="124">
        <v>-0.25</v>
      </c>
      <c r="AV37" s="124">
        <v>0.2</v>
      </c>
      <c r="AW37" s="124">
        <v>-0.18</v>
      </c>
      <c r="AX37" s="124">
        <v>-0.27</v>
      </c>
      <c r="AY37" s="124">
        <v>-0.02</v>
      </c>
      <c r="AZ37" s="14"/>
      <c r="BA37" s="20" t="s">
        <v>34</v>
      </c>
      <c r="BB37" s="87"/>
      <c r="BC37" s="123">
        <f t="shared" si="27"/>
        <v>0.13500000000000023</v>
      </c>
      <c r="BD37" s="123">
        <f t="shared" si="49"/>
        <v>0.22999999999999998</v>
      </c>
      <c r="BE37" s="123">
        <f t="shared" si="50"/>
        <v>0</v>
      </c>
      <c r="BF37" s="123">
        <f t="shared" si="53"/>
        <v>0.22999999999999998</v>
      </c>
      <c r="BG37" s="123">
        <f t="shared" si="54"/>
        <v>0.83000000000000007</v>
      </c>
      <c r="BH37" s="123">
        <f t="shared" si="55"/>
        <v>0.77</v>
      </c>
      <c r="BI37" s="123">
        <f t="shared" si="56"/>
        <v>0.22999999999999998</v>
      </c>
      <c r="BJ37" s="123">
        <f t="shared" si="57"/>
        <v>2.0000000000000018E-2</v>
      </c>
      <c r="BK37" s="123">
        <f t="shared" si="58"/>
        <v>0.26999999999999996</v>
      </c>
    </row>
    <row r="38" spans="2:63" ht="14.25" customHeight="1" x14ac:dyDescent="0.2">
      <c r="B38" s="19" t="s">
        <v>35</v>
      </c>
      <c r="C38" s="8">
        <v>29.56</v>
      </c>
      <c r="D38" s="8">
        <v>27.69</v>
      </c>
      <c r="E38" s="8">
        <v>26.31</v>
      </c>
      <c r="F38" s="8">
        <v>24.48</v>
      </c>
      <c r="G38" s="8">
        <v>24.58</v>
      </c>
      <c r="H38" s="8">
        <v>24.25</v>
      </c>
      <c r="I38" s="8">
        <v>24.62</v>
      </c>
      <c r="J38" s="8">
        <v>23.55</v>
      </c>
      <c r="K38" s="4">
        <v>23.52</v>
      </c>
      <c r="L38" s="8">
        <v>23.69</v>
      </c>
      <c r="M38" s="7">
        <f t="shared" si="1"/>
        <v>10</v>
      </c>
      <c r="O38" s="19" t="s">
        <v>35</v>
      </c>
      <c r="P38" s="2">
        <v>35</v>
      </c>
      <c r="Q38" s="2">
        <v>44</v>
      </c>
      <c r="R38" s="2">
        <v>41</v>
      </c>
      <c r="S38" s="2">
        <v>3</v>
      </c>
      <c r="T38" s="2">
        <v>22</v>
      </c>
      <c r="U38" s="2">
        <v>50</v>
      </c>
      <c r="V38" s="2">
        <v>221</v>
      </c>
      <c r="W38" s="2">
        <v>29</v>
      </c>
      <c r="X38" s="2">
        <v>40</v>
      </c>
      <c r="Y38" s="2">
        <v>105</v>
      </c>
      <c r="Z38" s="7">
        <f t="shared" si="2"/>
        <v>10</v>
      </c>
      <c r="AB38" s="19" t="s">
        <v>35</v>
      </c>
      <c r="AC38" s="2">
        <v>25</v>
      </c>
      <c r="AD38" s="2">
        <v>42</v>
      </c>
      <c r="AE38" s="2">
        <v>30</v>
      </c>
      <c r="AF38" s="2">
        <v>3</v>
      </c>
      <c r="AG38" s="2">
        <v>22</v>
      </c>
      <c r="AH38" s="2">
        <v>13</v>
      </c>
      <c r="AI38" s="2">
        <v>30</v>
      </c>
      <c r="AJ38" s="2">
        <v>18</v>
      </c>
      <c r="AK38" s="2">
        <v>26</v>
      </c>
      <c r="AL38" s="2">
        <v>10</v>
      </c>
      <c r="AM38" s="7">
        <f t="shared" si="3"/>
        <v>10</v>
      </c>
      <c r="AO38" s="19" t="s">
        <v>35</v>
      </c>
      <c r="AP38" s="87"/>
      <c r="AQ38" s="124">
        <v>-1.87</v>
      </c>
      <c r="AR38" s="124">
        <v>-1.38</v>
      </c>
      <c r="AS38" s="124">
        <v>-1.83</v>
      </c>
      <c r="AT38" s="124">
        <v>0.1</v>
      </c>
      <c r="AU38" s="124">
        <v>-0.33</v>
      </c>
      <c r="AV38" s="124">
        <v>0.37</v>
      </c>
      <c r="AW38" s="124">
        <v>-1.07</v>
      </c>
      <c r="AX38" s="124">
        <v>-0.03</v>
      </c>
      <c r="AY38" s="124">
        <v>0.17</v>
      </c>
      <c r="AZ38" s="14"/>
      <c r="BA38" s="19" t="s">
        <v>35</v>
      </c>
      <c r="BB38" s="87"/>
      <c r="BC38" s="123">
        <f t="shared" si="27"/>
        <v>-0.35499999999999998</v>
      </c>
      <c r="BD38" s="123">
        <f t="shared" si="49"/>
        <v>-0.33999999999999986</v>
      </c>
      <c r="BE38" s="123">
        <f t="shared" si="50"/>
        <v>-0.58000000000000007</v>
      </c>
      <c r="BF38" s="123">
        <f t="shared" si="53"/>
        <v>1.1400000000000001</v>
      </c>
      <c r="BG38" s="123">
        <f t="shared" si="54"/>
        <v>0.75</v>
      </c>
      <c r="BH38" s="123">
        <f t="shared" si="55"/>
        <v>0.94000000000000006</v>
      </c>
      <c r="BI38" s="123">
        <f t="shared" si="56"/>
        <v>-0.66000000000000014</v>
      </c>
      <c r="BJ38" s="123">
        <f t="shared" si="57"/>
        <v>0.26</v>
      </c>
      <c r="BK38" s="123">
        <f t="shared" si="58"/>
        <v>0.45999999999999996</v>
      </c>
    </row>
    <row r="39" spans="2:63" ht="14.25" customHeight="1" x14ac:dyDescent="0.2">
      <c r="B39" s="20" t="s">
        <v>36</v>
      </c>
      <c r="C39" s="11">
        <v>29.58</v>
      </c>
      <c r="D39" s="11">
        <v>28.94</v>
      </c>
      <c r="E39" s="11">
        <v>28.15</v>
      </c>
      <c r="F39" s="11">
        <v>26.89</v>
      </c>
      <c r="G39" s="11">
        <v>26.71</v>
      </c>
      <c r="H39" s="11"/>
      <c r="I39" s="11">
        <v>25.6</v>
      </c>
      <c r="J39" s="11">
        <v>25.79</v>
      </c>
      <c r="K39" s="11"/>
      <c r="L39" s="11"/>
      <c r="M39" s="10">
        <f t="shared" si="1"/>
        <v>7</v>
      </c>
      <c r="O39" s="20" t="s">
        <v>36</v>
      </c>
      <c r="P39" s="10">
        <v>36</v>
      </c>
      <c r="Q39" s="10">
        <v>240</v>
      </c>
      <c r="R39" s="10">
        <v>508</v>
      </c>
      <c r="S39" s="10">
        <v>570</v>
      </c>
      <c r="T39" s="10">
        <v>998</v>
      </c>
      <c r="U39" s="10"/>
      <c r="V39" s="10">
        <v>817</v>
      </c>
      <c r="W39" s="10">
        <v>1297</v>
      </c>
      <c r="X39" s="10"/>
      <c r="Y39" s="10"/>
      <c r="Z39" s="10">
        <f t="shared" si="2"/>
        <v>7</v>
      </c>
      <c r="AB39" s="20" t="s">
        <v>36</v>
      </c>
      <c r="AC39" s="10">
        <v>2</v>
      </c>
      <c r="AD39" s="10">
        <v>2</v>
      </c>
      <c r="AE39" s="10">
        <v>6</v>
      </c>
      <c r="AF39" s="10">
        <v>14</v>
      </c>
      <c r="AG39" s="10">
        <v>18</v>
      </c>
      <c r="AH39" s="10">
        <v>73</v>
      </c>
      <c r="AI39" s="10">
        <v>17</v>
      </c>
      <c r="AJ39" s="10">
        <v>27</v>
      </c>
      <c r="AK39" s="10">
        <v>23</v>
      </c>
      <c r="AL39" s="10">
        <v>28</v>
      </c>
      <c r="AM39" s="10">
        <f t="shared" si="3"/>
        <v>10</v>
      </c>
      <c r="AO39" s="20" t="s">
        <v>36</v>
      </c>
      <c r="AP39" s="87"/>
      <c r="AQ39" s="124">
        <v>-0.64</v>
      </c>
      <c r="AR39" s="124">
        <v>-0.79</v>
      </c>
      <c r="AS39" s="124">
        <v>-1.26</v>
      </c>
      <c r="AT39" s="124">
        <v>-0.18</v>
      </c>
      <c r="AU39" s="124"/>
      <c r="AV39" s="124"/>
      <c r="AW39" s="124">
        <v>0.19</v>
      </c>
      <c r="AX39" s="124"/>
      <c r="AY39" s="124"/>
      <c r="AZ39" s="14"/>
      <c r="BA39" s="20" t="s">
        <v>36</v>
      </c>
      <c r="BB39" s="87"/>
      <c r="BC39" s="123">
        <f t="shared" si="27"/>
        <v>0.87500000000000011</v>
      </c>
      <c r="BD39" s="123">
        <f t="shared" si="49"/>
        <v>0.25</v>
      </c>
      <c r="BE39" s="123">
        <f t="shared" si="50"/>
        <v>-1.0000000000000009E-2</v>
      </c>
      <c r="BF39" s="123">
        <f t="shared" si="53"/>
        <v>0.8600000000000001</v>
      </c>
      <c r="BG39" s="124"/>
      <c r="BH39" s="124"/>
      <c r="BI39" s="123">
        <f t="shared" si="56"/>
        <v>0.6</v>
      </c>
      <c r="BJ39" s="124"/>
      <c r="BK39" s="124"/>
    </row>
    <row r="40" spans="2:63" ht="14.25" customHeight="1" x14ac:dyDescent="0.2">
      <c r="B40" s="19" t="s">
        <v>37</v>
      </c>
      <c r="C40" s="8">
        <v>29.62</v>
      </c>
      <c r="D40" s="8">
        <v>27.52</v>
      </c>
      <c r="E40" s="8">
        <v>26.97</v>
      </c>
      <c r="F40" s="8">
        <v>27.02</v>
      </c>
      <c r="G40" s="8">
        <v>27.58</v>
      </c>
      <c r="H40" s="8">
        <v>26.33</v>
      </c>
      <c r="I40" s="8">
        <v>26.42</v>
      </c>
      <c r="J40" s="8"/>
      <c r="K40" s="8"/>
      <c r="L40" s="8"/>
      <c r="M40" s="7">
        <f t="shared" si="1"/>
        <v>7</v>
      </c>
      <c r="O40" s="19" t="s">
        <v>37</v>
      </c>
      <c r="P40" s="7">
        <v>37</v>
      </c>
      <c r="Q40" s="7">
        <v>33</v>
      </c>
      <c r="R40" s="7">
        <v>103</v>
      </c>
      <c r="S40" s="7">
        <v>661</v>
      </c>
      <c r="T40" s="7">
        <v>2170</v>
      </c>
      <c r="U40" s="7">
        <v>1251</v>
      </c>
      <c r="V40" s="7">
        <v>1731</v>
      </c>
      <c r="W40" s="7"/>
      <c r="X40" s="7"/>
      <c r="Y40" s="7"/>
      <c r="Z40" s="7">
        <f t="shared" si="2"/>
        <v>7</v>
      </c>
      <c r="AB40" s="19" t="s">
        <v>37</v>
      </c>
      <c r="AC40" s="7">
        <v>37</v>
      </c>
      <c r="AD40" s="7">
        <v>33</v>
      </c>
      <c r="AE40" s="7">
        <v>44</v>
      </c>
      <c r="AF40" s="7">
        <v>552</v>
      </c>
      <c r="AG40" s="7">
        <v>2145</v>
      </c>
      <c r="AH40" s="7">
        <v>750</v>
      </c>
      <c r="AI40" s="7">
        <v>885</v>
      </c>
      <c r="AJ40" s="7">
        <v>844</v>
      </c>
      <c r="AK40" s="7"/>
      <c r="AL40" s="7"/>
      <c r="AM40" s="7">
        <f t="shared" si="3"/>
        <v>8</v>
      </c>
      <c r="AO40" s="19" t="s">
        <v>37</v>
      </c>
      <c r="AP40" s="87"/>
      <c r="AQ40" s="124">
        <v>-2.1</v>
      </c>
      <c r="AR40" s="124">
        <v>-0.55000000000000004</v>
      </c>
      <c r="AS40" s="124">
        <v>0.05</v>
      </c>
      <c r="AT40" s="124">
        <v>0.56000000000000005</v>
      </c>
      <c r="AU40" s="124">
        <v>-1.25</v>
      </c>
      <c r="AV40" s="124">
        <v>0.09</v>
      </c>
      <c r="AW40" s="124"/>
      <c r="AX40" s="124"/>
      <c r="AY40" s="124"/>
      <c r="AZ40" s="14"/>
      <c r="BA40" s="19" t="s">
        <v>37</v>
      </c>
      <c r="BB40" s="87"/>
      <c r="BC40" s="123">
        <f t="shared" si="27"/>
        <v>-0.58499999999999996</v>
      </c>
      <c r="BD40" s="123">
        <f t="shared" si="49"/>
        <v>0.49</v>
      </c>
      <c r="BE40" s="123">
        <f t="shared" si="50"/>
        <v>1.3</v>
      </c>
      <c r="BF40" s="123">
        <f t="shared" si="53"/>
        <v>1.6</v>
      </c>
      <c r="BG40" s="123">
        <f t="shared" ref="BG40:BG42" si="59">AU40-AU$218</f>
        <v>-0.16999999999999993</v>
      </c>
      <c r="BH40" s="123">
        <f t="shared" ref="BH40:BH48" si="60">AV40-AV$218</f>
        <v>0.66</v>
      </c>
      <c r="BI40" s="124"/>
      <c r="BJ40" s="124"/>
      <c r="BK40" s="124"/>
    </row>
    <row r="41" spans="2:63" ht="14.25" customHeight="1" x14ac:dyDescent="0.2">
      <c r="B41" s="20" t="s">
        <v>38</v>
      </c>
      <c r="C41" s="11">
        <v>29.68</v>
      </c>
      <c r="D41" s="11">
        <v>27.9</v>
      </c>
      <c r="E41" s="11">
        <v>27.04</v>
      </c>
      <c r="F41" s="11">
        <v>26.36</v>
      </c>
      <c r="G41" s="11">
        <v>26.34</v>
      </c>
      <c r="H41" s="11">
        <v>26</v>
      </c>
      <c r="I41" s="11">
        <v>27.69</v>
      </c>
      <c r="J41" s="11">
        <v>26.4</v>
      </c>
      <c r="K41" s="11">
        <v>26.11</v>
      </c>
      <c r="L41" s="11">
        <v>26.11</v>
      </c>
      <c r="M41" s="10">
        <f t="shared" si="1"/>
        <v>10</v>
      </c>
      <c r="O41" s="20" t="s">
        <v>38</v>
      </c>
      <c r="P41" s="9">
        <v>38</v>
      </c>
      <c r="Q41" s="9">
        <v>58</v>
      </c>
      <c r="R41" s="10">
        <v>116</v>
      </c>
      <c r="S41" s="10">
        <v>292</v>
      </c>
      <c r="T41" s="10">
        <v>663</v>
      </c>
      <c r="U41" s="10">
        <v>927</v>
      </c>
      <c r="V41" s="10">
        <v>3635</v>
      </c>
      <c r="W41" s="10">
        <v>1986</v>
      </c>
      <c r="X41" s="10">
        <v>1682</v>
      </c>
      <c r="Y41" s="10">
        <v>912</v>
      </c>
      <c r="Z41" s="10">
        <f t="shared" si="2"/>
        <v>10</v>
      </c>
      <c r="AB41" s="20" t="s">
        <v>38</v>
      </c>
      <c r="AC41" s="9">
        <v>11</v>
      </c>
      <c r="AD41" s="9">
        <v>35</v>
      </c>
      <c r="AE41" s="10">
        <v>20</v>
      </c>
      <c r="AF41" s="10">
        <v>134</v>
      </c>
      <c r="AG41" s="10">
        <v>210</v>
      </c>
      <c r="AH41" s="10">
        <v>370</v>
      </c>
      <c r="AI41" s="10">
        <v>318</v>
      </c>
      <c r="AJ41" s="10">
        <v>164</v>
      </c>
      <c r="AK41" s="10">
        <v>172</v>
      </c>
      <c r="AL41" s="10">
        <v>78</v>
      </c>
      <c r="AM41" s="10">
        <f t="shared" si="3"/>
        <v>10</v>
      </c>
      <c r="AO41" s="20" t="s">
        <v>38</v>
      </c>
      <c r="AP41" s="87"/>
      <c r="AQ41" s="124">
        <v>-1.78</v>
      </c>
      <c r="AR41" s="124">
        <v>-0.86</v>
      </c>
      <c r="AS41" s="124">
        <v>-0.68</v>
      </c>
      <c r="AT41" s="124">
        <v>-0.02</v>
      </c>
      <c r="AU41" s="124">
        <v>-0.34</v>
      </c>
      <c r="AV41" s="124">
        <v>1.69</v>
      </c>
      <c r="AW41" s="124">
        <v>-1.29</v>
      </c>
      <c r="AX41" s="124">
        <v>-0.28999999999999998</v>
      </c>
      <c r="AY41" s="124">
        <v>0</v>
      </c>
      <c r="AZ41" s="14"/>
      <c r="BA41" s="20" t="s">
        <v>38</v>
      </c>
      <c r="BB41" s="87"/>
      <c r="BC41" s="123">
        <f t="shared" si="27"/>
        <v>-0.2649999999999999</v>
      </c>
      <c r="BD41" s="123">
        <f t="shared" si="49"/>
        <v>0.18000000000000005</v>
      </c>
      <c r="BE41" s="123">
        <f t="shared" si="50"/>
        <v>0.56999999999999995</v>
      </c>
      <c r="BF41" s="123">
        <f t="shared" si="53"/>
        <v>1.02</v>
      </c>
      <c r="BG41" s="123">
        <f t="shared" si="59"/>
        <v>0.74</v>
      </c>
      <c r="BH41" s="123">
        <f t="shared" si="60"/>
        <v>2.2599999999999998</v>
      </c>
      <c r="BI41" s="123">
        <f t="shared" ref="BI41" si="61">AW41-AW$218</f>
        <v>-0.88000000000000012</v>
      </c>
      <c r="BJ41" s="123">
        <f t="shared" ref="BJ41" si="62">AX41-AX$218</f>
        <v>0</v>
      </c>
      <c r="BK41" s="123">
        <f t="shared" ref="BK41" si="63">AY41-AY$218</f>
        <v>0.28999999999999998</v>
      </c>
    </row>
    <row r="42" spans="2:63" ht="14.25" customHeight="1" x14ac:dyDescent="0.2">
      <c r="B42" s="19" t="s">
        <v>39</v>
      </c>
      <c r="C42" s="8">
        <v>29.7</v>
      </c>
      <c r="D42" s="8">
        <v>27.92</v>
      </c>
      <c r="E42" s="8">
        <v>27.27</v>
      </c>
      <c r="F42" s="8">
        <v>26.23</v>
      </c>
      <c r="G42" s="8">
        <v>27.7</v>
      </c>
      <c r="H42" s="8">
        <v>27</v>
      </c>
      <c r="I42" s="8">
        <v>27.36</v>
      </c>
      <c r="J42" s="8"/>
      <c r="K42" s="8">
        <v>27.21</v>
      </c>
      <c r="L42" s="3"/>
      <c r="M42" s="34">
        <f t="shared" si="1"/>
        <v>8</v>
      </c>
      <c r="O42" s="19" t="s">
        <v>39</v>
      </c>
      <c r="P42" s="2">
        <v>39</v>
      </c>
      <c r="Q42" s="2">
        <v>61</v>
      </c>
      <c r="R42" s="2">
        <v>172</v>
      </c>
      <c r="S42" s="2">
        <v>253</v>
      </c>
      <c r="T42" s="2">
        <v>2380</v>
      </c>
      <c r="U42" s="2">
        <v>2157</v>
      </c>
      <c r="V42" s="2">
        <v>3123</v>
      </c>
      <c r="W42" s="2"/>
      <c r="X42" s="2">
        <v>2790</v>
      </c>
      <c r="Y42" s="2"/>
      <c r="Z42" s="34">
        <f t="shared" si="2"/>
        <v>8</v>
      </c>
      <c r="AB42" s="19" t="s">
        <v>39</v>
      </c>
      <c r="AC42" s="2">
        <v>9</v>
      </c>
      <c r="AD42" s="2">
        <v>3</v>
      </c>
      <c r="AE42" s="2">
        <v>23</v>
      </c>
      <c r="AF42" s="2">
        <v>31</v>
      </c>
      <c r="AG42" s="2">
        <v>176</v>
      </c>
      <c r="AH42" s="2">
        <v>152</v>
      </c>
      <c r="AI42" s="2">
        <v>58</v>
      </c>
      <c r="AJ42" s="2">
        <v>55</v>
      </c>
      <c r="AK42" s="2">
        <v>155</v>
      </c>
      <c r="AL42" s="2">
        <v>6</v>
      </c>
      <c r="AM42" s="34">
        <f t="shared" si="3"/>
        <v>10</v>
      </c>
      <c r="AO42" s="19" t="s">
        <v>39</v>
      </c>
      <c r="AP42" s="87"/>
      <c r="AQ42" s="124">
        <v>-1.78</v>
      </c>
      <c r="AR42" s="124">
        <v>-0.65</v>
      </c>
      <c r="AS42" s="124">
        <v>-1.04</v>
      </c>
      <c r="AT42" s="124">
        <v>1.47</v>
      </c>
      <c r="AU42" s="124">
        <v>-0.7</v>
      </c>
      <c r="AV42" s="124">
        <v>0.36</v>
      </c>
      <c r="AW42" s="124"/>
      <c r="AX42" s="124"/>
      <c r="AY42" s="124"/>
      <c r="AZ42" s="14"/>
      <c r="BA42" s="19" t="s">
        <v>39</v>
      </c>
      <c r="BB42" s="87"/>
      <c r="BC42" s="123">
        <f t="shared" si="27"/>
        <v>-0.2649999999999999</v>
      </c>
      <c r="BD42" s="123">
        <f t="shared" si="49"/>
        <v>0.39</v>
      </c>
      <c r="BE42" s="123">
        <f t="shared" si="50"/>
        <v>0.20999999999999996</v>
      </c>
      <c r="BF42" s="123">
        <f t="shared" si="53"/>
        <v>2.5099999999999998</v>
      </c>
      <c r="BG42" s="123">
        <f t="shared" si="59"/>
        <v>0.38000000000000012</v>
      </c>
      <c r="BH42" s="123">
        <f t="shared" si="60"/>
        <v>0.93</v>
      </c>
      <c r="BI42" s="124"/>
      <c r="BJ42" s="124"/>
      <c r="BK42" s="124"/>
    </row>
    <row r="43" spans="2:63" ht="14.25" customHeight="1" x14ac:dyDescent="0.2">
      <c r="B43" s="20" t="s">
        <v>40</v>
      </c>
      <c r="C43" s="11">
        <v>29.71</v>
      </c>
      <c r="D43" s="11"/>
      <c r="E43" s="11">
        <v>29.27</v>
      </c>
      <c r="F43" s="11">
        <v>27.88</v>
      </c>
      <c r="G43" s="11"/>
      <c r="H43" s="11">
        <v>25.96</v>
      </c>
      <c r="I43" s="11">
        <v>25.99</v>
      </c>
      <c r="J43" s="11"/>
      <c r="K43" s="11"/>
      <c r="L43" s="11"/>
      <c r="M43" s="10">
        <f t="shared" si="1"/>
        <v>5</v>
      </c>
      <c r="O43" s="20" t="s">
        <v>40</v>
      </c>
      <c r="P43" s="10">
        <v>40</v>
      </c>
      <c r="Q43" s="10"/>
      <c r="R43" s="10">
        <v>1444</v>
      </c>
      <c r="S43" s="10">
        <v>1561</v>
      </c>
      <c r="T43" s="10"/>
      <c r="U43" s="10">
        <v>885</v>
      </c>
      <c r="V43" s="10">
        <v>1191</v>
      </c>
      <c r="W43" s="10"/>
      <c r="X43" s="10"/>
      <c r="Y43" s="10"/>
      <c r="Z43" s="10">
        <f t="shared" si="2"/>
        <v>5</v>
      </c>
      <c r="AB43" s="20" t="s">
        <v>40</v>
      </c>
      <c r="AC43" s="10">
        <v>7</v>
      </c>
      <c r="AD43" s="10">
        <v>16</v>
      </c>
      <c r="AE43" s="10">
        <v>79</v>
      </c>
      <c r="AF43" s="10">
        <v>105</v>
      </c>
      <c r="AG43" s="10">
        <v>84</v>
      </c>
      <c r="AH43" s="10">
        <v>119</v>
      </c>
      <c r="AI43" s="10">
        <v>122</v>
      </c>
      <c r="AJ43" s="10">
        <v>40</v>
      </c>
      <c r="AK43" s="10">
        <v>88</v>
      </c>
      <c r="AL43" s="10">
        <v>80</v>
      </c>
      <c r="AM43" s="10">
        <f t="shared" si="3"/>
        <v>10</v>
      </c>
      <c r="AO43" s="20" t="s">
        <v>40</v>
      </c>
      <c r="AP43" s="87"/>
      <c r="AQ43" s="124"/>
      <c r="AR43" s="124"/>
      <c r="AS43" s="124">
        <v>-1.39</v>
      </c>
      <c r="AT43" s="124"/>
      <c r="AU43" s="124"/>
      <c r="AV43" s="124">
        <v>0.03</v>
      </c>
      <c r="AW43" s="124"/>
      <c r="AX43" s="124"/>
      <c r="AY43" s="124"/>
      <c r="AZ43" s="14"/>
      <c r="BA43" s="20" t="s">
        <v>40</v>
      </c>
      <c r="BB43" s="87"/>
      <c r="BC43" s="124"/>
      <c r="BD43" s="124"/>
      <c r="BE43" s="123">
        <f t="shared" si="50"/>
        <v>-0.1399999999999999</v>
      </c>
      <c r="BF43" s="124"/>
      <c r="BG43" s="124"/>
      <c r="BH43" s="123">
        <f t="shared" si="60"/>
        <v>0.60000000000000009</v>
      </c>
      <c r="BI43" s="124"/>
      <c r="BJ43" s="124"/>
      <c r="BK43" s="124"/>
    </row>
    <row r="44" spans="2:63" ht="14.25" customHeight="1" x14ac:dyDescent="0.2">
      <c r="B44" s="19" t="s">
        <v>41</v>
      </c>
      <c r="C44" s="8">
        <v>29.74</v>
      </c>
      <c r="D44" s="8">
        <v>27.97</v>
      </c>
      <c r="E44" s="8">
        <v>27.7</v>
      </c>
      <c r="F44" s="4">
        <v>27.7</v>
      </c>
      <c r="G44" s="8">
        <v>25.89</v>
      </c>
      <c r="H44" s="4">
        <v>24.85</v>
      </c>
      <c r="I44" s="4">
        <v>24.95</v>
      </c>
      <c r="J44" s="4">
        <v>24.38</v>
      </c>
      <c r="K44" s="4">
        <v>24.8</v>
      </c>
      <c r="L44" s="3">
        <v>24.8</v>
      </c>
      <c r="M44" s="34">
        <f t="shared" si="1"/>
        <v>10</v>
      </c>
      <c r="O44" s="19" t="s">
        <v>41</v>
      </c>
      <c r="P44" s="1">
        <v>41</v>
      </c>
      <c r="Q44" s="1">
        <v>70</v>
      </c>
      <c r="R44" s="2">
        <v>307</v>
      </c>
      <c r="S44" s="2">
        <v>1328</v>
      </c>
      <c r="T44" s="2">
        <v>374</v>
      </c>
      <c r="U44" s="2">
        <v>192</v>
      </c>
      <c r="V44" s="2">
        <v>359</v>
      </c>
      <c r="W44" s="2">
        <v>212</v>
      </c>
      <c r="X44" s="2">
        <v>491</v>
      </c>
      <c r="Y44" s="2">
        <v>417</v>
      </c>
      <c r="Z44" s="34">
        <f t="shared" si="2"/>
        <v>10</v>
      </c>
      <c r="AB44" s="19" t="s">
        <v>41</v>
      </c>
      <c r="AC44" s="1">
        <v>41</v>
      </c>
      <c r="AD44" s="1">
        <v>26</v>
      </c>
      <c r="AE44" s="2">
        <v>105</v>
      </c>
      <c r="AF44" s="2">
        <v>338</v>
      </c>
      <c r="AG44" s="2">
        <v>52</v>
      </c>
      <c r="AH44" s="2">
        <v>41</v>
      </c>
      <c r="AI44" s="2">
        <v>25</v>
      </c>
      <c r="AJ44" s="2">
        <v>18</v>
      </c>
      <c r="AK44" s="2">
        <v>24</v>
      </c>
      <c r="AL44" s="2">
        <v>94</v>
      </c>
      <c r="AM44" s="34">
        <f t="shared" si="3"/>
        <v>10</v>
      </c>
      <c r="AO44" s="19" t="s">
        <v>41</v>
      </c>
      <c r="AP44" s="87"/>
      <c r="AQ44" s="124">
        <v>-1.77</v>
      </c>
      <c r="AR44" s="124">
        <v>-0.27</v>
      </c>
      <c r="AS44" s="124">
        <v>0</v>
      </c>
      <c r="AT44" s="124">
        <v>-1.81</v>
      </c>
      <c r="AU44" s="124">
        <v>-1.04</v>
      </c>
      <c r="AV44" s="124">
        <v>0.1</v>
      </c>
      <c r="AW44" s="124">
        <v>-0.56999999999999995</v>
      </c>
      <c r="AX44" s="124">
        <v>0.42</v>
      </c>
      <c r="AY44" s="124">
        <v>0</v>
      </c>
      <c r="AZ44" s="14"/>
      <c r="BA44" s="19" t="s">
        <v>41</v>
      </c>
      <c r="BB44" s="87"/>
      <c r="BC44" s="123">
        <f t="shared" ref="BC44:BC59" si="64">AQ44-AQ$218</f>
        <v>-0.25499999999999989</v>
      </c>
      <c r="BD44" s="123">
        <f t="shared" ref="BD44:BD59" si="65">AR44-AR$218</f>
        <v>0.77</v>
      </c>
      <c r="BE44" s="123">
        <f t="shared" si="50"/>
        <v>1.25</v>
      </c>
      <c r="BF44" s="123">
        <f t="shared" ref="BF44:BF48" si="66">AT44-AT$218</f>
        <v>-0.77</v>
      </c>
      <c r="BG44" s="123">
        <f t="shared" ref="BG44:BG48" si="67">AU44-AU$218</f>
        <v>4.0000000000000036E-2</v>
      </c>
      <c r="BH44" s="123">
        <f t="shared" si="60"/>
        <v>0.67</v>
      </c>
      <c r="BI44" s="123">
        <f t="shared" ref="BI44:BI48" si="68">AW44-AW$218</f>
        <v>-0.15999999999999998</v>
      </c>
      <c r="BJ44" s="123">
        <f t="shared" ref="BJ44:BJ48" si="69">AX44-AX$218</f>
        <v>0.71</v>
      </c>
      <c r="BK44" s="123">
        <f t="shared" ref="BK44:BK48" si="70">AY44-AY$218</f>
        <v>0.28999999999999998</v>
      </c>
    </row>
    <row r="45" spans="2:63" ht="14.25" customHeight="1" x14ac:dyDescent="0.2">
      <c r="B45" s="20" t="s">
        <v>42</v>
      </c>
      <c r="C45" s="11">
        <v>29.78</v>
      </c>
      <c r="D45" s="11">
        <v>28.37</v>
      </c>
      <c r="E45" s="11">
        <v>27.02</v>
      </c>
      <c r="F45" s="11">
        <v>26</v>
      </c>
      <c r="G45" s="11">
        <v>24.58</v>
      </c>
      <c r="H45" s="11">
        <v>23.74</v>
      </c>
      <c r="I45" s="11">
        <v>24.28</v>
      </c>
      <c r="J45" s="11">
        <v>25</v>
      </c>
      <c r="K45" s="11">
        <v>24.88</v>
      </c>
      <c r="L45" s="12">
        <v>24.41</v>
      </c>
      <c r="M45" s="35">
        <f t="shared" si="1"/>
        <v>10</v>
      </c>
      <c r="O45" s="20" t="s">
        <v>42</v>
      </c>
      <c r="P45" s="10">
        <v>42</v>
      </c>
      <c r="Q45" s="10">
        <v>113</v>
      </c>
      <c r="R45" s="10">
        <v>112</v>
      </c>
      <c r="S45" s="10">
        <v>175</v>
      </c>
      <c r="T45" s="10">
        <v>22</v>
      </c>
      <c r="U45" s="10">
        <v>13</v>
      </c>
      <c r="V45" s="10">
        <v>104</v>
      </c>
      <c r="W45" s="10">
        <v>551</v>
      </c>
      <c r="X45" s="10">
        <v>549</v>
      </c>
      <c r="Y45" s="10">
        <v>253</v>
      </c>
      <c r="Z45" s="35">
        <f t="shared" si="2"/>
        <v>10</v>
      </c>
      <c r="AB45" s="20" t="s">
        <v>42</v>
      </c>
      <c r="AC45" s="10">
        <v>10</v>
      </c>
      <c r="AD45" s="10">
        <v>113</v>
      </c>
      <c r="AE45" s="10">
        <v>112</v>
      </c>
      <c r="AF45" s="10">
        <v>138</v>
      </c>
      <c r="AG45" s="10">
        <v>22</v>
      </c>
      <c r="AH45" s="10">
        <v>13</v>
      </c>
      <c r="AI45" s="10">
        <v>104</v>
      </c>
      <c r="AJ45" s="10">
        <v>551</v>
      </c>
      <c r="AK45" s="10">
        <v>549</v>
      </c>
      <c r="AL45" s="10">
        <v>253</v>
      </c>
      <c r="AM45" s="35">
        <f t="shared" si="3"/>
        <v>10</v>
      </c>
      <c r="AO45" s="20" t="s">
        <v>42</v>
      </c>
      <c r="AP45" s="87"/>
      <c r="AQ45" s="124">
        <v>-1.41</v>
      </c>
      <c r="AR45" s="124">
        <v>-1.35</v>
      </c>
      <c r="AS45" s="124">
        <v>-1.02</v>
      </c>
      <c r="AT45" s="124">
        <v>-1.42</v>
      </c>
      <c r="AU45" s="124">
        <v>-0.84</v>
      </c>
      <c r="AV45" s="124">
        <v>0.54</v>
      </c>
      <c r="AW45" s="124">
        <v>0.72</v>
      </c>
      <c r="AX45" s="124">
        <v>-0.12</v>
      </c>
      <c r="AY45" s="124">
        <v>-0.47</v>
      </c>
      <c r="AZ45" s="14"/>
      <c r="BA45" s="20" t="s">
        <v>42</v>
      </c>
      <c r="BB45" s="87"/>
      <c r="BC45" s="123">
        <f t="shared" si="64"/>
        <v>0.1050000000000002</v>
      </c>
      <c r="BD45" s="123">
        <f t="shared" si="65"/>
        <v>-0.31000000000000005</v>
      </c>
      <c r="BE45" s="123">
        <f t="shared" si="50"/>
        <v>0.22999999999999998</v>
      </c>
      <c r="BF45" s="123">
        <f t="shared" si="66"/>
        <v>-0.37999999999999989</v>
      </c>
      <c r="BG45" s="123">
        <f t="shared" si="67"/>
        <v>0.2400000000000001</v>
      </c>
      <c r="BH45" s="123">
        <f t="shared" si="60"/>
        <v>1.1100000000000001</v>
      </c>
      <c r="BI45" s="123">
        <f t="shared" si="68"/>
        <v>1.1299999999999999</v>
      </c>
      <c r="BJ45" s="123">
        <f t="shared" si="69"/>
        <v>0.17000000000000004</v>
      </c>
      <c r="BK45" s="123">
        <f t="shared" si="70"/>
        <v>-0.18</v>
      </c>
    </row>
    <row r="46" spans="2:63" ht="14.25" customHeight="1" x14ac:dyDescent="0.2">
      <c r="B46" s="19" t="s">
        <v>43</v>
      </c>
      <c r="C46" s="8">
        <v>29.82</v>
      </c>
      <c r="D46" s="8">
        <v>28.29</v>
      </c>
      <c r="E46" s="8">
        <v>27.23</v>
      </c>
      <c r="F46" s="8">
        <v>25.54</v>
      </c>
      <c r="G46" s="8">
        <v>25.06</v>
      </c>
      <c r="H46" s="8">
        <v>24.18</v>
      </c>
      <c r="I46" s="8">
        <v>24.78</v>
      </c>
      <c r="J46" s="8">
        <v>24.52</v>
      </c>
      <c r="K46" s="8">
        <v>24.32</v>
      </c>
      <c r="L46" s="8">
        <v>25.01</v>
      </c>
      <c r="M46" s="7">
        <f t="shared" si="1"/>
        <v>10</v>
      </c>
      <c r="O46" s="19" t="s">
        <v>43</v>
      </c>
      <c r="P46" s="2">
        <v>43</v>
      </c>
      <c r="Q46" s="2">
        <v>102</v>
      </c>
      <c r="R46" s="2">
        <v>156</v>
      </c>
      <c r="S46" s="2">
        <v>74</v>
      </c>
      <c r="T46" s="2">
        <v>78</v>
      </c>
      <c r="U46" s="2">
        <v>39</v>
      </c>
      <c r="V46" s="2">
        <v>285</v>
      </c>
      <c r="W46" s="2">
        <v>279</v>
      </c>
      <c r="X46" s="2">
        <v>229</v>
      </c>
      <c r="Y46" s="2">
        <v>617</v>
      </c>
      <c r="Z46" s="7">
        <f t="shared" si="2"/>
        <v>10</v>
      </c>
      <c r="AB46" s="19" t="s">
        <v>43</v>
      </c>
      <c r="AC46" s="2">
        <v>43</v>
      </c>
      <c r="AD46" s="2">
        <v>102</v>
      </c>
      <c r="AE46" s="2">
        <v>98</v>
      </c>
      <c r="AF46" s="2">
        <v>68</v>
      </c>
      <c r="AG46" s="2">
        <v>13</v>
      </c>
      <c r="AH46" s="2">
        <v>10</v>
      </c>
      <c r="AI46" s="2">
        <v>52</v>
      </c>
      <c r="AJ46" s="2">
        <v>73</v>
      </c>
      <c r="AK46" s="2">
        <v>59</v>
      </c>
      <c r="AL46" s="2">
        <v>75</v>
      </c>
      <c r="AM46" s="7">
        <f t="shared" si="3"/>
        <v>10</v>
      </c>
      <c r="AO46" s="19" t="s">
        <v>43</v>
      </c>
      <c r="AP46" s="87"/>
      <c r="AQ46" s="124">
        <v>-1.53</v>
      </c>
      <c r="AR46" s="124">
        <v>-1.06</v>
      </c>
      <c r="AS46" s="124">
        <v>-1.69</v>
      </c>
      <c r="AT46" s="124">
        <v>-0.48</v>
      </c>
      <c r="AU46" s="124">
        <v>-0.88</v>
      </c>
      <c r="AV46" s="124">
        <v>0.6</v>
      </c>
      <c r="AW46" s="124">
        <v>-0.26</v>
      </c>
      <c r="AX46" s="124">
        <v>-0.2</v>
      </c>
      <c r="AY46" s="124">
        <v>0.69</v>
      </c>
      <c r="AZ46" s="14"/>
      <c r="BA46" s="19" t="s">
        <v>43</v>
      </c>
      <c r="BB46" s="87"/>
      <c r="BC46" s="123">
        <f t="shared" si="64"/>
        <v>-1.4999999999999902E-2</v>
      </c>
      <c r="BD46" s="123">
        <f t="shared" si="65"/>
        <v>-2.0000000000000018E-2</v>
      </c>
      <c r="BE46" s="123">
        <f t="shared" si="50"/>
        <v>-0.43999999999999995</v>
      </c>
      <c r="BF46" s="123">
        <f t="shared" si="66"/>
        <v>0.56000000000000005</v>
      </c>
      <c r="BG46" s="123">
        <f t="shared" si="67"/>
        <v>0.20000000000000007</v>
      </c>
      <c r="BH46" s="123">
        <f t="shared" si="60"/>
        <v>1.17</v>
      </c>
      <c r="BI46" s="123">
        <f t="shared" si="68"/>
        <v>0.14999999999999997</v>
      </c>
      <c r="BJ46" s="123">
        <f t="shared" si="69"/>
        <v>9.0000000000000024E-2</v>
      </c>
      <c r="BK46" s="123">
        <f t="shared" si="70"/>
        <v>0.98</v>
      </c>
    </row>
    <row r="47" spans="2:63" ht="14.25" customHeight="1" x14ac:dyDescent="0.2">
      <c r="B47" s="20" t="s">
        <v>44</v>
      </c>
      <c r="C47" s="11">
        <v>29.83</v>
      </c>
      <c r="D47" s="11">
        <v>27.25</v>
      </c>
      <c r="E47" s="11">
        <v>26.85</v>
      </c>
      <c r="F47" s="11">
        <v>25.94</v>
      </c>
      <c r="G47" s="11">
        <v>25.2</v>
      </c>
      <c r="H47" s="11">
        <v>25.86</v>
      </c>
      <c r="I47" s="11">
        <v>24.68</v>
      </c>
      <c r="J47" s="11">
        <v>24.47</v>
      </c>
      <c r="K47" s="11">
        <v>25.2</v>
      </c>
      <c r="L47" s="11">
        <v>24.29</v>
      </c>
      <c r="M47" s="10">
        <f t="shared" si="1"/>
        <v>10</v>
      </c>
      <c r="O47" s="20" t="s">
        <v>44</v>
      </c>
      <c r="P47" s="10">
        <v>44</v>
      </c>
      <c r="Q47" s="10">
        <v>24</v>
      </c>
      <c r="R47" s="10">
        <v>85</v>
      </c>
      <c r="S47" s="10">
        <v>148</v>
      </c>
      <c r="T47" s="10">
        <v>118</v>
      </c>
      <c r="U47" s="10">
        <v>795</v>
      </c>
      <c r="V47" s="10">
        <v>241</v>
      </c>
      <c r="W47" s="10">
        <v>251</v>
      </c>
      <c r="X47" s="10">
        <v>814</v>
      </c>
      <c r="Y47" s="10">
        <v>277</v>
      </c>
      <c r="Z47" s="10">
        <f t="shared" si="2"/>
        <v>10</v>
      </c>
      <c r="AB47" s="20" t="s">
        <v>44</v>
      </c>
      <c r="AC47" s="10">
        <v>44</v>
      </c>
      <c r="AD47" s="10">
        <v>24</v>
      </c>
      <c r="AE47" s="10">
        <v>14</v>
      </c>
      <c r="AF47" s="10">
        <v>66</v>
      </c>
      <c r="AG47" s="10">
        <v>64</v>
      </c>
      <c r="AH47" s="10">
        <v>67</v>
      </c>
      <c r="AI47" s="10">
        <v>80</v>
      </c>
      <c r="AJ47" s="10">
        <v>39</v>
      </c>
      <c r="AK47" s="10">
        <v>17</v>
      </c>
      <c r="AL47" s="10">
        <v>45</v>
      </c>
      <c r="AM47" s="10">
        <f t="shared" si="3"/>
        <v>10</v>
      </c>
      <c r="AO47" s="20" t="s">
        <v>44</v>
      </c>
      <c r="AP47" s="87"/>
      <c r="AQ47" s="124">
        <v>-2.58</v>
      </c>
      <c r="AR47" s="124">
        <v>-0.4</v>
      </c>
      <c r="AS47" s="124">
        <v>-0.91</v>
      </c>
      <c r="AT47" s="124">
        <v>-0.74</v>
      </c>
      <c r="AU47" s="124">
        <v>0.66</v>
      </c>
      <c r="AV47" s="124">
        <v>-1.18</v>
      </c>
      <c r="AW47" s="124">
        <v>-0.21</v>
      </c>
      <c r="AX47" s="124">
        <v>0.73</v>
      </c>
      <c r="AY47" s="124">
        <v>-0.91</v>
      </c>
      <c r="AZ47" s="14"/>
      <c r="BA47" s="20" t="s">
        <v>44</v>
      </c>
      <c r="BB47" s="87"/>
      <c r="BC47" s="123">
        <f t="shared" si="64"/>
        <v>-1.0649999999999999</v>
      </c>
      <c r="BD47" s="123">
        <f t="shared" si="65"/>
        <v>0.64</v>
      </c>
      <c r="BE47" s="123">
        <f t="shared" si="50"/>
        <v>0.33999999999999997</v>
      </c>
      <c r="BF47" s="123">
        <f t="shared" si="66"/>
        <v>0.30000000000000004</v>
      </c>
      <c r="BG47" s="123">
        <f t="shared" si="67"/>
        <v>1.7400000000000002</v>
      </c>
      <c r="BH47" s="123">
        <f t="shared" si="60"/>
        <v>-0.60999999999999988</v>
      </c>
      <c r="BI47" s="123">
        <f t="shared" si="68"/>
        <v>0.19999999999999998</v>
      </c>
      <c r="BJ47" s="123">
        <f t="shared" si="69"/>
        <v>1.02</v>
      </c>
      <c r="BK47" s="123">
        <f t="shared" si="70"/>
        <v>-0.62000000000000011</v>
      </c>
    </row>
    <row r="48" spans="2:63" ht="14.25" customHeight="1" x14ac:dyDescent="0.2">
      <c r="B48" s="19" t="s">
        <v>45</v>
      </c>
      <c r="C48" s="8">
        <v>29.83</v>
      </c>
      <c r="D48" s="8">
        <v>29.01</v>
      </c>
      <c r="E48" s="8">
        <v>28.51</v>
      </c>
      <c r="F48" s="8">
        <v>26.26</v>
      </c>
      <c r="G48" s="8">
        <v>25.86</v>
      </c>
      <c r="H48" s="4">
        <v>25.65</v>
      </c>
      <c r="I48" s="8">
        <v>26.37</v>
      </c>
      <c r="J48" s="4">
        <v>26.69</v>
      </c>
      <c r="K48" s="4">
        <v>26.5</v>
      </c>
      <c r="L48" s="8">
        <v>25.94</v>
      </c>
      <c r="M48" s="7">
        <f t="shared" si="1"/>
        <v>10</v>
      </c>
      <c r="O48" s="19" t="s">
        <v>45</v>
      </c>
      <c r="P48" s="2">
        <v>44</v>
      </c>
      <c r="Q48" s="2">
        <v>256</v>
      </c>
      <c r="R48" s="2">
        <v>737</v>
      </c>
      <c r="S48" s="2">
        <v>263</v>
      </c>
      <c r="T48" s="2">
        <v>359</v>
      </c>
      <c r="U48" s="2">
        <v>620</v>
      </c>
      <c r="V48" s="2">
        <v>1670</v>
      </c>
      <c r="W48" s="2">
        <v>2347</v>
      </c>
      <c r="X48" s="2">
        <v>2085</v>
      </c>
      <c r="Y48" s="2">
        <v>860</v>
      </c>
      <c r="Z48" s="7">
        <f t="shared" si="2"/>
        <v>10</v>
      </c>
      <c r="AB48" s="19" t="s">
        <v>45</v>
      </c>
      <c r="AC48" s="2">
        <v>44</v>
      </c>
      <c r="AD48" s="2">
        <v>256</v>
      </c>
      <c r="AE48" s="2">
        <v>355</v>
      </c>
      <c r="AF48" s="2">
        <v>30</v>
      </c>
      <c r="AG48" s="2">
        <v>37</v>
      </c>
      <c r="AH48" s="2">
        <v>200</v>
      </c>
      <c r="AI48" s="2">
        <v>262</v>
      </c>
      <c r="AJ48" s="2">
        <v>183</v>
      </c>
      <c r="AK48" s="2">
        <v>92</v>
      </c>
      <c r="AL48" s="2">
        <v>278</v>
      </c>
      <c r="AM48" s="7">
        <f t="shared" si="3"/>
        <v>10</v>
      </c>
      <c r="AO48" s="19" t="s">
        <v>45</v>
      </c>
      <c r="AP48" s="87"/>
      <c r="AQ48" s="124">
        <v>-0.82</v>
      </c>
      <c r="AR48" s="124">
        <v>-0.5</v>
      </c>
      <c r="AS48" s="124">
        <v>-2.25</v>
      </c>
      <c r="AT48" s="124">
        <v>-0.4</v>
      </c>
      <c r="AU48" s="124">
        <v>-0.21</v>
      </c>
      <c r="AV48" s="124">
        <v>0.72</v>
      </c>
      <c r="AW48" s="124">
        <v>0.32</v>
      </c>
      <c r="AX48" s="124">
        <v>-0.19</v>
      </c>
      <c r="AY48" s="124">
        <v>-0.56000000000000005</v>
      </c>
      <c r="AZ48" s="14"/>
      <c r="BA48" s="19" t="s">
        <v>45</v>
      </c>
      <c r="BB48" s="87"/>
      <c r="BC48" s="123">
        <f t="shared" si="64"/>
        <v>0.69500000000000017</v>
      </c>
      <c r="BD48" s="123">
        <f t="shared" si="65"/>
        <v>0.54</v>
      </c>
      <c r="BE48" s="123">
        <f t="shared" si="50"/>
        <v>-1</v>
      </c>
      <c r="BF48" s="123">
        <f t="shared" si="66"/>
        <v>0.64</v>
      </c>
      <c r="BG48" s="123">
        <f t="shared" si="67"/>
        <v>0.87000000000000011</v>
      </c>
      <c r="BH48" s="123">
        <f t="shared" si="60"/>
        <v>1.29</v>
      </c>
      <c r="BI48" s="123">
        <f t="shared" si="68"/>
        <v>0.73</v>
      </c>
      <c r="BJ48" s="123">
        <f t="shared" si="69"/>
        <v>0.10000000000000003</v>
      </c>
      <c r="BK48" s="123">
        <f t="shared" si="70"/>
        <v>-0.27000000000000007</v>
      </c>
    </row>
    <row r="49" spans="2:63" ht="14.25" customHeight="1" x14ac:dyDescent="0.2">
      <c r="B49" s="20" t="s">
        <v>46</v>
      </c>
      <c r="C49" s="11">
        <v>29.85</v>
      </c>
      <c r="D49" s="11">
        <v>28.94</v>
      </c>
      <c r="E49" s="11">
        <v>28.69</v>
      </c>
      <c r="F49" s="11">
        <v>27.85</v>
      </c>
      <c r="G49" s="11"/>
      <c r="H49" s="11">
        <v>28</v>
      </c>
      <c r="I49" s="13"/>
      <c r="J49" s="11"/>
      <c r="K49" s="13"/>
      <c r="L49" s="13"/>
      <c r="M49" s="36">
        <f t="shared" si="1"/>
        <v>5</v>
      </c>
      <c r="O49" s="20" t="s">
        <v>46</v>
      </c>
      <c r="P49" s="10">
        <v>46</v>
      </c>
      <c r="Q49" s="10">
        <v>240</v>
      </c>
      <c r="R49" s="10">
        <v>878</v>
      </c>
      <c r="S49" s="10">
        <v>1507</v>
      </c>
      <c r="T49" s="10"/>
      <c r="U49" s="10">
        <v>3892</v>
      </c>
      <c r="V49" s="10"/>
      <c r="W49" s="10"/>
      <c r="X49" s="10"/>
      <c r="Y49" s="10"/>
      <c r="Z49" s="36">
        <f t="shared" si="2"/>
        <v>5</v>
      </c>
      <c r="AB49" s="20" t="s">
        <v>46</v>
      </c>
      <c r="AC49" s="10">
        <v>46</v>
      </c>
      <c r="AD49" s="10">
        <v>240</v>
      </c>
      <c r="AE49" s="10">
        <v>308</v>
      </c>
      <c r="AF49" s="10">
        <v>845</v>
      </c>
      <c r="AG49" s="10">
        <v>3739</v>
      </c>
      <c r="AH49" s="10">
        <v>3892</v>
      </c>
      <c r="AI49" s="10"/>
      <c r="AJ49" s="10"/>
      <c r="AK49" s="10"/>
      <c r="AL49" s="10"/>
      <c r="AM49" s="36">
        <f t="shared" si="3"/>
        <v>6</v>
      </c>
      <c r="AO49" s="20" t="s">
        <v>46</v>
      </c>
      <c r="AP49" s="87"/>
      <c r="AQ49" s="124">
        <v>-0.91</v>
      </c>
      <c r="AR49" s="124">
        <v>-0.25</v>
      </c>
      <c r="AS49" s="124">
        <v>-0.84</v>
      </c>
      <c r="AT49" s="124"/>
      <c r="AU49" s="124"/>
      <c r="AV49" s="124"/>
      <c r="AW49" s="124"/>
      <c r="AX49" s="124"/>
      <c r="AY49" s="124"/>
      <c r="AZ49" s="14"/>
      <c r="BA49" s="20" t="s">
        <v>46</v>
      </c>
      <c r="BB49" s="87"/>
      <c r="BC49" s="123">
        <f t="shared" si="64"/>
        <v>0.60500000000000009</v>
      </c>
      <c r="BD49" s="123">
        <f t="shared" si="65"/>
        <v>0.79</v>
      </c>
      <c r="BE49" s="123">
        <f t="shared" si="50"/>
        <v>0.41000000000000003</v>
      </c>
      <c r="BF49" s="124"/>
      <c r="BG49" s="124"/>
      <c r="BH49" s="124"/>
      <c r="BI49" s="124"/>
      <c r="BJ49" s="124"/>
      <c r="BK49" s="124"/>
    </row>
    <row r="50" spans="2:63" ht="14.25" customHeight="1" x14ac:dyDescent="0.2">
      <c r="B50" s="19" t="s">
        <v>47</v>
      </c>
      <c r="C50" s="8">
        <v>29.85</v>
      </c>
      <c r="D50" s="8">
        <v>29.76</v>
      </c>
      <c r="E50" s="8">
        <v>28.01</v>
      </c>
      <c r="F50" s="8">
        <v>26.45</v>
      </c>
      <c r="G50" s="8">
        <v>26.11</v>
      </c>
      <c r="H50" s="8">
        <v>25.2</v>
      </c>
      <c r="I50" s="4">
        <v>25.85</v>
      </c>
      <c r="J50" s="4">
        <v>26.1</v>
      </c>
      <c r="K50" s="4">
        <v>25.57</v>
      </c>
      <c r="L50" s="8"/>
      <c r="M50" s="7">
        <f t="shared" si="1"/>
        <v>9</v>
      </c>
      <c r="O50" s="19" t="s">
        <v>47</v>
      </c>
      <c r="P50" s="2">
        <v>46</v>
      </c>
      <c r="Q50" s="2">
        <v>507</v>
      </c>
      <c r="R50" s="2">
        <v>433</v>
      </c>
      <c r="S50" s="2">
        <v>327</v>
      </c>
      <c r="T50" s="2">
        <v>494</v>
      </c>
      <c r="U50" s="2">
        <v>336</v>
      </c>
      <c r="V50" s="2">
        <v>1038</v>
      </c>
      <c r="W50" s="2">
        <v>1619</v>
      </c>
      <c r="X50" s="2">
        <v>1148</v>
      </c>
      <c r="Y50" s="2"/>
      <c r="Z50" s="7">
        <f t="shared" si="2"/>
        <v>9</v>
      </c>
      <c r="AB50" s="19" t="s">
        <v>47</v>
      </c>
      <c r="AC50" s="2">
        <v>46</v>
      </c>
      <c r="AD50" s="2">
        <v>324</v>
      </c>
      <c r="AE50" s="2">
        <v>304</v>
      </c>
      <c r="AF50" s="2">
        <v>145</v>
      </c>
      <c r="AG50" s="2">
        <v>185</v>
      </c>
      <c r="AH50" s="2">
        <v>156</v>
      </c>
      <c r="AI50" s="2">
        <v>658</v>
      </c>
      <c r="AJ50" s="2">
        <v>399</v>
      </c>
      <c r="AK50" s="2">
        <v>117</v>
      </c>
      <c r="AL50" s="2">
        <v>176</v>
      </c>
      <c r="AM50" s="7">
        <f t="shared" si="3"/>
        <v>10</v>
      </c>
      <c r="AO50" s="19" t="s">
        <v>47</v>
      </c>
      <c r="AP50" s="87"/>
      <c r="AQ50" s="124">
        <v>-0.09</v>
      </c>
      <c r="AR50" s="124">
        <v>-1.75</v>
      </c>
      <c r="AS50" s="124">
        <v>-1.56</v>
      </c>
      <c r="AT50" s="124">
        <v>-0.34</v>
      </c>
      <c r="AU50" s="124">
        <v>-0.91</v>
      </c>
      <c r="AV50" s="124">
        <v>0.65</v>
      </c>
      <c r="AW50" s="124">
        <v>0.25</v>
      </c>
      <c r="AX50" s="124">
        <v>-0.53</v>
      </c>
      <c r="AY50" s="124"/>
      <c r="AZ50" s="14"/>
      <c r="BA50" s="19" t="s">
        <v>47</v>
      </c>
      <c r="BB50" s="87"/>
      <c r="BC50" s="123">
        <f t="shared" si="64"/>
        <v>1.425</v>
      </c>
      <c r="BD50" s="123">
        <f t="shared" si="65"/>
        <v>-0.71</v>
      </c>
      <c r="BE50" s="123">
        <f t="shared" si="50"/>
        <v>-0.31000000000000005</v>
      </c>
      <c r="BF50" s="123">
        <f t="shared" ref="BF50:BF58" si="71">AT50-AT$218</f>
        <v>0.7</v>
      </c>
      <c r="BG50" s="123">
        <f t="shared" ref="BG50:BG58" si="72">AU50-AU$218</f>
        <v>0.17000000000000004</v>
      </c>
      <c r="BH50" s="123">
        <f t="shared" ref="BH50:BH54" si="73">AV50-AV$218</f>
        <v>1.2200000000000002</v>
      </c>
      <c r="BI50" s="123">
        <f t="shared" ref="BI50:BI51" si="74">AW50-AW$218</f>
        <v>0.65999999999999992</v>
      </c>
      <c r="BJ50" s="123">
        <f t="shared" ref="BJ50:BJ51" si="75">AX50-AX$218</f>
        <v>-0.24</v>
      </c>
      <c r="BK50" s="124"/>
    </row>
    <row r="51" spans="2:63" ht="14.25" customHeight="1" x14ac:dyDescent="0.2">
      <c r="B51" s="20" t="s">
        <v>48</v>
      </c>
      <c r="C51" s="11">
        <v>29.91</v>
      </c>
      <c r="D51" s="11">
        <v>28.89</v>
      </c>
      <c r="E51" s="11">
        <v>26.77</v>
      </c>
      <c r="F51" s="11">
        <v>25.83</v>
      </c>
      <c r="G51" s="11">
        <v>25.75</v>
      </c>
      <c r="H51" s="11">
        <v>24.63</v>
      </c>
      <c r="I51" s="11">
        <v>24.6</v>
      </c>
      <c r="J51" s="11">
        <v>24.08</v>
      </c>
      <c r="K51" s="11">
        <v>24.62</v>
      </c>
      <c r="L51" s="11">
        <v>23.67</v>
      </c>
      <c r="M51" s="10">
        <f t="shared" si="1"/>
        <v>10</v>
      </c>
      <c r="O51" s="20" t="s">
        <v>48</v>
      </c>
      <c r="P51" s="10">
        <v>48</v>
      </c>
      <c r="Q51" s="10">
        <v>225</v>
      </c>
      <c r="R51" s="10">
        <v>74</v>
      </c>
      <c r="S51" s="10">
        <v>115</v>
      </c>
      <c r="T51" s="10">
        <v>292</v>
      </c>
      <c r="U51" s="10">
        <v>134</v>
      </c>
      <c r="V51" s="10">
        <v>215</v>
      </c>
      <c r="W51" s="10">
        <v>104</v>
      </c>
      <c r="X51" s="10">
        <v>374</v>
      </c>
      <c r="Y51" s="10">
        <v>102</v>
      </c>
      <c r="Z51" s="10">
        <f t="shared" si="2"/>
        <v>10</v>
      </c>
      <c r="AB51" s="20" t="s">
        <v>48</v>
      </c>
      <c r="AC51" s="10">
        <v>48</v>
      </c>
      <c r="AD51" s="10">
        <v>225</v>
      </c>
      <c r="AE51" s="10">
        <v>38</v>
      </c>
      <c r="AF51" s="10">
        <v>50</v>
      </c>
      <c r="AG51" s="10">
        <v>168</v>
      </c>
      <c r="AH51" s="10">
        <v>55</v>
      </c>
      <c r="AI51" s="10">
        <v>131</v>
      </c>
      <c r="AJ51" s="10">
        <v>90</v>
      </c>
      <c r="AK51" s="10">
        <v>313</v>
      </c>
      <c r="AL51" s="10">
        <v>100</v>
      </c>
      <c r="AM51" s="10">
        <f t="shared" si="3"/>
        <v>10</v>
      </c>
      <c r="AO51" s="20" t="s">
        <v>48</v>
      </c>
      <c r="AP51" s="125"/>
      <c r="AQ51" s="124">
        <v>-1.02</v>
      </c>
      <c r="AR51" s="124">
        <v>-2.12</v>
      </c>
      <c r="AS51" s="124">
        <v>-0.94</v>
      </c>
      <c r="AT51" s="124">
        <v>-0.08</v>
      </c>
      <c r="AU51" s="124">
        <v>-1.1200000000000001</v>
      </c>
      <c r="AV51" s="124">
        <v>-0.03</v>
      </c>
      <c r="AW51" s="124">
        <v>-0.52</v>
      </c>
      <c r="AX51" s="124">
        <v>0.54</v>
      </c>
      <c r="AY51" s="124">
        <v>-0.95</v>
      </c>
      <c r="AZ51" s="14"/>
      <c r="BA51" s="20" t="s">
        <v>48</v>
      </c>
      <c r="BB51" s="125"/>
      <c r="BC51" s="123">
        <f t="shared" si="64"/>
        <v>0.49500000000000011</v>
      </c>
      <c r="BD51" s="123">
        <f t="shared" si="65"/>
        <v>-1.08</v>
      </c>
      <c r="BE51" s="123">
        <f t="shared" si="50"/>
        <v>0.31000000000000005</v>
      </c>
      <c r="BF51" s="123">
        <f t="shared" si="71"/>
        <v>0.96000000000000008</v>
      </c>
      <c r="BG51" s="123">
        <f t="shared" si="72"/>
        <v>-4.0000000000000036E-2</v>
      </c>
      <c r="BH51" s="123">
        <f t="shared" si="73"/>
        <v>0.54</v>
      </c>
      <c r="BI51" s="123">
        <f t="shared" si="74"/>
        <v>-0.11000000000000004</v>
      </c>
      <c r="BJ51" s="123">
        <f t="shared" si="75"/>
        <v>0.83000000000000007</v>
      </c>
      <c r="BK51" s="123">
        <f t="shared" ref="BK51" si="76">AY51-AY$218</f>
        <v>-0.65999999999999992</v>
      </c>
    </row>
    <row r="52" spans="2:63" ht="14.25" customHeight="1" x14ac:dyDescent="0.2">
      <c r="B52" s="19" t="s">
        <v>49</v>
      </c>
      <c r="C52" s="8">
        <v>29.91</v>
      </c>
      <c r="D52" s="8">
        <v>27.12</v>
      </c>
      <c r="E52" s="8">
        <v>27.11</v>
      </c>
      <c r="F52" s="8">
        <v>26.15</v>
      </c>
      <c r="G52" s="8">
        <v>26.45</v>
      </c>
      <c r="H52" s="8">
        <v>26.91</v>
      </c>
      <c r="I52" s="8">
        <v>26.65</v>
      </c>
      <c r="J52" s="8"/>
      <c r="K52" s="8"/>
      <c r="L52" s="8"/>
      <c r="M52" s="7">
        <f t="shared" si="1"/>
        <v>7</v>
      </c>
      <c r="O52" s="19" t="s">
        <v>49</v>
      </c>
      <c r="P52" s="2">
        <v>48</v>
      </c>
      <c r="Q52" s="2">
        <v>18</v>
      </c>
      <c r="R52" s="2">
        <v>131</v>
      </c>
      <c r="S52" s="2">
        <v>220</v>
      </c>
      <c r="T52" s="2">
        <v>749</v>
      </c>
      <c r="U52" s="2">
        <v>2018</v>
      </c>
      <c r="V52" s="2">
        <v>2039</v>
      </c>
      <c r="W52" s="2"/>
      <c r="X52" s="2"/>
      <c r="Y52" s="2"/>
      <c r="Z52" s="7">
        <f t="shared" si="2"/>
        <v>7</v>
      </c>
      <c r="AB52" s="19" t="s">
        <v>49</v>
      </c>
      <c r="AC52" s="2">
        <v>48</v>
      </c>
      <c r="AD52" s="2">
        <v>8</v>
      </c>
      <c r="AE52" s="2">
        <v>45</v>
      </c>
      <c r="AF52" s="2">
        <v>211</v>
      </c>
      <c r="AG52" s="2">
        <v>749</v>
      </c>
      <c r="AH52" s="2">
        <v>775</v>
      </c>
      <c r="AI52" s="2">
        <v>701</v>
      </c>
      <c r="AJ52" s="2"/>
      <c r="AK52" s="2"/>
      <c r="AL52" s="2"/>
      <c r="AM52" s="7">
        <f t="shared" si="3"/>
        <v>7</v>
      </c>
      <c r="AO52" s="19" t="s">
        <v>49</v>
      </c>
      <c r="AP52" s="87"/>
      <c r="AQ52" s="124">
        <v>-2.79</v>
      </c>
      <c r="AR52" s="124">
        <v>-0.01</v>
      </c>
      <c r="AS52" s="124">
        <v>-0.96</v>
      </c>
      <c r="AT52" s="124">
        <v>0.3</v>
      </c>
      <c r="AU52" s="124">
        <v>0.46</v>
      </c>
      <c r="AV52" s="124">
        <v>-0.26</v>
      </c>
      <c r="AW52" s="124"/>
      <c r="AX52" s="124"/>
      <c r="AY52" s="124"/>
      <c r="AZ52" s="14"/>
      <c r="BA52" s="19" t="s">
        <v>49</v>
      </c>
      <c r="BB52" s="87"/>
      <c r="BC52" s="123">
        <f t="shared" si="64"/>
        <v>-1.2749999999999999</v>
      </c>
      <c r="BD52" s="123">
        <f t="shared" si="65"/>
        <v>1.03</v>
      </c>
      <c r="BE52" s="123">
        <f t="shared" si="50"/>
        <v>0.29000000000000004</v>
      </c>
      <c r="BF52" s="123">
        <f t="shared" si="71"/>
        <v>1.34</v>
      </c>
      <c r="BG52" s="123">
        <f t="shared" si="72"/>
        <v>1.54</v>
      </c>
      <c r="BH52" s="123">
        <f t="shared" si="73"/>
        <v>0.31000000000000005</v>
      </c>
      <c r="BI52" s="124"/>
      <c r="BJ52" s="124"/>
      <c r="BK52" s="124"/>
    </row>
    <row r="53" spans="2:63" ht="14.25" customHeight="1" x14ac:dyDescent="0.2">
      <c r="B53" s="20" t="s">
        <v>50</v>
      </c>
      <c r="C53" s="11">
        <v>29.92</v>
      </c>
      <c r="D53" s="11">
        <v>28.4</v>
      </c>
      <c r="E53" s="11">
        <v>27.19</v>
      </c>
      <c r="F53" s="11">
        <v>26.41</v>
      </c>
      <c r="G53" s="11">
        <v>25.77</v>
      </c>
      <c r="H53" s="11">
        <v>27.21</v>
      </c>
      <c r="I53" s="11">
        <v>25.52</v>
      </c>
      <c r="J53" s="11">
        <v>26.21</v>
      </c>
      <c r="K53" s="11">
        <v>26.13</v>
      </c>
      <c r="L53" s="11">
        <v>26.13</v>
      </c>
      <c r="M53" s="10">
        <f t="shared" si="1"/>
        <v>10</v>
      </c>
      <c r="O53" s="20" t="s">
        <v>50</v>
      </c>
      <c r="P53" s="10">
        <v>50</v>
      </c>
      <c r="Q53" s="10">
        <v>121</v>
      </c>
      <c r="R53" s="10">
        <v>147</v>
      </c>
      <c r="S53" s="10">
        <v>313</v>
      </c>
      <c r="T53" s="10">
        <v>300</v>
      </c>
      <c r="U53" s="10">
        <v>2476</v>
      </c>
      <c r="V53" s="10">
        <v>760</v>
      </c>
      <c r="W53" s="10">
        <v>1756</v>
      </c>
      <c r="X53" s="10">
        <v>1700</v>
      </c>
      <c r="Y53" s="10">
        <v>916</v>
      </c>
      <c r="Z53" s="10">
        <f t="shared" si="2"/>
        <v>10</v>
      </c>
      <c r="AB53" s="20" t="s">
        <v>50</v>
      </c>
      <c r="AC53" s="10">
        <v>32</v>
      </c>
      <c r="AD53" s="10">
        <v>78</v>
      </c>
      <c r="AE53" s="10">
        <v>147</v>
      </c>
      <c r="AF53" s="10">
        <v>170</v>
      </c>
      <c r="AG53" s="10">
        <v>181</v>
      </c>
      <c r="AH53" s="10">
        <v>662</v>
      </c>
      <c r="AI53" s="10">
        <v>477</v>
      </c>
      <c r="AJ53" s="10">
        <v>595</v>
      </c>
      <c r="AK53" s="10">
        <v>1329</v>
      </c>
      <c r="AL53" s="10">
        <v>539</v>
      </c>
      <c r="AM53" s="10">
        <f t="shared" si="3"/>
        <v>10</v>
      </c>
      <c r="AO53" s="20" t="s">
        <v>50</v>
      </c>
      <c r="AP53" s="87"/>
      <c r="AQ53" s="124">
        <v>-1.52</v>
      </c>
      <c r="AR53" s="124">
        <v>-1.21</v>
      </c>
      <c r="AS53" s="124">
        <v>-0.78</v>
      </c>
      <c r="AT53" s="124">
        <v>-0.64</v>
      </c>
      <c r="AU53" s="124">
        <v>1.44</v>
      </c>
      <c r="AV53" s="124">
        <v>-1.69</v>
      </c>
      <c r="AW53" s="124">
        <v>0.69</v>
      </c>
      <c r="AX53" s="124">
        <v>-0.08</v>
      </c>
      <c r="AY53" s="124">
        <v>0</v>
      </c>
      <c r="AZ53" s="14"/>
      <c r="BA53" s="20" t="s">
        <v>50</v>
      </c>
      <c r="BB53" s="87"/>
      <c r="BC53" s="123">
        <f t="shared" si="64"/>
        <v>-4.9999999999998934E-3</v>
      </c>
      <c r="BD53" s="123">
        <f t="shared" si="65"/>
        <v>-0.16999999999999993</v>
      </c>
      <c r="BE53" s="123">
        <f t="shared" si="50"/>
        <v>0.47</v>
      </c>
      <c r="BF53" s="123">
        <f t="shared" si="71"/>
        <v>0.4</v>
      </c>
      <c r="BG53" s="123">
        <f t="shared" si="72"/>
        <v>2.52</v>
      </c>
      <c r="BH53" s="123">
        <f t="shared" si="73"/>
        <v>-1.1199999999999999</v>
      </c>
      <c r="BI53" s="123">
        <f t="shared" ref="BI53:BI54" si="77">AW53-AW$218</f>
        <v>1.0999999999999999</v>
      </c>
      <c r="BJ53" s="123">
        <f t="shared" ref="BJ53:BJ54" si="78">AX53-AX$218</f>
        <v>0.21000000000000002</v>
      </c>
      <c r="BK53" s="123">
        <f t="shared" ref="BK53" si="79">AY53-AY$218</f>
        <v>0.28999999999999998</v>
      </c>
    </row>
    <row r="54" spans="2:63" ht="14.25" customHeight="1" x14ac:dyDescent="0.2">
      <c r="B54" s="19" t="s">
        <v>51</v>
      </c>
      <c r="C54" s="8">
        <v>29.94</v>
      </c>
      <c r="D54" s="8">
        <v>27.86</v>
      </c>
      <c r="E54" s="8">
        <v>27.22</v>
      </c>
      <c r="F54" s="8">
        <v>26.16</v>
      </c>
      <c r="G54" s="8">
        <v>25.8</v>
      </c>
      <c r="H54" s="8">
        <v>26.2</v>
      </c>
      <c r="I54" s="8">
        <v>26.1</v>
      </c>
      <c r="J54" s="8">
        <v>25.05</v>
      </c>
      <c r="K54" s="8">
        <v>26.1</v>
      </c>
      <c r="L54" s="8">
        <v>30.4</v>
      </c>
      <c r="M54" s="7">
        <f t="shared" si="1"/>
        <v>10</v>
      </c>
      <c r="O54" s="19" t="s">
        <v>51</v>
      </c>
      <c r="P54" s="2">
        <v>51</v>
      </c>
      <c r="Q54" s="2">
        <v>55</v>
      </c>
      <c r="R54" s="2">
        <v>154</v>
      </c>
      <c r="S54" s="2">
        <v>225</v>
      </c>
      <c r="T54" s="2">
        <v>321</v>
      </c>
      <c r="U54" s="2">
        <v>1112</v>
      </c>
      <c r="V54" s="2">
        <v>1322</v>
      </c>
      <c r="W54" s="2">
        <v>586</v>
      </c>
      <c r="X54" s="2">
        <v>1671</v>
      </c>
      <c r="Y54" s="2">
        <v>2269</v>
      </c>
      <c r="Z54" s="7">
        <f t="shared" si="2"/>
        <v>10</v>
      </c>
      <c r="AB54" s="19" t="s">
        <v>51</v>
      </c>
      <c r="AC54" s="2">
        <v>6</v>
      </c>
      <c r="AD54" s="2">
        <v>2</v>
      </c>
      <c r="AE54" s="2">
        <v>11</v>
      </c>
      <c r="AF54" s="2">
        <v>17</v>
      </c>
      <c r="AG54" s="2">
        <v>178</v>
      </c>
      <c r="AH54" s="2">
        <v>217</v>
      </c>
      <c r="AI54" s="2">
        <v>277</v>
      </c>
      <c r="AJ54" s="2">
        <v>93</v>
      </c>
      <c r="AK54" s="2">
        <v>122</v>
      </c>
      <c r="AL54" s="2">
        <v>78</v>
      </c>
      <c r="AM54" s="7">
        <f t="shared" si="3"/>
        <v>10</v>
      </c>
      <c r="AO54" s="19" t="s">
        <v>51</v>
      </c>
      <c r="AP54" s="87"/>
      <c r="AQ54" s="124">
        <v>-2.08</v>
      </c>
      <c r="AR54" s="124">
        <v>-0.64</v>
      </c>
      <c r="AS54" s="124">
        <v>-1.06</v>
      </c>
      <c r="AT54" s="124">
        <v>-0.36</v>
      </c>
      <c r="AU54" s="124">
        <v>0.4</v>
      </c>
      <c r="AV54" s="124">
        <v>-0.1</v>
      </c>
      <c r="AW54" s="124">
        <v>-1.05</v>
      </c>
      <c r="AX54" s="124">
        <v>1.05</v>
      </c>
      <c r="AY54" s="124"/>
      <c r="AZ54" s="14"/>
      <c r="BA54" s="19" t="s">
        <v>51</v>
      </c>
      <c r="BB54" s="87"/>
      <c r="BC54" s="123">
        <f t="shared" si="64"/>
        <v>-0.56499999999999995</v>
      </c>
      <c r="BD54" s="123">
        <f t="shared" si="65"/>
        <v>0.4</v>
      </c>
      <c r="BE54" s="123">
        <f t="shared" si="50"/>
        <v>0.18999999999999995</v>
      </c>
      <c r="BF54" s="123">
        <f t="shared" si="71"/>
        <v>0.68</v>
      </c>
      <c r="BG54" s="123">
        <f t="shared" si="72"/>
        <v>1.48</v>
      </c>
      <c r="BH54" s="123">
        <f t="shared" si="73"/>
        <v>0.47000000000000008</v>
      </c>
      <c r="BI54" s="123">
        <f t="shared" si="77"/>
        <v>-0.64000000000000012</v>
      </c>
      <c r="BJ54" s="123">
        <f t="shared" si="78"/>
        <v>1.34</v>
      </c>
      <c r="BK54" s="124"/>
    </row>
    <row r="55" spans="2:63" ht="14.25" customHeight="1" x14ac:dyDescent="0.2">
      <c r="B55" s="20" t="s">
        <v>52</v>
      </c>
      <c r="C55" s="11">
        <v>29.95</v>
      </c>
      <c r="D55" s="11">
        <v>30.11</v>
      </c>
      <c r="E55" s="11">
        <v>27.87</v>
      </c>
      <c r="F55" s="11">
        <v>26.65</v>
      </c>
      <c r="G55" s="11">
        <v>25.83</v>
      </c>
      <c r="H55" s="11">
        <v>25.24</v>
      </c>
      <c r="I55" s="11"/>
      <c r="J55" s="11">
        <v>25.5</v>
      </c>
      <c r="K55" s="11"/>
      <c r="L55" s="11"/>
      <c r="M55" s="10">
        <f t="shared" si="1"/>
        <v>7</v>
      </c>
      <c r="O55" s="20" t="s">
        <v>52</v>
      </c>
      <c r="P55" s="10">
        <v>52</v>
      </c>
      <c r="Q55" s="10">
        <v>683</v>
      </c>
      <c r="R55" s="10">
        <v>376</v>
      </c>
      <c r="S55" s="10">
        <v>428</v>
      </c>
      <c r="T55" s="10">
        <v>341</v>
      </c>
      <c r="U55" s="10">
        <v>356</v>
      </c>
      <c r="V55" s="10"/>
      <c r="W55" s="10">
        <v>990</v>
      </c>
      <c r="X55" s="10"/>
      <c r="Y55" s="10"/>
      <c r="Z55" s="10">
        <f t="shared" si="2"/>
        <v>7</v>
      </c>
      <c r="AB55" s="20" t="s">
        <v>52</v>
      </c>
      <c r="AC55" s="10">
        <v>5</v>
      </c>
      <c r="AD55" s="10">
        <v>51</v>
      </c>
      <c r="AE55" s="10">
        <v>8</v>
      </c>
      <c r="AF55" s="10">
        <v>59</v>
      </c>
      <c r="AG55" s="10">
        <v>25</v>
      </c>
      <c r="AH55" s="10">
        <v>28</v>
      </c>
      <c r="AI55" s="10">
        <v>18</v>
      </c>
      <c r="AJ55" s="10">
        <v>24</v>
      </c>
      <c r="AK55" s="10">
        <v>27</v>
      </c>
      <c r="AL55" s="10">
        <v>107</v>
      </c>
      <c r="AM55" s="10">
        <f t="shared" si="3"/>
        <v>10</v>
      </c>
      <c r="AO55" s="20" t="s">
        <v>52</v>
      </c>
      <c r="AP55" s="87"/>
      <c r="AQ55" s="124">
        <v>0.16</v>
      </c>
      <c r="AR55" s="124">
        <v>-2.2400000000000002</v>
      </c>
      <c r="AS55" s="124">
        <v>-1.22</v>
      </c>
      <c r="AT55" s="124">
        <v>-0.82</v>
      </c>
      <c r="AU55" s="124">
        <v>-0.59</v>
      </c>
      <c r="AV55" s="124"/>
      <c r="AW55" s="124"/>
      <c r="AX55" s="124"/>
      <c r="AY55" s="124"/>
      <c r="AZ55" s="14"/>
      <c r="BA55" s="20" t="s">
        <v>52</v>
      </c>
      <c r="BB55" s="87"/>
      <c r="BC55" s="123">
        <f t="shared" si="64"/>
        <v>1.675</v>
      </c>
      <c r="BD55" s="123">
        <f t="shared" si="65"/>
        <v>-1.2000000000000002</v>
      </c>
      <c r="BE55" s="123">
        <f t="shared" si="50"/>
        <v>3.0000000000000027E-2</v>
      </c>
      <c r="BF55" s="123">
        <f t="shared" si="71"/>
        <v>0.22000000000000008</v>
      </c>
      <c r="BG55" s="123">
        <f t="shared" si="72"/>
        <v>0.4900000000000001</v>
      </c>
      <c r="BH55" s="124"/>
      <c r="BI55" s="124"/>
      <c r="BJ55" s="124"/>
      <c r="BK55" s="124"/>
    </row>
    <row r="56" spans="2:63" ht="14.25" customHeight="1" x14ac:dyDescent="0.2">
      <c r="B56" s="19" t="s">
        <v>53</v>
      </c>
      <c r="C56" s="8">
        <v>29.99</v>
      </c>
      <c r="D56" s="8">
        <v>26.8</v>
      </c>
      <c r="E56" s="8">
        <v>25.88</v>
      </c>
      <c r="F56" s="8">
        <v>24.56</v>
      </c>
      <c r="G56" s="8">
        <v>25.55</v>
      </c>
      <c r="H56" s="8">
        <v>24.22</v>
      </c>
      <c r="I56" s="8">
        <v>24.54</v>
      </c>
      <c r="J56" s="8">
        <v>24.13</v>
      </c>
      <c r="K56" s="4">
        <v>24.24</v>
      </c>
      <c r="L56" s="8">
        <v>24.24</v>
      </c>
      <c r="M56" s="7">
        <f t="shared" si="1"/>
        <v>10</v>
      </c>
      <c r="O56" s="19" t="s">
        <v>53</v>
      </c>
      <c r="P56" s="2">
        <v>53</v>
      </c>
      <c r="Q56" s="2">
        <v>7</v>
      </c>
      <c r="R56" s="2">
        <v>14</v>
      </c>
      <c r="S56" s="2">
        <v>4</v>
      </c>
      <c r="T56" s="2">
        <v>218</v>
      </c>
      <c r="U56" s="2">
        <v>47</v>
      </c>
      <c r="V56" s="2">
        <v>191</v>
      </c>
      <c r="W56" s="2">
        <v>124</v>
      </c>
      <c r="X56" s="2">
        <v>200</v>
      </c>
      <c r="Y56" s="2">
        <v>187</v>
      </c>
      <c r="Z56" s="7">
        <f t="shared" si="2"/>
        <v>10</v>
      </c>
      <c r="AB56" s="19" t="s">
        <v>53</v>
      </c>
      <c r="AC56" s="2">
        <v>53</v>
      </c>
      <c r="AD56" s="2">
        <v>7</v>
      </c>
      <c r="AE56" s="2">
        <v>3</v>
      </c>
      <c r="AF56" s="2">
        <v>2</v>
      </c>
      <c r="AG56" s="2">
        <v>2</v>
      </c>
      <c r="AH56" s="2">
        <v>2</v>
      </c>
      <c r="AI56" s="2">
        <v>5</v>
      </c>
      <c r="AJ56" s="2">
        <v>3</v>
      </c>
      <c r="AK56" s="2">
        <v>6</v>
      </c>
      <c r="AL56" s="2">
        <v>5</v>
      </c>
      <c r="AM56" s="7">
        <f t="shared" si="3"/>
        <v>10</v>
      </c>
      <c r="AO56" s="19" t="s">
        <v>53</v>
      </c>
      <c r="AP56" s="87"/>
      <c r="AQ56" s="124">
        <v>-3.19</v>
      </c>
      <c r="AR56" s="124">
        <v>-0.92</v>
      </c>
      <c r="AS56" s="124">
        <v>-1.32</v>
      </c>
      <c r="AT56" s="124">
        <v>0.99</v>
      </c>
      <c r="AU56" s="124">
        <v>-1.33</v>
      </c>
      <c r="AV56" s="124">
        <v>0.32</v>
      </c>
      <c r="AW56" s="124">
        <v>-0.41</v>
      </c>
      <c r="AX56" s="124">
        <v>0.11</v>
      </c>
      <c r="AY56" s="124">
        <v>0</v>
      </c>
      <c r="AZ56" s="14"/>
      <c r="BA56" s="19" t="s">
        <v>53</v>
      </c>
      <c r="BB56" s="87"/>
      <c r="BC56" s="123">
        <f t="shared" si="64"/>
        <v>-1.6749999999999998</v>
      </c>
      <c r="BD56" s="123">
        <f t="shared" si="65"/>
        <v>0.12</v>
      </c>
      <c r="BE56" s="123">
        <f t="shared" si="50"/>
        <v>-7.0000000000000062E-2</v>
      </c>
      <c r="BF56" s="123">
        <f t="shared" si="71"/>
        <v>2.0300000000000002</v>
      </c>
      <c r="BG56" s="123">
        <f t="shared" si="72"/>
        <v>-0.25</v>
      </c>
      <c r="BH56" s="123">
        <f t="shared" ref="BH56:BH58" si="80">AV56-AV$218</f>
        <v>0.89000000000000012</v>
      </c>
      <c r="BI56" s="123">
        <f t="shared" ref="BI56:BI58" si="81">AW56-AW$218</f>
        <v>0</v>
      </c>
      <c r="BJ56" s="123">
        <f t="shared" ref="BJ56:BJ58" si="82">AX56-AX$218</f>
        <v>0.4</v>
      </c>
      <c r="BK56" s="123">
        <f t="shared" ref="BK56:BK57" si="83">AY56-AY$218</f>
        <v>0.28999999999999998</v>
      </c>
    </row>
    <row r="57" spans="2:63" ht="14.25" customHeight="1" x14ac:dyDescent="0.2">
      <c r="B57" s="20" t="s">
        <v>54</v>
      </c>
      <c r="C57" s="11">
        <v>30.01</v>
      </c>
      <c r="D57" s="11">
        <v>27.66</v>
      </c>
      <c r="E57" s="11">
        <v>27.24</v>
      </c>
      <c r="F57" s="11">
        <v>27.16</v>
      </c>
      <c r="G57" s="11">
        <v>27.66</v>
      </c>
      <c r="H57" s="11">
        <v>26.99</v>
      </c>
      <c r="I57" s="11">
        <v>26.48</v>
      </c>
      <c r="J57" s="11">
        <v>26.34</v>
      </c>
      <c r="K57" s="11">
        <v>26.44</v>
      </c>
      <c r="L57" s="11">
        <v>25.43</v>
      </c>
      <c r="M57" s="10">
        <f t="shared" si="1"/>
        <v>10</v>
      </c>
      <c r="O57" s="20" t="s">
        <v>54</v>
      </c>
      <c r="P57" s="10">
        <v>54</v>
      </c>
      <c r="Q57" s="10">
        <v>40</v>
      </c>
      <c r="R57" s="10">
        <v>162</v>
      </c>
      <c r="S57" s="10">
        <v>774</v>
      </c>
      <c r="T57" s="10">
        <v>2308</v>
      </c>
      <c r="U57" s="10">
        <v>2132</v>
      </c>
      <c r="V57" s="10">
        <v>1824</v>
      </c>
      <c r="W57" s="10">
        <v>1896</v>
      </c>
      <c r="X57" s="10">
        <v>2021</v>
      </c>
      <c r="Y57" s="10">
        <v>846</v>
      </c>
      <c r="Z57" s="10">
        <f t="shared" si="2"/>
        <v>10</v>
      </c>
      <c r="AB57" s="20" t="s">
        <v>54</v>
      </c>
      <c r="AC57" s="10">
        <v>3</v>
      </c>
      <c r="AD57" s="10">
        <v>5</v>
      </c>
      <c r="AE57" s="10">
        <v>7</v>
      </c>
      <c r="AF57" s="10">
        <v>15</v>
      </c>
      <c r="AG57" s="10">
        <v>87</v>
      </c>
      <c r="AH57" s="10">
        <v>52</v>
      </c>
      <c r="AI57" s="10">
        <v>28</v>
      </c>
      <c r="AJ57" s="10">
        <v>60</v>
      </c>
      <c r="AK57" s="10">
        <v>47</v>
      </c>
      <c r="AL57" s="10">
        <v>46</v>
      </c>
      <c r="AM57" s="10">
        <f t="shared" si="3"/>
        <v>10</v>
      </c>
      <c r="AO57" s="20" t="s">
        <v>54</v>
      </c>
      <c r="AP57" s="87"/>
      <c r="AQ57" s="124">
        <v>-2.35</v>
      </c>
      <c r="AR57" s="124">
        <v>-0.42</v>
      </c>
      <c r="AS57" s="124">
        <v>-0.08</v>
      </c>
      <c r="AT57" s="124">
        <v>0.5</v>
      </c>
      <c r="AU57" s="124">
        <v>-0.67</v>
      </c>
      <c r="AV57" s="124">
        <v>-0.51</v>
      </c>
      <c r="AW57" s="124">
        <v>-0.14000000000000001</v>
      </c>
      <c r="AX57" s="124">
        <v>0.1</v>
      </c>
      <c r="AY57" s="124">
        <v>-1.01</v>
      </c>
      <c r="AZ57" s="14"/>
      <c r="BA57" s="20" t="s">
        <v>54</v>
      </c>
      <c r="BB57" s="87"/>
      <c r="BC57" s="123">
        <f t="shared" si="64"/>
        <v>-0.83499999999999996</v>
      </c>
      <c r="BD57" s="123">
        <f t="shared" si="65"/>
        <v>0.62000000000000011</v>
      </c>
      <c r="BE57" s="123">
        <f t="shared" si="50"/>
        <v>1.17</v>
      </c>
      <c r="BF57" s="123">
        <f t="shared" si="71"/>
        <v>1.54</v>
      </c>
      <c r="BG57" s="123">
        <f t="shared" si="72"/>
        <v>0.41000000000000003</v>
      </c>
      <c r="BH57" s="123">
        <f t="shared" si="80"/>
        <v>6.0000000000000053E-2</v>
      </c>
      <c r="BI57" s="123">
        <f t="shared" si="81"/>
        <v>0.26999999999999996</v>
      </c>
      <c r="BJ57" s="123">
        <f t="shared" si="82"/>
        <v>0.39</v>
      </c>
      <c r="BK57" s="123">
        <f t="shared" si="83"/>
        <v>-0.72</v>
      </c>
    </row>
    <row r="58" spans="2:63" ht="14.25" customHeight="1" x14ac:dyDescent="0.2">
      <c r="B58" s="19" t="s">
        <v>55</v>
      </c>
      <c r="C58" s="8">
        <v>30.01</v>
      </c>
      <c r="D58" s="8">
        <v>29.39</v>
      </c>
      <c r="E58" s="8">
        <v>26.9</v>
      </c>
      <c r="F58" s="8">
        <v>26.69</v>
      </c>
      <c r="G58" s="8">
        <v>26.22</v>
      </c>
      <c r="H58" s="8">
        <v>25.92</v>
      </c>
      <c r="I58" s="8">
        <v>25.64</v>
      </c>
      <c r="J58" s="8">
        <v>26.49</v>
      </c>
      <c r="K58" s="8">
        <v>25.68</v>
      </c>
      <c r="L58" s="8"/>
      <c r="M58" s="7">
        <f t="shared" si="1"/>
        <v>9</v>
      </c>
      <c r="O58" s="19" t="s">
        <v>55</v>
      </c>
      <c r="P58" s="7">
        <v>54</v>
      </c>
      <c r="Q58" s="7">
        <v>371</v>
      </c>
      <c r="R58" s="7">
        <v>92</v>
      </c>
      <c r="S58" s="7">
        <v>452</v>
      </c>
      <c r="T58" s="7">
        <v>562</v>
      </c>
      <c r="U58" s="7">
        <v>840</v>
      </c>
      <c r="V58" s="7">
        <v>854</v>
      </c>
      <c r="W58" s="7">
        <v>2100</v>
      </c>
      <c r="X58" s="7">
        <v>1253</v>
      </c>
      <c r="Y58" s="7"/>
      <c r="Z58" s="7">
        <f t="shared" si="2"/>
        <v>9</v>
      </c>
      <c r="AB58" s="19" t="s">
        <v>55</v>
      </c>
      <c r="AC58" s="7">
        <v>54</v>
      </c>
      <c r="AD58" s="7">
        <v>278</v>
      </c>
      <c r="AE58" s="7">
        <v>92</v>
      </c>
      <c r="AF58" s="7">
        <v>96</v>
      </c>
      <c r="AG58" s="7">
        <v>562</v>
      </c>
      <c r="AH58" s="7">
        <v>289</v>
      </c>
      <c r="AI58" s="7">
        <v>553</v>
      </c>
      <c r="AJ58" s="7">
        <v>596</v>
      </c>
      <c r="AK58" s="7">
        <v>736</v>
      </c>
      <c r="AL58" s="7"/>
      <c r="AM58" s="7">
        <f t="shared" si="3"/>
        <v>9</v>
      </c>
      <c r="AO58" s="19" t="s">
        <v>55</v>
      </c>
      <c r="AP58" s="87"/>
      <c r="AQ58" s="124">
        <v>-0.62</v>
      </c>
      <c r="AR58" s="124">
        <v>-2.4900000000000002</v>
      </c>
      <c r="AS58" s="124">
        <v>-0.21</v>
      </c>
      <c r="AT58" s="124">
        <v>-0.47</v>
      </c>
      <c r="AU58" s="124">
        <v>-0.3</v>
      </c>
      <c r="AV58" s="124">
        <v>-0.28000000000000003</v>
      </c>
      <c r="AW58" s="124">
        <v>0.85</v>
      </c>
      <c r="AX58" s="124">
        <v>-0.81</v>
      </c>
      <c r="AY58" s="124"/>
      <c r="AZ58" s="14"/>
      <c r="BA58" s="19" t="s">
        <v>55</v>
      </c>
      <c r="BB58" s="87"/>
      <c r="BC58" s="123">
        <f t="shared" si="64"/>
        <v>0.89500000000000013</v>
      </c>
      <c r="BD58" s="123">
        <f t="shared" si="65"/>
        <v>-1.4500000000000002</v>
      </c>
      <c r="BE58" s="123">
        <f t="shared" si="50"/>
        <v>1.04</v>
      </c>
      <c r="BF58" s="123">
        <f t="shared" si="71"/>
        <v>0.57000000000000006</v>
      </c>
      <c r="BG58" s="123">
        <f t="shared" si="72"/>
        <v>0.78</v>
      </c>
      <c r="BH58" s="123">
        <f t="shared" si="80"/>
        <v>0.29000000000000004</v>
      </c>
      <c r="BI58" s="123">
        <f t="shared" si="81"/>
        <v>1.26</v>
      </c>
      <c r="BJ58" s="123">
        <f t="shared" si="82"/>
        <v>-0.52</v>
      </c>
      <c r="BK58" s="124"/>
    </row>
    <row r="59" spans="2:63" ht="14.25" customHeight="1" x14ac:dyDescent="0.2">
      <c r="B59" s="20" t="s">
        <v>56</v>
      </c>
      <c r="C59" s="11">
        <v>30.06</v>
      </c>
      <c r="D59" s="11">
        <v>28.64</v>
      </c>
      <c r="E59" s="11">
        <v>27.47</v>
      </c>
      <c r="F59" s="11">
        <v>25.43</v>
      </c>
      <c r="G59" s="11"/>
      <c r="H59" s="11"/>
      <c r="I59" s="11"/>
      <c r="J59" s="11"/>
      <c r="K59" s="11"/>
      <c r="L59" s="11"/>
      <c r="M59" s="10">
        <f t="shared" si="1"/>
        <v>4</v>
      </c>
      <c r="O59" s="20" t="s">
        <v>56</v>
      </c>
      <c r="P59" s="9">
        <v>56</v>
      </c>
      <c r="Q59" s="9">
        <v>165</v>
      </c>
      <c r="R59" s="10">
        <v>226</v>
      </c>
      <c r="S59" s="10">
        <v>55</v>
      </c>
      <c r="T59" s="10"/>
      <c r="U59" s="10"/>
      <c r="V59" s="10"/>
      <c r="W59" s="10"/>
      <c r="X59" s="10"/>
      <c r="Y59" s="10"/>
      <c r="Z59" s="10">
        <f t="shared" si="2"/>
        <v>4</v>
      </c>
      <c r="AB59" s="20" t="s">
        <v>56</v>
      </c>
      <c r="AC59" s="9">
        <v>56</v>
      </c>
      <c r="AD59" s="9">
        <v>116</v>
      </c>
      <c r="AE59" s="10">
        <v>226</v>
      </c>
      <c r="AF59" s="10">
        <v>55</v>
      </c>
      <c r="AG59" s="10"/>
      <c r="AH59" s="10"/>
      <c r="AI59" s="10"/>
      <c r="AJ59" s="10"/>
      <c r="AK59" s="10"/>
      <c r="AL59" s="10"/>
      <c r="AM59" s="10">
        <f t="shared" si="3"/>
        <v>4</v>
      </c>
      <c r="AO59" s="20" t="s">
        <v>56</v>
      </c>
      <c r="AP59" s="87"/>
      <c r="AQ59" s="124">
        <v>-1.42</v>
      </c>
      <c r="AR59" s="124">
        <v>-1.17</v>
      </c>
      <c r="AS59" s="124">
        <v>-2.04</v>
      </c>
      <c r="AT59" s="124"/>
      <c r="AU59" s="124"/>
      <c r="AV59" s="124"/>
      <c r="AW59" s="124"/>
      <c r="AX59" s="124"/>
      <c r="AY59" s="124"/>
      <c r="AZ59" s="14"/>
      <c r="BA59" s="20" t="s">
        <v>56</v>
      </c>
      <c r="BB59" s="87"/>
      <c r="BC59" s="123">
        <f t="shared" si="64"/>
        <v>9.5000000000000195E-2</v>
      </c>
      <c r="BD59" s="123">
        <f t="shared" si="65"/>
        <v>-0.12999999999999989</v>
      </c>
      <c r="BE59" s="123">
        <f t="shared" si="50"/>
        <v>-0.79</v>
      </c>
      <c r="BF59" s="124"/>
      <c r="BG59" s="124"/>
      <c r="BH59" s="124"/>
      <c r="BI59" s="124"/>
      <c r="BJ59" s="124"/>
      <c r="BK59" s="124"/>
    </row>
    <row r="60" spans="2:63" ht="14.25" customHeight="1" x14ac:dyDescent="0.2">
      <c r="B60" s="19" t="s">
        <v>57</v>
      </c>
      <c r="C60" s="8">
        <v>30.08</v>
      </c>
      <c r="D60" s="8">
        <v>28.55</v>
      </c>
      <c r="E60" s="8">
        <v>27.5</v>
      </c>
      <c r="F60" s="8">
        <v>26.33</v>
      </c>
      <c r="G60" s="8">
        <v>26.16</v>
      </c>
      <c r="H60" s="8"/>
      <c r="I60" s="8"/>
      <c r="J60" s="8"/>
      <c r="K60" s="8">
        <v>25.04</v>
      </c>
      <c r="L60" s="3"/>
      <c r="M60" s="34">
        <f t="shared" si="1"/>
        <v>6</v>
      </c>
      <c r="O60" s="19" t="s">
        <v>57</v>
      </c>
      <c r="P60" s="2">
        <v>57</v>
      </c>
      <c r="Q60" s="2">
        <v>144</v>
      </c>
      <c r="R60" s="2">
        <v>237</v>
      </c>
      <c r="S60" s="2">
        <v>282</v>
      </c>
      <c r="T60" s="2">
        <v>529</v>
      </c>
      <c r="U60" s="2"/>
      <c r="V60" s="2"/>
      <c r="W60" s="2"/>
      <c r="X60" s="2">
        <v>689</v>
      </c>
      <c r="Y60" s="2"/>
      <c r="Z60" s="34">
        <f t="shared" si="2"/>
        <v>6</v>
      </c>
      <c r="AB60" s="19" t="s">
        <v>57</v>
      </c>
      <c r="AC60" s="2">
        <v>35</v>
      </c>
      <c r="AD60" s="2">
        <v>52</v>
      </c>
      <c r="AE60" s="2">
        <v>35</v>
      </c>
      <c r="AF60" s="2">
        <v>52</v>
      </c>
      <c r="AG60" s="2">
        <v>29</v>
      </c>
      <c r="AH60" s="2">
        <v>97</v>
      </c>
      <c r="AI60" s="2">
        <v>52</v>
      </c>
      <c r="AJ60" s="2">
        <v>42</v>
      </c>
      <c r="AK60" s="2">
        <v>24</v>
      </c>
      <c r="AL60" s="2">
        <v>44</v>
      </c>
      <c r="AM60" s="34">
        <f t="shared" si="3"/>
        <v>10</v>
      </c>
      <c r="AO60" s="19" t="s">
        <v>57</v>
      </c>
      <c r="AP60" s="87"/>
      <c r="AQ60" s="124">
        <v>-1.53</v>
      </c>
      <c r="AR60" s="124">
        <v>-1.05</v>
      </c>
      <c r="AS60" s="124">
        <v>-1.17</v>
      </c>
      <c r="AT60" s="124">
        <v>-0.17</v>
      </c>
      <c r="AU60" s="124"/>
      <c r="AV60" s="124"/>
      <c r="AW60" s="124"/>
      <c r="AX60" s="124"/>
      <c r="AY60" s="124"/>
      <c r="AZ60" s="14"/>
      <c r="BA60" s="19" t="s">
        <v>57</v>
      </c>
      <c r="BB60" s="87"/>
      <c r="BC60" s="123">
        <f t="shared" ref="BC60:BC75" si="84">AQ60-AQ$218</f>
        <v>-1.4999999999999902E-2</v>
      </c>
      <c r="BD60" s="123">
        <f t="shared" ref="BD60:BD75" si="85">AR60-AR$218</f>
        <v>-1.0000000000000009E-2</v>
      </c>
      <c r="BE60" s="123">
        <f t="shared" si="50"/>
        <v>8.0000000000000071E-2</v>
      </c>
      <c r="BF60" s="123">
        <f t="shared" si="50"/>
        <v>0.87</v>
      </c>
      <c r="BG60" s="124"/>
      <c r="BH60" s="124"/>
      <c r="BI60" s="124"/>
      <c r="BJ60" s="124"/>
      <c r="BK60" s="124"/>
    </row>
    <row r="61" spans="2:63" ht="14.25" customHeight="1" x14ac:dyDescent="0.2">
      <c r="B61" s="20" t="s">
        <v>58</v>
      </c>
      <c r="C61" s="11">
        <v>30.08</v>
      </c>
      <c r="D61" s="11">
        <v>27.86</v>
      </c>
      <c r="E61" s="11">
        <v>26.66</v>
      </c>
      <c r="F61" s="11">
        <v>26.49</v>
      </c>
      <c r="G61" s="11">
        <v>26.11</v>
      </c>
      <c r="H61" s="11"/>
      <c r="I61" s="11"/>
      <c r="J61" s="11"/>
      <c r="K61" s="11"/>
      <c r="L61" s="11"/>
      <c r="M61" s="10">
        <f t="shared" si="1"/>
        <v>5</v>
      </c>
      <c r="O61" s="20" t="s">
        <v>58</v>
      </c>
      <c r="P61" s="10">
        <v>57</v>
      </c>
      <c r="Q61" s="10">
        <v>55</v>
      </c>
      <c r="R61" s="10">
        <v>62</v>
      </c>
      <c r="S61" s="10">
        <v>349</v>
      </c>
      <c r="T61" s="10">
        <v>494</v>
      </c>
      <c r="U61" s="10"/>
      <c r="V61" s="10"/>
      <c r="W61" s="10"/>
      <c r="X61" s="10"/>
      <c r="Y61" s="10"/>
      <c r="Z61" s="10">
        <f t="shared" si="2"/>
        <v>5</v>
      </c>
      <c r="AB61" s="20" t="s">
        <v>58</v>
      </c>
      <c r="AC61" s="10">
        <v>57</v>
      </c>
      <c r="AD61" s="10">
        <v>49</v>
      </c>
      <c r="AE61" s="10">
        <v>54</v>
      </c>
      <c r="AF61" s="10">
        <v>201</v>
      </c>
      <c r="AG61" s="10">
        <v>186</v>
      </c>
      <c r="AH61" s="10"/>
      <c r="AI61" s="10"/>
      <c r="AJ61" s="10"/>
      <c r="AK61" s="10"/>
      <c r="AL61" s="10"/>
      <c r="AM61" s="10">
        <f t="shared" si="3"/>
        <v>5</v>
      </c>
      <c r="AO61" s="20" t="s">
        <v>58</v>
      </c>
      <c r="AP61" s="87"/>
      <c r="AQ61" s="124">
        <v>-2.2200000000000002</v>
      </c>
      <c r="AR61" s="124">
        <v>-1.2</v>
      </c>
      <c r="AS61" s="124">
        <v>-0.17</v>
      </c>
      <c r="AT61" s="124">
        <v>-0.38</v>
      </c>
      <c r="AU61" s="124"/>
      <c r="AV61" s="124"/>
      <c r="AW61" s="124"/>
      <c r="AX61" s="124"/>
      <c r="AY61" s="124"/>
      <c r="AZ61" s="14"/>
      <c r="BA61" s="20" t="s">
        <v>58</v>
      </c>
      <c r="BB61" s="87"/>
      <c r="BC61" s="123">
        <f t="shared" si="84"/>
        <v>-0.70500000000000007</v>
      </c>
      <c r="BD61" s="123">
        <f t="shared" si="85"/>
        <v>-0.15999999999999992</v>
      </c>
      <c r="BE61" s="123">
        <f t="shared" si="50"/>
        <v>1.08</v>
      </c>
      <c r="BF61" s="123">
        <f t="shared" si="50"/>
        <v>0.66</v>
      </c>
      <c r="BG61" s="124"/>
      <c r="BH61" s="124"/>
      <c r="BI61" s="124"/>
      <c r="BJ61" s="124"/>
      <c r="BK61" s="124"/>
    </row>
    <row r="62" spans="2:63" ht="14.25" customHeight="1" x14ac:dyDescent="0.2">
      <c r="B62" s="19" t="s">
        <v>59</v>
      </c>
      <c r="C62" s="8">
        <v>30.1</v>
      </c>
      <c r="D62" s="8">
        <v>29.3</v>
      </c>
      <c r="E62" s="8">
        <v>27.51</v>
      </c>
      <c r="F62" s="4">
        <v>27.49</v>
      </c>
      <c r="G62" s="8"/>
      <c r="H62" s="4"/>
      <c r="I62" s="4"/>
      <c r="J62" s="4"/>
      <c r="K62" s="4"/>
      <c r="L62" s="3"/>
      <c r="M62" s="34">
        <f t="shared" si="1"/>
        <v>4</v>
      </c>
      <c r="O62" s="19" t="s">
        <v>59</v>
      </c>
      <c r="P62" s="1">
        <v>59</v>
      </c>
      <c r="Q62" s="1">
        <v>340</v>
      </c>
      <c r="R62" s="2">
        <v>245</v>
      </c>
      <c r="S62" s="2">
        <v>1075</v>
      </c>
      <c r="T62" s="2"/>
      <c r="U62" s="2"/>
      <c r="V62" s="2"/>
      <c r="W62" s="2"/>
      <c r="X62" s="2"/>
      <c r="Y62" s="2"/>
      <c r="Z62" s="34">
        <f t="shared" si="2"/>
        <v>4</v>
      </c>
      <c r="AB62" s="19" t="s">
        <v>59</v>
      </c>
      <c r="AC62" s="1">
        <v>23</v>
      </c>
      <c r="AD62" s="1">
        <v>173</v>
      </c>
      <c r="AE62" s="2">
        <v>217</v>
      </c>
      <c r="AF62" s="2">
        <v>832</v>
      </c>
      <c r="AG62" s="2"/>
      <c r="AH62" s="2"/>
      <c r="AI62" s="2"/>
      <c r="AJ62" s="2"/>
      <c r="AK62" s="2"/>
      <c r="AL62" s="2"/>
      <c r="AM62" s="34">
        <f t="shared" si="3"/>
        <v>4</v>
      </c>
      <c r="AO62" s="19" t="s">
        <v>59</v>
      </c>
      <c r="AP62" s="87"/>
      <c r="AQ62" s="124">
        <v>-0.8</v>
      </c>
      <c r="AR62" s="124">
        <v>-1.79</v>
      </c>
      <c r="AS62" s="124">
        <v>-0.02</v>
      </c>
      <c r="AT62" s="124"/>
      <c r="AU62" s="124"/>
      <c r="AV62" s="124"/>
      <c r="AW62" s="124"/>
      <c r="AX62" s="124"/>
      <c r="AY62" s="124"/>
      <c r="AZ62" s="14"/>
      <c r="BA62" s="19" t="s">
        <v>59</v>
      </c>
      <c r="BB62" s="87"/>
      <c r="BC62" s="123">
        <f t="shared" si="84"/>
        <v>0.71500000000000008</v>
      </c>
      <c r="BD62" s="123">
        <f t="shared" si="85"/>
        <v>-0.75</v>
      </c>
      <c r="BE62" s="123">
        <f t="shared" si="50"/>
        <v>1.23</v>
      </c>
      <c r="BF62" s="124"/>
      <c r="BG62" s="124"/>
      <c r="BH62" s="124"/>
      <c r="BI62" s="124"/>
      <c r="BJ62" s="124"/>
      <c r="BK62" s="124"/>
    </row>
    <row r="63" spans="2:63" ht="14.25" customHeight="1" x14ac:dyDescent="0.2">
      <c r="B63" s="20" t="s">
        <v>60</v>
      </c>
      <c r="C63" s="11">
        <v>30.13</v>
      </c>
      <c r="D63" s="11">
        <v>28.21</v>
      </c>
      <c r="E63" s="11">
        <v>26.18</v>
      </c>
      <c r="F63" s="11">
        <v>25.24</v>
      </c>
      <c r="G63" s="11">
        <v>24.88</v>
      </c>
      <c r="H63" s="11">
        <v>24.74</v>
      </c>
      <c r="I63" s="11">
        <v>25.31</v>
      </c>
      <c r="J63" s="11">
        <v>25.51</v>
      </c>
      <c r="K63" s="11">
        <v>26.29</v>
      </c>
      <c r="L63" s="12">
        <v>26.29</v>
      </c>
      <c r="M63" s="35">
        <f t="shared" si="1"/>
        <v>10</v>
      </c>
      <c r="O63" s="20" t="s">
        <v>60</v>
      </c>
      <c r="P63" s="10">
        <v>60</v>
      </c>
      <c r="Q63" s="10">
        <v>94</v>
      </c>
      <c r="R63" s="10">
        <v>31</v>
      </c>
      <c r="S63" s="10">
        <v>35</v>
      </c>
      <c r="T63" s="10">
        <v>43</v>
      </c>
      <c r="U63" s="10">
        <v>161</v>
      </c>
      <c r="V63" s="10">
        <v>588</v>
      </c>
      <c r="W63" s="10">
        <v>1004</v>
      </c>
      <c r="X63" s="10">
        <v>1877</v>
      </c>
      <c r="Y63" s="10">
        <v>972</v>
      </c>
      <c r="Z63" s="35">
        <f t="shared" si="2"/>
        <v>10</v>
      </c>
      <c r="AB63" s="20" t="s">
        <v>60</v>
      </c>
      <c r="AC63" s="10">
        <v>45</v>
      </c>
      <c r="AD63" s="10">
        <v>14</v>
      </c>
      <c r="AE63" s="10">
        <v>8</v>
      </c>
      <c r="AF63" s="10">
        <v>6</v>
      </c>
      <c r="AG63" s="10">
        <v>16</v>
      </c>
      <c r="AH63" s="10">
        <v>27</v>
      </c>
      <c r="AI63" s="10">
        <v>38</v>
      </c>
      <c r="AJ63" s="10">
        <v>52</v>
      </c>
      <c r="AK63" s="10">
        <v>40</v>
      </c>
      <c r="AL63" s="10">
        <v>19</v>
      </c>
      <c r="AM63" s="35">
        <f t="shared" si="3"/>
        <v>10</v>
      </c>
      <c r="AO63" s="20" t="s">
        <v>60</v>
      </c>
      <c r="AP63" s="87"/>
      <c r="AQ63" s="124">
        <v>-1.92</v>
      </c>
      <c r="AR63" s="124">
        <v>-2.0299999999999998</v>
      </c>
      <c r="AS63" s="124">
        <v>-0.94</v>
      </c>
      <c r="AT63" s="124">
        <v>-0.36</v>
      </c>
      <c r="AU63" s="124">
        <v>-0.14000000000000001</v>
      </c>
      <c r="AV63" s="124">
        <v>0.56999999999999995</v>
      </c>
      <c r="AW63" s="124">
        <v>0.2</v>
      </c>
      <c r="AX63" s="124">
        <v>0.78</v>
      </c>
      <c r="AY63" s="124">
        <v>0</v>
      </c>
      <c r="AZ63" s="14"/>
      <c r="BA63" s="20" t="s">
        <v>60</v>
      </c>
      <c r="BB63" s="87"/>
      <c r="BC63" s="123">
        <f t="shared" si="84"/>
        <v>-0.4049999999999998</v>
      </c>
      <c r="BD63" s="123">
        <f t="shared" si="85"/>
        <v>-0.98999999999999977</v>
      </c>
      <c r="BE63" s="123">
        <f t="shared" ref="BE63:BE85" si="86">AS63-AS$218</f>
        <v>0.31000000000000005</v>
      </c>
      <c r="BF63" s="123">
        <f t="shared" ref="BF63:BF68" si="87">AT63-AT$218</f>
        <v>0.68</v>
      </c>
      <c r="BG63" s="123">
        <f t="shared" ref="BG63:BG68" si="88">AU63-AU$218</f>
        <v>0.94000000000000006</v>
      </c>
      <c r="BH63" s="123">
        <f t="shared" ref="BH63:BH68" si="89">AV63-AV$218</f>
        <v>1.1400000000000001</v>
      </c>
      <c r="BI63" s="123">
        <f t="shared" ref="BI63:BI68" si="90">AW63-AW$218</f>
        <v>0.61</v>
      </c>
      <c r="BJ63" s="123">
        <f t="shared" ref="BJ63:BJ68" si="91">AX63-AX$218</f>
        <v>1.07</v>
      </c>
      <c r="BK63" s="123">
        <f t="shared" ref="BK63" si="92">AY63-AY$218</f>
        <v>0.28999999999999998</v>
      </c>
    </row>
    <row r="64" spans="2:63" ht="14.25" customHeight="1" x14ac:dyDescent="0.2">
      <c r="B64" s="19" t="s">
        <v>61</v>
      </c>
      <c r="C64" s="8">
        <v>30.14</v>
      </c>
      <c r="D64" s="8">
        <v>28.72</v>
      </c>
      <c r="E64" s="8">
        <v>28.27</v>
      </c>
      <c r="F64" s="8">
        <v>26.07</v>
      </c>
      <c r="G64" s="8">
        <v>24.44</v>
      </c>
      <c r="H64" s="8">
        <v>24.56</v>
      </c>
      <c r="I64" s="8">
        <v>24.24</v>
      </c>
      <c r="J64" s="8">
        <v>24.41</v>
      </c>
      <c r="K64" s="8">
        <v>24.1</v>
      </c>
      <c r="L64" s="8"/>
      <c r="M64" s="7">
        <f t="shared" si="1"/>
        <v>9</v>
      </c>
      <c r="O64" s="19" t="s">
        <v>61</v>
      </c>
      <c r="P64" s="2">
        <v>61</v>
      </c>
      <c r="Q64" s="2">
        <v>183</v>
      </c>
      <c r="R64" s="2">
        <v>577</v>
      </c>
      <c r="S64" s="2">
        <v>191</v>
      </c>
      <c r="T64" s="2">
        <v>14</v>
      </c>
      <c r="U64" s="2">
        <v>116</v>
      </c>
      <c r="V64" s="2">
        <v>91</v>
      </c>
      <c r="W64" s="2">
        <v>221</v>
      </c>
      <c r="X64" s="2">
        <v>151</v>
      </c>
      <c r="Y64" s="2"/>
      <c r="Z64" s="7">
        <f t="shared" si="2"/>
        <v>9</v>
      </c>
      <c r="AB64" s="19" t="s">
        <v>61</v>
      </c>
      <c r="AC64" s="2">
        <v>14</v>
      </c>
      <c r="AD64" s="2">
        <v>36</v>
      </c>
      <c r="AE64" s="2">
        <v>51</v>
      </c>
      <c r="AF64" s="2">
        <v>35</v>
      </c>
      <c r="AG64" s="2">
        <v>14</v>
      </c>
      <c r="AH64" s="2">
        <v>24</v>
      </c>
      <c r="AI64" s="2">
        <v>15</v>
      </c>
      <c r="AJ64" s="2">
        <v>38</v>
      </c>
      <c r="AK64" s="2">
        <v>19</v>
      </c>
      <c r="AL64" s="2"/>
      <c r="AM64" s="7">
        <f t="shared" si="3"/>
        <v>9</v>
      </c>
      <c r="AO64" s="19" t="s">
        <v>61</v>
      </c>
      <c r="AP64" s="87"/>
      <c r="AQ64" s="124">
        <v>-1.42</v>
      </c>
      <c r="AR64" s="124">
        <v>-0.45</v>
      </c>
      <c r="AS64" s="124">
        <v>-2.2000000000000002</v>
      </c>
      <c r="AT64" s="124">
        <v>-1.63</v>
      </c>
      <c r="AU64" s="124">
        <v>0.12</v>
      </c>
      <c r="AV64" s="124">
        <v>-0.32</v>
      </c>
      <c r="AW64" s="124">
        <v>0.17</v>
      </c>
      <c r="AX64" s="124">
        <v>-0.31</v>
      </c>
      <c r="AY64" s="124"/>
      <c r="AZ64" s="14"/>
      <c r="BA64" s="19" t="s">
        <v>61</v>
      </c>
      <c r="BB64" s="87"/>
      <c r="BC64" s="123">
        <f t="shared" si="84"/>
        <v>9.5000000000000195E-2</v>
      </c>
      <c r="BD64" s="123">
        <f t="shared" si="85"/>
        <v>0.59000000000000008</v>
      </c>
      <c r="BE64" s="123">
        <f t="shared" si="86"/>
        <v>-0.95000000000000018</v>
      </c>
      <c r="BF64" s="123">
        <f t="shared" si="87"/>
        <v>-0.58999999999999986</v>
      </c>
      <c r="BG64" s="123">
        <f t="shared" si="88"/>
        <v>1.2000000000000002</v>
      </c>
      <c r="BH64" s="123">
        <f t="shared" si="89"/>
        <v>0.25000000000000006</v>
      </c>
      <c r="BI64" s="123">
        <f t="shared" si="90"/>
        <v>0.57999999999999996</v>
      </c>
      <c r="BJ64" s="123">
        <f t="shared" si="91"/>
        <v>-1.9999999999999962E-2</v>
      </c>
      <c r="BK64" s="124"/>
    </row>
    <row r="65" spans="2:63" ht="14.25" customHeight="1" x14ac:dyDescent="0.2">
      <c r="B65" s="20" t="s">
        <v>62</v>
      </c>
      <c r="C65" s="11">
        <v>30.16</v>
      </c>
      <c r="D65" s="11">
        <v>27.03</v>
      </c>
      <c r="E65" s="11">
        <v>26.64</v>
      </c>
      <c r="F65" s="11">
        <v>26.2</v>
      </c>
      <c r="G65" s="11">
        <v>25.63</v>
      </c>
      <c r="H65" s="11">
        <v>25.61</v>
      </c>
      <c r="I65" s="11">
        <v>24.11</v>
      </c>
      <c r="J65" s="11">
        <v>24.6</v>
      </c>
      <c r="K65" s="11">
        <v>24.6</v>
      </c>
      <c r="L65" s="11">
        <v>23.93</v>
      </c>
      <c r="M65" s="10">
        <f t="shared" si="1"/>
        <v>10</v>
      </c>
      <c r="O65" s="20" t="s">
        <v>62</v>
      </c>
      <c r="P65" s="10">
        <v>62</v>
      </c>
      <c r="Q65" s="10">
        <v>14</v>
      </c>
      <c r="R65" s="10">
        <v>60</v>
      </c>
      <c r="S65" s="10">
        <v>238</v>
      </c>
      <c r="T65" s="10">
        <v>246</v>
      </c>
      <c r="U65" s="10">
        <v>581</v>
      </c>
      <c r="V65" s="10">
        <v>70</v>
      </c>
      <c r="W65" s="10">
        <v>323</v>
      </c>
      <c r="X65" s="10">
        <v>354</v>
      </c>
      <c r="Y65" s="10">
        <v>108</v>
      </c>
      <c r="Z65" s="10">
        <f t="shared" si="2"/>
        <v>10</v>
      </c>
      <c r="AB65" s="20" t="s">
        <v>62</v>
      </c>
      <c r="AC65" s="10">
        <v>62</v>
      </c>
      <c r="AD65" s="10">
        <v>14</v>
      </c>
      <c r="AE65" s="10">
        <v>60</v>
      </c>
      <c r="AF65" s="10">
        <v>55</v>
      </c>
      <c r="AG65" s="10">
        <v>64</v>
      </c>
      <c r="AH65" s="10">
        <v>137</v>
      </c>
      <c r="AI65" s="10">
        <v>70</v>
      </c>
      <c r="AJ65" s="10">
        <v>44</v>
      </c>
      <c r="AK65" s="10">
        <v>27</v>
      </c>
      <c r="AL65" s="10">
        <v>76</v>
      </c>
      <c r="AM65" s="10">
        <f t="shared" si="3"/>
        <v>10</v>
      </c>
      <c r="AO65" s="20" t="s">
        <v>62</v>
      </c>
      <c r="AP65" s="87"/>
      <c r="AQ65" s="124">
        <v>-3.13</v>
      </c>
      <c r="AR65" s="124">
        <v>-0.39</v>
      </c>
      <c r="AS65" s="124">
        <v>-0.44</v>
      </c>
      <c r="AT65" s="124">
        <v>-0.56999999999999995</v>
      </c>
      <c r="AU65" s="124">
        <v>-0.02</v>
      </c>
      <c r="AV65" s="124">
        <v>-1.5</v>
      </c>
      <c r="AW65" s="124">
        <v>0.49</v>
      </c>
      <c r="AX65" s="124">
        <v>0</v>
      </c>
      <c r="AY65" s="124">
        <v>-0.67</v>
      </c>
      <c r="AZ65" s="14"/>
      <c r="BA65" s="20" t="s">
        <v>62</v>
      </c>
      <c r="BB65" s="87"/>
      <c r="BC65" s="123">
        <f t="shared" si="84"/>
        <v>-1.6149999999999998</v>
      </c>
      <c r="BD65" s="123">
        <f t="shared" si="85"/>
        <v>0.65</v>
      </c>
      <c r="BE65" s="123">
        <f t="shared" si="86"/>
        <v>0.81</v>
      </c>
      <c r="BF65" s="123">
        <f t="shared" si="87"/>
        <v>0.47000000000000008</v>
      </c>
      <c r="BG65" s="123">
        <f t="shared" si="88"/>
        <v>1.06</v>
      </c>
      <c r="BH65" s="123">
        <f t="shared" si="89"/>
        <v>-0.92999999999999994</v>
      </c>
      <c r="BI65" s="123">
        <f t="shared" si="90"/>
        <v>0.89999999999999991</v>
      </c>
      <c r="BJ65" s="123">
        <f t="shared" si="91"/>
        <v>0.29000000000000004</v>
      </c>
      <c r="BK65" s="123">
        <f t="shared" ref="BK65:BK68" si="93">AY65-AY$218</f>
        <v>-0.38000000000000006</v>
      </c>
    </row>
    <row r="66" spans="2:63" ht="14.25" customHeight="1" x14ac:dyDescent="0.2">
      <c r="B66" s="19" t="s">
        <v>63</v>
      </c>
      <c r="C66" s="8">
        <v>30.2</v>
      </c>
      <c r="D66" s="8">
        <v>27.82</v>
      </c>
      <c r="E66" s="8">
        <v>25.91</v>
      </c>
      <c r="F66" s="8">
        <v>25.59</v>
      </c>
      <c r="G66" s="8">
        <v>25.04</v>
      </c>
      <c r="H66" s="4">
        <v>24.69</v>
      </c>
      <c r="I66" s="8">
        <v>24</v>
      </c>
      <c r="J66" s="4">
        <v>24.33</v>
      </c>
      <c r="K66" s="4">
        <v>24.63</v>
      </c>
      <c r="L66" s="8">
        <v>24.07</v>
      </c>
      <c r="M66" s="7">
        <f t="shared" si="1"/>
        <v>10</v>
      </c>
      <c r="O66" s="19" t="s">
        <v>63</v>
      </c>
      <c r="P66" s="2">
        <v>63</v>
      </c>
      <c r="Q66" s="2">
        <v>53</v>
      </c>
      <c r="R66" s="2">
        <v>15</v>
      </c>
      <c r="S66" s="2">
        <v>79</v>
      </c>
      <c r="T66" s="2">
        <v>69</v>
      </c>
      <c r="U66" s="2">
        <v>143</v>
      </c>
      <c r="V66" s="2">
        <v>45</v>
      </c>
      <c r="W66" s="2">
        <v>191</v>
      </c>
      <c r="X66" s="2">
        <v>380</v>
      </c>
      <c r="Y66" s="2">
        <v>204</v>
      </c>
      <c r="Z66" s="7">
        <f t="shared" si="2"/>
        <v>10</v>
      </c>
      <c r="AB66" s="19" t="s">
        <v>63</v>
      </c>
      <c r="AC66" s="2">
        <v>52</v>
      </c>
      <c r="AD66" s="2">
        <v>37</v>
      </c>
      <c r="AE66" s="2">
        <v>15</v>
      </c>
      <c r="AF66" s="2">
        <v>73</v>
      </c>
      <c r="AG66" s="2">
        <v>69</v>
      </c>
      <c r="AH66" s="2">
        <v>143</v>
      </c>
      <c r="AI66" s="2">
        <v>45</v>
      </c>
      <c r="AJ66" s="2">
        <v>191</v>
      </c>
      <c r="AK66" s="2">
        <v>380</v>
      </c>
      <c r="AL66" s="2">
        <v>204</v>
      </c>
      <c r="AM66" s="7">
        <f t="shared" si="3"/>
        <v>10</v>
      </c>
      <c r="AO66" s="19" t="s">
        <v>63</v>
      </c>
      <c r="AP66" s="87"/>
      <c r="AQ66" s="124">
        <v>-2.38</v>
      </c>
      <c r="AR66" s="124">
        <v>-1.91</v>
      </c>
      <c r="AS66" s="124">
        <v>-0.32</v>
      </c>
      <c r="AT66" s="124">
        <v>-0.55000000000000004</v>
      </c>
      <c r="AU66" s="124">
        <v>-0.35</v>
      </c>
      <c r="AV66" s="124">
        <v>-0.69</v>
      </c>
      <c r="AW66" s="124">
        <v>0.33</v>
      </c>
      <c r="AX66" s="124">
        <v>0.3</v>
      </c>
      <c r="AY66" s="124">
        <v>-0.56000000000000005</v>
      </c>
      <c r="AZ66" s="14"/>
      <c r="BA66" s="19" t="s">
        <v>63</v>
      </c>
      <c r="BB66" s="87"/>
      <c r="BC66" s="123">
        <f t="shared" si="84"/>
        <v>-0.86499999999999977</v>
      </c>
      <c r="BD66" s="123">
        <f t="shared" si="85"/>
        <v>-0.86999999999999988</v>
      </c>
      <c r="BE66" s="123">
        <f t="shared" si="86"/>
        <v>0.92999999999999994</v>
      </c>
      <c r="BF66" s="123">
        <f t="shared" si="87"/>
        <v>0.49</v>
      </c>
      <c r="BG66" s="123">
        <f t="shared" si="88"/>
        <v>0.73000000000000009</v>
      </c>
      <c r="BH66" s="123">
        <f t="shared" si="89"/>
        <v>-0.11999999999999988</v>
      </c>
      <c r="BI66" s="123">
        <f t="shared" si="90"/>
        <v>0.74</v>
      </c>
      <c r="BJ66" s="123">
        <f t="shared" si="91"/>
        <v>0.59000000000000008</v>
      </c>
      <c r="BK66" s="123">
        <f t="shared" si="93"/>
        <v>-0.27000000000000007</v>
      </c>
    </row>
    <row r="67" spans="2:63" ht="14.25" customHeight="1" x14ac:dyDescent="0.2">
      <c r="B67" s="20" t="s">
        <v>64</v>
      </c>
      <c r="C67" s="11">
        <v>30.21</v>
      </c>
      <c r="D67" s="11">
        <v>28.82</v>
      </c>
      <c r="E67" s="11">
        <v>27.23</v>
      </c>
      <c r="F67" s="11">
        <v>26.17</v>
      </c>
      <c r="G67" s="11">
        <v>26.03</v>
      </c>
      <c r="H67" s="11">
        <v>25.39</v>
      </c>
      <c r="I67" s="13">
        <v>24.88</v>
      </c>
      <c r="J67" s="11">
        <v>25.24</v>
      </c>
      <c r="K67" s="13">
        <v>25.24</v>
      </c>
      <c r="L67" s="13">
        <v>25.24</v>
      </c>
      <c r="M67" s="36">
        <f t="shared" si="1"/>
        <v>10</v>
      </c>
      <c r="O67" s="20" t="s">
        <v>64</v>
      </c>
      <c r="P67" s="10">
        <v>64</v>
      </c>
      <c r="Q67" s="10">
        <v>211</v>
      </c>
      <c r="R67" s="10">
        <v>156</v>
      </c>
      <c r="S67" s="10">
        <v>228</v>
      </c>
      <c r="T67" s="10">
        <v>444</v>
      </c>
      <c r="U67" s="10">
        <v>436</v>
      </c>
      <c r="V67" s="10">
        <v>326</v>
      </c>
      <c r="W67" s="10">
        <v>739</v>
      </c>
      <c r="X67" s="10">
        <v>580</v>
      </c>
      <c r="Y67" s="10">
        <v>821</v>
      </c>
      <c r="Z67" s="36">
        <f t="shared" si="2"/>
        <v>10</v>
      </c>
      <c r="AB67" s="20" t="s">
        <v>64</v>
      </c>
      <c r="AC67" s="10">
        <v>7</v>
      </c>
      <c r="AD67" s="10">
        <v>16</v>
      </c>
      <c r="AE67" s="10">
        <v>8</v>
      </c>
      <c r="AF67" s="10">
        <v>11</v>
      </c>
      <c r="AG67" s="10">
        <v>8</v>
      </c>
      <c r="AH67" s="10">
        <v>22</v>
      </c>
      <c r="AI67" s="10">
        <v>19</v>
      </c>
      <c r="AJ67" s="10">
        <v>158</v>
      </c>
      <c r="AK67" s="10">
        <v>43</v>
      </c>
      <c r="AL67" s="10">
        <v>98</v>
      </c>
      <c r="AM67" s="36">
        <f t="shared" si="3"/>
        <v>10</v>
      </c>
      <c r="AO67" s="20" t="s">
        <v>64</v>
      </c>
      <c r="AP67" s="87"/>
      <c r="AQ67" s="124">
        <v>-1.39</v>
      </c>
      <c r="AR67" s="124">
        <v>-1.59</v>
      </c>
      <c r="AS67" s="124">
        <v>-1.06</v>
      </c>
      <c r="AT67" s="124">
        <v>-0.14000000000000001</v>
      </c>
      <c r="AU67" s="124">
        <v>-0.64</v>
      </c>
      <c r="AV67" s="124">
        <v>-0.51</v>
      </c>
      <c r="AW67" s="124">
        <v>0.36</v>
      </c>
      <c r="AX67" s="124">
        <v>0</v>
      </c>
      <c r="AY67" s="124">
        <v>0</v>
      </c>
      <c r="AZ67" s="14"/>
      <c r="BA67" s="20" t="s">
        <v>64</v>
      </c>
      <c r="BB67" s="87"/>
      <c r="BC67" s="123">
        <f t="shared" si="84"/>
        <v>0.12500000000000022</v>
      </c>
      <c r="BD67" s="123">
        <f t="shared" si="85"/>
        <v>-0.55000000000000004</v>
      </c>
      <c r="BE67" s="123">
        <f t="shared" si="86"/>
        <v>0.18999999999999995</v>
      </c>
      <c r="BF67" s="123">
        <f t="shared" si="87"/>
        <v>0.9</v>
      </c>
      <c r="BG67" s="123">
        <f t="shared" si="88"/>
        <v>0.44000000000000006</v>
      </c>
      <c r="BH67" s="123">
        <f t="shared" si="89"/>
        <v>6.0000000000000053E-2</v>
      </c>
      <c r="BI67" s="123">
        <f t="shared" si="90"/>
        <v>0.77</v>
      </c>
      <c r="BJ67" s="123">
        <f t="shared" si="91"/>
        <v>0.29000000000000004</v>
      </c>
      <c r="BK67" s="123">
        <f t="shared" si="93"/>
        <v>0.28999999999999998</v>
      </c>
    </row>
    <row r="68" spans="2:63" ht="14.25" customHeight="1" x14ac:dyDescent="0.2">
      <c r="B68" s="19" t="s">
        <v>65</v>
      </c>
      <c r="C68" s="8">
        <v>30.23</v>
      </c>
      <c r="D68" s="8">
        <v>28.8</v>
      </c>
      <c r="E68" s="8">
        <v>27.17</v>
      </c>
      <c r="F68" s="8">
        <v>26.1</v>
      </c>
      <c r="G68" s="8">
        <v>25.7</v>
      </c>
      <c r="H68" s="8">
        <v>26.05</v>
      </c>
      <c r="I68" s="4">
        <v>24.68</v>
      </c>
      <c r="J68" s="4">
        <v>24.71</v>
      </c>
      <c r="K68" s="4">
        <v>24.59</v>
      </c>
      <c r="L68" s="8">
        <v>24.59</v>
      </c>
      <c r="M68" s="7">
        <f t="shared" si="1"/>
        <v>10</v>
      </c>
      <c r="O68" s="19" t="s">
        <v>65</v>
      </c>
      <c r="P68" s="2">
        <v>65</v>
      </c>
      <c r="Q68" s="2">
        <v>206</v>
      </c>
      <c r="R68" s="2">
        <v>143</v>
      </c>
      <c r="S68" s="2">
        <v>199</v>
      </c>
      <c r="T68" s="2">
        <v>273</v>
      </c>
      <c r="U68" s="2">
        <v>970</v>
      </c>
      <c r="V68" s="2">
        <v>241</v>
      </c>
      <c r="W68" s="2">
        <v>383</v>
      </c>
      <c r="X68" s="2">
        <v>351</v>
      </c>
      <c r="Y68" s="2">
        <v>324</v>
      </c>
      <c r="Z68" s="7">
        <f t="shared" si="2"/>
        <v>10</v>
      </c>
      <c r="AB68" s="19" t="s">
        <v>65</v>
      </c>
      <c r="AC68" s="2">
        <v>50</v>
      </c>
      <c r="AD68" s="2">
        <v>107</v>
      </c>
      <c r="AE68" s="2">
        <v>68</v>
      </c>
      <c r="AF68" s="2">
        <v>98</v>
      </c>
      <c r="AG68" s="2">
        <v>67</v>
      </c>
      <c r="AH68" s="2">
        <v>40</v>
      </c>
      <c r="AI68" s="2">
        <v>35</v>
      </c>
      <c r="AJ68" s="2">
        <v>62</v>
      </c>
      <c r="AK68" s="2">
        <v>37</v>
      </c>
      <c r="AL68" s="2">
        <v>84</v>
      </c>
      <c r="AM68" s="7">
        <f t="shared" si="3"/>
        <v>10</v>
      </c>
      <c r="AO68" s="19" t="s">
        <v>65</v>
      </c>
      <c r="AP68" s="87"/>
      <c r="AQ68" s="124">
        <v>-1.43</v>
      </c>
      <c r="AR68" s="124">
        <v>-1.63</v>
      </c>
      <c r="AS68" s="124">
        <v>-1.07</v>
      </c>
      <c r="AT68" s="124">
        <v>-0.4</v>
      </c>
      <c r="AU68" s="124">
        <v>0.35</v>
      </c>
      <c r="AV68" s="124">
        <v>-1.37</v>
      </c>
      <c r="AW68" s="124">
        <v>0.03</v>
      </c>
      <c r="AX68" s="124">
        <v>-0.12</v>
      </c>
      <c r="AY68" s="124">
        <v>0</v>
      </c>
      <c r="AZ68" s="14"/>
      <c r="BA68" s="19" t="s">
        <v>65</v>
      </c>
      <c r="BB68" s="87"/>
      <c r="BC68" s="123">
        <f t="shared" si="84"/>
        <v>8.5000000000000187E-2</v>
      </c>
      <c r="BD68" s="123">
        <f t="shared" si="85"/>
        <v>-0.58999999999999986</v>
      </c>
      <c r="BE68" s="123">
        <f t="shared" si="86"/>
        <v>0.17999999999999994</v>
      </c>
      <c r="BF68" s="123">
        <f t="shared" si="87"/>
        <v>0.64</v>
      </c>
      <c r="BG68" s="123">
        <f t="shared" si="88"/>
        <v>1.4300000000000002</v>
      </c>
      <c r="BH68" s="123">
        <f t="shared" si="89"/>
        <v>-0.8</v>
      </c>
      <c r="BI68" s="123">
        <f t="shared" si="90"/>
        <v>0.43999999999999995</v>
      </c>
      <c r="BJ68" s="123">
        <f t="shared" si="91"/>
        <v>0.17000000000000004</v>
      </c>
      <c r="BK68" s="123">
        <f t="shared" si="93"/>
        <v>0.28999999999999998</v>
      </c>
    </row>
    <row r="69" spans="2:63" ht="14.25" customHeight="1" x14ac:dyDescent="0.2">
      <c r="B69" s="20" t="s">
        <v>66</v>
      </c>
      <c r="C69" s="11">
        <v>30.23</v>
      </c>
      <c r="D69" s="11">
        <v>29.21</v>
      </c>
      <c r="E69" s="11">
        <v>27.17</v>
      </c>
      <c r="F69" s="11">
        <v>26.52</v>
      </c>
      <c r="G69" s="11"/>
      <c r="H69" s="11"/>
      <c r="I69" s="11"/>
      <c r="J69" s="11"/>
      <c r="K69" s="11"/>
      <c r="L69" s="11"/>
      <c r="M69" s="10">
        <f t="shared" ref="M69:M103" si="94">COUNT(C69:L69)</f>
        <v>4</v>
      </c>
      <c r="O69" s="20" t="s">
        <v>66</v>
      </c>
      <c r="P69" s="10">
        <v>65</v>
      </c>
      <c r="Q69" s="10">
        <v>312</v>
      </c>
      <c r="R69" s="10">
        <v>143</v>
      </c>
      <c r="S69" s="10">
        <v>370</v>
      </c>
      <c r="T69" s="10"/>
      <c r="U69" s="10"/>
      <c r="V69" s="10"/>
      <c r="W69" s="10"/>
      <c r="X69" s="10"/>
      <c r="Y69" s="10"/>
      <c r="Z69" s="10">
        <f t="shared" ref="Z69:Z103" si="95">COUNT(P69:Y69)</f>
        <v>4</v>
      </c>
      <c r="AB69" s="20" t="s">
        <v>66</v>
      </c>
      <c r="AC69" s="10">
        <v>65</v>
      </c>
      <c r="AD69" s="10">
        <v>312</v>
      </c>
      <c r="AE69" s="10">
        <v>143</v>
      </c>
      <c r="AF69" s="10">
        <v>370</v>
      </c>
      <c r="AG69" s="10"/>
      <c r="AH69" s="10"/>
      <c r="AI69" s="10"/>
      <c r="AJ69" s="10"/>
      <c r="AK69" s="10"/>
      <c r="AL69" s="10"/>
      <c r="AM69" s="10">
        <f t="shared" ref="AM69:AM103" si="96">COUNT(AC69:AL69)</f>
        <v>4</v>
      </c>
      <c r="AO69" s="20" t="s">
        <v>66</v>
      </c>
      <c r="AP69" s="87"/>
      <c r="AQ69" s="124">
        <v>-1.02</v>
      </c>
      <c r="AR69" s="124">
        <v>-2.04</v>
      </c>
      <c r="AS69" s="124">
        <v>-0.65</v>
      </c>
      <c r="AT69" s="124"/>
      <c r="AU69" s="124"/>
      <c r="AV69" s="124"/>
      <c r="AW69" s="124"/>
      <c r="AX69" s="124"/>
      <c r="AY69" s="124"/>
      <c r="AZ69" s="14"/>
      <c r="BA69" s="20" t="s">
        <v>66</v>
      </c>
      <c r="BB69" s="87"/>
      <c r="BC69" s="123">
        <f t="shared" si="84"/>
        <v>0.49500000000000011</v>
      </c>
      <c r="BD69" s="123">
        <f t="shared" si="85"/>
        <v>-1</v>
      </c>
      <c r="BE69" s="123">
        <f t="shared" si="86"/>
        <v>0.6</v>
      </c>
      <c r="BF69" s="124"/>
      <c r="BG69" s="124"/>
      <c r="BH69" s="124"/>
      <c r="BI69" s="124"/>
      <c r="BJ69" s="124"/>
      <c r="BK69" s="124"/>
    </row>
    <row r="70" spans="2:63" ht="14.25" customHeight="1" x14ac:dyDescent="0.2">
      <c r="B70" s="19" t="s">
        <v>67</v>
      </c>
      <c r="C70" s="8">
        <v>30.26</v>
      </c>
      <c r="D70" s="8">
        <v>28.4</v>
      </c>
      <c r="E70" s="8">
        <v>26.86</v>
      </c>
      <c r="F70" s="8">
        <v>25.46</v>
      </c>
      <c r="G70" s="8">
        <v>25.05</v>
      </c>
      <c r="H70" s="8">
        <v>24.23</v>
      </c>
      <c r="I70" s="8">
        <v>24.54</v>
      </c>
      <c r="J70" s="8">
        <v>23.96</v>
      </c>
      <c r="K70" s="8">
        <v>24.19</v>
      </c>
      <c r="L70" s="8">
        <v>23.93</v>
      </c>
      <c r="M70" s="7">
        <f t="shared" si="94"/>
        <v>10</v>
      </c>
      <c r="O70" s="19" t="s">
        <v>67</v>
      </c>
      <c r="P70" s="2">
        <v>67</v>
      </c>
      <c r="Q70" s="2">
        <v>121</v>
      </c>
      <c r="R70" s="2">
        <v>89</v>
      </c>
      <c r="S70" s="2">
        <v>61</v>
      </c>
      <c r="T70" s="2">
        <v>73</v>
      </c>
      <c r="U70" s="2">
        <v>49</v>
      </c>
      <c r="V70" s="2">
        <v>191</v>
      </c>
      <c r="W70" s="2">
        <v>76</v>
      </c>
      <c r="X70" s="2">
        <v>180</v>
      </c>
      <c r="Y70" s="2">
        <v>155</v>
      </c>
      <c r="Z70" s="7">
        <f t="shared" si="95"/>
        <v>10</v>
      </c>
      <c r="AB70" s="19" t="s">
        <v>67</v>
      </c>
      <c r="AC70" s="2">
        <v>62</v>
      </c>
      <c r="AD70" s="2">
        <v>121</v>
      </c>
      <c r="AE70" s="2">
        <v>89</v>
      </c>
      <c r="AF70" s="2">
        <v>61</v>
      </c>
      <c r="AG70" s="2">
        <v>73</v>
      </c>
      <c r="AH70" s="2">
        <v>49</v>
      </c>
      <c r="AI70" s="2">
        <v>191</v>
      </c>
      <c r="AJ70" s="2">
        <v>57</v>
      </c>
      <c r="AK70" s="2">
        <v>111</v>
      </c>
      <c r="AL70" s="2">
        <v>155</v>
      </c>
      <c r="AM70" s="7">
        <f t="shared" si="96"/>
        <v>10</v>
      </c>
      <c r="AO70" s="19" t="s">
        <v>67</v>
      </c>
      <c r="AP70" s="87"/>
      <c r="AQ70" s="124">
        <v>-1.86</v>
      </c>
      <c r="AR70" s="124">
        <v>-1.54</v>
      </c>
      <c r="AS70" s="124">
        <v>-1.4</v>
      </c>
      <c r="AT70" s="124">
        <v>-0.41</v>
      </c>
      <c r="AU70" s="124">
        <v>-0.82</v>
      </c>
      <c r="AV70" s="124">
        <v>0.31</v>
      </c>
      <c r="AW70" s="124">
        <v>-0.57999999999999996</v>
      </c>
      <c r="AX70" s="124">
        <v>0.23</v>
      </c>
      <c r="AY70" s="124">
        <v>-0.26</v>
      </c>
      <c r="AZ70" s="14"/>
      <c r="BA70" s="19" t="s">
        <v>67</v>
      </c>
      <c r="BB70" s="87"/>
      <c r="BC70" s="123">
        <f t="shared" si="84"/>
        <v>-0.34499999999999997</v>
      </c>
      <c r="BD70" s="123">
        <f t="shared" si="85"/>
        <v>-0.5</v>
      </c>
      <c r="BE70" s="123">
        <f t="shared" si="86"/>
        <v>-0.14999999999999991</v>
      </c>
      <c r="BF70" s="123">
        <f t="shared" ref="BF70" si="97">AT70-AT$218</f>
        <v>0.63000000000000012</v>
      </c>
      <c r="BG70" s="123">
        <f t="shared" ref="BG70" si="98">AU70-AU$218</f>
        <v>0.26000000000000012</v>
      </c>
      <c r="BH70" s="123">
        <f t="shared" ref="BH70" si="99">AV70-AV$218</f>
        <v>0.88000000000000012</v>
      </c>
      <c r="BI70" s="123">
        <f t="shared" ref="BI70" si="100">AW70-AW$218</f>
        <v>-0.16999999999999998</v>
      </c>
      <c r="BJ70" s="123">
        <f t="shared" ref="BJ70" si="101">AX70-AX$218</f>
        <v>0.52</v>
      </c>
      <c r="BK70" s="123">
        <f t="shared" ref="BK70" si="102">AY70-AY$218</f>
        <v>2.9999999999999971E-2</v>
      </c>
    </row>
    <row r="71" spans="2:63" ht="14.25" customHeight="1" x14ac:dyDescent="0.2">
      <c r="B71" s="20" t="s">
        <v>68</v>
      </c>
      <c r="C71" s="11">
        <v>30.27</v>
      </c>
      <c r="D71" s="11">
        <v>27.65</v>
      </c>
      <c r="E71" s="11">
        <v>27.52</v>
      </c>
      <c r="F71" s="11">
        <v>26.44</v>
      </c>
      <c r="G71" s="11"/>
      <c r="H71" s="11"/>
      <c r="I71" s="11"/>
      <c r="J71" s="11"/>
      <c r="K71" s="11"/>
      <c r="L71" s="11"/>
      <c r="M71" s="10">
        <f t="shared" si="94"/>
        <v>4</v>
      </c>
      <c r="O71" s="20" t="s">
        <v>68</v>
      </c>
      <c r="P71" s="10">
        <v>68</v>
      </c>
      <c r="Q71" s="10">
        <v>39</v>
      </c>
      <c r="R71" s="10">
        <v>247</v>
      </c>
      <c r="S71" s="10">
        <v>326</v>
      </c>
      <c r="T71" s="10"/>
      <c r="U71" s="10"/>
      <c r="V71" s="10"/>
      <c r="W71" s="10"/>
      <c r="X71" s="10"/>
      <c r="Y71" s="10"/>
      <c r="Z71" s="10">
        <f t="shared" si="95"/>
        <v>4</v>
      </c>
      <c r="AB71" s="20" t="s">
        <v>68</v>
      </c>
      <c r="AC71" s="10">
        <v>68</v>
      </c>
      <c r="AD71" s="10">
        <v>8</v>
      </c>
      <c r="AE71" s="10">
        <v>172</v>
      </c>
      <c r="AF71" s="10">
        <v>326</v>
      </c>
      <c r="AG71" s="10"/>
      <c r="AH71" s="10"/>
      <c r="AI71" s="10"/>
      <c r="AJ71" s="10"/>
      <c r="AK71" s="10"/>
      <c r="AL71" s="10"/>
      <c r="AM71" s="10">
        <f t="shared" si="96"/>
        <v>4</v>
      </c>
      <c r="AO71" s="20" t="s">
        <v>68</v>
      </c>
      <c r="AP71" s="87"/>
      <c r="AQ71" s="124">
        <v>-2.62</v>
      </c>
      <c r="AR71" s="124">
        <v>-0.13</v>
      </c>
      <c r="AS71" s="124">
        <v>-1.08</v>
      </c>
      <c r="AT71" s="124"/>
      <c r="AU71" s="124"/>
      <c r="AV71" s="124"/>
      <c r="AW71" s="124"/>
      <c r="AX71" s="124"/>
      <c r="AY71" s="124"/>
      <c r="AZ71" s="14"/>
      <c r="BA71" s="20" t="s">
        <v>68</v>
      </c>
      <c r="BB71" s="87"/>
      <c r="BC71" s="123">
        <f t="shared" si="84"/>
        <v>-1.105</v>
      </c>
      <c r="BD71" s="123">
        <f t="shared" si="85"/>
        <v>0.91</v>
      </c>
      <c r="BE71" s="123">
        <f t="shared" si="86"/>
        <v>0.16999999999999993</v>
      </c>
      <c r="BF71" s="124"/>
      <c r="BG71" s="124"/>
      <c r="BH71" s="124"/>
      <c r="BI71" s="124"/>
      <c r="BJ71" s="124"/>
      <c r="BK71" s="124"/>
    </row>
    <row r="72" spans="2:63" ht="14.25" customHeight="1" x14ac:dyDescent="0.2">
      <c r="B72" s="19" t="s">
        <v>69</v>
      </c>
      <c r="C72" s="8">
        <v>30.29</v>
      </c>
      <c r="D72" s="8">
        <v>28.6</v>
      </c>
      <c r="E72" s="8">
        <v>26.91</v>
      </c>
      <c r="F72" s="8">
        <v>26.34</v>
      </c>
      <c r="G72" s="8">
        <v>26.51</v>
      </c>
      <c r="H72" s="8">
        <v>26.77</v>
      </c>
      <c r="I72" s="8">
        <v>25.98</v>
      </c>
      <c r="J72" s="8">
        <v>25.92</v>
      </c>
      <c r="K72" s="8"/>
      <c r="L72" s="8"/>
      <c r="M72" s="7">
        <f t="shared" si="94"/>
        <v>8</v>
      </c>
      <c r="O72" s="19" t="s">
        <v>69</v>
      </c>
      <c r="P72" s="2">
        <v>69</v>
      </c>
      <c r="Q72" s="2">
        <v>157</v>
      </c>
      <c r="R72" s="2">
        <v>93</v>
      </c>
      <c r="S72" s="2">
        <v>285</v>
      </c>
      <c r="T72" s="2">
        <v>795</v>
      </c>
      <c r="U72" s="2">
        <v>1817</v>
      </c>
      <c r="V72" s="2">
        <v>1176</v>
      </c>
      <c r="W72" s="2">
        <v>1436</v>
      </c>
      <c r="X72" s="2"/>
      <c r="Y72" s="2"/>
      <c r="Z72" s="7">
        <f t="shared" si="95"/>
        <v>8</v>
      </c>
      <c r="AB72" s="19" t="s">
        <v>69</v>
      </c>
      <c r="AC72" s="2">
        <v>69</v>
      </c>
      <c r="AD72" s="2">
        <v>102</v>
      </c>
      <c r="AE72" s="2">
        <v>93</v>
      </c>
      <c r="AF72" s="2">
        <v>220</v>
      </c>
      <c r="AG72" s="2">
        <v>448</v>
      </c>
      <c r="AH72" s="2">
        <v>623</v>
      </c>
      <c r="AI72" s="2">
        <v>699</v>
      </c>
      <c r="AJ72" s="2">
        <v>511</v>
      </c>
      <c r="AK72" s="2"/>
      <c r="AL72" s="2"/>
      <c r="AM72" s="7">
        <f t="shared" si="96"/>
        <v>8</v>
      </c>
      <c r="AO72" s="19" t="s">
        <v>69</v>
      </c>
      <c r="AP72" s="87"/>
      <c r="AQ72" s="124">
        <v>-1.69</v>
      </c>
      <c r="AR72" s="124">
        <v>-1.69</v>
      </c>
      <c r="AS72" s="124">
        <v>-0.56999999999999995</v>
      </c>
      <c r="AT72" s="124">
        <v>0.17</v>
      </c>
      <c r="AU72" s="124">
        <v>0.26</v>
      </c>
      <c r="AV72" s="124">
        <v>-0.79</v>
      </c>
      <c r="AW72" s="124">
        <v>-0.06</v>
      </c>
      <c r="AX72" s="124"/>
      <c r="AY72" s="124"/>
      <c r="AZ72" s="14"/>
      <c r="BA72" s="19" t="s">
        <v>69</v>
      </c>
      <c r="BB72" s="87"/>
      <c r="BC72" s="123">
        <f t="shared" si="84"/>
        <v>-0.17499999999999982</v>
      </c>
      <c r="BD72" s="123">
        <f t="shared" si="85"/>
        <v>-0.64999999999999991</v>
      </c>
      <c r="BE72" s="123">
        <f t="shared" si="86"/>
        <v>0.68</v>
      </c>
      <c r="BF72" s="123">
        <f t="shared" ref="BF72:BF85" si="103">AT72-AT$218</f>
        <v>1.21</v>
      </c>
      <c r="BG72" s="123">
        <f t="shared" ref="BG72" si="104">AU72-AU$218</f>
        <v>1.34</v>
      </c>
      <c r="BH72" s="123">
        <f t="shared" ref="BH72" si="105">AV72-AV$218</f>
        <v>-0.21999999999999997</v>
      </c>
      <c r="BI72" s="123">
        <f t="shared" ref="BI72" si="106">AW72-AW$218</f>
        <v>0.35</v>
      </c>
      <c r="BJ72" s="124"/>
      <c r="BK72" s="124"/>
    </row>
    <row r="73" spans="2:63" ht="14.25" customHeight="1" x14ac:dyDescent="0.2">
      <c r="B73" s="20" t="s">
        <v>70</v>
      </c>
      <c r="C73" s="11">
        <v>30.29</v>
      </c>
      <c r="D73" s="11">
        <v>28.9</v>
      </c>
      <c r="E73" s="11">
        <v>28.24</v>
      </c>
      <c r="F73" s="11">
        <v>27.2</v>
      </c>
      <c r="G73" s="11">
        <v>27.13</v>
      </c>
      <c r="H73" s="11"/>
      <c r="I73" s="11">
        <v>28.45</v>
      </c>
      <c r="J73" s="11"/>
      <c r="K73" s="11"/>
      <c r="L73" s="11"/>
      <c r="M73" s="10">
        <f t="shared" si="94"/>
        <v>6</v>
      </c>
      <c r="O73" s="20" t="s">
        <v>70</v>
      </c>
      <c r="P73" s="10">
        <v>69</v>
      </c>
      <c r="Q73" s="10">
        <v>230</v>
      </c>
      <c r="R73" s="10">
        <v>559</v>
      </c>
      <c r="S73" s="10">
        <v>801</v>
      </c>
      <c r="T73" s="10">
        <v>1528</v>
      </c>
      <c r="U73" s="10"/>
      <c r="V73" s="10">
        <v>4835</v>
      </c>
      <c r="W73" s="10"/>
      <c r="X73" s="10"/>
      <c r="Y73" s="10"/>
      <c r="Z73" s="10">
        <f t="shared" si="95"/>
        <v>6</v>
      </c>
      <c r="AB73" s="20" t="s">
        <v>70</v>
      </c>
      <c r="AC73" s="10">
        <v>12</v>
      </c>
      <c r="AD73" s="10">
        <v>12</v>
      </c>
      <c r="AE73" s="10">
        <v>4</v>
      </c>
      <c r="AF73" s="10">
        <v>7</v>
      </c>
      <c r="AG73" s="10">
        <v>59</v>
      </c>
      <c r="AH73" s="10">
        <v>135</v>
      </c>
      <c r="AI73" s="10">
        <v>304</v>
      </c>
      <c r="AJ73" s="10">
        <v>184</v>
      </c>
      <c r="AK73" s="10">
        <v>274</v>
      </c>
      <c r="AL73" s="10">
        <v>175</v>
      </c>
      <c r="AM73" s="10">
        <f t="shared" si="96"/>
        <v>10</v>
      </c>
      <c r="AO73" s="20" t="s">
        <v>70</v>
      </c>
      <c r="AP73" s="87"/>
      <c r="AQ73" s="124">
        <v>-1.39</v>
      </c>
      <c r="AR73" s="124">
        <v>-0.66</v>
      </c>
      <c r="AS73" s="124">
        <v>-1.04</v>
      </c>
      <c r="AT73" s="124">
        <v>-7.0000000000000007E-2</v>
      </c>
      <c r="AU73" s="124"/>
      <c r="AV73" s="124"/>
      <c r="AW73" s="124"/>
      <c r="AX73" s="124"/>
      <c r="AY73" s="124"/>
      <c r="AZ73" s="14"/>
      <c r="BA73" s="20" t="s">
        <v>70</v>
      </c>
      <c r="BB73" s="87"/>
      <c r="BC73" s="123">
        <f t="shared" si="84"/>
        <v>0.12500000000000022</v>
      </c>
      <c r="BD73" s="123">
        <f t="shared" si="85"/>
        <v>0.38</v>
      </c>
      <c r="BE73" s="123">
        <f t="shared" si="86"/>
        <v>0.20999999999999996</v>
      </c>
      <c r="BF73" s="123">
        <f t="shared" si="103"/>
        <v>0.97</v>
      </c>
      <c r="BG73" s="124"/>
      <c r="BH73" s="124"/>
      <c r="BI73" s="124"/>
      <c r="BJ73" s="124"/>
      <c r="BK73" s="124"/>
    </row>
    <row r="74" spans="2:63" ht="14.25" customHeight="1" x14ac:dyDescent="0.2">
      <c r="B74" s="19" t="s">
        <v>71</v>
      </c>
      <c r="C74" s="8">
        <v>30.29</v>
      </c>
      <c r="D74" s="8">
        <v>28.38</v>
      </c>
      <c r="E74" s="8">
        <v>27.09</v>
      </c>
      <c r="F74" s="8">
        <v>26.18</v>
      </c>
      <c r="G74" s="8">
        <v>26.1</v>
      </c>
      <c r="H74" s="8">
        <v>25.19</v>
      </c>
      <c r="I74" s="8">
        <v>24.87</v>
      </c>
      <c r="J74" s="8">
        <v>24.93</v>
      </c>
      <c r="K74" s="4">
        <v>24.57</v>
      </c>
      <c r="L74" s="8">
        <v>24.57</v>
      </c>
      <c r="M74" s="7">
        <f t="shared" si="94"/>
        <v>10</v>
      </c>
      <c r="O74" s="19" t="s">
        <v>71</v>
      </c>
      <c r="P74" s="2">
        <v>69</v>
      </c>
      <c r="Q74" s="2">
        <v>116</v>
      </c>
      <c r="R74" s="2">
        <v>126</v>
      </c>
      <c r="S74" s="2">
        <v>230</v>
      </c>
      <c r="T74" s="2">
        <v>484</v>
      </c>
      <c r="U74" s="2">
        <v>331</v>
      </c>
      <c r="V74" s="2">
        <v>320</v>
      </c>
      <c r="W74" s="2">
        <v>499</v>
      </c>
      <c r="X74" s="2">
        <v>340</v>
      </c>
      <c r="Y74" s="2">
        <v>320</v>
      </c>
      <c r="Z74" s="7">
        <f t="shared" si="95"/>
        <v>10</v>
      </c>
      <c r="AB74" s="19" t="s">
        <v>71</v>
      </c>
      <c r="AC74" s="2">
        <v>52</v>
      </c>
      <c r="AD74" s="2">
        <v>112</v>
      </c>
      <c r="AE74" s="2">
        <v>61</v>
      </c>
      <c r="AF74" s="2">
        <v>199</v>
      </c>
      <c r="AG74" s="2">
        <v>168</v>
      </c>
      <c r="AH74" s="2">
        <v>75</v>
      </c>
      <c r="AI74" s="2">
        <v>17</v>
      </c>
      <c r="AJ74" s="2">
        <v>31</v>
      </c>
      <c r="AK74" s="2">
        <v>37</v>
      </c>
      <c r="AL74" s="2">
        <v>36</v>
      </c>
      <c r="AM74" s="7">
        <f t="shared" si="96"/>
        <v>10</v>
      </c>
      <c r="AO74" s="19" t="s">
        <v>71</v>
      </c>
      <c r="AP74" s="87"/>
      <c r="AQ74" s="124">
        <v>-1.91</v>
      </c>
      <c r="AR74" s="124">
        <v>-1.29</v>
      </c>
      <c r="AS74" s="124">
        <v>-0.91</v>
      </c>
      <c r="AT74" s="124">
        <v>-0.08</v>
      </c>
      <c r="AU74" s="124">
        <v>-0.91</v>
      </c>
      <c r="AV74" s="124">
        <v>-0.32</v>
      </c>
      <c r="AW74" s="124">
        <v>0.06</v>
      </c>
      <c r="AX74" s="124">
        <v>-0.36</v>
      </c>
      <c r="AY74" s="124"/>
      <c r="AZ74" s="14"/>
      <c r="BA74" s="19" t="s">
        <v>71</v>
      </c>
      <c r="BB74" s="87"/>
      <c r="BC74" s="123">
        <f t="shared" si="84"/>
        <v>-0.3949999999999998</v>
      </c>
      <c r="BD74" s="123">
        <f t="shared" si="85"/>
        <v>-0.25</v>
      </c>
      <c r="BE74" s="123">
        <f t="shared" si="86"/>
        <v>0.33999999999999997</v>
      </c>
      <c r="BF74" s="123">
        <f t="shared" si="103"/>
        <v>0.96000000000000008</v>
      </c>
      <c r="BG74" s="123">
        <f t="shared" ref="BG74:BG76" si="107">AU74-AU$218</f>
        <v>0.17000000000000004</v>
      </c>
      <c r="BH74" s="123">
        <f t="shared" ref="BH74:BH76" si="108">AV74-AV$218</f>
        <v>0.25000000000000006</v>
      </c>
      <c r="BI74" s="123">
        <f t="shared" ref="BI74:BI76" si="109">AW74-AW$218</f>
        <v>0.47</v>
      </c>
      <c r="BJ74" s="123">
        <f t="shared" ref="BJ74" si="110">AX74-AX$218</f>
        <v>-6.9999999999999951E-2</v>
      </c>
      <c r="BK74" s="124"/>
    </row>
    <row r="75" spans="2:63" ht="14.25" customHeight="1" x14ac:dyDescent="0.2">
      <c r="B75" s="20" t="s">
        <v>72</v>
      </c>
      <c r="C75" s="11">
        <v>30.3</v>
      </c>
      <c r="D75" s="11">
        <v>27.97</v>
      </c>
      <c r="E75" s="11">
        <v>27.71</v>
      </c>
      <c r="F75" s="11">
        <v>26.66</v>
      </c>
      <c r="G75" s="11">
        <v>25.6</v>
      </c>
      <c r="H75" s="11">
        <v>25.58</v>
      </c>
      <c r="I75" s="11">
        <v>23.84</v>
      </c>
      <c r="J75" s="11">
        <v>23.27</v>
      </c>
      <c r="K75" s="11"/>
      <c r="L75" s="11"/>
      <c r="M75" s="10">
        <f t="shared" si="94"/>
        <v>8</v>
      </c>
      <c r="O75" s="20" t="s">
        <v>72</v>
      </c>
      <c r="P75" s="10">
        <v>72</v>
      </c>
      <c r="Q75" s="10">
        <v>70</v>
      </c>
      <c r="R75" s="10">
        <v>311</v>
      </c>
      <c r="S75" s="10">
        <v>437</v>
      </c>
      <c r="T75" s="10">
        <v>237</v>
      </c>
      <c r="U75" s="10">
        <v>558</v>
      </c>
      <c r="V75" s="10">
        <v>31</v>
      </c>
      <c r="W75" s="10">
        <v>13</v>
      </c>
      <c r="X75" s="10"/>
      <c r="Y75" s="10"/>
      <c r="Z75" s="10">
        <f t="shared" si="95"/>
        <v>8</v>
      </c>
      <c r="AB75" s="20" t="s">
        <v>72</v>
      </c>
      <c r="AC75" s="10">
        <v>36</v>
      </c>
      <c r="AD75" s="10">
        <v>1</v>
      </c>
      <c r="AE75" s="10">
        <v>12</v>
      </c>
      <c r="AF75" s="10">
        <v>2</v>
      </c>
      <c r="AG75" s="10">
        <v>2</v>
      </c>
      <c r="AH75" s="10">
        <v>1</v>
      </c>
      <c r="AI75" s="10">
        <v>1</v>
      </c>
      <c r="AJ75" s="10">
        <v>1</v>
      </c>
      <c r="AK75" s="10">
        <v>24</v>
      </c>
      <c r="AL75" s="10">
        <v>2</v>
      </c>
      <c r="AM75" s="10">
        <f t="shared" si="96"/>
        <v>10</v>
      </c>
      <c r="AO75" s="20" t="s">
        <v>72</v>
      </c>
      <c r="AP75" s="87"/>
      <c r="AQ75" s="124">
        <v>-2.33</v>
      </c>
      <c r="AR75" s="124">
        <v>-0.26</v>
      </c>
      <c r="AS75" s="124">
        <v>-1.05</v>
      </c>
      <c r="AT75" s="124">
        <v>-1.06</v>
      </c>
      <c r="AU75" s="124">
        <v>-0.02</v>
      </c>
      <c r="AV75" s="124">
        <v>-1.74</v>
      </c>
      <c r="AW75" s="124">
        <v>-0.56999999999999995</v>
      </c>
      <c r="AX75" s="124"/>
      <c r="AY75" s="124"/>
      <c r="AZ75" s="14"/>
      <c r="BA75" s="20" t="s">
        <v>72</v>
      </c>
      <c r="BB75" s="87"/>
      <c r="BC75" s="123">
        <f t="shared" si="84"/>
        <v>-0.81499999999999995</v>
      </c>
      <c r="BD75" s="123">
        <f t="shared" si="85"/>
        <v>0.78</v>
      </c>
      <c r="BE75" s="123">
        <f t="shared" si="86"/>
        <v>0.19999999999999996</v>
      </c>
      <c r="BF75" s="123">
        <f t="shared" si="103"/>
        <v>-2.0000000000000018E-2</v>
      </c>
      <c r="BG75" s="123">
        <f t="shared" si="107"/>
        <v>1.06</v>
      </c>
      <c r="BH75" s="123">
        <f t="shared" si="108"/>
        <v>-1.17</v>
      </c>
      <c r="BI75" s="123">
        <f t="shared" si="109"/>
        <v>-0.15999999999999998</v>
      </c>
      <c r="BJ75" s="124"/>
      <c r="BK75" s="124"/>
    </row>
    <row r="76" spans="2:63" ht="14.25" customHeight="1" x14ac:dyDescent="0.2">
      <c r="B76" s="19" t="s">
        <v>73</v>
      </c>
      <c r="C76" s="8">
        <v>30.3</v>
      </c>
      <c r="D76" s="8">
        <v>27.55</v>
      </c>
      <c r="E76" s="8">
        <v>27.02</v>
      </c>
      <c r="F76" s="8">
        <v>25.87</v>
      </c>
      <c r="G76" s="8">
        <v>25.49</v>
      </c>
      <c r="H76" s="8">
        <v>24.26</v>
      </c>
      <c r="I76" s="8">
        <v>24.34</v>
      </c>
      <c r="J76" s="8">
        <v>23.96</v>
      </c>
      <c r="K76" s="8">
        <v>23.89</v>
      </c>
      <c r="L76" s="8">
        <v>23.43</v>
      </c>
      <c r="M76" s="7">
        <f t="shared" si="94"/>
        <v>10</v>
      </c>
      <c r="O76" s="19" t="s">
        <v>73</v>
      </c>
      <c r="P76" s="7">
        <v>72</v>
      </c>
      <c r="Q76" s="7">
        <v>35</v>
      </c>
      <c r="R76" s="7">
        <v>112</v>
      </c>
      <c r="S76" s="7">
        <v>130</v>
      </c>
      <c r="T76" s="7">
        <v>191</v>
      </c>
      <c r="U76" s="7">
        <v>52</v>
      </c>
      <c r="V76" s="7">
        <v>118</v>
      </c>
      <c r="W76" s="7">
        <v>76</v>
      </c>
      <c r="X76" s="7">
        <v>93</v>
      </c>
      <c r="Y76" s="7">
        <v>57</v>
      </c>
      <c r="Z76" s="7">
        <f t="shared" si="95"/>
        <v>10</v>
      </c>
      <c r="AB76" s="19" t="s">
        <v>73</v>
      </c>
      <c r="AC76" s="7">
        <v>72</v>
      </c>
      <c r="AD76" s="7">
        <v>35</v>
      </c>
      <c r="AE76" s="7">
        <v>29</v>
      </c>
      <c r="AF76" s="7">
        <v>31</v>
      </c>
      <c r="AG76" s="7">
        <v>44</v>
      </c>
      <c r="AH76" s="7">
        <v>11</v>
      </c>
      <c r="AI76" s="7">
        <v>39</v>
      </c>
      <c r="AJ76" s="7">
        <v>76</v>
      </c>
      <c r="AK76" s="7">
        <v>30</v>
      </c>
      <c r="AL76" s="7">
        <v>24</v>
      </c>
      <c r="AM76" s="7">
        <f t="shared" si="96"/>
        <v>10</v>
      </c>
      <c r="AO76" s="19" t="s">
        <v>73</v>
      </c>
      <c r="AP76" s="87"/>
      <c r="AQ76" s="124">
        <v>-2.75</v>
      </c>
      <c r="AR76" s="124">
        <v>-0.53</v>
      </c>
      <c r="AS76" s="124">
        <v>-1.1499999999999999</v>
      </c>
      <c r="AT76" s="124">
        <v>-0.38</v>
      </c>
      <c r="AU76" s="124">
        <v>-1.23</v>
      </c>
      <c r="AV76" s="124">
        <v>0.08</v>
      </c>
      <c r="AW76" s="124">
        <v>-0.38</v>
      </c>
      <c r="AX76" s="124">
        <v>-7.0000000000000007E-2</v>
      </c>
      <c r="AY76" s="124">
        <v>-0.46</v>
      </c>
      <c r="AZ76" s="14"/>
      <c r="BA76" s="19" t="s">
        <v>73</v>
      </c>
      <c r="BB76" s="87"/>
      <c r="BC76" s="123">
        <f t="shared" ref="BC76:BC87" si="111">AQ76-AQ$218</f>
        <v>-1.2349999999999999</v>
      </c>
      <c r="BD76" s="123">
        <f t="shared" ref="BD76:BD87" si="112">AR76-AR$218</f>
        <v>0.51</v>
      </c>
      <c r="BE76" s="123">
        <f t="shared" si="86"/>
        <v>0.10000000000000009</v>
      </c>
      <c r="BF76" s="123">
        <f t="shared" si="103"/>
        <v>0.66</v>
      </c>
      <c r="BG76" s="123">
        <f t="shared" si="107"/>
        <v>-0.14999999999999991</v>
      </c>
      <c r="BH76" s="123">
        <f t="shared" si="108"/>
        <v>0.65</v>
      </c>
      <c r="BI76" s="123">
        <f t="shared" si="109"/>
        <v>2.9999999999999971E-2</v>
      </c>
      <c r="BJ76" s="123">
        <f t="shared" ref="BJ76" si="113">AX76-AX$218</f>
        <v>0.22000000000000003</v>
      </c>
      <c r="BK76" s="123">
        <f t="shared" ref="BK76" si="114">AY76-AY$218</f>
        <v>-0.17000000000000004</v>
      </c>
    </row>
    <row r="77" spans="2:63" ht="14.25" customHeight="1" x14ac:dyDescent="0.2">
      <c r="B77" s="20" t="s">
        <v>74</v>
      </c>
      <c r="C77" s="11">
        <v>30.32</v>
      </c>
      <c r="D77" s="11">
        <v>28.65</v>
      </c>
      <c r="E77" s="11">
        <v>28.53</v>
      </c>
      <c r="F77" s="11">
        <v>28.46</v>
      </c>
      <c r="G77" s="11">
        <v>28.7</v>
      </c>
      <c r="H77" s="11"/>
      <c r="I77" s="11"/>
      <c r="J77" s="11"/>
      <c r="K77" s="11"/>
      <c r="L77" s="11"/>
      <c r="M77" s="10">
        <f t="shared" si="94"/>
        <v>5</v>
      </c>
      <c r="O77" s="20" t="s">
        <v>74</v>
      </c>
      <c r="P77" s="9">
        <v>74</v>
      </c>
      <c r="Q77" s="9">
        <v>167</v>
      </c>
      <c r="R77" s="10">
        <v>755</v>
      </c>
      <c r="S77" s="10">
        <v>2380</v>
      </c>
      <c r="T77" s="10">
        <v>4322</v>
      </c>
      <c r="U77" s="10"/>
      <c r="V77" s="10"/>
      <c r="W77" s="10"/>
      <c r="X77" s="10"/>
      <c r="Y77" s="10"/>
      <c r="Z77" s="10">
        <f t="shared" si="95"/>
        <v>5</v>
      </c>
      <c r="AB77" s="20" t="s">
        <v>74</v>
      </c>
      <c r="AC77" s="9">
        <v>56</v>
      </c>
      <c r="AD77" s="9">
        <v>69</v>
      </c>
      <c r="AE77" s="10">
        <v>174</v>
      </c>
      <c r="AF77" s="10">
        <v>407</v>
      </c>
      <c r="AG77" s="10">
        <v>1011</v>
      </c>
      <c r="AH77" s="10">
        <v>1524</v>
      </c>
      <c r="AI77" s="10"/>
      <c r="AJ77" s="10"/>
      <c r="AK77" s="10"/>
      <c r="AL77" s="10"/>
      <c r="AM77" s="10">
        <f t="shared" si="96"/>
        <v>6</v>
      </c>
      <c r="AO77" s="20" t="s">
        <v>74</v>
      </c>
      <c r="AP77" s="87"/>
      <c r="AQ77" s="124">
        <v>-1.67</v>
      </c>
      <c r="AR77" s="124">
        <v>-0.12</v>
      </c>
      <c r="AS77" s="124">
        <v>-7.0000000000000007E-2</v>
      </c>
      <c r="AT77" s="124">
        <v>0.24</v>
      </c>
      <c r="AU77" s="124"/>
      <c r="AV77" s="124"/>
      <c r="AW77" s="124"/>
      <c r="AX77" s="124"/>
      <c r="AY77" s="124"/>
      <c r="AZ77" s="14"/>
      <c r="BA77" s="20" t="s">
        <v>74</v>
      </c>
      <c r="BB77" s="87"/>
      <c r="BC77" s="123">
        <f t="shared" si="111"/>
        <v>-0.1549999999999998</v>
      </c>
      <c r="BD77" s="123">
        <f t="shared" si="112"/>
        <v>0.92</v>
      </c>
      <c r="BE77" s="123">
        <f t="shared" si="86"/>
        <v>1.18</v>
      </c>
      <c r="BF77" s="123">
        <f t="shared" si="103"/>
        <v>1.28</v>
      </c>
      <c r="BG77" s="124"/>
      <c r="BH77" s="124"/>
      <c r="BI77" s="124"/>
      <c r="BJ77" s="124"/>
      <c r="BK77" s="124"/>
    </row>
    <row r="78" spans="2:63" ht="14.25" customHeight="1" x14ac:dyDescent="0.2">
      <c r="B78" s="19" t="s">
        <v>75</v>
      </c>
      <c r="C78" s="8">
        <v>30.33</v>
      </c>
      <c r="D78" s="8">
        <v>28.17</v>
      </c>
      <c r="E78" s="8">
        <v>26.8</v>
      </c>
      <c r="F78" s="8">
        <v>26.71</v>
      </c>
      <c r="G78" s="8">
        <v>26.99</v>
      </c>
      <c r="H78" s="8"/>
      <c r="I78" s="8"/>
      <c r="J78" s="8"/>
      <c r="K78" s="8"/>
      <c r="L78" s="3"/>
      <c r="M78" s="34">
        <f t="shared" si="94"/>
        <v>5</v>
      </c>
      <c r="O78" s="19" t="s">
        <v>75</v>
      </c>
      <c r="P78" s="2">
        <v>75</v>
      </c>
      <c r="Q78" s="2">
        <v>88</v>
      </c>
      <c r="R78" s="2">
        <v>77</v>
      </c>
      <c r="S78" s="2">
        <v>464</v>
      </c>
      <c r="T78" s="2">
        <v>1307</v>
      </c>
      <c r="U78" s="2"/>
      <c r="V78" s="2"/>
      <c r="W78" s="2"/>
      <c r="X78" s="2"/>
      <c r="Y78" s="2"/>
      <c r="Z78" s="34">
        <f t="shared" si="95"/>
        <v>5</v>
      </c>
      <c r="AB78" s="19" t="s">
        <v>75</v>
      </c>
      <c r="AC78" s="2">
        <v>75</v>
      </c>
      <c r="AD78" s="2">
        <v>44</v>
      </c>
      <c r="AE78" s="2">
        <v>67</v>
      </c>
      <c r="AF78" s="2">
        <v>404</v>
      </c>
      <c r="AG78" s="2">
        <v>856</v>
      </c>
      <c r="AH78" s="2">
        <v>2480</v>
      </c>
      <c r="AI78" s="2"/>
      <c r="AJ78" s="2"/>
      <c r="AK78" s="2"/>
      <c r="AL78" s="2"/>
      <c r="AM78" s="34">
        <f t="shared" si="96"/>
        <v>6</v>
      </c>
      <c r="AO78" s="19" t="s">
        <v>75</v>
      </c>
      <c r="AP78" s="87"/>
      <c r="AQ78" s="124">
        <v>-2.16</v>
      </c>
      <c r="AR78" s="124">
        <v>-1.37</v>
      </c>
      <c r="AS78" s="124">
        <v>-0.09</v>
      </c>
      <c r="AT78" s="124">
        <v>0.28000000000000003</v>
      </c>
      <c r="AU78" s="124"/>
      <c r="AV78" s="124"/>
      <c r="AW78" s="124"/>
      <c r="AX78" s="124"/>
      <c r="AY78" s="124"/>
      <c r="AZ78" s="14"/>
      <c r="BA78" s="19" t="s">
        <v>75</v>
      </c>
      <c r="BB78" s="87"/>
      <c r="BC78" s="123">
        <f t="shared" si="111"/>
        <v>-0.64500000000000002</v>
      </c>
      <c r="BD78" s="123">
        <f t="shared" si="112"/>
        <v>-0.33000000000000007</v>
      </c>
      <c r="BE78" s="123">
        <f t="shared" si="86"/>
        <v>1.1599999999999999</v>
      </c>
      <c r="BF78" s="123">
        <f t="shared" si="103"/>
        <v>1.32</v>
      </c>
      <c r="BG78" s="124"/>
      <c r="BH78" s="124"/>
      <c r="BI78" s="124"/>
      <c r="BJ78" s="124"/>
      <c r="BK78" s="124"/>
    </row>
    <row r="79" spans="2:63" ht="14.25" customHeight="1" x14ac:dyDescent="0.2">
      <c r="B79" s="20" t="s">
        <v>76</v>
      </c>
      <c r="C79" s="11">
        <v>30.33</v>
      </c>
      <c r="D79" s="11">
        <v>31.38</v>
      </c>
      <c r="E79" s="11">
        <v>28.91</v>
      </c>
      <c r="F79" s="11">
        <v>27.62</v>
      </c>
      <c r="G79" s="11">
        <v>27.77</v>
      </c>
      <c r="H79" s="11">
        <v>26.65</v>
      </c>
      <c r="I79" s="11">
        <v>27.02</v>
      </c>
      <c r="J79" s="11">
        <v>26.23</v>
      </c>
      <c r="K79" s="11">
        <v>26.65</v>
      </c>
      <c r="L79" s="11"/>
      <c r="M79" s="10">
        <f t="shared" si="94"/>
        <v>9</v>
      </c>
      <c r="O79" s="20" t="s">
        <v>76</v>
      </c>
      <c r="P79" s="10">
        <v>75</v>
      </c>
      <c r="Q79" s="10">
        <v>1526</v>
      </c>
      <c r="R79" s="10">
        <v>1076</v>
      </c>
      <c r="S79" s="10">
        <v>1225</v>
      </c>
      <c r="T79" s="10">
        <v>2504</v>
      </c>
      <c r="U79" s="10">
        <v>1652</v>
      </c>
      <c r="V79" s="10">
        <v>2551</v>
      </c>
      <c r="W79" s="10">
        <v>1772</v>
      </c>
      <c r="X79" s="10">
        <v>2236</v>
      </c>
      <c r="Y79" s="10"/>
      <c r="Z79" s="10">
        <f t="shared" si="95"/>
        <v>9</v>
      </c>
      <c r="AB79" s="20" t="s">
        <v>76</v>
      </c>
      <c r="AC79" s="10">
        <v>75</v>
      </c>
      <c r="AD79" s="10">
        <v>156</v>
      </c>
      <c r="AE79" s="10">
        <v>73</v>
      </c>
      <c r="AF79" s="10">
        <v>143</v>
      </c>
      <c r="AG79" s="10">
        <v>329</v>
      </c>
      <c r="AH79" s="10">
        <v>277</v>
      </c>
      <c r="AI79" s="10">
        <v>238</v>
      </c>
      <c r="AJ79" s="10">
        <v>403</v>
      </c>
      <c r="AK79" s="10">
        <v>467</v>
      </c>
      <c r="AL79" s="10"/>
      <c r="AM79" s="10">
        <f t="shared" si="96"/>
        <v>9</v>
      </c>
      <c r="AO79" s="20" t="s">
        <v>76</v>
      </c>
      <c r="AP79" s="87"/>
      <c r="AQ79" s="124">
        <v>1.05</v>
      </c>
      <c r="AR79" s="124">
        <v>-2.4700000000000002</v>
      </c>
      <c r="AS79" s="124">
        <v>-1.29</v>
      </c>
      <c r="AT79" s="124">
        <v>0.15</v>
      </c>
      <c r="AU79" s="124">
        <v>-1.1200000000000001</v>
      </c>
      <c r="AV79" s="124">
        <v>0.37</v>
      </c>
      <c r="AW79" s="124">
        <v>-0.79</v>
      </c>
      <c r="AX79" s="124">
        <v>0.42</v>
      </c>
      <c r="AY79" s="124"/>
      <c r="AZ79" s="14"/>
      <c r="BA79" s="20" t="s">
        <v>76</v>
      </c>
      <c r="BB79" s="87"/>
      <c r="BC79" s="123">
        <f t="shared" si="111"/>
        <v>2.5650000000000004</v>
      </c>
      <c r="BD79" s="123">
        <f t="shared" si="112"/>
        <v>-1.4300000000000002</v>
      </c>
      <c r="BE79" s="123">
        <f t="shared" si="86"/>
        <v>-4.0000000000000036E-2</v>
      </c>
      <c r="BF79" s="123">
        <f t="shared" si="103"/>
        <v>1.19</v>
      </c>
      <c r="BG79" s="123">
        <f t="shared" ref="BG79:BG80" si="115">AU79-AU$218</f>
        <v>-4.0000000000000036E-2</v>
      </c>
      <c r="BH79" s="123">
        <f t="shared" ref="BH79:BH80" si="116">AV79-AV$218</f>
        <v>0.94000000000000006</v>
      </c>
      <c r="BI79" s="123">
        <f t="shared" ref="BI79:BI80" si="117">AW79-AW$218</f>
        <v>-0.38000000000000006</v>
      </c>
      <c r="BJ79" s="123">
        <f t="shared" ref="BJ79" si="118">AX79-AX$218</f>
        <v>0.71</v>
      </c>
      <c r="BK79" s="124"/>
    </row>
    <row r="80" spans="2:63" ht="14.25" customHeight="1" x14ac:dyDescent="0.2">
      <c r="B80" s="19" t="s">
        <v>77</v>
      </c>
      <c r="C80" s="8">
        <v>30.34</v>
      </c>
      <c r="D80" s="8">
        <v>27.57</v>
      </c>
      <c r="E80" s="8">
        <v>26.92</v>
      </c>
      <c r="F80" s="4">
        <v>26.46</v>
      </c>
      <c r="G80" s="8">
        <v>26.38</v>
      </c>
      <c r="H80" s="4">
        <v>25.8</v>
      </c>
      <c r="I80" s="4">
        <v>25.82</v>
      </c>
      <c r="J80" s="4">
        <v>25.12</v>
      </c>
      <c r="K80" s="4"/>
      <c r="L80" s="3"/>
      <c r="M80" s="34">
        <f t="shared" si="94"/>
        <v>8</v>
      </c>
      <c r="O80" s="19" t="s">
        <v>77</v>
      </c>
      <c r="P80" s="1">
        <v>77</v>
      </c>
      <c r="Q80" s="1">
        <v>36</v>
      </c>
      <c r="R80" s="2">
        <v>95</v>
      </c>
      <c r="S80" s="2">
        <v>332</v>
      </c>
      <c r="T80" s="2">
        <v>693</v>
      </c>
      <c r="U80" s="2">
        <v>736</v>
      </c>
      <c r="V80" s="2">
        <v>1011</v>
      </c>
      <c r="W80" s="2">
        <v>651</v>
      </c>
      <c r="X80" s="2"/>
      <c r="Y80" s="2"/>
      <c r="Z80" s="34">
        <f t="shared" si="95"/>
        <v>8</v>
      </c>
      <c r="AB80" s="19" t="s">
        <v>77</v>
      </c>
      <c r="AC80" s="1">
        <v>40</v>
      </c>
      <c r="AD80" s="1">
        <v>12</v>
      </c>
      <c r="AE80" s="2">
        <v>38</v>
      </c>
      <c r="AF80" s="2">
        <v>28</v>
      </c>
      <c r="AG80" s="2">
        <v>51</v>
      </c>
      <c r="AH80" s="2">
        <v>145</v>
      </c>
      <c r="AI80" s="2">
        <v>137</v>
      </c>
      <c r="AJ80" s="2">
        <v>80</v>
      </c>
      <c r="AK80" s="2">
        <v>79</v>
      </c>
      <c r="AL80" s="2">
        <v>80</v>
      </c>
      <c r="AM80" s="34">
        <f t="shared" si="96"/>
        <v>10</v>
      </c>
      <c r="AO80" s="19" t="s">
        <v>77</v>
      </c>
      <c r="AP80" s="87"/>
      <c r="AQ80" s="124">
        <v>-2.77</v>
      </c>
      <c r="AR80" s="124">
        <v>-0.65</v>
      </c>
      <c r="AS80" s="124">
        <v>-0.46</v>
      </c>
      <c r="AT80" s="124">
        <v>-0.08</v>
      </c>
      <c r="AU80" s="124">
        <v>-0.57999999999999996</v>
      </c>
      <c r="AV80" s="124">
        <v>0.02</v>
      </c>
      <c r="AW80" s="124">
        <v>-0.7</v>
      </c>
      <c r="AX80" s="124"/>
      <c r="AY80" s="124"/>
      <c r="AZ80" s="14"/>
      <c r="BA80" s="19" t="s">
        <v>77</v>
      </c>
      <c r="BB80" s="87"/>
      <c r="BC80" s="123">
        <f t="shared" si="111"/>
        <v>-1.2549999999999999</v>
      </c>
      <c r="BD80" s="123">
        <f t="shared" si="112"/>
        <v>0.39</v>
      </c>
      <c r="BE80" s="123">
        <f t="shared" si="86"/>
        <v>0.79</v>
      </c>
      <c r="BF80" s="123">
        <f t="shared" si="103"/>
        <v>0.96000000000000008</v>
      </c>
      <c r="BG80" s="123">
        <f t="shared" si="115"/>
        <v>0.50000000000000011</v>
      </c>
      <c r="BH80" s="123">
        <f t="shared" si="116"/>
        <v>0.59000000000000008</v>
      </c>
      <c r="BI80" s="123">
        <f t="shared" si="117"/>
        <v>-0.28999999999999998</v>
      </c>
      <c r="BJ80" s="124"/>
      <c r="BK80" s="124"/>
    </row>
    <row r="81" spans="2:63" ht="14.25" customHeight="1" x14ac:dyDescent="0.2">
      <c r="B81" s="20" t="s">
        <v>78</v>
      </c>
      <c r="C81" s="11">
        <v>30.36</v>
      </c>
      <c r="D81" s="11">
        <v>28.29</v>
      </c>
      <c r="E81" s="11">
        <v>27.36</v>
      </c>
      <c r="F81" s="11">
        <v>25.97</v>
      </c>
      <c r="G81" s="11">
        <v>26.16</v>
      </c>
      <c r="H81" s="11"/>
      <c r="I81" s="11"/>
      <c r="J81" s="11"/>
      <c r="K81" s="11"/>
      <c r="L81" s="12"/>
      <c r="M81" s="35">
        <f t="shared" si="94"/>
        <v>5</v>
      </c>
      <c r="O81" s="20" t="s">
        <v>78</v>
      </c>
      <c r="P81" s="10">
        <v>78</v>
      </c>
      <c r="Q81" s="10">
        <v>102</v>
      </c>
      <c r="R81" s="10">
        <v>200</v>
      </c>
      <c r="S81" s="10">
        <v>162</v>
      </c>
      <c r="T81" s="10">
        <v>529</v>
      </c>
      <c r="U81" s="10"/>
      <c r="V81" s="10"/>
      <c r="W81" s="10"/>
      <c r="X81" s="10"/>
      <c r="Y81" s="10"/>
      <c r="Z81" s="35">
        <f t="shared" si="95"/>
        <v>5</v>
      </c>
      <c r="AB81" s="20" t="s">
        <v>78</v>
      </c>
      <c r="AC81" s="10">
        <v>22</v>
      </c>
      <c r="AD81" s="10">
        <v>23</v>
      </c>
      <c r="AE81" s="10">
        <v>3</v>
      </c>
      <c r="AF81" s="10">
        <v>14</v>
      </c>
      <c r="AG81" s="10">
        <v>45</v>
      </c>
      <c r="AH81" s="10">
        <v>30</v>
      </c>
      <c r="AI81" s="10">
        <v>127</v>
      </c>
      <c r="AJ81" s="10">
        <v>313</v>
      </c>
      <c r="AK81" s="10">
        <v>389</v>
      </c>
      <c r="AL81" s="10">
        <v>165</v>
      </c>
      <c r="AM81" s="35">
        <f t="shared" si="96"/>
        <v>10</v>
      </c>
      <c r="AO81" s="20" t="s">
        <v>78</v>
      </c>
      <c r="AP81" s="87"/>
      <c r="AQ81" s="124">
        <v>-2.0699999999999998</v>
      </c>
      <c r="AR81" s="124">
        <v>-0.93</v>
      </c>
      <c r="AS81" s="124">
        <v>-1.39</v>
      </c>
      <c r="AT81" s="124">
        <v>0.19</v>
      </c>
      <c r="AU81" s="124"/>
      <c r="AV81" s="124"/>
      <c r="AW81" s="124"/>
      <c r="AX81" s="124"/>
      <c r="AY81" s="124"/>
      <c r="AZ81" s="14"/>
      <c r="BA81" s="20" t="s">
        <v>78</v>
      </c>
      <c r="BB81" s="87"/>
      <c r="BC81" s="123">
        <f t="shared" si="111"/>
        <v>-0.55499999999999972</v>
      </c>
      <c r="BD81" s="123">
        <f t="shared" si="112"/>
        <v>0.10999999999999999</v>
      </c>
      <c r="BE81" s="123">
        <f t="shared" si="86"/>
        <v>-0.1399999999999999</v>
      </c>
      <c r="BF81" s="123">
        <f t="shared" si="103"/>
        <v>1.23</v>
      </c>
      <c r="BG81" s="124"/>
      <c r="BH81" s="124"/>
      <c r="BI81" s="124"/>
      <c r="BJ81" s="124"/>
      <c r="BK81" s="124"/>
    </row>
    <row r="82" spans="2:63" ht="14.25" customHeight="1" x14ac:dyDescent="0.2">
      <c r="B82" s="19" t="s">
        <v>79</v>
      </c>
      <c r="C82" s="8">
        <v>30.38</v>
      </c>
      <c r="D82" s="8">
        <v>29.16</v>
      </c>
      <c r="E82" s="8">
        <v>28.04</v>
      </c>
      <c r="F82" s="8">
        <v>26.68</v>
      </c>
      <c r="G82" s="8">
        <v>26.16</v>
      </c>
      <c r="H82" s="8">
        <v>25.79</v>
      </c>
      <c r="I82" s="8"/>
      <c r="J82" s="8"/>
      <c r="K82" s="8">
        <v>25</v>
      </c>
      <c r="L82" s="8"/>
      <c r="M82" s="7">
        <f t="shared" si="94"/>
        <v>7</v>
      </c>
      <c r="O82" s="19" t="s">
        <v>79</v>
      </c>
      <c r="P82" s="2">
        <v>79</v>
      </c>
      <c r="Q82" s="2">
        <v>300</v>
      </c>
      <c r="R82" s="2">
        <v>451</v>
      </c>
      <c r="S82" s="2">
        <v>445</v>
      </c>
      <c r="T82" s="2">
        <v>529</v>
      </c>
      <c r="U82" s="2">
        <v>727</v>
      </c>
      <c r="V82" s="2"/>
      <c r="W82" s="2"/>
      <c r="X82" s="2">
        <v>648</v>
      </c>
      <c r="Y82" s="2"/>
      <c r="Z82" s="7">
        <f t="shared" si="95"/>
        <v>7</v>
      </c>
      <c r="AB82" s="19" t="s">
        <v>79</v>
      </c>
      <c r="AC82" s="2">
        <v>69</v>
      </c>
      <c r="AD82" s="2">
        <v>28</v>
      </c>
      <c r="AE82" s="2">
        <v>91</v>
      </c>
      <c r="AF82" s="2">
        <v>108</v>
      </c>
      <c r="AG82" s="2">
        <v>15</v>
      </c>
      <c r="AH82" s="2">
        <v>36</v>
      </c>
      <c r="AI82" s="2">
        <v>66</v>
      </c>
      <c r="AJ82" s="2">
        <v>139</v>
      </c>
      <c r="AK82" s="2">
        <v>85</v>
      </c>
      <c r="AL82" s="2">
        <v>485</v>
      </c>
      <c r="AM82" s="7">
        <f t="shared" si="96"/>
        <v>10</v>
      </c>
      <c r="AO82" s="19" t="s">
        <v>79</v>
      </c>
      <c r="AP82" s="87"/>
      <c r="AQ82" s="124">
        <v>-1.22</v>
      </c>
      <c r="AR82" s="124">
        <v>-1.1200000000000001</v>
      </c>
      <c r="AS82" s="124">
        <v>-1.36</v>
      </c>
      <c r="AT82" s="124">
        <v>-0.52</v>
      </c>
      <c r="AU82" s="124">
        <v>-0.37</v>
      </c>
      <c r="AV82" s="124"/>
      <c r="AW82" s="124"/>
      <c r="AX82" s="124"/>
      <c r="AY82" s="124"/>
      <c r="AZ82" s="14"/>
      <c r="BA82" s="19" t="s">
        <v>79</v>
      </c>
      <c r="BB82" s="87"/>
      <c r="BC82" s="123">
        <f t="shared" si="111"/>
        <v>0.29500000000000015</v>
      </c>
      <c r="BD82" s="123">
        <f t="shared" si="112"/>
        <v>-8.0000000000000071E-2</v>
      </c>
      <c r="BE82" s="123">
        <f t="shared" si="86"/>
        <v>-0.1100000000000001</v>
      </c>
      <c r="BF82" s="123">
        <f t="shared" si="103"/>
        <v>0.52</v>
      </c>
      <c r="BG82" s="123">
        <f t="shared" ref="BG82:BG85" si="119">AU82-AU$218</f>
        <v>0.71000000000000008</v>
      </c>
      <c r="BH82" s="124"/>
      <c r="BI82" s="124"/>
      <c r="BJ82" s="124"/>
      <c r="BK82" s="124"/>
    </row>
    <row r="83" spans="2:63" ht="14.25" customHeight="1" x14ac:dyDescent="0.2">
      <c r="B83" s="20" t="s">
        <v>80</v>
      </c>
      <c r="C83" s="11">
        <v>30.4</v>
      </c>
      <c r="D83" s="11">
        <v>28.78</v>
      </c>
      <c r="E83" s="11">
        <v>27.86</v>
      </c>
      <c r="F83" s="11">
        <v>25.72</v>
      </c>
      <c r="G83" s="11">
        <v>24.87</v>
      </c>
      <c r="H83" s="11">
        <v>25.69</v>
      </c>
      <c r="I83" s="11">
        <v>24.15</v>
      </c>
      <c r="J83" s="11">
        <v>24.15</v>
      </c>
      <c r="K83" s="11">
        <v>23.81</v>
      </c>
      <c r="L83" s="11">
        <v>23.66</v>
      </c>
      <c r="M83" s="10">
        <f t="shared" si="94"/>
        <v>10</v>
      </c>
      <c r="O83" s="20" t="s">
        <v>80</v>
      </c>
      <c r="P83" s="10">
        <v>80</v>
      </c>
      <c r="Q83" s="10">
        <v>199</v>
      </c>
      <c r="R83" s="10">
        <v>372</v>
      </c>
      <c r="S83" s="10">
        <v>98</v>
      </c>
      <c r="T83" s="10">
        <v>42</v>
      </c>
      <c r="U83" s="10">
        <v>652</v>
      </c>
      <c r="V83" s="10">
        <v>74</v>
      </c>
      <c r="W83" s="10">
        <v>130</v>
      </c>
      <c r="X83" s="10">
        <v>76</v>
      </c>
      <c r="Y83" s="10">
        <v>98</v>
      </c>
      <c r="Z83" s="10">
        <f t="shared" si="95"/>
        <v>10</v>
      </c>
      <c r="AB83" s="20" t="s">
        <v>80</v>
      </c>
      <c r="AC83" s="10">
        <v>12</v>
      </c>
      <c r="AD83" s="10">
        <v>8</v>
      </c>
      <c r="AE83" s="10">
        <v>3</v>
      </c>
      <c r="AF83" s="10">
        <v>9</v>
      </c>
      <c r="AG83" s="10">
        <v>6</v>
      </c>
      <c r="AH83" s="10">
        <v>15</v>
      </c>
      <c r="AI83" s="10">
        <v>1</v>
      </c>
      <c r="AJ83" s="10">
        <v>1</v>
      </c>
      <c r="AK83" s="10">
        <v>1</v>
      </c>
      <c r="AL83" s="10">
        <v>4</v>
      </c>
      <c r="AM83" s="10">
        <f t="shared" si="96"/>
        <v>10</v>
      </c>
      <c r="AO83" s="20" t="s">
        <v>80</v>
      </c>
      <c r="AP83" s="87"/>
      <c r="AQ83" s="124">
        <v>-1.62</v>
      </c>
      <c r="AR83" s="124">
        <v>-0.92</v>
      </c>
      <c r="AS83" s="124">
        <v>-2.14</v>
      </c>
      <c r="AT83" s="124">
        <v>-0.85</v>
      </c>
      <c r="AU83" s="124">
        <v>0.82</v>
      </c>
      <c r="AV83" s="124">
        <v>-1.54</v>
      </c>
      <c r="AW83" s="124">
        <v>0</v>
      </c>
      <c r="AX83" s="124">
        <v>-0.34</v>
      </c>
      <c r="AY83" s="124">
        <v>-0.15</v>
      </c>
      <c r="AZ83" s="14"/>
      <c r="BA83" s="20" t="s">
        <v>80</v>
      </c>
      <c r="BB83" s="87"/>
      <c r="BC83" s="123">
        <f t="shared" si="111"/>
        <v>-0.10499999999999998</v>
      </c>
      <c r="BD83" s="123">
        <f t="shared" si="112"/>
        <v>0.12</v>
      </c>
      <c r="BE83" s="123">
        <f t="shared" si="86"/>
        <v>-0.89000000000000012</v>
      </c>
      <c r="BF83" s="123">
        <f t="shared" si="103"/>
        <v>0.19000000000000006</v>
      </c>
      <c r="BG83" s="123">
        <f t="shared" si="119"/>
        <v>1.9</v>
      </c>
      <c r="BH83" s="123">
        <f t="shared" ref="BH83:BH85" si="120">AV83-AV$218</f>
        <v>-0.97</v>
      </c>
      <c r="BI83" s="123">
        <f t="shared" ref="BI83:BI85" si="121">AW83-AW$218</f>
        <v>0.41</v>
      </c>
      <c r="BJ83" s="123">
        <f t="shared" ref="BJ83:BJ85" si="122">AX83-AX$218</f>
        <v>-4.9999999999999989E-2</v>
      </c>
      <c r="BK83" s="123">
        <f t="shared" ref="BK83:BK84" si="123">AY83-AY$218</f>
        <v>0.13999999999999999</v>
      </c>
    </row>
    <row r="84" spans="2:63" ht="14.25" customHeight="1" x14ac:dyDescent="0.2">
      <c r="B84" s="19" t="s">
        <v>81</v>
      </c>
      <c r="C84" s="8">
        <v>30.4</v>
      </c>
      <c r="D84" s="8">
        <v>28.63</v>
      </c>
      <c r="E84" s="8">
        <v>28.02</v>
      </c>
      <c r="F84" s="8">
        <v>26.16</v>
      </c>
      <c r="G84" s="8">
        <v>25.37</v>
      </c>
      <c r="H84" s="4">
        <v>24.46</v>
      </c>
      <c r="I84" s="8">
        <v>24.52</v>
      </c>
      <c r="J84" s="4">
        <v>24.07</v>
      </c>
      <c r="K84" s="4">
        <v>23.69</v>
      </c>
      <c r="L84" s="8">
        <v>23.64</v>
      </c>
      <c r="M84" s="7">
        <f t="shared" si="94"/>
        <v>10</v>
      </c>
      <c r="O84" s="19" t="s">
        <v>81</v>
      </c>
      <c r="P84" s="2">
        <v>80</v>
      </c>
      <c r="Q84" s="2">
        <v>163</v>
      </c>
      <c r="R84" s="2">
        <v>441</v>
      </c>
      <c r="S84" s="2">
        <v>225</v>
      </c>
      <c r="T84" s="2">
        <v>161</v>
      </c>
      <c r="U84" s="2">
        <v>89</v>
      </c>
      <c r="V84" s="2">
        <v>183</v>
      </c>
      <c r="W84" s="2">
        <v>100</v>
      </c>
      <c r="X84" s="2">
        <v>60</v>
      </c>
      <c r="Y84" s="2">
        <v>92</v>
      </c>
      <c r="Z84" s="7">
        <f t="shared" si="95"/>
        <v>10</v>
      </c>
      <c r="AB84" s="19" t="s">
        <v>81</v>
      </c>
      <c r="AC84" s="2">
        <v>80</v>
      </c>
      <c r="AD84" s="2">
        <v>163</v>
      </c>
      <c r="AE84" s="2">
        <v>441</v>
      </c>
      <c r="AF84" s="2">
        <v>225</v>
      </c>
      <c r="AG84" s="2">
        <v>161</v>
      </c>
      <c r="AH84" s="2">
        <v>89</v>
      </c>
      <c r="AI84" s="2">
        <v>104</v>
      </c>
      <c r="AJ84" s="2">
        <v>100</v>
      </c>
      <c r="AK84" s="2">
        <v>31</v>
      </c>
      <c r="AL84" s="2">
        <v>42</v>
      </c>
      <c r="AM84" s="7">
        <f t="shared" si="96"/>
        <v>10</v>
      </c>
      <c r="AO84" s="19" t="s">
        <v>81</v>
      </c>
      <c r="AP84" s="87"/>
      <c r="AQ84" s="124">
        <v>-1.77</v>
      </c>
      <c r="AR84" s="124">
        <v>-0.61</v>
      </c>
      <c r="AS84" s="124">
        <v>-1.86</v>
      </c>
      <c r="AT84" s="124">
        <v>-0.79</v>
      </c>
      <c r="AU84" s="124">
        <v>-0.91</v>
      </c>
      <c r="AV84" s="124">
        <v>0.06</v>
      </c>
      <c r="AW84" s="124">
        <v>-0.45</v>
      </c>
      <c r="AX84" s="124">
        <v>-0.38</v>
      </c>
      <c r="AY84" s="124">
        <v>-0.05</v>
      </c>
      <c r="AZ84" s="14"/>
      <c r="BA84" s="19" t="s">
        <v>81</v>
      </c>
      <c r="BB84" s="87"/>
      <c r="BC84" s="123">
        <f t="shared" si="111"/>
        <v>-0.25499999999999989</v>
      </c>
      <c r="BD84" s="123">
        <f t="shared" si="112"/>
        <v>0.43000000000000005</v>
      </c>
      <c r="BE84" s="123">
        <f t="shared" si="86"/>
        <v>-0.6100000000000001</v>
      </c>
      <c r="BF84" s="123">
        <f t="shared" si="103"/>
        <v>0.25</v>
      </c>
      <c r="BG84" s="123">
        <f t="shared" si="119"/>
        <v>0.17000000000000004</v>
      </c>
      <c r="BH84" s="123">
        <f t="shared" si="120"/>
        <v>0.63000000000000012</v>
      </c>
      <c r="BI84" s="123">
        <f t="shared" si="121"/>
        <v>-4.0000000000000036E-2</v>
      </c>
      <c r="BJ84" s="123">
        <f t="shared" si="122"/>
        <v>-8.9999999999999969E-2</v>
      </c>
      <c r="BK84" s="123">
        <f t="shared" si="123"/>
        <v>0.24</v>
      </c>
    </row>
    <row r="85" spans="2:63" ht="14.25" customHeight="1" x14ac:dyDescent="0.2">
      <c r="B85" s="20" t="s">
        <v>82</v>
      </c>
      <c r="C85" s="11">
        <v>30.4</v>
      </c>
      <c r="D85" s="11">
        <v>28.2</v>
      </c>
      <c r="E85" s="11">
        <v>27.1</v>
      </c>
      <c r="F85" s="11">
        <v>26.69</v>
      </c>
      <c r="G85" s="11">
        <v>26.08</v>
      </c>
      <c r="H85" s="11">
        <v>25.68</v>
      </c>
      <c r="I85" s="13">
        <v>25.62</v>
      </c>
      <c r="J85" s="11">
        <v>24.54</v>
      </c>
      <c r="K85" s="13">
        <v>24.74</v>
      </c>
      <c r="L85" s="13"/>
      <c r="M85" s="36">
        <f t="shared" si="94"/>
        <v>9</v>
      </c>
      <c r="O85" s="20" t="s">
        <v>82</v>
      </c>
      <c r="P85" s="10">
        <v>80</v>
      </c>
      <c r="Q85" s="10">
        <v>91</v>
      </c>
      <c r="R85" s="10">
        <v>128</v>
      </c>
      <c r="S85" s="10">
        <v>452</v>
      </c>
      <c r="T85" s="10">
        <v>476</v>
      </c>
      <c r="U85" s="10">
        <v>645</v>
      </c>
      <c r="V85" s="10">
        <v>836</v>
      </c>
      <c r="W85" s="10">
        <v>290</v>
      </c>
      <c r="X85" s="10">
        <v>441</v>
      </c>
      <c r="Y85" s="10"/>
      <c r="Z85" s="36">
        <f t="shared" si="95"/>
        <v>9</v>
      </c>
      <c r="AB85" s="20" t="s">
        <v>82</v>
      </c>
      <c r="AC85" s="10">
        <v>80</v>
      </c>
      <c r="AD85" s="10">
        <v>91</v>
      </c>
      <c r="AE85" s="10">
        <v>128</v>
      </c>
      <c r="AF85" s="10">
        <v>452</v>
      </c>
      <c r="AG85" s="10">
        <v>476</v>
      </c>
      <c r="AH85" s="10">
        <v>454</v>
      </c>
      <c r="AI85" s="10">
        <v>408</v>
      </c>
      <c r="AJ85" s="10">
        <v>290</v>
      </c>
      <c r="AK85" s="10">
        <v>289</v>
      </c>
      <c r="AL85" s="10"/>
      <c r="AM85" s="36">
        <f t="shared" si="96"/>
        <v>9</v>
      </c>
      <c r="AO85" s="20" t="s">
        <v>82</v>
      </c>
      <c r="AP85" s="87"/>
      <c r="AQ85" s="124">
        <v>-2.2000000000000002</v>
      </c>
      <c r="AR85" s="124">
        <v>-1.1000000000000001</v>
      </c>
      <c r="AS85" s="124">
        <v>-0.41</v>
      </c>
      <c r="AT85" s="124">
        <v>-0.61</v>
      </c>
      <c r="AU85" s="124">
        <v>-0.4</v>
      </c>
      <c r="AV85" s="124">
        <v>-0.06</v>
      </c>
      <c r="AW85" s="124">
        <v>-1.08</v>
      </c>
      <c r="AX85" s="124">
        <v>0.2</v>
      </c>
      <c r="AY85" s="124"/>
      <c r="AZ85" s="14"/>
      <c r="BA85" s="20" t="s">
        <v>82</v>
      </c>
      <c r="BB85" s="87"/>
      <c r="BC85" s="123">
        <f t="shared" si="111"/>
        <v>-0.68500000000000005</v>
      </c>
      <c r="BD85" s="123">
        <f t="shared" si="112"/>
        <v>-6.0000000000000053E-2</v>
      </c>
      <c r="BE85" s="123">
        <f t="shared" si="86"/>
        <v>0.84000000000000008</v>
      </c>
      <c r="BF85" s="123">
        <f t="shared" si="103"/>
        <v>0.43000000000000005</v>
      </c>
      <c r="BG85" s="123">
        <f t="shared" si="119"/>
        <v>0.68</v>
      </c>
      <c r="BH85" s="123">
        <f t="shared" si="120"/>
        <v>0.51</v>
      </c>
      <c r="BI85" s="123">
        <f t="shared" si="121"/>
        <v>-0.67000000000000015</v>
      </c>
      <c r="BJ85" s="123">
        <f t="shared" si="122"/>
        <v>0.49000000000000005</v>
      </c>
      <c r="BK85" s="124"/>
    </row>
    <row r="86" spans="2:63" ht="14.25" customHeight="1" x14ac:dyDescent="0.2">
      <c r="B86" s="19" t="s">
        <v>83</v>
      </c>
      <c r="C86" s="8">
        <v>30.43</v>
      </c>
      <c r="D86" s="8">
        <v>29.06</v>
      </c>
      <c r="E86" s="8">
        <v>27.61</v>
      </c>
      <c r="F86" s="8"/>
      <c r="G86" s="8"/>
      <c r="H86" s="8"/>
      <c r="I86" s="4"/>
      <c r="J86" s="4"/>
      <c r="K86" s="4">
        <v>24.83</v>
      </c>
      <c r="L86" s="8"/>
      <c r="M86" s="7">
        <f t="shared" si="94"/>
        <v>4</v>
      </c>
      <c r="O86" s="19" t="s">
        <v>83</v>
      </c>
      <c r="P86" s="2">
        <v>83</v>
      </c>
      <c r="Q86" s="2">
        <v>274</v>
      </c>
      <c r="R86" s="2">
        <v>278</v>
      </c>
      <c r="S86" s="2"/>
      <c r="T86" s="2"/>
      <c r="U86" s="2"/>
      <c r="V86" s="2"/>
      <c r="W86" s="2"/>
      <c r="X86" s="2">
        <v>515</v>
      </c>
      <c r="Y86" s="2"/>
      <c r="Z86" s="7">
        <f t="shared" si="95"/>
        <v>4</v>
      </c>
      <c r="AB86" s="19" t="s">
        <v>83</v>
      </c>
      <c r="AC86" s="2">
        <v>43</v>
      </c>
      <c r="AD86" s="2">
        <v>274</v>
      </c>
      <c r="AE86" s="2">
        <v>278</v>
      </c>
      <c r="AF86" s="2"/>
      <c r="AG86" s="2"/>
      <c r="AH86" s="2"/>
      <c r="AI86" s="2"/>
      <c r="AJ86" s="2">
        <v>1223</v>
      </c>
      <c r="AK86" s="2">
        <v>515</v>
      </c>
      <c r="AL86" s="2"/>
      <c r="AM86" s="7">
        <f t="shared" si="96"/>
        <v>5</v>
      </c>
      <c r="AO86" s="19" t="s">
        <v>83</v>
      </c>
      <c r="AP86" s="87"/>
      <c r="AQ86" s="124">
        <v>-1.37</v>
      </c>
      <c r="AR86" s="124">
        <v>-1.45</v>
      </c>
      <c r="AS86" s="124"/>
      <c r="AT86" s="124"/>
      <c r="AU86" s="124"/>
      <c r="AV86" s="124"/>
      <c r="AW86" s="124"/>
      <c r="AX86" s="124"/>
      <c r="AY86" s="124"/>
      <c r="AZ86" s="14"/>
      <c r="BA86" s="19" t="s">
        <v>83</v>
      </c>
      <c r="BB86" s="87"/>
      <c r="BC86" s="123">
        <f t="shared" si="111"/>
        <v>0.14500000000000002</v>
      </c>
      <c r="BD86" s="123">
        <f t="shared" si="112"/>
        <v>-0.40999999999999992</v>
      </c>
      <c r="BE86" s="124"/>
      <c r="BF86" s="124"/>
      <c r="BG86" s="124"/>
      <c r="BH86" s="124"/>
      <c r="BI86" s="124"/>
      <c r="BJ86" s="124"/>
      <c r="BK86" s="124"/>
    </row>
    <row r="87" spans="2:63" ht="14.25" customHeight="1" x14ac:dyDescent="0.2">
      <c r="B87" s="20" t="s">
        <v>84</v>
      </c>
      <c r="C87" s="11">
        <v>30.44</v>
      </c>
      <c r="D87" s="11">
        <v>28.89</v>
      </c>
      <c r="E87" s="11">
        <v>27.3</v>
      </c>
      <c r="F87" s="11">
        <v>26.04</v>
      </c>
      <c r="G87" s="11">
        <v>25.23</v>
      </c>
      <c r="H87" s="11">
        <v>25.77</v>
      </c>
      <c r="I87" s="11">
        <v>24.01</v>
      </c>
      <c r="J87" s="11">
        <v>24.12</v>
      </c>
      <c r="K87" s="11">
        <v>24.16</v>
      </c>
      <c r="L87" s="11">
        <v>24.32</v>
      </c>
      <c r="M87" s="10">
        <f t="shared" si="94"/>
        <v>10</v>
      </c>
      <c r="O87" s="20" t="s">
        <v>84</v>
      </c>
      <c r="P87" s="10">
        <v>84</v>
      </c>
      <c r="Q87" s="10">
        <v>225</v>
      </c>
      <c r="R87" s="10">
        <v>182</v>
      </c>
      <c r="S87" s="10">
        <v>181</v>
      </c>
      <c r="T87" s="10">
        <v>128</v>
      </c>
      <c r="U87" s="10">
        <v>710</v>
      </c>
      <c r="V87" s="10">
        <v>48</v>
      </c>
      <c r="W87" s="10">
        <v>120</v>
      </c>
      <c r="X87" s="10">
        <v>170</v>
      </c>
      <c r="Y87" s="10">
        <v>285</v>
      </c>
      <c r="Z87" s="10">
        <f t="shared" si="95"/>
        <v>10</v>
      </c>
      <c r="AB87" s="20" t="s">
        <v>84</v>
      </c>
      <c r="AC87" s="10">
        <v>36</v>
      </c>
      <c r="AD87" s="10">
        <v>109</v>
      </c>
      <c r="AE87" s="10">
        <v>143</v>
      </c>
      <c r="AF87" s="10">
        <v>122</v>
      </c>
      <c r="AG87" s="10">
        <v>45</v>
      </c>
      <c r="AH87" s="10">
        <v>46</v>
      </c>
      <c r="AI87" s="10">
        <v>15</v>
      </c>
      <c r="AJ87" s="10">
        <v>8</v>
      </c>
      <c r="AK87" s="10">
        <v>5</v>
      </c>
      <c r="AL87" s="10">
        <v>10</v>
      </c>
      <c r="AM87" s="10">
        <f t="shared" si="96"/>
        <v>10</v>
      </c>
      <c r="AO87" s="20" t="s">
        <v>84</v>
      </c>
      <c r="AP87" s="87"/>
      <c r="AQ87" s="124">
        <v>-1.55</v>
      </c>
      <c r="AR87" s="124">
        <v>-1.59</v>
      </c>
      <c r="AS87" s="124">
        <v>-1.26</v>
      </c>
      <c r="AT87" s="124">
        <v>-0.81</v>
      </c>
      <c r="AU87" s="124">
        <v>0.54</v>
      </c>
      <c r="AV87" s="124">
        <v>-1.76</v>
      </c>
      <c r="AW87" s="124">
        <v>0.11</v>
      </c>
      <c r="AX87" s="124">
        <v>0.04</v>
      </c>
      <c r="AY87" s="124">
        <v>0.16</v>
      </c>
      <c r="AZ87" s="14"/>
      <c r="BA87" s="20" t="s">
        <v>84</v>
      </c>
      <c r="BB87" s="87"/>
      <c r="BC87" s="123">
        <f t="shared" si="111"/>
        <v>-3.499999999999992E-2</v>
      </c>
      <c r="BD87" s="123">
        <f t="shared" si="112"/>
        <v>-0.55000000000000004</v>
      </c>
      <c r="BE87" s="123">
        <f t="shared" ref="BE87" si="124">AS87-AS$218</f>
        <v>-1.0000000000000009E-2</v>
      </c>
      <c r="BF87" s="123">
        <f t="shared" ref="BF87" si="125">AT87-AT$218</f>
        <v>0.22999999999999998</v>
      </c>
      <c r="BG87" s="123">
        <f t="shared" ref="BG87" si="126">AU87-AU$218</f>
        <v>1.62</v>
      </c>
      <c r="BH87" s="123">
        <f t="shared" ref="BH87" si="127">AV87-AV$218</f>
        <v>-1.19</v>
      </c>
      <c r="BI87" s="123">
        <f t="shared" ref="BI87" si="128">AW87-AW$218</f>
        <v>0.52</v>
      </c>
      <c r="BJ87" s="123">
        <f t="shared" ref="BJ87" si="129">AX87-AX$218</f>
        <v>0.33</v>
      </c>
      <c r="BK87" s="123">
        <f t="shared" ref="BK87" si="130">AY87-AY$218</f>
        <v>0.44999999999999996</v>
      </c>
    </row>
    <row r="88" spans="2:63" ht="14.25" customHeight="1" x14ac:dyDescent="0.2">
      <c r="B88" s="19" t="s">
        <v>85</v>
      </c>
      <c r="C88" s="8">
        <v>30.44</v>
      </c>
      <c r="D88" s="8"/>
      <c r="E88" s="8"/>
      <c r="F88" s="8"/>
      <c r="G88" s="8"/>
      <c r="H88" s="8"/>
      <c r="I88" s="8"/>
      <c r="J88" s="8"/>
      <c r="K88" s="8"/>
      <c r="L88" s="8"/>
      <c r="M88" s="7">
        <f t="shared" si="94"/>
        <v>1</v>
      </c>
      <c r="O88" s="19" t="s">
        <v>85</v>
      </c>
      <c r="P88" s="2">
        <v>84</v>
      </c>
      <c r="Q88" s="2"/>
      <c r="R88" s="2"/>
      <c r="S88" s="2"/>
      <c r="T88" s="2"/>
      <c r="U88" s="2"/>
      <c r="V88" s="2"/>
      <c r="W88" s="2"/>
      <c r="X88" s="2"/>
      <c r="Y88" s="2"/>
      <c r="Z88" s="7">
        <f t="shared" si="95"/>
        <v>1</v>
      </c>
      <c r="AB88" s="19" t="s">
        <v>85</v>
      </c>
      <c r="AC88" s="2">
        <v>84</v>
      </c>
      <c r="AD88" s="2"/>
      <c r="AE88" s="2"/>
      <c r="AF88" s="2"/>
      <c r="AG88" s="2"/>
      <c r="AH88" s="2"/>
      <c r="AI88" s="2"/>
      <c r="AJ88" s="2"/>
      <c r="AK88" s="2"/>
      <c r="AL88" s="2"/>
      <c r="AM88" s="7">
        <f t="shared" si="96"/>
        <v>1</v>
      </c>
      <c r="AO88" s="19" t="s">
        <v>85</v>
      </c>
      <c r="AP88" s="87"/>
      <c r="AQ88" s="124"/>
      <c r="AR88" s="124"/>
      <c r="AS88" s="124"/>
      <c r="AT88" s="124"/>
      <c r="AU88" s="124"/>
      <c r="AV88" s="124"/>
      <c r="AW88" s="124"/>
      <c r="AX88" s="124"/>
      <c r="AY88" s="124"/>
      <c r="AZ88" s="14"/>
      <c r="BA88" s="19" t="s">
        <v>85</v>
      </c>
      <c r="BB88" s="87"/>
      <c r="BC88" s="124"/>
      <c r="BD88" s="124"/>
      <c r="BE88" s="124"/>
      <c r="BF88" s="124"/>
      <c r="BG88" s="124"/>
      <c r="BH88" s="124"/>
      <c r="BI88" s="124"/>
      <c r="BJ88" s="124"/>
      <c r="BK88" s="124"/>
    </row>
    <row r="89" spans="2:63" ht="14.25" customHeight="1" x14ac:dyDescent="0.2">
      <c r="B89" s="20" t="s">
        <v>86</v>
      </c>
      <c r="C89" s="11">
        <v>30.46</v>
      </c>
      <c r="D89" s="11">
        <v>28.43</v>
      </c>
      <c r="E89" s="11">
        <v>28.37</v>
      </c>
      <c r="F89" s="11">
        <v>27.31</v>
      </c>
      <c r="G89" s="11">
        <v>26.89</v>
      </c>
      <c r="H89" s="11">
        <v>26.83</v>
      </c>
      <c r="I89" s="11">
        <v>26.56</v>
      </c>
      <c r="J89" s="11">
        <v>27.68</v>
      </c>
      <c r="K89" s="11">
        <v>27.11</v>
      </c>
      <c r="L89" s="11">
        <v>26.11</v>
      </c>
      <c r="M89" s="10">
        <f t="shared" si="94"/>
        <v>10</v>
      </c>
      <c r="O89" s="20" t="s">
        <v>86</v>
      </c>
      <c r="P89" s="10">
        <v>86</v>
      </c>
      <c r="Q89" s="10">
        <v>127</v>
      </c>
      <c r="R89" s="10">
        <v>641</v>
      </c>
      <c r="S89" s="10">
        <v>891</v>
      </c>
      <c r="T89" s="10">
        <v>1189</v>
      </c>
      <c r="U89" s="10">
        <v>1907</v>
      </c>
      <c r="V89" s="10">
        <v>1920</v>
      </c>
      <c r="W89" s="10">
        <v>3670</v>
      </c>
      <c r="X89" s="10">
        <v>2578</v>
      </c>
      <c r="Y89" s="10">
        <v>1178</v>
      </c>
      <c r="Z89" s="10">
        <f t="shared" si="95"/>
        <v>10</v>
      </c>
      <c r="AB89" s="20" t="s">
        <v>86</v>
      </c>
      <c r="AC89" s="10">
        <v>74</v>
      </c>
      <c r="AD89" s="10">
        <v>117</v>
      </c>
      <c r="AE89" s="10">
        <v>348</v>
      </c>
      <c r="AF89" s="10">
        <v>891</v>
      </c>
      <c r="AG89" s="10">
        <v>971</v>
      </c>
      <c r="AH89" s="10">
        <v>1524</v>
      </c>
      <c r="AI89" s="10">
        <v>1035</v>
      </c>
      <c r="AJ89" s="10">
        <v>874</v>
      </c>
      <c r="AK89" s="10">
        <v>1136</v>
      </c>
      <c r="AL89" s="10">
        <v>342</v>
      </c>
      <c r="AM89" s="10">
        <f t="shared" si="96"/>
        <v>10</v>
      </c>
      <c r="AO89" s="20" t="s">
        <v>86</v>
      </c>
      <c r="AP89" s="87"/>
      <c r="AQ89" s="124">
        <v>-2.0299999999999998</v>
      </c>
      <c r="AR89" s="124">
        <v>-0.06</v>
      </c>
      <c r="AS89" s="124">
        <v>-1.06</v>
      </c>
      <c r="AT89" s="124">
        <v>-0.42</v>
      </c>
      <c r="AU89" s="124">
        <v>-0.06</v>
      </c>
      <c r="AV89" s="124">
        <v>-0.27</v>
      </c>
      <c r="AW89" s="124">
        <v>1.1200000000000001</v>
      </c>
      <c r="AX89" s="124">
        <v>-0.56999999999999995</v>
      </c>
      <c r="AY89" s="124">
        <v>-1</v>
      </c>
      <c r="AZ89" s="14"/>
      <c r="BA89" s="20" t="s">
        <v>86</v>
      </c>
      <c r="BB89" s="87"/>
      <c r="BC89" s="123">
        <f t="shared" ref="BC89:BC103" si="131">AQ89-AQ$218</f>
        <v>-0.51499999999999968</v>
      </c>
      <c r="BD89" s="123">
        <f t="shared" ref="BD89:BD103" si="132">AR89-AR$218</f>
        <v>0.98</v>
      </c>
      <c r="BE89" s="123">
        <f t="shared" ref="BE89:BE94" si="133">AS89-AS$218</f>
        <v>0.18999999999999995</v>
      </c>
      <c r="BF89" s="123">
        <f t="shared" ref="BF89:BF94" si="134">AT89-AT$218</f>
        <v>0.62000000000000011</v>
      </c>
      <c r="BG89" s="123">
        <f t="shared" ref="BG89" si="135">AU89-AU$218</f>
        <v>1.02</v>
      </c>
      <c r="BH89" s="123">
        <f t="shared" ref="BH89" si="136">AV89-AV$218</f>
        <v>0.30000000000000004</v>
      </c>
      <c r="BI89" s="123">
        <f t="shared" ref="BI89" si="137">AW89-AW$218</f>
        <v>1.53</v>
      </c>
      <c r="BJ89" s="123">
        <f t="shared" ref="BJ89:BJ92" si="138">AX89-AX$218</f>
        <v>-0.27999999999999992</v>
      </c>
      <c r="BK89" s="123">
        <f t="shared" ref="BK89" si="139">AY89-AY$218</f>
        <v>-0.71</v>
      </c>
    </row>
    <row r="90" spans="2:63" ht="14.25" customHeight="1" x14ac:dyDescent="0.2">
      <c r="B90" s="19" t="s">
        <v>87</v>
      </c>
      <c r="C90" s="8">
        <v>30.46</v>
      </c>
      <c r="D90" s="8">
        <v>28.92</v>
      </c>
      <c r="E90" s="8">
        <v>28.4</v>
      </c>
      <c r="F90" s="8">
        <v>27.91</v>
      </c>
      <c r="G90" s="8">
        <v>27.05</v>
      </c>
      <c r="H90" s="8"/>
      <c r="I90" s="8"/>
      <c r="J90" s="8">
        <v>28.6</v>
      </c>
      <c r="K90" s="8">
        <v>27.57</v>
      </c>
      <c r="L90" s="8"/>
      <c r="M90" s="7">
        <f t="shared" si="94"/>
        <v>7</v>
      </c>
      <c r="O90" s="19" t="s">
        <v>87</v>
      </c>
      <c r="P90" s="2">
        <v>86</v>
      </c>
      <c r="Q90" s="2">
        <v>235</v>
      </c>
      <c r="R90" s="2">
        <v>664</v>
      </c>
      <c r="S90" s="2">
        <v>1597</v>
      </c>
      <c r="T90" s="2">
        <v>1405</v>
      </c>
      <c r="U90" s="2"/>
      <c r="V90" s="2"/>
      <c r="W90" s="2">
        <v>4789</v>
      </c>
      <c r="X90" s="2">
        <v>3138</v>
      </c>
      <c r="Y90" s="2"/>
      <c r="Z90" s="7">
        <f t="shared" si="95"/>
        <v>7</v>
      </c>
      <c r="AB90" s="19" t="s">
        <v>87</v>
      </c>
      <c r="AC90" s="2">
        <v>15</v>
      </c>
      <c r="AD90" s="2">
        <v>16</v>
      </c>
      <c r="AE90" s="2">
        <v>413</v>
      </c>
      <c r="AF90" s="2">
        <v>192</v>
      </c>
      <c r="AG90" s="2">
        <v>242</v>
      </c>
      <c r="AH90" s="2"/>
      <c r="AI90" s="2"/>
      <c r="AJ90" s="2">
        <v>695</v>
      </c>
      <c r="AK90" s="2">
        <v>833</v>
      </c>
      <c r="AL90" s="2"/>
      <c r="AM90" s="7">
        <f t="shared" si="96"/>
        <v>7</v>
      </c>
      <c r="AO90" s="19" t="s">
        <v>87</v>
      </c>
      <c r="AP90" s="87"/>
      <c r="AQ90" s="124">
        <v>-1.54</v>
      </c>
      <c r="AR90" s="124">
        <v>-0.52</v>
      </c>
      <c r="AS90" s="124">
        <v>-0.49</v>
      </c>
      <c r="AT90" s="124">
        <v>-0.86</v>
      </c>
      <c r="AU90" s="124"/>
      <c r="AV90" s="124"/>
      <c r="AW90" s="124"/>
      <c r="AX90" s="124">
        <v>-1.03</v>
      </c>
      <c r="AY90" s="124"/>
      <c r="AZ90" s="14"/>
      <c r="BA90" s="19" t="s">
        <v>87</v>
      </c>
      <c r="BB90" s="87"/>
      <c r="BC90" s="123">
        <f t="shared" si="131"/>
        <v>-2.4999999999999911E-2</v>
      </c>
      <c r="BD90" s="123">
        <f t="shared" si="132"/>
        <v>0.52</v>
      </c>
      <c r="BE90" s="123">
        <f t="shared" si="133"/>
        <v>0.76</v>
      </c>
      <c r="BF90" s="123">
        <f t="shared" si="134"/>
        <v>0.18000000000000005</v>
      </c>
      <c r="BG90" s="124"/>
      <c r="BH90" s="124"/>
      <c r="BI90" s="124"/>
      <c r="BJ90" s="123">
        <f t="shared" si="138"/>
        <v>-0.74</v>
      </c>
      <c r="BK90" s="124"/>
    </row>
    <row r="91" spans="2:63" ht="14.25" customHeight="1" x14ac:dyDescent="0.2">
      <c r="B91" s="20" t="s">
        <v>88</v>
      </c>
      <c r="C91" s="11">
        <v>30.48</v>
      </c>
      <c r="D91" s="11">
        <v>29.09</v>
      </c>
      <c r="E91" s="11">
        <v>28.23</v>
      </c>
      <c r="F91" s="11">
        <v>26.22</v>
      </c>
      <c r="G91" s="11">
        <v>25.84</v>
      </c>
      <c r="H91" s="11">
        <v>25.51</v>
      </c>
      <c r="I91" s="11">
        <v>24.99</v>
      </c>
      <c r="J91" s="11">
        <v>24.69</v>
      </c>
      <c r="K91" s="11">
        <v>23.79</v>
      </c>
      <c r="L91" s="11"/>
      <c r="M91" s="10">
        <f t="shared" si="94"/>
        <v>9</v>
      </c>
      <c r="O91" s="20" t="s">
        <v>88</v>
      </c>
      <c r="P91" s="10">
        <v>88</v>
      </c>
      <c r="Q91" s="10">
        <v>281</v>
      </c>
      <c r="R91" s="10">
        <v>551</v>
      </c>
      <c r="S91" s="10">
        <v>248</v>
      </c>
      <c r="T91" s="10">
        <v>347</v>
      </c>
      <c r="U91" s="10">
        <v>517</v>
      </c>
      <c r="V91" s="10">
        <v>375</v>
      </c>
      <c r="W91" s="10">
        <v>374</v>
      </c>
      <c r="X91" s="10">
        <v>73</v>
      </c>
      <c r="Y91" s="10"/>
      <c r="Z91" s="10">
        <f t="shared" si="95"/>
        <v>9</v>
      </c>
      <c r="AB91" s="20" t="s">
        <v>88</v>
      </c>
      <c r="AC91" s="10">
        <v>55</v>
      </c>
      <c r="AD91" s="10">
        <v>13</v>
      </c>
      <c r="AE91" s="10">
        <v>6</v>
      </c>
      <c r="AF91" s="10">
        <v>22</v>
      </c>
      <c r="AG91" s="10">
        <v>20</v>
      </c>
      <c r="AH91" s="10">
        <v>12</v>
      </c>
      <c r="AI91" s="10">
        <v>19</v>
      </c>
      <c r="AJ91" s="10">
        <v>77</v>
      </c>
      <c r="AK91" s="10">
        <v>67</v>
      </c>
      <c r="AL91" s="10"/>
      <c r="AM91" s="10">
        <f t="shared" si="96"/>
        <v>9</v>
      </c>
      <c r="AO91" s="20" t="s">
        <v>88</v>
      </c>
      <c r="AP91" s="87"/>
      <c r="AQ91" s="124">
        <v>-1.39</v>
      </c>
      <c r="AR91" s="124">
        <v>-0.86</v>
      </c>
      <c r="AS91" s="124">
        <v>-2.0099999999999998</v>
      </c>
      <c r="AT91" s="124">
        <v>-0.38</v>
      </c>
      <c r="AU91" s="124">
        <v>-0.33</v>
      </c>
      <c r="AV91" s="124">
        <v>-0.52</v>
      </c>
      <c r="AW91" s="124">
        <v>-0.3</v>
      </c>
      <c r="AX91" s="124">
        <v>-0.9</v>
      </c>
      <c r="AY91" s="124"/>
      <c r="AZ91" s="14"/>
      <c r="BA91" s="20" t="s">
        <v>88</v>
      </c>
      <c r="BB91" s="87"/>
      <c r="BC91" s="123">
        <f t="shared" si="131"/>
        <v>0.12500000000000022</v>
      </c>
      <c r="BD91" s="123">
        <f t="shared" si="132"/>
        <v>0.18000000000000005</v>
      </c>
      <c r="BE91" s="123">
        <f t="shared" si="133"/>
        <v>-0.75999999999999979</v>
      </c>
      <c r="BF91" s="123">
        <f t="shared" si="134"/>
        <v>0.66</v>
      </c>
      <c r="BG91" s="123">
        <f t="shared" ref="BG91:BG94" si="140">AU91-AU$218</f>
        <v>0.75</v>
      </c>
      <c r="BH91" s="123">
        <f t="shared" ref="BH91:BH94" si="141">AV91-AV$218</f>
        <v>5.0000000000000044E-2</v>
      </c>
      <c r="BI91" s="123">
        <f t="shared" ref="BI91:BI94" si="142">AW91-AW$218</f>
        <v>0.10999999999999999</v>
      </c>
      <c r="BJ91" s="123">
        <f t="shared" si="138"/>
        <v>-0.61</v>
      </c>
      <c r="BK91" s="124"/>
    </row>
    <row r="92" spans="2:63" ht="14.25" customHeight="1" x14ac:dyDescent="0.2">
      <c r="B92" s="19" t="s">
        <v>89</v>
      </c>
      <c r="C92" s="8">
        <v>30.49</v>
      </c>
      <c r="D92" s="8">
        <v>28.43</v>
      </c>
      <c r="E92" s="8">
        <v>26.5</v>
      </c>
      <c r="F92" s="8">
        <v>25.96</v>
      </c>
      <c r="G92" s="8">
        <v>25.88</v>
      </c>
      <c r="H92" s="8">
        <v>26.23</v>
      </c>
      <c r="I92" s="8">
        <v>25.93</v>
      </c>
      <c r="J92" s="8">
        <v>26.73</v>
      </c>
      <c r="K92" s="4">
        <v>25.98</v>
      </c>
      <c r="L92" s="8">
        <v>25.35</v>
      </c>
      <c r="M92" s="7">
        <f t="shared" si="94"/>
        <v>10</v>
      </c>
      <c r="O92" s="19" t="s">
        <v>89</v>
      </c>
      <c r="P92" s="2">
        <v>89</v>
      </c>
      <c r="Q92" s="2">
        <v>127</v>
      </c>
      <c r="R92" s="2">
        <v>51</v>
      </c>
      <c r="S92" s="2">
        <v>158</v>
      </c>
      <c r="T92" s="2">
        <v>370</v>
      </c>
      <c r="U92" s="2">
        <v>1143</v>
      </c>
      <c r="V92" s="2">
        <v>1137</v>
      </c>
      <c r="W92" s="2">
        <v>2405</v>
      </c>
      <c r="X92" s="2">
        <v>1550</v>
      </c>
      <c r="Y92" s="2">
        <v>805</v>
      </c>
      <c r="Z92" s="7">
        <f t="shared" si="95"/>
        <v>10</v>
      </c>
      <c r="AB92" s="19" t="s">
        <v>89</v>
      </c>
      <c r="AC92" s="2">
        <v>89</v>
      </c>
      <c r="AD92" s="2">
        <v>52</v>
      </c>
      <c r="AE92" s="2">
        <v>51</v>
      </c>
      <c r="AF92" s="2">
        <v>158</v>
      </c>
      <c r="AG92" s="2">
        <v>370</v>
      </c>
      <c r="AH92" s="2">
        <v>1143</v>
      </c>
      <c r="AI92" s="2">
        <v>1137</v>
      </c>
      <c r="AJ92" s="2">
        <v>2136</v>
      </c>
      <c r="AK92" s="2">
        <v>1550</v>
      </c>
      <c r="AL92" s="2">
        <v>805</v>
      </c>
      <c r="AM92" s="7">
        <f t="shared" si="96"/>
        <v>10</v>
      </c>
      <c r="AO92" s="19" t="s">
        <v>89</v>
      </c>
      <c r="AP92" s="87"/>
      <c r="AQ92" s="124">
        <v>-2.06</v>
      </c>
      <c r="AR92" s="124">
        <v>-1.93</v>
      </c>
      <c r="AS92" s="124">
        <v>-0.54</v>
      </c>
      <c r="AT92" s="124">
        <v>-0.08</v>
      </c>
      <c r="AU92" s="124">
        <v>0.35</v>
      </c>
      <c r="AV92" s="124">
        <v>-0.3</v>
      </c>
      <c r="AW92" s="124">
        <v>0.8</v>
      </c>
      <c r="AX92" s="124">
        <v>-0.75</v>
      </c>
      <c r="AY92" s="124">
        <v>-0.63</v>
      </c>
      <c r="AZ92" s="14"/>
      <c r="BA92" s="19" t="s">
        <v>89</v>
      </c>
      <c r="BB92" s="87"/>
      <c r="BC92" s="123">
        <f t="shared" si="131"/>
        <v>-0.54499999999999993</v>
      </c>
      <c r="BD92" s="123">
        <f t="shared" si="132"/>
        <v>-0.8899999999999999</v>
      </c>
      <c r="BE92" s="123">
        <f t="shared" si="133"/>
        <v>0.71</v>
      </c>
      <c r="BF92" s="123">
        <f t="shared" si="134"/>
        <v>0.96000000000000008</v>
      </c>
      <c r="BG92" s="123">
        <f t="shared" si="140"/>
        <v>1.4300000000000002</v>
      </c>
      <c r="BH92" s="123">
        <f t="shared" si="141"/>
        <v>0.27000000000000007</v>
      </c>
      <c r="BI92" s="123">
        <f t="shared" si="142"/>
        <v>1.21</v>
      </c>
      <c r="BJ92" s="123">
        <f t="shared" si="138"/>
        <v>-0.45999999999999996</v>
      </c>
      <c r="BK92" s="123">
        <f t="shared" ref="BK92" si="143">AY92-AY$218</f>
        <v>-0.34</v>
      </c>
    </row>
    <row r="93" spans="2:63" ht="14.25" customHeight="1" x14ac:dyDescent="0.2">
      <c r="B93" s="20" t="s">
        <v>90</v>
      </c>
      <c r="C93" s="11">
        <v>30.52</v>
      </c>
      <c r="D93" s="11">
        <v>29.34</v>
      </c>
      <c r="E93" s="11">
        <v>28.46</v>
      </c>
      <c r="F93" s="11">
        <v>27.21</v>
      </c>
      <c r="G93" s="11">
        <v>26.02</v>
      </c>
      <c r="H93" s="11">
        <v>25.46</v>
      </c>
      <c r="I93" s="11">
        <v>25.83</v>
      </c>
      <c r="J93" s="11">
        <v>25.31</v>
      </c>
      <c r="K93" s="11"/>
      <c r="L93" s="11"/>
      <c r="M93" s="10">
        <f t="shared" si="94"/>
        <v>8</v>
      </c>
      <c r="O93" s="20" t="s">
        <v>90</v>
      </c>
      <c r="P93" s="10">
        <v>90</v>
      </c>
      <c r="Q93" s="10">
        <v>353</v>
      </c>
      <c r="R93" s="10">
        <v>706</v>
      </c>
      <c r="S93" s="10">
        <v>806</v>
      </c>
      <c r="T93" s="10">
        <v>438</v>
      </c>
      <c r="U93" s="10">
        <v>487</v>
      </c>
      <c r="V93" s="10">
        <v>1018</v>
      </c>
      <c r="W93" s="10">
        <v>811</v>
      </c>
      <c r="X93" s="10"/>
      <c r="Y93" s="10"/>
      <c r="Z93" s="10">
        <f t="shared" si="95"/>
        <v>8</v>
      </c>
      <c r="AB93" s="20" t="s">
        <v>90</v>
      </c>
      <c r="AC93" s="10">
        <v>90</v>
      </c>
      <c r="AD93" s="10">
        <v>222</v>
      </c>
      <c r="AE93" s="10">
        <v>315</v>
      </c>
      <c r="AF93" s="10">
        <v>416</v>
      </c>
      <c r="AG93" s="10">
        <v>306</v>
      </c>
      <c r="AH93" s="10">
        <v>320</v>
      </c>
      <c r="AI93" s="10">
        <v>568</v>
      </c>
      <c r="AJ93" s="10">
        <v>326</v>
      </c>
      <c r="AK93" s="10">
        <v>175</v>
      </c>
      <c r="AL93" s="10">
        <v>175</v>
      </c>
      <c r="AM93" s="10">
        <f t="shared" si="96"/>
        <v>10</v>
      </c>
      <c r="AO93" s="20" t="s">
        <v>90</v>
      </c>
      <c r="AP93" s="87"/>
      <c r="AQ93" s="124">
        <v>-1.18</v>
      </c>
      <c r="AR93" s="124">
        <v>-0.88</v>
      </c>
      <c r="AS93" s="124">
        <v>-1.25</v>
      </c>
      <c r="AT93" s="124">
        <v>-1.19</v>
      </c>
      <c r="AU93" s="124">
        <v>-0.56000000000000005</v>
      </c>
      <c r="AV93" s="124">
        <v>0.37</v>
      </c>
      <c r="AW93" s="124">
        <v>-0.52</v>
      </c>
      <c r="AX93" s="124"/>
      <c r="AY93" s="124"/>
      <c r="AZ93" s="14"/>
      <c r="BA93" s="20" t="s">
        <v>90</v>
      </c>
      <c r="BB93" s="87"/>
      <c r="BC93" s="123">
        <f t="shared" si="131"/>
        <v>0.33500000000000019</v>
      </c>
      <c r="BD93" s="123">
        <f t="shared" si="132"/>
        <v>0.16000000000000003</v>
      </c>
      <c r="BE93" s="123">
        <f t="shared" si="133"/>
        <v>0</v>
      </c>
      <c r="BF93" s="123">
        <f t="shared" si="134"/>
        <v>-0.14999999999999991</v>
      </c>
      <c r="BG93" s="123">
        <f t="shared" si="140"/>
        <v>0.52</v>
      </c>
      <c r="BH93" s="123">
        <f t="shared" si="141"/>
        <v>0.94000000000000006</v>
      </c>
      <c r="BI93" s="123">
        <f t="shared" si="142"/>
        <v>-0.11000000000000004</v>
      </c>
      <c r="BJ93" s="124"/>
      <c r="BK93" s="124"/>
    </row>
    <row r="94" spans="2:63" ht="14.25" customHeight="1" x14ac:dyDescent="0.2">
      <c r="B94" s="19" t="s">
        <v>91</v>
      </c>
      <c r="C94" s="8">
        <v>30.54</v>
      </c>
      <c r="D94" s="8">
        <v>28.45</v>
      </c>
      <c r="E94" s="8">
        <v>27.98</v>
      </c>
      <c r="F94" s="8">
        <v>26.39</v>
      </c>
      <c r="G94" s="8">
        <v>25.52</v>
      </c>
      <c r="H94" s="8">
        <v>24.39</v>
      </c>
      <c r="I94" s="8">
        <v>24.04</v>
      </c>
      <c r="J94" s="8">
        <v>23.48</v>
      </c>
      <c r="K94" s="8">
        <v>23.49</v>
      </c>
      <c r="L94" s="8">
        <v>23.27</v>
      </c>
      <c r="M94" s="7">
        <f t="shared" si="94"/>
        <v>10</v>
      </c>
      <c r="O94" s="19" t="s">
        <v>91</v>
      </c>
      <c r="P94" s="7">
        <v>91</v>
      </c>
      <c r="Q94" s="7">
        <v>132</v>
      </c>
      <c r="R94" s="7">
        <v>417</v>
      </c>
      <c r="S94" s="7">
        <v>304</v>
      </c>
      <c r="T94" s="7">
        <v>203</v>
      </c>
      <c r="U94" s="7">
        <v>76</v>
      </c>
      <c r="V94" s="7">
        <v>54</v>
      </c>
      <c r="W94" s="7">
        <v>24</v>
      </c>
      <c r="X94" s="7">
        <v>36</v>
      </c>
      <c r="Y94" s="7">
        <v>40</v>
      </c>
      <c r="Z94" s="7">
        <f t="shared" si="95"/>
        <v>10</v>
      </c>
      <c r="AB94" s="19" t="s">
        <v>91</v>
      </c>
      <c r="AC94" s="7">
        <v>77</v>
      </c>
      <c r="AD94" s="7">
        <v>63</v>
      </c>
      <c r="AE94" s="7">
        <v>123</v>
      </c>
      <c r="AF94" s="7">
        <v>300</v>
      </c>
      <c r="AG94" s="7">
        <v>98</v>
      </c>
      <c r="AH94" s="7">
        <v>68</v>
      </c>
      <c r="AI94" s="7">
        <v>22</v>
      </c>
      <c r="AJ94" s="7">
        <v>22</v>
      </c>
      <c r="AK94" s="7">
        <v>14</v>
      </c>
      <c r="AL94" s="7">
        <v>7</v>
      </c>
      <c r="AM94" s="7">
        <f t="shared" si="96"/>
        <v>10</v>
      </c>
      <c r="AO94" s="19" t="s">
        <v>91</v>
      </c>
      <c r="AP94" s="87"/>
      <c r="AQ94" s="124">
        <v>-2.09</v>
      </c>
      <c r="AR94" s="124">
        <v>-0.47</v>
      </c>
      <c r="AS94" s="124">
        <v>-1.59</v>
      </c>
      <c r="AT94" s="124">
        <v>-0.87</v>
      </c>
      <c r="AU94" s="124">
        <v>-1.1299999999999999</v>
      </c>
      <c r="AV94" s="124">
        <v>-0.35</v>
      </c>
      <c r="AW94" s="124">
        <v>-0.56000000000000005</v>
      </c>
      <c r="AX94" s="124">
        <v>0.01</v>
      </c>
      <c r="AY94" s="124">
        <v>-0.22</v>
      </c>
      <c r="AZ94" s="14"/>
      <c r="BA94" s="19" t="s">
        <v>91</v>
      </c>
      <c r="BB94" s="87"/>
      <c r="BC94" s="123">
        <f t="shared" si="131"/>
        <v>-0.57499999999999973</v>
      </c>
      <c r="BD94" s="123">
        <f t="shared" si="132"/>
        <v>0.57000000000000006</v>
      </c>
      <c r="BE94" s="123">
        <f t="shared" si="133"/>
        <v>-0.34000000000000008</v>
      </c>
      <c r="BF94" s="123">
        <f t="shared" si="134"/>
        <v>0.17000000000000004</v>
      </c>
      <c r="BG94" s="123">
        <f t="shared" si="140"/>
        <v>-4.9999999999999822E-2</v>
      </c>
      <c r="BH94" s="123">
        <f t="shared" si="141"/>
        <v>0.22000000000000008</v>
      </c>
      <c r="BI94" s="123">
        <f t="shared" si="142"/>
        <v>-0.15000000000000008</v>
      </c>
      <c r="BJ94" s="123">
        <f t="shared" ref="BJ94" si="144">AX94-AX$218</f>
        <v>0.30000000000000004</v>
      </c>
      <c r="BK94" s="123">
        <f t="shared" ref="BK94" si="145">AY94-AY$218</f>
        <v>6.9999999999999979E-2</v>
      </c>
    </row>
    <row r="95" spans="2:63" ht="14.25" customHeight="1" x14ac:dyDescent="0.2">
      <c r="B95" s="20" t="s">
        <v>92</v>
      </c>
      <c r="C95" s="11">
        <v>30.56</v>
      </c>
      <c r="D95" s="11">
        <v>28.62</v>
      </c>
      <c r="E95" s="11">
        <v>28.27</v>
      </c>
      <c r="F95" s="11"/>
      <c r="G95" s="11"/>
      <c r="H95" s="11"/>
      <c r="I95" s="11"/>
      <c r="J95" s="11"/>
      <c r="K95" s="11"/>
      <c r="L95" s="11"/>
      <c r="M95" s="10">
        <f t="shared" si="94"/>
        <v>3</v>
      </c>
      <c r="O95" s="20" t="s">
        <v>92</v>
      </c>
      <c r="P95" s="9">
        <v>92</v>
      </c>
      <c r="Q95" s="9">
        <v>160</v>
      </c>
      <c r="R95" s="10">
        <v>577</v>
      </c>
      <c r="S95" s="10"/>
      <c r="T95" s="10"/>
      <c r="U95" s="10"/>
      <c r="V95" s="10"/>
      <c r="W95" s="10"/>
      <c r="X95" s="10"/>
      <c r="Y95" s="10"/>
      <c r="Z95" s="10">
        <f t="shared" si="95"/>
        <v>3</v>
      </c>
      <c r="AB95" s="20" t="s">
        <v>92</v>
      </c>
      <c r="AC95" s="9">
        <v>19</v>
      </c>
      <c r="AD95" s="9">
        <v>121</v>
      </c>
      <c r="AE95" s="10">
        <v>229</v>
      </c>
      <c r="AF95" s="10"/>
      <c r="AG95" s="10"/>
      <c r="AH95" s="10"/>
      <c r="AI95" s="10"/>
      <c r="AJ95" s="10"/>
      <c r="AK95" s="10"/>
      <c r="AL95" s="10"/>
      <c r="AM95" s="10">
        <f t="shared" si="96"/>
        <v>3</v>
      </c>
      <c r="AO95" s="20" t="s">
        <v>92</v>
      </c>
      <c r="AP95" s="87"/>
      <c r="AQ95" s="124">
        <v>-1.94</v>
      </c>
      <c r="AR95" s="124">
        <v>-0.35</v>
      </c>
      <c r="AS95" s="124"/>
      <c r="AT95" s="124"/>
      <c r="AU95" s="124"/>
      <c r="AV95" s="124"/>
      <c r="AW95" s="124"/>
      <c r="AX95" s="124"/>
      <c r="AY95" s="124"/>
      <c r="AZ95" s="14"/>
      <c r="BA95" s="20" t="s">
        <v>92</v>
      </c>
      <c r="BB95" s="87"/>
      <c r="BC95" s="123">
        <f t="shared" si="131"/>
        <v>-0.42499999999999982</v>
      </c>
      <c r="BD95" s="123">
        <f t="shared" si="132"/>
        <v>0.69000000000000006</v>
      </c>
      <c r="BE95" s="124"/>
      <c r="BF95" s="124"/>
      <c r="BG95" s="124"/>
      <c r="BH95" s="124"/>
      <c r="BI95" s="124"/>
      <c r="BJ95" s="124"/>
      <c r="BK95" s="124"/>
    </row>
    <row r="96" spans="2:63" ht="14.25" customHeight="1" x14ac:dyDescent="0.2">
      <c r="B96" s="19" t="s">
        <v>93</v>
      </c>
      <c r="C96" s="8">
        <v>30.56</v>
      </c>
      <c r="D96" s="8">
        <v>28.13</v>
      </c>
      <c r="E96" s="8">
        <v>27.59</v>
      </c>
      <c r="F96" s="8">
        <v>25.94</v>
      </c>
      <c r="G96" s="8">
        <v>26.05</v>
      </c>
      <c r="H96" s="8">
        <v>26.16</v>
      </c>
      <c r="I96" s="8">
        <v>25.4</v>
      </c>
      <c r="J96" s="8">
        <v>24.44</v>
      </c>
      <c r="K96" s="8">
        <v>24.61</v>
      </c>
      <c r="L96" s="3">
        <v>24.61</v>
      </c>
      <c r="M96" s="34">
        <f t="shared" si="94"/>
        <v>10</v>
      </c>
      <c r="O96" s="19" t="s">
        <v>93</v>
      </c>
      <c r="P96" s="2">
        <v>92</v>
      </c>
      <c r="Q96" s="2">
        <v>82</v>
      </c>
      <c r="R96" s="2">
        <v>268</v>
      </c>
      <c r="S96" s="2">
        <v>148</v>
      </c>
      <c r="T96" s="2">
        <v>454</v>
      </c>
      <c r="U96" s="2">
        <v>1080</v>
      </c>
      <c r="V96" s="2">
        <v>668</v>
      </c>
      <c r="W96" s="2">
        <v>235</v>
      </c>
      <c r="X96" s="2">
        <v>366</v>
      </c>
      <c r="Y96" s="2">
        <v>334</v>
      </c>
      <c r="Z96" s="34">
        <f t="shared" si="95"/>
        <v>10</v>
      </c>
      <c r="AB96" s="19" t="s">
        <v>93</v>
      </c>
      <c r="AC96" s="2">
        <v>26</v>
      </c>
      <c r="AD96" s="2">
        <v>61</v>
      </c>
      <c r="AE96" s="2">
        <v>45</v>
      </c>
      <c r="AF96" s="2">
        <v>30</v>
      </c>
      <c r="AG96" s="2">
        <v>46</v>
      </c>
      <c r="AH96" s="2">
        <v>18</v>
      </c>
      <c r="AI96" s="2">
        <v>12</v>
      </c>
      <c r="AJ96" s="2">
        <v>34</v>
      </c>
      <c r="AK96" s="2">
        <v>22</v>
      </c>
      <c r="AL96" s="2">
        <v>32</v>
      </c>
      <c r="AM96" s="34">
        <f t="shared" si="96"/>
        <v>10</v>
      </c>
      <c r="AO96" s="19" t="s">
        <v>93</v>
      </c>
      <c r="AP96" s="87"/>
      <c r="AQ96" s="124">
        <v>-2.4300000000000002</v>
      </c>
      <c r="AR96" s="124">
        <v>-0.54</v>
      </c>
      <c r="AS96" s="124">
        <v>-1.65</v>
      </c>
      <c r="AT96" s="124">
        <v>0.11</v>
      </c>
      <c r="AU96" s="124">
        <v>0.11</v>
      </c>
      <c r="AV96" s="124">
        <v>-0.76</v>
      </c>
      <c r="AW96" s="124">
        <v>-0.96</v>
      </c>
      <c r="AX96" s="124">
        <v>0.17</v>
      </c>
      <c r="AY96" s="124">
        <v>0</v>
      </c>
      <c r="AZ96" s="14"/>
      <c r="BA96" s="19" t="s">
        <v>93</v>
      </c>
      <c r="BB96" s="87"/>
      <c r="BC96" s="123">
        <f t="shared" si="131"/>
        <v>-0.91500000000000004</v>
      </c>
      <c r="BD96" s="123">
        <f t="shared" si="132"/>
        <v>0.5</v>
      </c>
      <c r="BE96" s="123">
        <f t="shared" ref="BE96:BE103" si="146">AS96-AS$218</f>
        <v>-0.39999999999999991</v>
      </c>
      <c r="BF96" s="123">
        <f t="shared" ref="BF96:BF98" si="147">AT96-AT$218</f>
        <v>1.1500000000000001</v>
      </c>
      <c r="BG96" s="123">
        <f t="shared" ref="BG96:BG98" si="148">AU96-AU$218</f>
        <v>1.1900000000000002</v>
      </c>
      <c r="BH96" s="123">
        <f t="shared" ref="BH96:BH98" si="149">AV96-AV$218</f>
        <v>-0.18999999999999995</v>
      </c>
      <c r="BI96" s="123">
        <f t="shared" ref="BI96:BI98" si="150">AW96-AW$218</f>
        <v>-0.55000000000000004</v>
      </c>
      <c r="BJ96" s="123">
        <f t="shared" ref="BJ96:BJ98" si="151">AX96-AX$218</f>
        <v>0.46000000000000008</v>
      </c>
      <c r="BK96" s="123">
        <f t="shared" ref="BK96:BK98" si="152">AY96-AY$218</f>
        <v>0.28999999999999998</v>
      </c>
    </row>
    <row r="97" spans="2:87" ht="14.25" customHeight="1" x14ac:dyDescent="0.2">
      <c r="B97" s="20" t="s">
        <v>94</v>
      </c>
      <c r="C97" s="11">
        <v>30.56</v>
      </c>
      <c r="D97" s="11">
        <v>27.93</v>
      </c>
      <c r="E97" s="11">
        <v>26.68</v>
      </c>
      <c r="F97" s="11">
        <v>26.53</v>
      </c>
      <c r="G97" s="11">
        <v>26.12</v>
      </c>
      <c r="H97" s="11">
        <v>26.8</v>
      </c>
      <c r="I97" s="11">
        <v>26.43</v>
      </c>
      <c r="J97" s="11">
        <v>25.13</v>
      </c>
      <c r="K97" s="11">
        <v>25.09</v>
      </c>
      <c r="L97" s="11">
        <v>24.04</v>
      </c>
      <c r="M97" s="10">
        <f t="shared" si="94"/>
        <v>10</v>
      </c>
      <c r="O97" s="20" t="s">
        <v>94</v>
      </c>
      <c r="P97" s="10">
        <v>92</v>
      </c>
      <c r="Q97" s="10">
        <v>63</v>
      </c>
      <c r="R97" s="10">
        <v>66</v>
      </c>
      <c r="S97" s="10">
        <v>374</v>
      </c>
      <c r="T97" s="10">
        <v>503</v>
      </c>
      <c r="U97" s="10">
        <v>1864</v>
      </c>
      <c r="V97" s="10">
        <v>1746</v>
      </c>
      <c r="W97" s="10">
        <v>658</v>
      </c>
      <c r="X97" s="10">
        <v>720</v>
      </c>
      <c r="Y97" s="10">
        <v>141</v>
      </c>
      <c r="Z97" s="10">
        <f t="shared" si="95"/>
        <v>10</v>
      </c>
      <c r="AB97" s="20" t="s">
        <v>94</v>
      </c>
      <c r="AC97" s="10">
        <v>92</v>
      </c>
      <c r="AD97" s="10">
        <v>22</v>
      </c>
      <c r="AE97" s="10">
        <v>66</v>
      </c>
      <c r="AF97" s="10">
        <v>331</v>
      </c>
      <c r="AG97" s="10">
        <v>232</v>
      </c>
      <c r="AH97" s="10">
        <v>1172</v>
      </c>
      <c r="AI97" s="10">
        <v>945</v>
      </c>
      <c r="AJ97" s="10">
        <v>395</v>
      </c>
      <c r="AK97" s="10">
        <v>720</v>
      </c>
      <c r="AL97" s="10">
        <v>119</v>
      </c>
      <c r="AM97" s="10">
        <f t="shared" si="96"/>
        <v>10</v>
      </c>
      <c r="AO97" s="20" t="s">
        <v>94</v>
      </c>
      <c r="AP97" s="87"/>
      <c r="AQ97" s="124">
        <v>-2.63</v>
      </c>
      <c r="AR97" s="124">
        <v>-1.25</v>
      </c>
      <c r="AS97" s="124">
        <v>-0.15</v>
      </c>
      <c r="AT97" s="124">
        <v>-0.41</v>
      </c>
      <c r="AU97" s="124">
        <v>0.68</v>
      </c>
      <c r="AV97" s="124">
        <v>-0.37</v>
      </c>
      <c r="AW97" s="124">
        <v>-1.3</v>
      </c>
      <c r="AX97" s="124">
        <v>-0.04</v>
      </c>
      <c r="AY97" s="124">
        <v>-1.05</v>
      </c>
      <c r="AZ97" s="14"/>
      <c r="BA97" s="20" t="s">
        <v>94</v>
      </c>
      <c r="BB97" s="87"/>
      <c r="BC97" s="123">
        <f t="shared" si="131"/>
        <v>-1.1149999999999998</v>
      </c>
      <c r="BD97" s="123">
        <f t="shared" si="132"/>
        <v>-0.20999999999999996</v>
      </c>
      <c r="BE97" s="123">
        <f t="shared" si="146"/>
        <v>1.1000000000000001</v>
      </c>
      <c r="BF97" s="123">
        <f t="shared" si="147"/>
        <v>0.63000000000000012</v>
      </c>
      <c r="BG97" s="123">
        <f t="shared" si="148"/>
        <v>1.7600000000000002</v>
      </c>
      <c r="BH97" s="123">
        <f t="shared" si="149"/>
        <v>0.20000000000000007</v>
      </c>
      <c r="BI97" s="123">
        <f t="shared" si="150"/>
        <v>-0.89000000000000012</v>
      </c>
      <c r="BJ97" s="123">
        <f t="shared" si="151"/>
        <v>0.25000000000000006</v>
      </c>
      <c r="BK97" s="123">
        <f t="shared" si="152"/>
        <v>-0.76</v>
      </c>
    </row>
    <row r="98" spans="2:87" ht="14.25" customHeight="1" x14ac:dyDescent="0.2">
      <c r="B98" s="19" t="s">
        <v>95</v>
      </c>
      <c r="C98" s="8">
        <v>30.57</v>
      </c>
      <c r="D98" s="8">
        <v>29.24</v>
      </c>
      <c r="E98" s="8">
        <v>28.18</v>
      </c>
      <c r="F98" s="4">
        <v>27.3</v>
      </c>
      <c r="G98" s="8">
        <v>27.04</v>
      </c>
      <c r="H98" s="4">
        <v>26.98</v>
      </c>
      <c r="I98" s="4">
        <v>25.69</v>
      </c>
      <c r="J98" s="4">
        <v>25.36</v>
      </c>
      <c r="K98" s="4">
        <v>25.45</v>
      </c>
      <c r="L98" s="3">
        <v>25.45</v>
      </c>
      <c r="M98" s="34">
        <f t="shared" si="94"/>
        <v>10</v>
      </c>
      <c r="O98" s="19" t="s">
        <v>95</v>
      </c>
      <c r="P98" s="1">
        <v>95</v>
      </c>
      <c r="Q98" s="1">
        <v>324</v>
      </c>
      <c r="R98" s="2">
        <v>523</v>
      </c>
      <c r="S98" s="2">
        <v>880</v>
      </c>
      <c r="T98" s="2">
        <v>1388</v>
      </c>
      <c r="U98" s="2">
        <v>2116</v>
      </c>
      <c r="V98" s="2">
        <v>893</v>
      </c>
      <c r="W98" s="2">
        <v>865</v>
      </c>
      <c r="X98" s="2">
        <v>1025</v>
      </c>
      <c r="Y98" s="2">
        <v>266</v>
      </c>
      <c r="Z98" s="34">
        <f t="shared" si="95"/>
        <v>10</v>
      </c>
      <c r="AB98" s="19" t="s">
        <v>95</v>
      </c>
      <c r="AC98" s="1">
        <v>94</v>
      </c>
      <c r="AD98" s="1">
        <v>230</v>
      </c>
      <c r="AE98" s="2">
        <v>258</v>
      </c>
      <c r="AF98" s="2">
        <v>259</v>
      </c>
      <c r="AG98" s="2">
        <v>282</v>
      </c>
      <c r="AH98" s="2">
        <v>131</v>
      </c>
      <c r="AI98" s="2">
        <v>52</v>
      </c>
      <c r="AJ98" s="2">
        <v>32</v>
      </c>
      <c r="AK98" s="2">
        <v>17</v>
      </c>
      <c r="AL98" s="2">
        <v>18</v>
      </c>
      <c r="AM98" s="34">
        <f t="shared" si="96"/>
        <v>10</v>
      </c>
      <c r="AO98" s="19" t="s">
        <v>95</v>
      </c>
      <c r="AP98" s="87"/>
      <c r="AQ98" s="124">
        <v>-1.33</v>
      </c>
      <c r="AR98" s="124">
        <v>-1.06</v>
      </c>
      <c r="AS98" s="124">
        <v>-0.88</v>
      </c>
      <c r="AT98" s="124">
        <v>-0.26</v>
      </c>
      <c r="AU98" s="124">
        <v>-0.06</v>
      </c>
      <c r="AV98" s="124">
        <v>-1.29</v>
      </c>
      <c r="AW98" s="124">
        <v>-0.33</v>
      </c>
      <c r="AX98" s="124">
        <v>0.09</v>
      </c>
      <c r="AY98" s="124">
        <v>0</v>
      </c>
      <c r="AZ98" s="14"/>
      <c r="BA98" s="19" t="s">
        <v>95</v>
      </c>
      <c r="BB98" s="87"/>
      <c r="BC98" s="123">
        <f t="shared" si="131"/>
        <v>0.18500000000000005</v>
      </c>
      <c r="BD98" s="123">
        <f t="shared" si="132"/>
        <v>-2.0000000000000018E-2</v>
      </c>
      <c r="BE98" s="123">
        <f t="shared" si="146"/>
        <v>0.37</v>
      </c>
      <c r="BF98" s="123">
        <f t="shared" si="147"/>
        <v>0.78</v>
      </c>
      <c r="BG98" s="123">
        <f t="shared" si="148"/>
        <v>1.02</v>
      </c>
      <c r="BH98" s="123">
        <f t="shared" si="149"/>
        <v>-0.72</v>
      </c>
      <c r="BI98" s="123">
        <f t="shared" si="150"/>
        <v>7.999999999999996E-2</v>
      </c>
      <c r="BJ98" s="123">
        <f t="shared" si="151"/>
        <v>0.38</v>
      </c>
      <c r="BK98" s="123">
        <f t="shared" si="152"/>
        <v>0.28999999999999998</v>
      </c>
    </row>
    <row r="99" spans="2:87" ht="14.25" customHeight="1" x14ac:dyDescent="0.2">
      <c r="B99" s="20" t="s">
        <v>96</v>
      </c>
      <c r="C99" s="11">
        <v>30.58</v>
      </c>
      <c r="D99" s="11">
        <v>28.39</v>
      </c>
      <c r="E99" s="11">
        <v>28.04</v>
      </c>
      <c r="F99" s="11">
        <v>27.46</v>
      </c>
      <c r="G99" s="11"/>
      <c r="H99" s="11"/>
      <c r="I99" s="11"/>
      <c r="J99" s="11">
        <v>27.45</v>
      </c>
      <c r="K99" s="11"/>
      <c r="L99" s="12"/>
      <c r="M99" s="35">
        <f t="shared" si="94"/>
        <v>5</v>
      </c>
      <c r="O99" s="20" t="s">
        <v>96</v>
      </c>
      <c r="P99" s="10">
        <v>96</v>
      </c>
      <c r="Q99" s="10">
        <v>118</v>
      </c>
      <c r="R99" s="10">
        <v>451</v>
      </c>
      <c r="S99" s="10">
        <v>1040</v>
      </c>
      <c r="T99" s="10"/>
      <c r="U99" s="10"/>
      <c r="V99" s="10"/>
      <c r="W99" s="10">
        <v>3362</v>
      </c>
      <c r="X99" s="10"/>
      <c r="Y99" s="10"/>
      <c r="Z99" s="35">
        <f t="shared" si="95"/>
        <v>5</v>
      </c>
      <c r="AB99" s="20" t="s">
        <v>96</v>
      </c>
      <c r="AC99" s="10">
        <v>19</v>
      </c>
      <c r="AD99" s="10">
        <v>13</v>
      </c>
      <c r="AE99" s="10">
        <v>19</v>
      </c>
      <c r="AF99" s="10">
        <v>99</v>
      </c>
      <c r="AG99" s="10">
        <v>113</v>
      </c>
      <c r="AH99" s="10">
        <v>328</v>
      </c>
      <c r="AI99" s="10">
        <v>193</v>
      </c>
      <c r="AJ99" s="10">
        <v>433</v>
      </c>
      <c r="AK99" s="10">
        <v>1059</v>
      </c>
      <c r="AL99" s="10">
        <v>247</v>
      </c>
      <c r="AM99" s="35">
        <f t="shared" si="96"/>
        <v>10</v>
      </c>
      <c r="AO99" s="20" t="s">
        <v>96</v>
      </c>
      <c r="AP99" s="87"/>
      <c r="AQ99" s="124">
        <v>-2.19</v>
      </c>
      <c r="AR99" s="124">
        <v>-0.35</v>
      </c>
      <c r="AS99" s="124">
        <v>-0.57999999999999996</v>
      </c>
      <c r="AT99" s="124"/>
      <c r="AU99" s="124"/>
      <c r="AV99" s="124"/>
      <c r="AW99" s="124"/>
      <c r="AX99" s="124"/>
      <c r="AY99" s="124"/>
      <c r="AZ99" s="14"/>
      <c r="BA99" s="20" t="s">
        <v>96</v>
      </c>
      <c r="BB99" s="87"/>
      <c r="BC99" s="123">
        <f t="shared" si="131"/>
        <v>-0.67499999999999982</v>
      </c>
      <c r="BD99" s="123">
        <f t="shared" si="132"/>
        <v>0.69000000000000006</v>
      </c>
      <c r="BE99" s="123">
        <f t="shared" si="146"/>
        <v>0.67</v>
      </c>
      <c r="BF99" s="124"/>
      <c r="BG99" s="124"/>
      <c r="BH99" s="124"/>
      <c r="BI99" s="124"/>
      <c r="BJ99" s="124"/>
      <c r="BK99" s="124"/>
    </row>
    <row r="100" spans="2:87" ht="14.25" customHeight="1" x14ac:dyDescent="0.2">
      <c r="B100" s="19" t="s">
        <v>97</v>
      </c>
      <c r="C100" s="8">
        <v>30.59</v>
      </c>
      <c r="D100" s="8">
        <v>29.51</v>
      </c>
      <c r="E100" s="8">
        <v>28.25</v>
      </c>
      <c r="F100" s="8">
        <v>27.01</v>
      </c>
      <c r="G100" s="8">
        <v>25.87</v>
      </c>
      <c r="H100" s="8">
        <v>26.31</v>
      </c>
      <c r="I100" s="8"/>
      <c r="J100" s="8"/>
      <c r="K100" s="8"/>
      <c r="L100" s="8"/>
      <c r="M100" s="7">
        <f t="shared" si="94"/>
        <v>6</v>
      </c>
      <c r="O100" s="19" t="s">
        <v>97</v>
      </c>
      <c r="P100" s="2">
        <v>97</v>
      </c>
      <c r="Q100" s="2">
        <v>409</v>
      </c>
      <c r="R100" s="2">
        <v>566</v>
      </c>
      <c r="S100" s="2">
        <v>651</v>
      </c>
      <c r="T100" s="2">
        <v>366</v>
      </c>
      <c r="U100" s="2">
        <v>1226</v>
      </c>
      <c r="V100" s="2"/>
      <c r="W100" s="2"/>
      <c r="X100" s="2"/>
      <c r="Y100" s="2"/>
      <c r="Z100" s="7">
        <f t="shared" si="95"/>
        <v>6</v>
      </c>
      <c r="AB100" s="19" t="s">
        <v>97</v>
      </c>
      <c r="AC100" s="2">
        <v>97</v>
      </c>
      <c r="AD100" s="2">
        <v>219</v>
      </c>
      <c r="AE100" s="2">
        <v>428</v>
      </c>
      <c r="AF100" s="2">
        <v>301</v>
      </c>
      <c r="AG100" s="2">
        <v>270</v>
      </c>
      <c r="AH100" s="2">
        <v>628</v>
      </c>
      <c r="AI100" s="2"/>
      <c r="AJ100" s="2"/>
      <c r="AK100" s="2"/>
      <c r="AL100" s="2">
        <v>226</v>
      </c>
      <c r="AM100" s="7">
        <f t="shared" si="96"/>
        <v>7</v>
      </c>
      <c r="AO100" s="19" t="s">
        <v>97</v>
      </c>
      <c r="AP100" s="87"/>
      <c r="AQ100" s="124">
        <v>-1.08</v>
      </c>
      <c r="AR100" s="124">
        <v>-1.26</v>
      </c>
      <c r="AS100" s="124">
        <v>-1.24</v>
      </c>
      <c r="AT100" s="124">
        <v>-1.1399999999999999</v>
      </c>
      <c r="AU100" s="124">
        <v>0.44</v>
      </c>
      <c r="AV100" s="124"/>
      <c r="AW100" s="124"/>
      <c r="AX100" s="124"/>
      <c r="AY100" s="124"/>
      <c r="AZ100" s="14"/>
      <c r="BA100" s="19" t="s">
        <v>97</v>
      </c>
      <c r="BB100" s="87"/>
      <c r="BC100" s="123">
        <f t="shared" si="131"/>
        <v>0.43500000000000005</v>
      </c>
      <c r="BD100" s="123">
        <f t="shared" si="132"/>
        <v>-0.21999999999999997</v>
      </c>
      <c r="BE100" s="123">
        <f t="shared" si="146"/>
        <v>1.0000000000000009E-2</v>
      </c>
      <c r="BF100" s="123">
        <f t="shared" ref="BF100:BF102" si="153">AT100-AT$218</f>
        <v>-9.9999999999999867E-2</v>
      </c>
      <c r="BG100" s="123">
        <f t="shared" ref="BG100:BG102" si="154">AU100-AU$218</f>
        <v>1.52</v>
      </c>
      <c r="BH100" s="124"/>
      <c r="BI100" s="124"/>
      <c r="BJ100" s="124"/>
      <c r="BK100" s="124"/>
    </row>
    <row r="101" spans="2:87" ht="14.25" customHeight="1" x14ac:dyDescent="0.2">
      <c r="B101" s="20" t="s">
        <v>98</v>
      </c>
      <c r="C101" s="11">
        <v>30.61</v>
      </c>
      <c r="D101" s="11">
        <v>29.12</v>
      </c>
      <c r="E101" s="11">
        <v>28.08</v>
      </c>
      <c r="F101" s="11">
        <v>26.31</v>
      </c>
      <c r="G101" s="11">
        <v>25.53</v>
      </c>
      <c r="H101" s="11">
        <v>25.8</v>
      </c>
      <c r="I101" s="11">
        <v>25.76</v>
      </c>
      <c r="J101" s="11">
        <v>25.18</v>
      </c>
      <c r="K101" s="11">
        <v>25.12</v>
      </c>
      <c r="L101" s="11">
        <v>25.92</v>
      </c>
      <c r="M101" s="10">
        <f t="shared" si="94"/>
        <v>10</v>
      </c>
      <c r="O101" s="20" t="s">
        <v>98</v>
      </c>
      <c r="P101" s="10">
        <v>98</v>
      </c>
      <c r="Q101" s="10">
        <v>292</v>
      </c>
      <c r="R101" s="10">
        <v>470</v>
      </c>
      <c r="S101" s="10">
        <v>279</v>
      </c>
      <c r="T101" s="10">
        <v>209</v>
      </c>
      <c r="U101" s="10">
        <v>736</v>
      </c>
      <c r="V101" s="10">
        <v>955</v>
      </c>
      <c r="W101" s="10">
        <v>686</v>
      </c>
      <c r="X101" s="10">
        <v>742</v>
      </c>
      <c r="Y101" s="10">
        <v>857</v>
      </c>
      <c r="Z101" s="10">
        <f t="shared" si="95"/>
        <v>10</v>
      </c>
      <c r="AB101" s="20" t="s">
        <v>98</v>
      </c>
      <c r="AC101" s="10">
        <v>98</v>
      </c>
      <c r="AD101" s="10">
        <v>98</v>
      </c>
      <c r="AE101" s="10">
        <v>13</v>
      </c>
      <c r="AF101" s="10">
        <v>24</v>
      </c>
      <c r="AG101" s="10">
        <v>32</v>
      </c>
      <c r="AH101" s="10">
        <v>51</v>
      </c>
      <c r="AI101" s="10">
        <v>40</v>
      </c>
      <c r="AJ101" s="10">
        <v>47</v>
      </c>
      <c r="AK101" s="10">
        <v>59</v>
      </c>
      <c r="AL101" s="10">
        <v>55</v>
      </c>
      <c r="AM101" s="10">
        <f t="shared" si="96"/>
        <v>10</v>
      </c>
      <c r="AO101" s="20" t="s">
        <v>98</v>
      </c>
      <c r="AP101" s="87"/>
      <c r="AQ101" s="124">
        <v>-1.49</v>
      </c>
      <c r="AR101" s="124">
        <v>-1.04</v>
      </c>
      <c r="AS101" s="124">
        <v>-1.77</v>
      </c>
      <c r="AT101" s="124">
        <v>-0.78</v>
      </c>
      <c r="AU101" s="124">
        <v>0.27</v>
      </c>
      <c r="AV101" s="124">
        <v>-0.04</v>
      </c>
      <c r="AW101" s="124">
        <v>-0.57999999999999996</v>
      </c>
      <c r="AX101" s="124">
        <v>-0.06</v>
      </c>
      <c r="AY101" s="124">
        <v>0.8</v>
      </c>
      <c r="AZ101" s="14"/>
      <c r="BA101" s="20" t="s">
        <v>98</v>
      </c>
      <c r="BB101" s="87"/>
      <c r="BC101" s="123">
        <f t="shared" si="131"/>
        <v>2.5000000000000133E-2</v>
      </c>
      <c r="BD101" s="123">
        <f t="shared" si="132"/>
        <v>0</v>
      </c>
      <c r="BE101" s="123">
        <f t="shared" si="146"/>
        <v>-0.52</v>
      </c>
      <c r="BF101" s="123">
        <f t="shared" si="153"/>
        <v>0.26</v>
      </c>
      <c r="BG101" s="123">
        <f t="shared" si="154"/>
        <v>1.35</v>
      </c>
      <c r="BH101" s="123">
        <f t="shared" ref="BH101:BH103" si="155">AV101-AV$218</f>
        <v>0.53</v>
      </c>
      <c r="BI101" s="123">
        <f t="shared" ref="BI101:BI102" si="156">AW101-AW$218</f>
        <v>-0.16999999999999998</v>
      </c>
      <c r="BJ101" s="123">
        <f t="shared" ref="BJ101:BJ102" si="157">AX101-AX$218</f>
        <v>0.23000000000000004</v>
      </c>
      <c r="BK101" s="123">
        <f t="shared" ref="BK101:BK102" si="158">AY101-AY$218</f>
        <v>1.0900000000000001</v>
      </c>
    </row>
    <row r="102" spans="2:87" ht="14.25" customHeight="1" x14ac:dyDescent="0.2">
      <c r="B102" s="19" t="s">
        <v>99</v>
      </c>
      <c r="C102" s="8">
        <v>30.62</v>
      </c>
      <c r="D102" s="8">
        <v>29.11</v>
      </c>
      <c r="E102" s="8">
        <v>28.38</v>
      </c>
      <c r="F102" s="8">
        <v>26.81</v>
      </c>
      <c r="G102" s="8">
        <v>25.69</v>
      </c>
      <c r="H102" s="4">
        <v>26.1</v>
      </c>
      <c r="I102" s="8">
        <v>26.38</v>
      </c>
      <c r="J102" s="4">
        <v>26.9</v>
      </c>
      <c r="K102" s="4">
        <v>26.85</v>
      </c>
      <c r="L102" s="8">
        <v>26.39</v>
      </c>
      <c r="M102" s="7">
        <f t="shared" si="94"/>
        <v>10</v>
      </c>
      <c r="O102" s="19" t="s">
        <v>99</v>
      </c>
      <c r="P102" s="2">
        <v>99</v>
      </c>
      <c r="Q102" s="2">
        <v>289</v>
      </c>
      <c r="R102" s="2">
        <v>652</v>
      </c>
      <c r="S102" s="2">
        <v>525</v>
      </c>
      <c r="T102" s="2">
        <v>269</v>
      </c>
      <c r="U102" s="2">
        <v>1023</v>
      </c>
      <c r="V102" s="2">
        <v>1688</v>
      </c>
      <c r="W102" s="2">
        <v>2621</v>
      </c>
      <c r="X102" s="2">
        <v>2436</v>
      </c>
      <c r="Y102" s="2">
        <v>1310</v>
      </c>
      <c r="Z102" s="7">
        <f t="shared" si="95"/>
        <v>10</v>
      </c>
      <c r="AB102" s="19" t="s">
        <v>99</v>
      </c>
      <c r="AC102" s="2">
        <v>61</v>
      </c>
      <c r="AD102" s="2">
        <v>47</v>
      </c>
      <c r="AE102" s="2">
        <v>190</v>
      </c>
      <c r="AF102" s="2">
        <v>123</v>
      </c>
      <c r="AG102" s="2">
        <v>53</v>
      </c>
      <c r="AH102" s="2">
        <v>179</v>
      </c>
      <c r="AI102" s="2">
        <v>327</v>
      </c>
      <c r="AJ102" s="2">
        <v>523</v>
      </c>
      <c r="AK102" s="2">
        <v>523</v>
      </c>
      <c r="AL102" s="2">
        <v>201</v>
      </c>
      <c r="AM102" s="7">
        <f t="shared" si="96"/>
        <v>10</v>
      </c>
      <c r="AO102" s="19" t="s">
        <v>99</v>
      </c>
      <c r="AP102" s="87"/>
      <c r="AQ102" s="124">
        <v>-1.51</v>
      </c>
      <c r="AR102" s="124">
        <v>-0.73</v>
      </c>
      <c r="AS102" s="124">
        <v>-1.57</v>
      </c>
      <c r="AT102" s="124">
        <v>-1.1200000000000001</v>
      </c>
      <c r="AU102" s="124">
        <v>0.41</v>
      </c>
      <c r="AV102" s="124">
        <v>0.28000000000000003</v>
      </c>
      <c r="AW102" s="124">
        <v>0.52</v>
      </c>
      <c r="AX102" s="124">
        <v>-0.05</v>
      </c>
      <c r="AY102" s="124">
        <v>-0.46</v>
      </c>
      <c r="AZ102" s="14"/>
      <c r="BA102" s="19" t="s">
        <v>99</v>
      </c>
      <c r="BB102" s="87"/>
      <c r="BC102" s="123">
        <f t="shared" si="131"/>
        <v>5.0000000000001155E-3</v>
      </c>
      <c r="BD102" s="123">
        <f t="shared" si="132"/>
        <v>0.31000000000000005</v>
      </c>
      <c r="BE102" s="123">
        <f t="shared" si="146"/>
        <v>-0.32000000000000006</v>
      </c>
      <c r="BF102" s="123">
        <f t="shared" si="153"/>
        <v>-8.0000000000000071E-2</v>
      </c>
      <c r="BG102" s="123">
        <f t="shared" si="154"/>
        <v>1.49</v>
      </c>
      <c r="BH102" s="123">
        <f t="shared" si="155"/>
        <v>0.85000000000000009</v>
      </c>
      <c r="BI102" s="123">
        <f t="shared" si="156"/>
        <v>0.92999999999999994</v>
      </c>
      <c r="BJ102" s="123">
        <f t="shared" si="157"/>
        <v>0.24000000000000005</v>
      </c>
      <c r="BK102" s="123">
        <f t="shared" si="158"/>
        <v>-0.17000000000000004</v>
      </c>
      <c r="BM102" s="204" t="s">
        <v>0</v>
      </c>
      <c r="BN102" s="205" t="s">
        <v>491</v>
      </c>
      <c r="BO102" s="205"/>
      <c r="BP102" s="205"/>
      <c r="BQ102" s="205"/>
      <c r="BR102" s="205"/>
      <c r="BS102" s="205"/>
      <c r="BT102" s="205"/>
      <c r="BU102" s="205"/>
      <c r="BV102" s="205"/>
      <c r="BW102" s="205"/>
      <c r="BY102" s="204" t="s">
        <v>0</v>
      </c>
      <c r="BZ102" s="205" t="s">
        <v>446</v>
      </c>
      <c r="CA102" s="205"/>
      <c r="CB102" s="205"/>
      <c r="CC102" s="205"/>
      <c r="CD102" s="205"/>
      <c r="CE102" s="205"/>
      <c r="CF102" s="205"/>
      <c r="CG102" s="205"/>
      <c r="CH102" s="205"/>
      <c r="CI102" s="205"/>
    </row>
    <row r="103" spans="2:87" ht="14.25" customHeight="1" x14ac:dyDescent="0.2">
      <c r="B103" s="20" t="s">
        <v>100</v>
      </c>
      <c r="C103" s="11">
        <v>30.62</v>
      </c>
      <c r="D103" s="11">
        <v>27.94</v>
      </c>
      <c r="E103" s="11">
        <v>26.68</v>
      </c>
      <c r="F103" s="11">
        <v>25.2</v>
      </c>
      <c r="G103" s="11"/>
      <c r="H103" s="11">
        <v>23.24</v>
      </c>
      <c r="I103" s="13">
        <v>23.07</v>
      </c>
      <c r="J103" s="11"/>
      <c r="K103" s="13"/>
      <c r="L103" s="13">
        <v>22.98</v>
      </c>
      <c r="M103" s="36">
        <f t="shared" si="94"/>
        <v>7</v>
      </c>
      <c r="O103" s="20" t="s">
        <v>100</v>
      </c>
      <c r="P103" s="10">
        <v>99</v>
      </c>
      <c r="Q103" s="10">
        <v>64</v>
      </c>
      <c r="R103" s="10">
        <v>66</v>
      </c>
      <c r="S103" s="10">
        <v>31</v>
      </c>
      <c r="T103" s="10"/>
      <c r="U103" s="10">
        <v>3</v>
      </c>
      <c r="V103" s="10">
        <v>3</v>
      </c>
      <c r="W103" s="10"/>
      <c r="X103" s="10"/>
      <c r="Y103" s="10">
        <v>16</v>
      </c>
      <c r="Z103" s="36">
        <f t="shared" si="95"/>
        <v>7</v>
      </c>
      <c r="AB103" s="20" t="s">
        <v>100</v>
      </c>
      <c r="AC103" s="10">
        <v>99</v>
      </c>
      <c r="AD103" s="10">
        <v>29</v>
      </c>
      <c r="AE103" s="10">
        <v>66</v>
      </c>
      <c r="AF103" s="10">
        <v>1</v>
      </c>
      <c r="AG103" s="10">
        <v>2</v>
      </c>
      <c r="AH103" s="10">
        <v>1</v>
      </c>
      <c r="AI103" s="10">
        <v>2</v>
      </c>
      <c r="AJ103" s="10">
        <v>1</v>
      </c>
      <c r="AK103" s="10">
        <v>97</v>
      </c>
      <c r="AL103" s="10">
        <v>1</v>
      </c>
      <c r="AM103" s="36">
        <f t="shared" si="96"/>
        <v>10</v>
      </c>
      <c r="AO103" s="20" t="s">
        <v>100</v>
      </c>
      <c r="AP103" s="87"/>
      <c r="AQ103" s="124">
        <v>-2.68</v>
      </c>
      <c r="AR103" s="124">
        <v>-1.26</v>
      </c>
      <c r="AS103" s="124">
        <v>-1.48</v>
      </c>
      <c r="AT103" s="124"/>
      <c r="AU103" s="124"/>
      <c r="AV103" s="124">
        <v>-0.17</v>
      </c>
      <c r="AW103" s="124"/>
      <c r="AX103" s="124"/>
      <c r="AY103" s="124"/>
      <c r="AZ103" s="14"/>
      <c r="BA103" s="20" t="s">
        <v>100</v>
      </c>
      <c r="BB103" s="87"/>
      <c r="BC103" s="123">
        <f t="shared" si="131"/>
        <v>-1.165</v>
      </c>
      <c r="BD103" s="123">
        <f t="shared" si="132"/>
        <v>-0.21999999999999997</v>
      </c>
      <c r="BE103" s="123">
        <f t="shared" si="146"/>
        <v>-0.22999999999999998</v>
      </c>
      <c r="BF103" s="124"/>
      <c r="BG103" s="124"/>
      <c r="BH103" s="123">
        <f t="shared" si="155"/>
        <v>0.4</v>
      </c>
      <c r="BI103" s="124"/>
      <c r="BJ103" s="124"/>
      <c r="BK103" s="124"/>
      <c r="BM103" s="204"/>
      <c r="BN103" s="178">
        <v>9</v>
      </c>
      <c r="BO103" s="179">
        <v>10</v>
      </c>
      <c r="BP103" s="179">
        <v>11</v>
      </c>
      <c r="BQ103" s="179">
        <v>12</v>
      </c>
      <c r="BR103" s="179">
        <v>13</v>
      </c>
      <c r="BS103" s="179">
        <v>14</v>
      </c>
      <c r="BT103" s="179">
        <v>15</v>
      </c>
      <c r="BU103" s="179">
        <v>16</v>
      </c>
      <c r="BV103" s="179">
        <v>17</v>
      </c>
      <c r="BW103" s="179">
        <v>18</v>
      </c>
      <c r="BY103" s="204"/>
      <c r="BZ103" s="178">
        <v>9</v>
      </c>
      <c r="CA103" s="179">
        <v>10</v>
      </c>
      <c r="CB103" s="179">
        <v>11</v>
      </c>
      <c r="CC103" s="179">
        <v>12</v>
      </c>
      <c r="CD103" s="179">
        <v>13</v>
      </c>
      <c r="CE103" s="179">
        <v>14</v>
      </c>
      <c r="CF103" s="179">
        <v>15</v>
      </c>
      <c r="CG103" s="179">
        <v>16</v>
      </c>
      <c r="CH103" s="179">
        <v>17</v>
      </c>
      <c r="CI103" s="179">
        <v>18</v>
      </c>
    </row>
    <row r="104" spans="2:87" x14ac:dyDescent="0.2">
      <c r="AZ104" s="14"/>
    </row>
    <row r="105" spans="2:87" ht="14.25" customHeight="1" x14ac:dyDescent="0.2">
      <c r="B105" s="26" t="s">
        <v>203</v>
      </c>
      <c r="C105" s="27">
        <f t="shared" ref="C105:L105" si="159">AVERAGE(C4:C103)</f>
        <v>29.760600000000007</v>
      </c>
      <c r="D105" s="27">
        <f t="shared" si="159"/>
        <v>28.234479166666663</v>
      </c>
      <c r="E105" s="27">
        <f t="shared" si="159"/>
        <v>27.22294736842105</v>
      </c>
      <c r="F105" s="27">
        <f t="shared" si="159"/>
        <v>26.252127659574477</v>
      </c>
      <c r="G105" s="27">
        <f t="shared" si="159"/>
        <v>25.862926829268297</v>
      </c>
      <c r="H105" s="27">
        <f t="shared" si="159"/>
        <v>25.408666666666669</v>
      </c>
      <c r="I105" s="27">
        <f t="shared" si="159"/>
        <v>25.240135135135134</v>
      </c>
      <c r="J105" s="27">
        <f t="shared" si="159"/>
        <v>25.090724637681166</v>
      </c>
      <c r="K105" s="27">
        <f t="shared" si="159"/>
        <v>25.043636363636363</v>
      </c>
      <c r="L105" s="27">
        <f t="shared" si="159"/>
        <v>24.788399999999996</v>
      </c>
      <c r="M105" s="29">
        <f t="shared" ref="M105" si="160">AVERAGE(M4:M103)</f>
        <v>8.01</v>
      </c>
      <c r="O105" s="26" t="s">
        <v>203</v>
      </c>
      <c r="P105" s="29">
        <f>AVERAGE(P4:P103)</f>
        <v>50.27</v>
      </c>
      <c r="Q105" s="29">
        <f>AVERAGE(Q4:Q103)</f>
        <v>166.34375</v>
      </c>
      <c r="R105" s="29">
        <f t="shared" ref="R105:Z105" si="161">AVERAGE(R4:R103)</f>
        <v>263.67368421052629</v>
      </c>
      <c r="S105" s="29">
        <f t="shared" si="161"/>
        <v>406.61702127659572</v>
      </c>
      <c r="T105" s="29">
        <f t="shared" si="161"/>
        <v>571.35365853658539</v>
      </c>
      <c r="U105" s="29">
        <f t="shared" si="161"/>
        <v>738.94666666666672</v>
      </c>
      <c r="V105" s="29">
        <f t="shared" si="161"/>
        <v>824.90540540540542</v>
      </c>
      <c r="W105" s="29">
        <f t="shared" si="161"/>
        <v>900.55072463768113</v>
      </c>
      <c r="X105" s="29">
        <f t="shared" si="161"/>
        <v>885.66666666666663</v>
      </c>
      <c r="Y105" s="29">
        <f t="shared" si="161"/>
        <v>488.58</v>
      </c>
      <c r="Z105" s="29">
        <f t="shared" si="161"/>
        <v>8.01</v>
      </c>
      <c r="AB105" s="26" t="s">
        <v>203</v>
      </c>
      <c r="AC105" s="29">
        <f>AVERAGE(AC4:AC103)</f>
        <v>35.5</v>
      </c>
      <c r="AD105" s="29">
        <f>AVERAGE(AD4:AD103)</f>
        <v>79.628865979381445</v>
      </c>
      <c r="AE105" s="29">
        <f t="shared" ref="AE105:AM105" si="162">AVERAGE(AE4:AE103)</f>
        <v>96.75</v>
      </c>
      <c r="AF105" s="29">
        <f t="shared" si="162"/>
        <v>150.98936170212767</v>
      </c>
      <c r="AG105" s="29">
        <f t="shared" si="162"/>
        <v>227.37078651685394</v>
      </c>
      <c r="AH105" s="29">
        <f t="shared" si="162"/>
        <v>292.36470588235295</v>
      </c>
      <c r="AI105" s="29">
        <f t="shared" si="162"/>
        <v>217.9</v>
      </c>
      <c r="AJ105" s="29">
        <f t="shared" si="162"/>
        <v>257.5</v>
      </c>
      <c r="AK105" s="29">
        <f t="shared" si="162"/>
        <v>235.73076923076923</v>
      </c>
      <c r="AL105" s="29">
        <f t="shared" si="162"/>
        <v>128.13235294117646</v>
      </c>
      <c r="AM105" s="29">
        <f t="shared" si="162"/>
        <v>8.69</v>
      </c>
      <c r="AO105" s="26" t="s">
        <v>203</v>
      </c>
      <c r="AP105" s="42"/>
      <c r="AQ105" s="42">
        <f t="shared" ref="AQ105:AY105" si="163">AVERAGE(AQ4:AQ103)</f>
        <v>-1.6001052631578949</v>
      </c>
      <c r="AR105" s="42">
        <f t="shared" si="163"/>
        <v>-1.0352127659574475</v>
      </c>
      <c r="AS105" s="42">
        <f t="shared" si="163"/>
        <v>-0.94559139784946245</v>
      </c>
      <c r="AT105" s="42">
        <f t="shared" si="163"/>
        <v>-0.38085365853658532</v>
      </c>
      <c r="AU105" s="42">
        <f t="shared" si="163"/>
        <v>-0.35597222222222213</v>
      </c>
      <c r="AV105" s="42">
        <f t="shared" si="163"/>
        <v>-0.13710144927536227</v>
      </c>
      <c r="AW105" s="42">
        <f t="shared" si="163"/>
        <v>-0.15230769230769234</v>
      </c>
      <c r="AX105" s="42">
        <f t="shared" si="163"/>
        <v>-1.1967213114754105E-2</v>
      </c>
      <c r="AY105" s="42">
        <f t="shared" si="163"/>
        <v>-0.16391304347826088</v>
      </c>
      <c r="AZ105" s="14"/>
      <c r="BA105" s="26" t="s">
        <v>203</v>
      </c>
      <c r="BB105" s="42"/>
      <c r="BC105" s="42">
        <f>AVERAGE(BC4:BC103)</f>
        <v>-8.5105263157894614E-2</v>
      </c>
      <c r="BD105" s="42">
        <f t="shared" ref="BD105:BK105" si="164">AVERAGE(BD4:BD103)</f>
        <v>4.7872340425531984E-3</v>
      </c>
      <c r="BE105" s="42">
        <f t="shared" si="164"/>
        <v>0.30440860215053772</v>
      </c>
      <c r="BF105" s="42">
        <f t="shared" si="164"/>
        <v>0.65914634146341444</v>
      </c>
      <c r="BG105" s="42">
        <f t="shared" si="164"/>
        <v>0.72402777777777816</v>
      </c>
      <c r="BH105" s="42">
        <f t="shared" si="164"/>
        <v>0.43289855072463768</v>
      </c>
      <c r="BI105" s="42">
        <f t="shared" si="164"/>
        <v>0.25769230769230766</v>
      </c>
      <c r="BJ105" s="42">
        <f t="shared" si="164"/>
        <v>0.27803278688524585</v>
      </c>
      <c r="BK105" s="42">
        <f t="shared" si="164"/>
        <v>0.12608695652173915</v>
      </c>
      <c r="BM105" s="26" t="s">
        <v>203</v>
      </c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Y105" s="26" t="s">
        <v>203</v>
      </c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</row>
    <row r="106" spans="2:87" ht="14.25" customHeight="1" x14ac:dyDescent="0.2">
      <c r="B106" s="26" t="s">
        <v>204</v>
      </c>
      <c r="C106" s="27">
        <f t="shared" ref="C106:L106" si="165">STDEV(C4:C103)</f>
        <v>0.72417674610274474</v>
      </c>
      <c r="D106" s="27">
        <f t="shared" si="165"/>
        <v>0.96032984442207114</v>
      </c>
      <c r="E106" s="27">
        <f t="shared" si="165"/>
        <v>0.8956964171350319</v>
      </c>
      <c r="F106" s="27">
        <f t="shared" si="165"/>
        <v>0.8967982143666644</v>
      </c>
      <c r="G106" s="27">
        <f t="shared" si="165"/>
        <v>0.93317788097602727</v>
      </c>
      <c r="H106" s="27">
        <f t="shared" si="165"/>
        <v>1.0730599506354048</v>
      </c>
      <c r="I106" s="27">
        <f t="shared" si="165"/>
        <v>1.1088640284287035</v>
      </c>
      <c r="J106" s="27">
        <f t="shared" si="165"/>
        <v>1.1611091538602976</v>
      </c>
      <c r="K106" s="27">
        <f t="shared" si="165"/>
        <v>1.163925237307774</v>
      </c>
      <c r="L106" s="27">
        <f t="shared" si="165"/>
        <v>1.2790372016737066</v>
      </c>
      <c r="M106" s="29">
        <f t="shared" ref="M106" si="166">STDEV(M4:M103)</f>
        <v>2.4964419124470369</v>
      </c>
      <c r="O106" s="30" t="s">
        <v>204</v>
      </c>
      <c r="P106" s="31">
        <f>STDEV(P4:P103)</f>
        <v>28.883554091726609</v>
      </c>
      <c r="Q106" s="31">
        <f>STDEV(Q4:Q103)</f>
        <v>263.42504489193084</v>
      </c>
      <c r="R106" s="31">
        <f t="shared" ref="R106:Z106" si="167">STDEV(R4:R103)</f>
        <v>288.52277619837633</v>
      </c>
      <c r="S106" s="31">
        <f t="shared" si="167"/>
        <v>493.56323703703123</v>
      </c>
      <c r="T106" s="31">
        <f t="shared" si="167"/>
        <v>712.62992962082933</v>
      </c>
      <c r="U106" s="31">
        <f t="shared" si="167"/>
        <v>757.16053660911189</v>
      </c>
      <c r="V106" s="31">
        <f t="shared" si="167"/>
        <v>919.18148772026609</v>
      </c>
      <c r="W106" s="31">
        <f t="shared" si="167"/>
        <v>997.39014633533463</v>
      </c>
      <c r="X106" s="31">
        <f t="shared" si="167"/>
        <v>890.4938186341559</v>
      </c>
      <c r="Y106" s="31">
        <f t="shared" si="167"/>
        <v>444.13796762460453</v>
      </c>
      <c r="Z106" s="29">
        <f t="shared" si="167"/>
        <v>2.4964419124470369</v>
      </c>
      <c r="AB106" s="30" t="s">
        <v>204</v>
      </c>
      <c r="AC106" s="31">
        <f>STDEV(AC4:AC103)</f>
        <v>28.43688741153936</v>
      </c>
      <c r="AD106" s="31">
        <f>STDEV(AD4:AD103)</f>
        <v>157.47998018184916</v>
      </c>
      <c r="AE106" s="31">
        <f t="shared" ref="AE106:AM106" si="168">STDEV(AE4:AE103)</f>
        <v>134.66809101209574</v>
      </c>
      <c r="AF106" s="31">
        <f t="shared" si="168"/>
        <v>274.89241276413418</v>
      </c>
      <c r="AG106" s="31">
        <f t="shared" si="168"/>
        <v>503.76738368432217</v>
      </c>
      <c r="AH106" s="31">
        <f t="shared" si="168"/>
        <v>583.9502149168203</v>
      </c>
      <c r="AI106" s="31">
        <f t="shared" si="168"/>
        <v>344.43968809383335</v>
      </c>
      <c r="AJ106" s="31">
        <f t="shared" si="168"/>
        <v>401.15968465511656</v>
      </c>
      <c r="AK106" s="31">
        <f t="shared" si="168"/>
        <v>341.9082307604458</v>
      </c>
      <c r="AL106" s="31">
        <f t="shared" si="168"/>
        <v>154.28340896204037</v>
      </c>
      <c r="AM106" s="29">
        <f t="shared" si="168"/>
        <v>2.3939950127792922</v>
      </c>
      <c r="AO106" s="30" t="s">
        <v>204</v>
      </c>
      <c r="AP106" s="42"/>
      <c r="AQ106" s="42">
        <f t="shared" ref="AQ106:AY106" si="169">STDEV(AQ4:AQ103)</f>
        <v>0.73856746726037781</v>
      </c>
      <c r="AR106" s="42">
        <f t="shared" si="169"/>
        <v>0.64152494520411896</v>
      </c>
      <c r="AS106" s="42">
        <f t="shared" si="169"/>
        <v>0.58487914464292678</v>
      </c>
      <c r="AT106" s="42">
        <f t="shared" si="169"/>
        <v>0.58241769665894561</v>
      </c>
      <c r="AU106" s="42">
        <f t="shared" si="169"/>
        <v>0.58887493524378531</v>
      </c>
      <c r="AV106" s="42">
        <f t="shared" si="169"/>
        <v>0.70873147127824199</v>
      </c>
      <c r="AW106" s="42">
        <f t="shared" si="169"/>
        <v>0.6451035993126637</v>
      </c>
      <c r="AX106" s="42">
        <f t="shared" si="169"/>
        <v>0.52829227917927868</v>
      </c>
      <c r="AY106" s="42">
        <f t="shared" si="169"/>
        <v>0.53224254396267945</v>
      </c>
      <c r="AZ106" s="14"/>
      <c r="BA106" s="30" t="s">
        <v>204</v>
      </c>
      <c r="BB106" s="42"/>
      <c r="BC106" s="42">
        <f t="shared" ref="BC106:BK106" si="170">STDEV(BC4:BC103)</f>
        <v>0.73856746726037736</v>
      </c>
      <c r="BD106" s="42">
        <f t="shared" si="170"/>
        <v>0.64152494520411985</v>
      </c>
      <c r="BE106" s="42">
        <f t="shared" si="170"/>
        <v>0.58487914464292701</v>
      </c>
      <c r="BF106" s="42">
        <f t="shared" si="170"/>
        <v>0.58241769665894605</v>
      </c>
      <c r="BG106" s="42">
        <f t="shared" si="170"/>
        <v>0.5888749352437852</v>
      </c>
      <c r="BH106" s="42">
        <f t="shared" si="170"/>
        <v>0.70873147127824199</v>
      </c>
      <c r="BI106" s="42">
        <f t="shared" si="170"/>
        <v>0.64510359931266381</v>
      </c>
      <c r="BJ106" s="42">
        <f t="shared" si="170"/>
        <v>0.52829227917927901</v>
      </c>
      <c r="BK106" s="42">
        <f t="shared" si="170"/>
        <v>0.53224254396267934</v>
      </c>
      <c r="BM106" s="30" t="s">
        <v>204</v>
      </c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Y106" s="30" t="s">
        <v>204</v>
      </c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</row>
    <row r="107" spans="2:87" ht="14.25" customHeight="1" x14ac:dyDescent="0.2">
      <c r="B107" s="26" t="s">
        <v>205</v>
      </c>
      <c r="C107" s="27">
        <f t="shared" ref="C107:L107" si="171">MEDIAN(C4:C103)</f>
        <v>29.93</v>
      </c>
      <c r="D107" s="27">
        <f t="shared" si="171"/>
        <v>28.25</v>
      </c>
      <c r="E107" s="27">
        <f t="shared" si="171"/>
        <v>27.19</v>
      </c>
      <c r="F107" s="27">
        <f t="shared" si="171"/>
        <v>26.23</v>
      </c>
      <c r="G107" s="27">
        <f t="shared" si="171"/>
        <v>25.85</v>
      </c>
      <c r="H107" s="27">
        <f t="shared" si="171"/>
        <v>25.58</v>
      </c>
      <c r="I107" s="27">
        <f t="shared" si="171"/>
        <v>25.305</v>
      </c>
      <c r="J107" s="27">
        <f t="shared" si="171"/>
        <v>25</v>
      </c>
      <c r="K107" s="27">
        <f t="shared" si="171"/>
        <v>24.785</v>
      </c>
      <c r="L107" s="27">
        <f t="shared" si="171"/>
        <v>24.634999999999998</v>
      </c>
      <c r="M107" s="29">
        <f t="shared" ref="M107" si="172">MEDIAN(M4:M103)</f>
        <v>9</v>
      </c>
      <c r="O107" s="26" t="s">
        <v>205</v>
      </c>
      <c r="P107" s="2">
        <f>MEDIAN(P4:P103)</f>
        <v>50.5</v>
      </c>
      <c r="Q107" s="2">
        <f t="shared" ref="Q107:Z107" si="173">MEDIAN(Q4:Q103)</f>
        <v>98</v>
      </c>
      <c r="R107" s="2">
        <f t="shared" si="173"/>
        <v>147</v>
      </c>
      <c r="S107" s="2">
        <f t="shared" si="173"/>
        <v>253</v>
      </c>
      <c r="T107" s="2">
        <f t="shared" si="173"/>
        <v>353</v>
      </c>
      <c r="U107" s="2">
        <f t="shared" si="173"/>
        <v>576</v>
      </c>
      <c r="V107" s="2">
        <f t="shared" si="173"/>
        <v>584</v>
      </c>
      <c r="W107" s="2">
        <f t="shared" si="173"/>
        <v>551</v>
      </c>
      <c r="X107" s="2">
        <f t="shared" si="173"/>
        <v>479.5</v>
      </c>
      <c r="Y107" s="2">
        <f t="shared" si="173"/>
        <v>329</v>
      </c>
      <c r="Z107" s="29">
        <f t="shared" si="173"/>
        <v>9</v>
      </c>
      <c r="AB107" s="26" t="s">
        <v>205</v>
      </c>
      <c r="AC107" s="2">
        <f>MEDIAN(AC4:AC103)</f>
        <v>27.5</v>
      </c>
      <c r="AD107" s="2">
        <f t="shared" ref="AD107:AM107" si="174">MEDIAN(AD4:AD103)</f>
        <v>33</v>
      </c>
      <c r="AE107" s="2">
        <f t="shared" si="174"/>
        <v>44.5</v>
      </c>
      <c r="AF107" s="2">
        <f t="shared" si="174"/>
        <v>57</v>
      </c>
      <c r="AG107" s="2">
        <f t="shared" si="174"/>
        <v>64</v>
      </c>
      <c r="AH107" s="2">
        <f t="shared" si="174"/>
        <v>68</v>
      </c>
      <c r="AI107" s="2">
        <f t="shared" si="174"/>
        <v>54.5</v>
      </c>
      <c r="AJ107" s="2">
        <f t="shared" si="174"/>
        <v>72</v>
      </c>
      <c r="AK107" s="2">
        <f t="shared" si="174"/>
        <v>71.5</v>
      </c>
      <c r="AL107" s="2">
        <f t="shared" si="174"/>
        <v>77</v>
      </c>
      <c r="AM107" s="29">
        <f t="shared" si="174"/>
        <v>10</v>
      </c>
      <c r="AO107" s="26" t="s">
        <v>205</v>
      </c>
      <c r="AP107" s="42"/>
      <c r="AQ107" s="42">
        <f t="shared" ref="AQ107:AY107" si="175">MEDIAN(AQ4:AQ103)</f>
        <v>-1.54</v>
      </c>
      <c r="AR107" s="42">
        <f t="shared" si="175"/>
        <v>-1.0150000000000001</v>
      </c>
      <c r="AS107" s="42">
        <f t="shared" si="175"/>
        <v>-0.96</v>
      </c>
      <c r="AT107" s="42">
        <f t="shared" si="175"/>
        <v>-0.4</v>
      </c>
      <c r="AU107" s="42">
        <f t="shared" si="175"/>
        <v>-0.4</v>
      </c>
      <c r="AV107" s="42">
        <f>MEDIAN(AV4:AV103)</f>
        <v>0</v>
      </c>
      <c r="AW107" s="42">
        <f t="shared" si="175"/>
        <v>-0.19</v>
      </c>
      <c r="AX107" s="42">
        <f t="shared" si="175"/>
        <v>-0.05</v>
      </c>
      <c r="AY107" s="42">
        <f t="shared" si="175"/>
        <v>-0.01</v>
      </c>
      <c r="AZ107" s="14"/>
      <c r="BA107" s="26" t="s">
        <v>205</v>
      </c>
      <c r="BB107" s="42"/>
      <c r="BC107" s="42">
        <f t="shared" ref="BC107:BG107" si="176">MEDIAN(BC4:BC103)</f>
        <v>-2.4999999999999911E-2</v>
      </c>
      <c r="BD107" s="42">
        <f t="shared" si="176"/>
        <v>2.5000000000000022E-2</v>
      </c>
      <c r="BE107" s="42">
        <f t="shared" si="176"/>
        <v>0.29000000000000004</v>
      </c>
      <c r="BF107" s="42">
        <f t="shared" si="176"/>
        <v>0.64</v>
      </c>
      <c r="BG107" s="42">
        <f t="shared" si="176"/>
        <v>0.68</v>
      </c>
      <c r="BH107" s="42">
        <f>MEDIAN(BH4:BH103)</f>
        <v>0.57000000000000006</v>
      </c>
      <c r="BI107" s="42">
        <f t="shared" ref="BI107:BK107" si="177">MEDIAN(BI4:BI103)</f>
        <v>0.21999999999999997</v>
      </c>
      <c r="BJ107" s="42">
        <f t="shared" si="177"/>
        <v>0.24000000000000005</v>
      </c>
      <c r="BK107" s="42">
        <f t="shared" si="177"/>
        <v>0.27999999999999997</v>
      </c>
      <c r="BM107" s="26" t="s">
        <v>489</v>
      </c>
      <c r="BN107" s="27"/>
      <c r="BO107" s="26"/>
      <c r="BP107" s="26"/>
      <c r="BQ107" s="26"/>
      <c r="BR107" s="26"/>
      <c r="BS107" s="26"/>
      <c r="BT107" s="26"/>
      <c r="BU107" s="26"/>
      <c r="BV107" s="26"/>
      <c r="BW107" s="26"/>
      <c r="BY107" s="26" t="s">
        <v>489</v>
      </c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</row>
    <row r="108" spans="2:87" ht="14.25" customHeight="1" x14ac:dyDescent="0.2">
      <c r="B108" s="26" t="s">
        <v>206</v>
      </c>
      <c r="C108" s="27">
        <f>MIN(C4:C103)</f>
        <v>27.84</v>
      </c>
      <c r="D108" s="27">
        <f t="shared" ref="D108:L108" si="178">MIN(D4:D103)</f>
        <v>25.53</v>
      </c>
      <c r="E108" s="27">
        <f t="shared" si="178"/>
        <v>25.3</v>
      </c>
      <c r="F108" s="27">
        <f t="shared" si="178"/>
        <v>23.75</v>
      </c>
      <c r="G108" s="27">
        <f t="shared" si="178"/>
        <v>23.65</v>
      </c>
      <c r="H108" s="27">
        <f t="shared" si="178"/>
        <v>23.18</v>
      </c>
      <c r="I108" s="27">
        <f t="shared" si="178"/>
        <v>22.74</v>
      </c>
      <c r="J108" s="27">
        <f t="shared" si="178"/>
        <v>23.16</v>
      </c>
      <c r="K108" s="27">
        <f t="shared" si="178"/>
        <v>22.92</v>
      </c>
      <c r="L108" s="27">
        <f t="shared" si="178"/>
        <v>22.64</v>
      </c>
      <c r="M108" s="2">
        <f t="shared" ref="M108" si="179">MIN(M4:M103)</f>
        <v>1</v>
      </c>
      <c r="O108" s="30" t="s">
        <v>206</v>
      </c>
      <c r="P108" s="30">
        <f>MIN(P4:P103)</f>
        <v>1</v>
      </c>
      <c r="Q108" s="30">
        <f t="shared" ref="Q108" si="180">MIN(Q4:Q103)</f>
        <v>1</v>
      </c>
      <c r="R108" s="30">
        <f>MIN(R4:R103)</f>
        <v>4</v>
      </c>
      <c r="S108" s="30">
        <f t="shared" ref="S108:Z108" si="181">MIN(S4:S103)</f>
        <v>1</v>
      </c>
      <c r="T108" s="30">
        <f t="shared" si="181"/>
        <v>1</v>
      </c>
      <c r="U108" s="30">
        <f t="shared" si="181"/>
        <v>2</v>
      </c>
      <c r="V108" s="30">
        <f t="shared" si="181"/>
        <v>1</v>
      </c>
      <c r="W108" s="30">
        <f t="shared" si="181"/>
        <v>9</v>
      </c>
      <c r="X108" s="30">
        <f t="shared" si="181"/>
        <v>7</v>
      </c>
      <c r="Y108" s="30">
        <f t="shared" si="181"/>
        <v>8</v>
      </c>
      <c r="Z108" s="2">
        <f t="shared" si="181"/>
        <v>1</v>
      </c>
      <c r="AB108" s="30" t="s">
        <v>206</v>
      </c>
      <c r="AC108" s="30">
        <f>MIN(AC4:AC103)</f>
        <v>1</v>
      </c>
      <c r="AD108" s="30">
        <f t="shared" ref="AD108" si="182">MIN(AD4:AD103)</f>
        <v>1</v>
      </c>
      <c r="AE108" s="30">
        <f>MIN(AE4:AE103)</f>
        <v>1</v>
      </c>
      <c r="AF108" s="30">
        <f t="shared" ref="AF108:AM108" si="183">MIN(AF4:AF103)</f>
        <v>1</v>
      </c>
      <c r="AG108" s="30">
        <f t="shared" si="183"/>
        <v>1</v>
      </c>
      <c r="AH108" s="30">
        <f t="shared" si="183"/>
        <v>1</v>
      </c>
      <c r="AI108" s="30">
        <f t="shared" si="183"/>
        <v>1</v>
      </c>
      <c r="AJ108" s="30">
        <f t="shared" si="183"/>
        <v>1</v>
      </c>
      <c r="AK108" s="30">
        <f t="shared" si="183"/>
        <v>1</v>
      </c>
      <c r="AL108" s="30">
        <f t="shared" si="183"/>
        <v>1</v>
      </c>
      <c r="AM108" s="2">
        <f t="shared" si="183"/>
        <v>1</v>
      </c>
      <c r="AO108" s="30" t="s">
        <v>206</v>
      </c>
      <c r="AP108" s="27"/>
      <c r="AQ108" s="27">
        <f t="shared" ref="AQ108:AY108" si="184">MIN(AQ4:AQ103)</f>
        <v>-3.19</v>
      </c>
      <c r="AR108" s="27">
        <f t="shared" si="184"/>
        <v>-2.66</v>
      </c>
      <c r="AS108" s="27">
        <f t="shared" si="184"/>
        <v>-2.38</v>
      </c>
      <c r="AT108" s="27">
        <f t="shared" si="184"/>
        <v>-1.81</v>
      </c>
      <c r="AU108" s="27">
        <f t="shared" si="184"/>
        <v>-1.37</v>
      </c>
      <c r="AV108" s="27">
        <f t="shared" si="184"/>
        <v>-1.76</v>
      </c>
      <c r="AW108" s="27">
        <f t="shared" si="184"/>
        <v>-2.14</v>
      </c>
      <c r="AX108" s="27">
        <f t="shared" si="184"/>
        <v>-1.04</v>
      </c>
      <c r="AY108" s="27">
        <f t="shared" si="184"/>
        <v>-1.22</v>
      </c>
      <c r="AZ108" s="14"/>
      <c r="BA108" s="30" t="s">
        <v>206</v>
      </c>
      <c r="BB108" s="27"/>
      <c r="BC108" s="27">
        <f t="shared" ref="BC108:BK108" si="185">MIN(BC4:BC103)</f>
        <v>-1.6749999999999998</v>
      </c>
      <c r="BD108" s="27">
        <f t="shared" si="185"/>
        <v>-1.62</v>
      </c>
      <c r="BE108" s="27">
        <f t="shared" si="185"/>
        <v>-1.1299999999999999</v>
      </c>
      <c r="BF108" s="27">
        <f t="shared" si="185"/>
        <v>-0.77</v>
      </c>
      <c r="BG108" s="27">
        <f t="shared" si="185"/>
        <v>-0.29000000000000004</v>
      </c>
      <c r="BH108" s="27">
        <f t="shared" si="185"/>
        <v>-1.19</v>
      </c>
      <c r="BI108" s="27">
        <f t="shared" si="185"/>
        <v>-1.7300000000000002</v>
      </c>
      <c r="BJ108" s="27">
        <f t="shared" si="185"/>
        <v>-0.75</v>
      </c>
      <c r="BK108" s="27">
        <f t="shared" si="185"/>
        <v>-0.92999999999999994</v>
      </c>
      <c r="BM108" s="30" t="s">
        <v>490</v>
      </c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Y108" s="30" t="s">
        <v>490</v>
      </c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</row>
    <row r="109" spans="2:87" ht="14.25" customHeight="1" x14ac:dyDescent="0.2">
      <c r="B109" s="26" t="s">
        <v>207</v>
      </c>
      <c r="C109" s="27">
        <f>MAX(C4:C103)</f>
        <v>30.62</v>
      </c>
      <c r="D109" s="27">
        <f t="shared" ref="D109:L109" si="186">MAX(D4:D103)</f>
        <v>31.86</v>
      </c>
      <c r="E109" s="27">
        <f t="shared" si="186"/>
        <v>29.27</v>
      </c>
      <c r="F109" s="27">
        <f t="shared" si="186"/>
        <v>28.73</v>
      </c>
      <c r="G109" s="27">
        <f t="shared" si="186"/>
        <v>28.7</v>
      </c>
      <c r="H109" s="27">
        <f t="shared" si="186"/>
        <v>28</v>
      </c>
      <c r="I109" s="27">
        <f t="shared" si="186"/>
        <v>28.45</v>
      </c>
      <c r="J109" s="27">
        <f t="shared" si="186"/>
        <v>28.6</v>
      </c>
      <c r="K109" s="27">
        <f t="shared" si="186"/>
        <v>27.57</v>
      </c>
      <c r="L109" s="27">
        <f t="shared" si="186"/>
        <v>30.4</v>
      </c>
      <c r="M109" s="2">
        <f t="shared" ref="M109" si="187">MAX(M4:M103)</f>
        <v>10</v>
      </c>
      <c r="O109" s="26" t="s">
        <v>207</v>
      </c>
      <c r="P109" s="26">
        <f>MAX(P4:P103)</f>
        <v>99</v>
      </c>
      <c r="Q109" s="26">
        <f t="shared" ref="Q109:Z109" si="188">MAX(Q4:Q103)</f>
        <v>1957</v>
      </c>
      <c r="R109" s="26">
        <f t="shared" si="188"/>
        <v>1444</v>
      </c>
      <c r="S109" s="26">
        <f t="shared" si="188"/>
        <v>2845</v>
      </c>
      <c r="T109" s="26">
        <f t="shared" si="188"/>
        <v>4322</v>
      </c>
      <c r="U109" s="26">
        <f t="shared" si="188"/>
        <v>3892</v>
      </c>
      <c r="V109" s="26">
        <f t="shared" si="188"/>
        <v>4835</v>
      </c>
      <c r="W109" s="26">
        <f t="shared" si="188"/>
        <v>4789</v>
      </c>
      <c r="X109" s="26">
        <f t="shared" si="188"/>
        <v>3138</v>
      </c>
      <c r="Y109" s="26">
        <f t="shared" si="188"/>
        <v>2269</v>
      </c>
      <c r="Z109" s="2">
        <f t="shared" si="188"/>
        <v>10</v>
      </c>
      <c r="AB109" s="26" t="s">
        <v>207</v>
      </c>
      <c r="AC109" s="26">
        <f>MAX(AC4:AC103)</f>
        <v>99</v>
      </c>
      <c r="AD109" s="26">
        <f t="shared" ref="AD109:AM109" si="189">MAX(AD4:AD103)</f>
        <v>1403</v>
      </c>
      <c r="AE109" s="26">
        <f t="shared" si="189"/>
        <v>785</v>
      </c>
      <c r="AF109" s="26">
        <f t="shared" si="189"/>
        <v>2136</v>
      </c>
      <c r="AG109" s="26">
        <f t="shared" si="189"/>
        <v>3739</v>
      </c>
      <c r="AH109" s="26">
        <f t="shared" si="189"/>
        <v>3892</v>
      </c>
      <c r="AI109" s="26">
        <f t="shared" si="189"/>
        <v>1987</v>
      </c>
      <c r="AJ109" s="26">
        <f t="shared" si="189"/>
        <v>2136</v>
      </c>
      <c r="AK109" s="26">
        <f t="shared" si="189"/>
        <v>1550</v>
      </c>
      <c r="AL109" s="26">
        <f t="shared" si="189"/>
        <v>805</v>
      </c>
      <c r="AM109" s="2">
        <f t="shared" si="189"/>
        <v>10</v>
      </c>
      <c r="AO109" s="26" t="s">
        <v>207</v>
      </c>
      <c r="AP109" s="27" t="s">
        <v>212</v>
      </c>
      <c r="AQ109" s="27">
        <f>MAX(AQ4:AQ103)</f>
        <v>1.05</v>
      </c>
      <c r="AR109" s="27">
        <f t="shared" ref="AR109:AX109" si="190">MAX(AR4:AR103)</f>
        <v>0.6</v>
      </c>
      <c r="AS109" s="27">
        <f t="shared" si="190"/>
        <v>0.37</v>
      </c>
      <c r="AT109" s="27">
        <f t="shared" si="190"/>
        <v>1.47</v>
      </c>
      <c r="AU109" s="27">
        <f t="shared" si="190"/>
        <v>1.44</v>
      </c>
      <c r="AV109" s="27">
        <f t="shared" si="190"/>
        <v>1.69</v>
      </c>
      <c r="AW109" s="27">
        <f t="shared" si="190"/>
        <v>1.1200000000000001</v>
      </c>
      <c r="AX109" s="27">
        <f t="shared" si="190"/>
        <v>1.0900000000000001</v>
      </c>
      <c r="AY109" s="27">
        <f>MAX(AY4:AY103)</f>
        <v>1.47</v>
      </c>
      <c r="AZ109" s="14"/>
      <c r="BA109" s="26" t="s">
        <v>207</v>
      </c>
      <c r="BB109" s="27" t="s">
        <v>212</v>
      </c>
      <c r="BC109" s="27">
        <f>MAX(BC4:BC103)</f>
        <v>2.5650000000000004</v>
      </c>
      <c r="BD109" s="27">
        <f t="shared" ref="BD109:BJ109" si="191">MAX(BD4:BD103)</f>
        <v>1.6400000000000001</v>
      </c>
      <c r="BE109" s="27">
        <f t="shared" si="191"/>
        <v>1.62</v>
      </c>
      <c r="BF109" s="27">
        <f t="shared" si="191"/>
        <v>2.5099999999999998</v>
      </c>
      <c r="BG109" s="27">
        <f t="shared" si="191"/>
        <v>2.52</v>
      </c>
      <c r="BH109" s="27">
        <f t="shared" si="191"/>
        <v>2.2599999999999998</v>
      </c>
      <c r="BI109" s="27">
        <f t="shared" si="191"/>
        <v>1.53</v>
      </c>
      <c r="BJ109" s="27">
        <f t="shared" si="191"/>
        <v>1.3800000000000001</v>
      </c>
      <c r="BK109" s="27">
        <f>MAX(BK4:BK103)</f>
        <v>1.76</v>
      </c>
      <c r="BM109" s="26" t="s">
        <v>284</v>
      </c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Y109" s="26" t="s">
        <v>284</v>
      </c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</row>
    <row r="110" spans="2:87" ht="14.25" customHeight="1" x14ac:dyDescent="0.2">
      <c r="B110" s="28" t="s">
        <v>208</v>
      </c>
      <c r="C110" s="26">
        <f>COUNT(C4:C103)</f>
        <v>100</v>
      </c>
      <c r="D110" s="26">
        <f t="shared" ref="D110:L110" si="192">COUNT(D4:D103)</f>
        <v>96</v>
      </c>
      <c r="E110" s="26">
        <f t="shared" si="192"/>
        <v>95</v>
      </c>
      <c r="F110" s="26">
        <f t="shared" si="192"/>
        <v>94</v>
      </c>
      <c r="G110" s="26">
        <f t="shared" si="192"/>
        <v>82</v>
      </c>
      <c r="H110" s="26">
        <f t="shared" si="192"/>
        <v>75</v>
      </c>
      <c r="I110" s="26">
        <f t="shared" si="192"/>
        <v>74</v>
      </c>
      <c r="J110" s="26">
        <f t="shared" si="192"/>
        <v>69</v>
      </c>
      <c r="K110" s="26">
        <f t="shared" si="192"/>
        <v>66</v>
      </c>
      <c r="L110" s="26">
        <f t="shared" si="192"/>
        <v>50</v>
      </c>
      <c r="M110" s="2">
        <f t="shared" ref="M110" si="193">COUNT(M4:M103)</f>
        <v>100</v>
      </c>
      <c r="O110" s="32" t="s">
        <v>208</v>
      </c>
      <c r="P110" s="30">
        <f>COUNT(P4:P103)</f>
        <v>100</v>
      </c>
      <c r="Q110" s="30">
        <f t="shared" ref="Q110:X110" si="194">COUNT(Q4:Q103)</f>
        <v>96</v>
      </c>
      <c r="R110" s="30">
        <f t="shared" si="194"/>
        <v>95</v>
      </c>
      <c r="S110" s="30">
        <f t="shared" si="194"/>
        <v>94</v>
      </c>
      <c r="T110" s="30">
        <f t="shared" si="194"/>
        <v>82</v>
      </c>
      <c r="U110" s="30">
        <f t="shared" si="194"/>
        <v>75</v>
      </c>
      <c r="V110" s="30">
        <f t="shared" si="194"/>
        <v>74</v>
      </c>
      <c r="W110" s="30">
        <f t="shared" si="194"/>
        <v>69</v>
      </c>
      <c r="X110" s="30">
        <f t="shared" si="194"/>
        <v>66</v>
      </c>
      <c r="Y110" s="30">
        <f>COUNT(Y4:Y103)</f>
        <v>50</v>
      </c>
      <c r="Z110" s="2">
        <f t="shared" ref="Z110" si="195">COUNT(Z4:Z103)</f>
        <v>100</v>
      </c>
      <c r="AB110" s="32" t="s">
        <v>208</v>
      </c>
      <c r="AC110" s="30">
        <f>COUNT(AC4:AC103)</f>
        <v>100</v>
      </c>
      <c r="AD110" s="30">
        <f t="shared" ref="AD110:AK110" si="196">COUNT(AD4:AD103)</f>
        <v>97</v>
      </c>
      <c r="AE110" s="30">
        <f t="shared" si="196"/>
        <v>96</v>
      </c>
      <c r="AF110" s="30">
        <f t="shared" si="196"/>
        <v>94</v>
      </c>
      <c r="AG110" s="30">
        <f t="shared" si="196"/>
        <v>89</v>
      </c>
      <c r="AH110" s="30">
        <f t="shared" si="196"/>
        <v>85</v>
      </c>
      <c r="AI110" s="30">
        <f t="shared" si="196"/>
        <v>80</v>
      </c>
      <c r="AJ110" s="30">
        <f t="shared" si="196"/>
        <v>82</v>
      </c>
      <c r="AK110" s="30">
        <f t="shared" si="196"/>
        <v>78</v>
      </c>
      <c r="AL110" s="30">
        <f>COUNT(AL4:AL103)</f>
        <v>68</v>
      </c>
      <c r="AM110" s="2">
        <f t="shared" ref="AM110" si="197">COUNT(AM4:AM103)</f>
        <v>100</v>
      </c>
      <c r="AO110" s="32" t="s">
        <v>208</v>
      </c>
      <c r="AP110" s="27"/>
      <c r="AQ110" s="26">
        <f t="shared" ref="AQ110:AY110" si="198">COUNT(AQ4:AQ103)</f>
        <v>95</v>
      </c>
      <c r="AR110" s="26">
        <f t="shared" si="198"/>
        <v>94</v>
      </c>
      <c r="AS110" s="26">
        <f t="shared" si="198"/>
        <v>93</v>
      </c>
      <c r="AT110" s="26">
        <f t="shared" si="198"/>
        <v>82</v>
      </c>
      <c r="AU110" s="26">
        <f t="shared" si="198"/>
        <v>72</v>
      </c>
      <c r="AV110" s="26">
        <f t="shared" si="198"/>
        <v>69</v>
      </c>
      <c r="AW110" s="26">
        <f t="shared" si="198"/>
        <v>65</v>
      </c>
      <c r="AX110" s="26">
        <f t="shared" si="198"/>
        <v>61</v>
      </c>
      <c r="AY110" s="26">
        <f t="shared" si="198"/>
        <v>46</v>
      </c>
      <c r="AZ110" s="14"/>
      <c r="BA110" s="32" t="s">
        <v>208</v>
      </c>
      <c r="BB110" s="27"/>
      <c r="BC110" s="26">
        <f t="shared" ref="BC110:BK110" si="199">COUNT(BC4:BC103)</f>
        <v>95</v>
      </c>
      <c r="BD110" s="26">
        <f t="shared" si="199"/>
        <v>94</v>
      </c>
      <c r="BE110" s="26">
        <f t="shared" si="199"/>
        <v>93</v>
      </c>
      <c r="BF110" s="26">
        <f t="shared" si="199"/>
        <v>82</v>
      </c>
      <c r="BG110" s="26">
        <f t="shared" si="199"/>
        <v>72</v>
      </c>
      <c r="BH110" s="26">
        <f t="shared" si="199"/>
        <v>69</v>
      </c>
      <c r="BI110" s="26">
        <f t="shared" si="199"/>
        <v>65</v>
      </c>
      <c r="BJ110" s="26">
        <f t="shared" si="199"/>
        <v>61</v>
      </c>
      <c r="BK110" s="26">
        <f t="shared" si="199"/>
        <v>46</v>
      </c>
      <c r="BM110" s="32" t="s">
        <v>208</v>
      </c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Y110" s="32" t="s">
        <v>208</v>
      </c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</row>
    <row r="111" spans="2:87" ht="14.25" customHeight="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BC111" s="25">
        <v>0</v>
      </c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</row>
    <row r="112" spans="2:87" ht="14.25" customHeight="1" x14ac:dyDescent="0.2"/>
    <row r="113" spans="2:63" ht="14.25" customHeight="1" x14ac:dyDescent="0.2">
      <c r="B113" s="201" t="s">
        <v>0</v>
      </c>
      <c r="C113" s="202" t="s">
        <v>209</v>
      </c>
      <c r="D113" s="202"/>
      <c r="E113" s="202"/>
      <c r="F113" s="202"/>
      <c r="G113" s="202"/>
      <c r="H113" s="202"/>
      <c r="I113" s="202"/>
      <c r="J113" s="202"/>
      <c r="K113" s="202"/>
      <c r="L113" s="202"/>
      <c r="M113" s="117"/>
      <c r="O113" s="201" t="s">
        <v>0</v>
      </c>
      <c r="P113" s="202" t="s">
        <v>102</v>
      </c>
      <c r="Q113" s="202"/>
      <c r="R113" s="202"/>
      <c r="S113" s="202"/>
      <c r="T113" s="202"/>
      <c r="U113" s="202"/>
      <c r="V113" s="202"/>
      <c r="W113" s="202"/>
      <c r="X113" s="202"/>
      <c r="Y113" s="202"/>
      <c r="Z113" s="117"/>
      <c r="AB113" s="201" t="s">
        <v>0</v>
      </c>
      <c r="AC113" s="202" t="s">
        <v>211</v>
      </c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117"/>
      <c r="AO113" s="201" t="s">
        <v>0</v>
      </c>
      <c r="AP113" s="202" t="s">
        <v>291</v>
      </c>
      <c r="AQ113" s="202"/>
      <c r="AR113" s="202"/>
      <c r="AS113" s="202"/>
      <c r="AT113" s="202"/>
      <c r="AU113" s="202"/>
      <c r="AV113" s="202"/>
      <c r="AW113" s="202"/>
      <c r="AX113" s="202"/>
      <c r="AY113" s="202"/>
      <c r="AZ113" s="14"/>
      <c r="BA113" s="201" t="s">
        <v>0</v>
      </c>
      <c r="BB113" s="202" t="s">
        <v>291</v>
      </c>
      <c r="BC113" s="202"/>
      <c r="BD113" s="202"/>
      <c r="BE113" s="202"/>
      <c r="BF113" s="202"/>
      <c r="BG113" s="202"/>
      <c r="BH113" s="202"/>
      <c r="BI113" s="202"/>
      <c r="BJ113" s="202"/>
      <c r="BK113" s="202"/>
    </row>
    <row r="114" spans="2:63" ht="14.25" customHeight="1" x14ac:dyDescent="0.2">
      <c r="B114" s="201"/>
      <c r="C114" s="17">
        <v>2004</v>
      </c>
      <c r="D114" s="18">
        <v>2005</v>
      </c>
      <c r="E114" s="17">
        <v>2006</v>
      </c>
      <c r="F114" s="18">
        <v>2007</v>
      </c>
      <c r="G114" s="17">
        <v>2008</v>
      </c>
      <c r="H114" s="18">
        <v>2009</v>
      </c>
      <c r="I114" s="17">
        <v>2010</v>
      </c>
      <c r="J114" s="18">
        <v>2011</v>
      </c>
      <c r="K114" s="17">
        <v>2012</v>
      </c>
      <c r="L114" s="17">
        <v>2013</v>
      </c>
      <c r="M114" s="17" t="s">
        <v>210</v>
      </c>
      <c r="O114" s="201"/>
      <c r="P114" s="17">
        <v>9</v>
      </c>
      <c r="Q114" s="18">
        <v>10</v>
      </c>
      <c r="R114" s="18">
        <v>11</v>
      </c>
      <c r="S114" s="18">
        <v>12</v>
      </c>
      <c r="T114" s="18">
        <v>13</v>
      </c>
      <c r="U114" s="18">
        <v>14</v>
      </c>
      <c r="V114" s="18">
        <v>15</v>
      </c>
      <c r="W114" s="18">
        <v>16</v>
      </c>
      <c r="X114" s="18">
        <v>17</v>
      </c>
      <c r="Y114" s="117">
        <v>18</v>
      </c>
      <c r="Z114" s="17" t="s">
        <v>210</v>
      </c>
      <c r="AB114" s="201"/>
      <c r="AC114" s="17">
        <v>9</v>
      </c>
      <c r="AD114" s="18">
        <v>10</v>
      </c>
      <c r="AE114" s="18">
        <v>11</v>
      </c>
      <c r="AF114" s="18">
        <v>12</v>
      </c>
      <c r="AG114" s="18">
        <v>13</v>
      </c>
      <c r="AH114" s="18">
        <v>14</v>
      </c>
      <c r="AI114" s="18">
        <v>15</v>
      </c>
      <c r="AJ114" s="18">
        <v>16</v>
      </c>
      <c r="AK114" s="18">
        <v>17</v>
      </c>
      <c r="AL114" s="117">
        <v>18</v>
      </c>
      <c r="AM114" s="17" t="s">
        <v>210</v>
      </c>
      <c r="AO114" s="201"/>
      <c r="AP114" s="17">
        <v>9</v>
      </c>
      <c r="AQ114" s="18">
        <v>10</v>
      </c>
      <c r="AR114" s="18">
        <v>11</v>
      </c>
      <c r="AS114" s="18">
        <v>12</v>
      </c>
      <c r="AT114" s="18">
        <v>13</v>
      </c>
      <c r="AU114" s="18">
        <v>14</v>
      </c>
      <c r="AV114" s="18">
        <v>15</v>
      </c>
      <c r="AW114" s="18">
        <v>16</v>
      </c>
      <c r="AX114" s="18">
        <v>17</v>
      </c>
      <c r="AY114" s="117">
        <v>18</v>
      </c>
      <c r="AZ114" s="14"/>
      <c r="BA114" s="201"/>
      <c r="BB114" s="17">
        <v>9</v>
      </c>
      <c r="BC114" s="18">
        <v>10</v>
      </c>
      <c r="BD114" s="18">
        <v>11</v>
      </c>
      <c r="BE114" s="18">
        <v>12</v>
      </c>
      <c r="BF114" s="18">
        <v>13</v>
      </c>
      <c r="BG114" s="18">
        <v>14</v>
      </c>
      <c r="BH114" s="18">
        <v>15</v>
      </c>
      <c r="BI114" s="18">
        <v>16</v>
      </c>
      <c r="BJ114" s="18">
        <v>17</v>
      </c>
      <c r="BK114" s="119">
        <v>18</v>
      </c>
    </row>
    <row r="115" spans="2:63" ht="14.25" customHeight="1" x14ac:dyDescent="0.2">
      <c r="B115" s="19" t="s">
        <v>103</v>
      </c>
      <c r="C115" s="8">
        <v>26.28</v>
      </c>
      <c r="D115" s="8">
        <v>25.42</v>
      </c>
      <c r="E115" s="8">
        <v>24.15</v>
      </c>
      <c r="F115" s="8">
        <v>23</v>
      </c>
      <c r="G115" s="8">
        <v>22.08</v>
      </c>
      <c r="H115" s="8">
        <v>21.54</v>
      </c>
      <c r="I115" s="8">
        <v>21.54</v>
      </c>
      <c r="J115" s="8">
        <v>20.9</v>
      </c>
      <c r="K115" s="8">
        <v>20.83</v>
      </c>
      <c r="L115" s="8">
        <v>20.83</v>
      </c>
      <c r="M115" s="7">
        <f>COUNT(C115:L115)</f>
        <v>10</v>
      </c>
      <c r="O115" s="19" t="s">
        <v>103</v>
      </c>
      <c r="P115" s="7">
        <v>1</v>
      </c>
      <c r="Q115" s="7">
        <v>2</v>
      </c>
      <c r="R115" s="7">
        <v>1</v>
      </c>
      <c r="S115" s="7">
        <v>3</v>
      </c>
      <c r="T115" s="7">
        <v>2</v>
      </c>
      <c r="U115" s="7">
        <v>10</v>
      </c>
      <c r="V115" s="7">
        <v>24</v>
      </c>
      <c r="W115" s="7">
        <v>18</v>
      </c>
      <c r="X115" s="7">
        <v>33</v>
      </c>
      <c r="Y115" s="7">
        <v>72</v>
      </c>
      <c r="Z115" s="7">
        <f>COUNT(P115:Y115)</f>
        <v>10</v>
      </c>
      <c r="AB115" s="19" t="s">
        <v>103</v>
      </c>
      <c r="AC115" s="7">
        <v>1</v>
      </c>
      <c r="AD115" s="7">
        <v>1</v>
      </c>
      <c r="AE115" s="7">
        <v>1</v>
      </c>
      <c r="AF115" s="7">
        <v>1</v>
      </c>
      <c r="AG115" s="7">
        <v>1</v>
      </c>
      <c r="AH115" s="7">
        <v>1</v>
      </c>
      <c r="AI115" s="7">
        <v>1</v>
      </c>
      <c r="AJ115" s="7">
        <v>1</v>
      </c>
      <c r="AK115" s="7">
        <v>1</v>
      </c>
      <c r="AL115" s="7">
        <v>3</v>
      </c>
      <c r="AM115" s="7">
        <f>COUNT(AC115:AL115)</f>
        <v>10</v>
      </c>
      <c r="AO115" s="19" t="s">
        <v>103</v>
      </c>
      <c r="AP115" s="8"/>
      <c r="AQ115" s="8">
        <v>-0.86</v>
      </c>
      <c r="AR115" s="8">
        <v>-1.27</v>
      </c>
      <c r="AS115" s="8">
        <v>-1.1499999999999999</v>
      </c>
      <c r="AT115" s="8">
        <v>-0.92</v>
      </c>
      <c r="AU115" s="8">
        <v>-0.54</v>
      </c>
      <c r="AV115" s="8">
        <v>0</v>
      </c>
      <c r="AW115" s="8">
        <v>-0.64</v>
      </c>
      <c r="AX115" s="8">
        <v>-7.0000000000000007E-2</v>
      </c>
      <c r="AY115" s="8">
        <v>0</v>
      </c>
      <c r="AZ115" s="14"/>
      <c r="BA115" s="19" t="s">
        <v>103</v>
      </c>
      <c r="BB115" s="8"/>
      <c r="BC115" s="8"/>
      <c r="BD115" s="8"/>
      <c r="BE115" s="8"/>
      <c r="BF115" s="8"/>
      <c r="BG115" s="8"/>
      <c r="BH115" s="8"/>
      <c r="BI115" s="8"/>
      <c r="BJ115" s="8"/>
      <c r="BK115" s="8"/>
    </row>
    <row r="116" spans="2:63" ht="14.25" customHeight="1" x14ac:dyDescent="0.2">
      <c r="B116" s="20" t="s">
        <v>104</v>
      </c>
      <c r="C116" s="11">
        <v>27.68</v>
      </c>
      <c r="D116" s="11">
        <v>27.11</v>
      </c>
      <c r="E116" s="11">
        <v>26</v>
      </c>
      <c r="F116" s="11">
        <v>25.07</v>
      </c>
      <c r="G116" s="11">
        <v>22.84</v>
      </c>
      <c r="H116" s="11">
        <v>22.43</v>
      </c>
      <c r="I116" s="11">
        <v>21.28</v>
      </c>
      <c r="J116" s="11">
        <v>20.59</v>
      </c>
      <c r="K116" s="11">
        <v>20.36</v>
      </c>
      <c r="L116" s="11">
        <v>20.69</v>
      </c>
      <c r="M116" s="10">
        <f t="shared" ref="M116:M179" si="200">COUNT(C116:L116)</f>
        <v>10</v>
      </c>
      <c r="O116" s="20" t="s">
        <v>104</v>
      </c>
      <c r="P116" s="9">
        <v>2</v>
      </c>
      <c r="Q116" s="9">
        <v>20</v>
      </c>
      <c r="R116" s="10">
        <v>46</v>
      </c>
      <c r="S116" s="10">
        <v>139</v>
      </c>
      <c r="T116" s="10">
        <v>22</v>
      </c>
      <c r="U116" s="10">
        <v>79</v>
      </c>
      <c r="V116" s="10">
        <v>15</v>
      </c>
      <c r="W116" s="10">
        <v>10</v>
      </c>
      <c r="X116" s="10">
        <v>9</v>
      </c>
      <c r="Y116" s="10">
        <v>46</v>
      </c>
      <c r="Z116" s="10">
        <f t="shared" ref="Z116:Z179" si="201">COUNT(P116:Y116)</f>
        <v>10</v>
      </c>
      <c r="AB116" s="20" t="s">
        <v>104</v>
      </c>
      <c r="AC116" s="9">
        <v>2</v>
      </c>
      <c r="AD116" s="9">
        <v>4</v>
      </c>
      <c r="AE116" s="10">
        <v>16</v>
      </c>
      <c r="AF116" s="10">
        <v>7</v>
      </c>
      <c r="AG116" s="10">
        <v>3</v>
      </c>
      <c r="AH116" s="10">
        <v>10</v>
      </c>
      <c r="AI116" s="10">
        <v>7</v>
      </c>
      <c r="AJ116" s="10">
        <v>2</v>
      </c>
      <c r="AK116" s="10">
        <v>8</v>
      </c>
      <c r="AL116" s="10">
        <v>17</v>
      </c>
      <c r="AM116" s="10">
        <f t="shared" ref="AM116:AM179" si="202">COUNT(AC116:AL116)</f>
        <v>10</v>
      </c>
      <c r="AO116" s="20" t="s">
        <v>104</v>
      </c>
      <c r="AP116" s="120"/>
      <c r="AQ116" s="120">
        <v>-0.56999999999999995</v>
      </c>
      <c r="AR116" s="11">
        <v>-1.1100000000000001</v>
      </c>
      <c r="AS116" s="11">
        <v>-0.93</v>
      </c>
      <c r="AT116" s="11">
        <v>-2.23</v>
      </c>
      <c r="AU116" s="11">
        <v>-0.41</v>
      </c>
      <c r="AV116" s="11">
        <v>-1.1499999999999999</v>
      </c>
      <c r="AW116" s="11">
        <v>-0.69</v>
      </c>
      <c r="AX116" s="11">
        <v>-0.23</v>
      </c>
      <c r="AY116" s="11">
        <v>0.33</v>
      </c>
      <c r="AZ116" s="14"/>
      <c r="BA116" s="20" t="s">
        <v>104</v>
      </c>
      <c r="BB116" s="120"/>
      <c r="BC116" s="120"/>
      <c r="BD116" s="11"/>
      <c r="BE116" s="11"/>
      <c r="BF116" s="11"/>
      <c r="BG116" s="11"/>
      <c r="BH116" s="11"/>
      <c r="BI116" s="11"/>
      <c r="BJ116" s="11"/>
      <c r="BK116" s="11"/>
    </row>
    <row r="117" spans="2:63" ht="14.25" customHeight="1" x14ac:dyDescent="0.2">
      <c r="B117" s="19" t="s">
        <v>105</v>
      </c>
      <c r="C117" s="8">
        <v>28.01</v>
      </c>
      <c r="D117" s="8">
        <v>26.6</v>
      </c>
      <c r="E117" s="8">
        <v>25.18</v>
      </c>
      <c r="F117" s="8">
        <v>24.64</v>
      </c>
      <c r="G117" s="8"/>
      <c r="H117" s="8"/>
      <c r="I117" s="8"/>
      <c r="J117" s="8">
        <v>21.43</v>
      </c>
      <c r="K117" s="8">
        <v>20.98</v>
      </c>
      <c r="L117" s="3"/>
      <c r="M117" s="34">
        <f t="shared" si="200"/>
        <v>6</v>
      </c>
      <c r="O117" s="19" t="s">
        <v>105</v>
      </c>
      <c r="P117" s="2">
        <v>3</v>
      </c>
      <c r="Q117" s="2">
        <v>5</v>
      </c>
      <c r="R117" s="2">
        <v>10</v>
      </c>
      <c r="S117" s="2">
        <v>2</v>
      </c>
      <c r="T117" s="2"/>
      <c r="U117" s="2"/>
      <c r="V117" s="2"/>
      <c r="W117" s="2">
        <v>78</v>
      </c>
      <c r="X117" s="2">
        <v>57</v>
      </c>
      <c r="Y117" s="2"/>
      <c r="Z117" s="34">
        <f t="shared" si="201"/>
        <v>6</v>
      </c>
      <c r="AB117" s="19" t="s">
        <v>105</v>
      </c>
      <c r="AC117" s="2">
        <v>3</v>
      </c>
      <c r="AD117" s="2">
        <v>5</v>
      </c>
      <c r="AE117" s="2">
        <v>10</v>
      </c>
      <c r="AF117" s="2">
        <v>2</v>
      </c>
      <c r="AG117" s="2"/>
      <c r="AH117" s="2"/>
      <c r="AI117" s="2"/>
      <c r="AJ117" s="2">
        <v>78</v>
      </c>
      <c r="AK117" s="2">
        <v>57</v>
      </c>
      <c r="AL117" s="2">
        <v>3</v>
      </c>
      <c r="AM117" s="34">
        <f t="shared" si="202"/>
        <v>7</v>
      </c>
      <c r="AO117" s="19" t="s">
        <v>105</v>
      </c>
      <c r="AP117" s="27"/>
      <c r="AQ117" s="27">
        <v>-1.41</v>
      </c>
      <c r="AR117" s="27">
        <v>-1.42</v>
      </c>
      <c r="AS117" s="27">
        <v>-0.54</v>
      </c>
      <c r="AT117" s="27"/>
      <c r="AU117" s="27"/>
      <c r="AV117" s="27"/>
      <c r="AW117" s="27"/>
      <c r="AX117" s="27">
        <v>-0.45</v>
      </c>
      <c r="AY117" s="27"/>
      <c r="AZ117" s="14"/>
      <c r="BA117" s="19" t="s">
        <v>105</v>
      </c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</row>
    <row r="118" spans="2:63" ht="14.25" customHeight="1" x14ac:dyDescent="0.2">
      <c r="B118" s="20" t="s">
        <v>106</v>
      </c>
      <c r="C118" s="11">
        <v>28.11</v>
      </c>
      <c r="D118" s="11">
        <v>26.82</v>
      </c>
      <c r="E118" s="11">
        <v>25.51</v>
      </c>
      <c r="F118" s="11">
        <v>24.12</v>
      </c>
      <c r="G118" s="11">
        <v>22.97</v>
      </c>
      <c r="H118" s="11">
        <v>21.77</v>
      </c>
      <c r="I118" s="11">
        <v>21.25</v>
      </c>
      <c r="J118" s="11">
        <v>21.33</v>
      </c>
      <c r="K118" s="11">
        <v>20.67</v>
      </c>
      <c r="L118" s="11">
        <v>21.26</v>
      </c>
      <c r="M118" s="10">
        <f t="shared" si="200"/>
        <v>10</v>
      </c>
      <c r="O118" s="20" t="s">
        <v>106</v>
      </c>
      <c r="P118" s="10">
        <v>4</v>
      </c>
      <c r="Q118" s="10">
        <v>9</v>
      </c>
      <c r="R118" s="10">
        <v>18</v>
      </c>
      <c r="S118" s="10">
        <v>29</v>
      </c>
      <c r="T118" s="10">
        <v>29</v>
      </c>
      <c r="U118" s="10">
        <v>16</v>
      </c>
      <c r="V118" s="10">
        <v>14</v>
      </c>
      <c r="W118" s="10">
        <v>59</v>
      </c>
      <c r="X118" s="10">
        <v>24</v>
      </c>
      <c r="Y118" s="10">
        <v>222</v>
      </c>
      <c r="Z118" s="10">
        <f t="shared" si="201"/>
        <v>10</v>
      </c>
      <c r="AB118" s="20" t="s">
        <v>106</v>
      </c>
      <c r="AC118" s="10">
        <v>4</v>
      </c>
      <c r="AD118" s="10">
        <v>9</v>
      </c>
      <c r="AE118" s="10">
        <v>18</v>
      </c>
      <c r="AF118" s="10">
        <v>14</v>
      </c>
      <c r="AG118" s="10">
        <v>13</v>
      </c>
      <c r="AH118" s="10">
        <v>16</v>
      </c>
      <c r="AI118" s="10">
        <v>14</v>
      </c>
      <c r="AJ118" s="10">
        <v>10</v>
      </c>
      <c r="AK118" s="10">
        <v>3</v>
      </c>
      <c r="AL118" s="10">
        <v>5</v>
      </c>
      <c r="AM118" s="10">
        <f t="shared" si="202"/>
        <v>10</v>
      </c>
      <c r="AO118" s="20" t="s">
        <v>106</v>
      </c>
      <c r="AP118" s="11"/>
      <c r="AQ118" s="11">
        <v>-1.29</v>
      </c>
      <c r="AR118" s="11">
        <v>-1.31</v>
      </c>
      <c r="AS118" s="11">
        <v>-1.39</v>
      </c>
      <c r="AT118" s="11">
        <v>-1.1499999999999999</v>
      </c>
      <c r="AU118" s="11">
        <v>-1.2</v>
      </c>
      <c r="AV118" s="11">
        <v>-0.52</v>
      </c>
      <c r="AW118" s="11">
        <v>0.08</v>
      </c>
      <c r="AX118" s="11">
        <v>-0.66</v>
      </c>
      <c r="AY118" s="11">
        <v>0.59</v>
      </c>
      <c r="AZ118" s="14"/>
      <c r="BA118" s="20" t="s">
        <v>106</v>
      </c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2:63" ht="14.25" customHeight="1" x14ac:dyDescent="0.2">
      <c r="B119" s="19" t="s">
        <v>107</v>
      </c>
      <c r="C119" s="8">
        <v>28.23</v>
      </c>
      <c r="D119" s="8">
        <v>25.99</v>
      </c>
      <c r="E119" s="8">
        <v>24.42</v>
      </c>
      <c r="F119" s="4">
        <v>22.66</v>
      </c>
      <c r="G119" s="8">
        <v>22.56</v>
      </c>
      <c r="H119" s="4">
        <v>22</v>
      </c>
      <c r="I119" s="4">
        <v>21.73</v>
      </c>
      <c r="J119" s="4">
        <v>21.32</v>
      </c>
      <c r="K119" s="4">
        <v>21.21</v>
      </c>
      <c r="L119" s="3">
        <v>21.01</v>
      </c>
      <c r="M119" s="34">
        <f t="shared" si="200"/>
        <v>10</v>
      </c>
      <c r="O119" s="19" t="s">
        <v>107</v>
      </c>
      <c r="P119" s="1">
        <v>5</v>
      </c>
      <c r="Q119" s="1">
        <v>3</v>
      </c>
      <c r="R119" s="2">
        <v>2</v>
      </c>
      <c r="S119" s="2">
        <v>1</v>
      </c>
      <c r="T119" s="2">
        <v>12</v>
      </c>
      <c r="U119" s="2">
        <v>23</v>
      </c>
      <c r="V119" s="2">
        <v>36</v>
      </c>
      <c r="W119" s="2">
        <v>57</v>
      </c>
      <c r="X119" s="2">
        <v>100</v>
      </c>
      <c r="Y119" s="2">
        <v>98</v>
      </c>
      <c r="Z119" s="34">
        <f t="shared" si="201"/>
        <v>10</v>
      </c>
      <c r="AB119" s="19" t="s">
        <v>107</v>
      </c>
      <c r="AC119" s="1">
        <v>5</v>
      </c>
      <c r="AD119" s="1">
        <v>2</v>
      </c>
      <c r="AE119" s="2">
        <v>2</v>
      </c>
      <c r="AF119" s="2">
        <v>1</v>
      </c>
      <c r="AG119" s="2">
        <v>8</v>
      </c>
      <c r="AH119" s="2">
        <v>12</v>
      </c>
      <c r="AI119" s="2">
        <v>22</v>
      </c>
      <c r="AJ119" s="2">
        <v>15</v>
      </c>
      <c r="AK119" s="2">
        <v>35</v>
      </c>
      <c r="AL119" s="2">
        <v>115</v>
      </c>
      <c r="AM119" s="34">
        <f t="shared" si="202"/>
        <v>10</v>
      </c>
      <c r="AO119" s="19" t="s">
        <v>107</v>
      </c>
      <c r="AP119" s="121"/>
      <c r="AQ119" s="121">
        <v>-2.2400000000000002</v>
      </c>
      <c r="AR119" s="27">
        <v>-1.57</v>
      </c>
      <c r="AS119" s="27">
        <v>-1.76</v>
      </c>
      <c r="AT119" s="27">
        <v>-0.1</v>
      </c>
      <c r="AU119" s="27">
        <v>-0.56000000000000005</v>
      </c>
      <c r="AV119" s="27">
        <v>-0.27</v>
      </c>
      <c r="AW119" s="27">
        <v>-0.41</v>
      </c>
      <c r="AX119" s="27">
        <v>-0.11</v>
      </c>
      <c r="AY119" s="27">
        <v>-0.2</v>
      </c>
      <c r="AZ119" s="14"/>
      <c r="BA119" s="19" t="s">
        <v>107</v>
      </c>
      <c r="BB119" s="121"/>
      <c r="BC119" s="121"/>
      <c r="BD119" s="27"/>
      <c r="BE119" s="27"/>
      <c r="BF119" s="27"/>
      <c r="BG119" s="27"/>
      <c r="BH119" s="27"/>
      <c r="BI119" s="27"/>
      <c r="BJ119" s="27"/>
      <c r="BK119" s="27"/>
    </row>
    <row r="120" spans="2:63" ht="14.25" customHeight="1" x14ac:dyDescent="0.2">
      <c r="B120" s="20" t="s">
        <v>108</v>
      </c>
      <c r="C120" s="11">
        <v>28.3</v>
      </c>
      <c r="D120" s="11">
        <v>26.96</v>
      </c>
      <c r="E120" s="11">
        <v>25.89</v>
      </c>
      <c r="F120" s="11">
        <v>24.61</v>
      </c>
      <c r="G120" s="11">
        <v>23</v>
      </c>
      <c r="H120" s="11">
        <v>22.29</v>
      </c>
      <c r="I120" s="11">
        <v>21.73</v>
      </c>
      <c r="J120" s="11">
        <v>21.47</v>
      </c>
      <c r="K120" s="11">
        <v>21.32</v>
      </c>
      <c r="L120" s="12">
        <v>21.06</v>
      </c>
      <c r="M120" s="35">
        <f t="shared" si="200"/>
        <v>10</v>
      </c>
      <c r="O120" s="20" t="s">
        <v>108</v>
      </c>
      <c r="P120" s="10">
        <v>6</v>
      </c>
      <c r="Q120" s="10">
        <v>13</v>
      </c>
      <c r="R120" s="10">
        <v>35</v>
      </c>
      <c r="S120" s="10">
        <v>77</v>
      </c>
      <c r="T120" s="10">
        <v>31</v>
      </c>
      <c r="U120" s="10">
        <v>55</v>
      </c>
      <c r="V120" s="10">
        <v>36</v>
      </c>
      <c r="W120" s="10">
        <v>93</v>
      </c>
      <c r="X120" s="10">
        <v>124</v>
      </c>
      <c r="Y120" s="10">
        <v>104</v>
      </c>
      <c r="Z120" s="35">
        <f t="shared" si="201"/>
        <v>10</v>
      </c>
      <c r="AB120" s="20" t="s">
        <v>108</v>
      </c>
      <c r="AC120" s="10">
        <v>6</v>
      </c>
      <c r="AD120" s="10">
        <v>12</v>
      </c>
      <c r="AE120" s="10">
        <v>18</v>
      </c>
      <c r="AF120" s="10">
        <v>19</v>
      </c>
      <c r="AG120" s="10">
        <v>13</v>
      </c>
      <c r="AH120" s="10">
        <v>17</v>
      </c>
      <c r="AI120" s="10">
        <v>13</v>
      </c>
      <c r="AJ120" s="10">
        <v>16</v>
      </c>
      <c r="AK120" s="10">
        <v>53</v>
      </c>
      <c r="AL120" s="10">
        <v>38</v>
      </c>
      <c r="AM120" s="35">
        <f t="shared" si="202"/>
        <v>10</v>
      </c>
      <c r="AO120" s="20" t="s">
        <v>108</v>
      </c>
      <c r="AP120" s="11"/>
      <c r="AQ120" s="11">
        <v>-1.34</v>
      </c>
      <c r="AR120" s="11">
        <v>-1.07</v>
      </c>
      <c r="AS120" s="11">
        <v>-1.28</v>
      </c>
      <c r="AT120" s="11">
        <v>-1.61</v>
      </c>
      <c r="AU120" s="11">
        <v>-0.71</v>
      </c>
      <c r="AV120" s="11">
        <v>-0.56000000000000005</v>
      </c>
      <c r="AW120" s="11">
        <v>-0.26</v>
      </c>
      <c r="AX120" s="11">
        <v>-0.15</v>
      </c>
      <c r="AY120" s="11">
        <v>-0.26</v>
      </c>
      <c r="AZ120" s="14"/>
      <c r="BA120" s="20" t="s">
        <v>108</v>
      </c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2:63" ht="14.25" customHeight="1" x14ac:dyDescent="0.2">
      <c r="B121" s="19" t="s">
        <v>109</v>
      </c>
      <c r="C121" s="8">
        <v>28.42</v>
      </c>
      <c r="D121" s="8">
        <v>27.96</v>
      </c>
      <c r="E121" s="8">
        <v>26.85</v>
      </c>
      <c r="F121" s="8"/>
      <c r="G121" s="8"/>
      <c r="H121" s="8"/>
      <c r="I121" s="8"/>
      <c r="J121" s="8"/>
      <c r="K121" s="8"/>
      <c r="L121" s="8"/>
      <c r="M121" s="7">
        <f t="shared" si="200"/>
        <v>3</v>
      </c>
      <c r="O121" s="19" t="s">
        <v>109</v>
      </c>
      <c r="P121" s="2">
        <v>7</v>
      </c>
      <c r="Q121" s="2">
        <v>70</v>
      </c>
      <c r="R121" s="2">
        <v>129</v>
      </c>
      <c r="S121" s="2"/>
      <c r="T121" s="2"/>
      <c r="U121" s="2"/>
      <c r="V121" s="2"/>
      <c r="W121" s="2"/>
      <c r="X121" s="2"/>
      <c r="Y121" s="2"/>
      <c r="Z121" s="7">
        <f t="shared" si="201"/>
        <v>3</v>
      </c>
      <c r="AB121" s="19" t="s">
        <v>109</v>
      </c>
      <c r="AC121" s="2">
        <v>6</v>
      </c>
      <c r="AD121" s="2">
        <v>16</v>
      </c>
      <c r="AE121" s="2">
        <v>1</v>
      </c>
      <c r="AF121" s="2">
        <v>31</v>
      </c>
      <c r="AG121" s="2">
        <v>87</v>
      </c>
      <c r="AH121" s="2">
        <v>331</v>
      </c>
      <c r="AI121" s="2">
        <v>370</v>
      </c>
      <c r="AJ121" s="2">
        <v>210</v>
      </c>
      <c r="AK121" s="2">
        <v>204</v>
      </c>
      <c r="AL121" s="2">
        <v>143</v>
      </c>
      <c r="AM121" s="7">
        <f t="shared" si="202"/>
        <v>10</v>
      </c>
      <c r="AO121" s="19" t="s">
        <v>109</v>
      </c>
      <c r="AP121" s="27"/>
      <c r="AQ121" s="27">
        <v>-0.46</v>
      </c>
      <c r="AR121" s="27">
        <v>-1.1100000000000001</v>
      </c>
      <c r="AS121" s="27"/>
      <c r="AT121" s="27"/>
      <c r="AU121" s="27"/>
      <c r="AV121" s="27"/>
      <c r="AW121" s="27"/>
      <c r="AX121" s="27"/>
      <c r="AY121" s="27"/>
      <c r="AZ121" s="14"/>
      <c r="BA121" s="19" t="s">
        <v>109</v>
      </c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</row>
    <row r="122" spans="2:63" ht="14.25" customHeight="1" x14ac:dyDescent="0.2">
      <c r="B122" s="20" t="s">
        <v>110</v>
      </c>
      <c r="C122" s="11">
        <v>28.51</v>
      </c>
      <c r="D122" s="11">
        <v>27.43</v>
      </c>
      <c r="E122" s="11">
        <v>26.49</v>
      </c>
      <c r="F122" s="11">
        <v>25.2</v>
      </c>
      <c r="G122" s="11">
        <v>23.67</v>
      </c>
      <c r="H122" s="11">
        <v>22.24</v>
      </c>
      <c r="I122" s="11">
        <v>21.23</v>
      </c>
      <c r="J122" s="11"/>
      <c r="K122" s="11"/>
      <c r="L122" s="11"/>
      <c r="M122" s="10">
        <f t="shared" si="200"/>
        <v>7</v>
      </c>
      <c r="O122" s="20" t="s">
        <v>110</v>
      </c>
      <c r="P122" s="10">
        <v>8</v>
      </c>
      <c r="Q122" s="10">
        <v>31</v>
      </c>
      <c r="R122" s="10">
        <v>81</v>
      </c>
      <c r="S122" s="10">
        <v>159</v>
      </c>
      <c r="T122" s="10">
        <v>100</v>
      </c>
      <c r="U122" s="10">
        <v>49</v>
      </c>
      <c r="V122" s="10">
        <v>12</v>
      </c>
      <c r="W122" s="10"/>
      <c r="X122" s="10"/>
      <c r="Y122" s="10"/>
      <c r="Z122" s="10">
        <f t="shared" si="201"/>
        <v>7</v>
      </c>
      <c r="AB122" s="20" t="s">
        <v>110</v>
      </c>
      <c r="AC122" s="10">
        <v>3</v>
      </c>
      <c r="AD122" s="10">
        <v>30</v>
      </c>
      <c r="AE122" s="10">
        <v>12</v>
      </c>
      <c r="AF122" s="10">
        <v>14</v>
      </c>
      <c r="AG122" s="10">
        <v>8</v>
      </c>
      <c r="AH122" s="10">
        <v>9</v>
      </c>
      <c r="AI122" s="10">
        <v>7</v>
      </c>
      <c r="AJ122" s="10"/>
      <c r="AK122" s="10"/>
      <c r="AL122" s="10"/>
      <c r="AM122" s="10">
        <f t="shared" si="202"/>
        <v>7</v>
      </c>
      <c r="AO122" s="20" t="s">
        <v>110</v>
      </c>
      <c r="AP122" s="11"/>
      <c r="AQ122" s="11">
        <v>-1.08</v>
      </c>
      <c r="AR122" s="11">
        <v>-0.94</v>
      </c>
      <c r="AS122" s="11">
        <v>-1.29</v>
      </c>
      <c r="AT122" s="11">
        <v>-1.53</v>
      </c>
      <c r="AU122" s="11">
        <v>-1.43</v>
      </c>
      <c r="AV122" s="11">
        <v>-1.01</v>
      </c>
      <c r="AW122" s="11"/>
      <c r="AX122" s="11"/>
      <c r="AY122" s="11"/>
      <c r="AZ122" s="14"/>
      <c r="BA122" s="20" t="s">
        <v>110</v>
      </c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2:63" ht="14.25" customHeight="1" x14ac:dyDescent="0.2">
      <c r="B123" s="19" t="s">
        <v>111</v>
      </c>
      <c r="C123" s="8">
        <v>28.55</v>
      </c>
      <c r="D123" s="8">
        <v>26.87</v>
      </c>
      <c r="E123" s="8">
        <v>25.39</v>
      </c>
      <c r="F123" s="8">
        <v>23.97</v>
      </c>
      <c r="G123" s="8">
        <v>23.87</v>
      </c>
      <c r="H123" s="4">
        <v>23.31</v>
      </c>
      <c r="I123" s="8">
        <v>23.13</v>
      </c>
      <c r="J123" s="4">
        <v>23.15</v>
      </c>
      <c r="K123" s="4">
        <v>22.63</v>
      </c>
      <c r="L123" s="8">
        <v>22.97</v>
      </c>
      <c r="M123" s="7">
        <f t="shared" si="200"/>
        <v>10</v>
      </c>
      <c r="O123" s="19" t="s">
        <v>111</v>
      </c>
      <c r="P123" s="2">
        <v>9</v>
      </c>
      <c r="Q123" s="2">
        <v>10</v>
      </c>
      <c r="R123" s="2">
        <v>15</v>
      </c>
      <c r="S123" s="2">
        <v>17</v>
      </c>
      <c r="T123" s="2">
        <v>140</v>
      </c>
      <c r="U123" s="2">
        <v>319</v>
      </c>
      <c r="V123" s="2">
        <v>559</v>
      </c>
      <c r="W123" s="2">
        <v>1242</v>
      </c>
      <c r="X123" s="2">
        <v>1163</v>
      </c>
      <c r="Y123" s="2">
        <v>1104</v>
      </c>
      <c r="Z123" s="7">
        <f t="shared" si="201"/>
        <v>10</v>
      </c>
      <c r="AB123" s="19" t="s">
        <v>111</v>
      </c>
      <c r="AC123" s="2">
        <v>6</v>
      </c>
      <c r="AD123" s="2">
        <v>3</v>
      </c>
      <c r="AE123" s="2">
        <v>2</v>
      </c>
      <c r="AF123" s="2">
        <v>1</v>
      </c>
      <c r="AG123" s="2">
        <v>42</v>
      </c>
      <c r="AH123" s="2">
        <v>134</v>
      </c>
      <c r="AI123" s="2">
        <v>1073</v>
      </c>
      <c r="AJ123" s="2">
        <v>433</v>
      </c>
      <c r="AK123" s="2">
        <v>270</v>
      </c>
      <c r="AL123" s="2">
        <v>118</v>
      </c>
      <c r="AM123" s="7">
        <f t="shared" si="202"/>
        <v>10</v>
      </c>
      <c r="AO123" s="19" t="s">
        <v>111</v>
      </c>
      <c r="AP123" s="27"/>
      <c r="AQ123" s="27">
        <v>-1.68</v>
      </c>
      <c r="AR123" s="27">
        <v>-1.48</v>
      </c>
      <c r="AS123" s="27">
        <v>-1.42</v>
      </c>
      <c r="AT123" s="27">
        <v>-0.1</v>
      </c>
      <c r="AU123" s="27">
        <v>-0.56000000000000005</v>
      </c>
      <c r="AV123" s="27">
        <v>-0.18</v>
      </c>
      <c r="AW123" s="27">
        <v>0.02</v>
      </c>
      <c r="AX123" s="27">
        <v>-0.52</v>
      </c>
      <c r="AY123" s="27">
        <v>0.34</v>
      </c>
      <c r="AZ123" s="14"/>
      <c r="BA123" s="19" t="s">
        <v>111</v>
      </c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</row>
    <row r="124" spans="2:63" ht="14.25" customHeight="1" x14ac:dyDescent="0.2">
      <c r="B124" s="20" t="s">
        <v>112</v>
      </c>
      <c r="C124" s="11">
        <v>28.58</v>
      </c>
      <c r="D124" s="11">
        <v>28.21</v>
      </c>
      <c r="E124" s="11">
        <v>26.54</v>
      </c>
      <c r="F124" s="11"/>
      <c r="G124" s="11">
        <v>25.96</v>
      </c>
      <c r="H124" s="11">
        <v>22.9</v>
      </c>
      <c r="I124" s="13"/>
      <c r="J124" s="11">
        <v>21.8</v>
      </c>
      <c r="K124" s="13">
        <v>21.31</v>
      </c>
      <c r="L124" s="13"/>
      <c r="M124" s="36">
        <f t="shared" si="200"/>
        <v>7</v>
      </c>
      <c r="O124" s="20" t="s">
        <v>112</v>
      </c>
      <c r="P124" s="10">
        <v>10</v>
      </c>
      <c r="Q124" s="10">
        <v>107</v>
      </c>
      <c r="R124" s="10">
        <v>87</v>
      </c>
      <c r="S124" s="10"/>
      <c r="T124" s="10">
        <v>1323</v>
      </c>
      <c r="U124" s="10">
        <v>172</v>
      </c>
      <c r="V124" s="10"/>
      <c r="W124" s="10">
        <v>188</v>
      </c>
      <c r="X124" s="10">
        <v>121</v>
      </c>
      <c r="Y124" s="10"/>
      <c r="Z124" s="36">
        <f t="shared" si="201"/>
        <v>7</v>
      </c>
      <c r="AB124" s="20" t="s">
        <v>112</v>
      </c>
      <c r="AC124" s="10">
        <v>2</v>
      </c>
      <c r="AD124" s="10">
        <v>4</v>
      </c>
      <c r="AE124" s="10">
        <v>6</v>
      </c>
      <c r="AF124" s="10">
        <v>9</v>
      </c>
      <c r="AG124" s="10">
        <v>8</v>
      </c>
      <c r="AH124" s="10">
        <v>3</v>
      </c>
      <c r="AI124" s="10">
        <v>2</v>
      </c>
      <c r="AJ124" s="10">
        <v>7</v>
      </c>
      <c r="AK124" s="10">
        <v>25</v>
      </c>
      <c r="AL124" s="10">
        <v>2</v>
      </c>
      <c r="AM124" s="36">
        <f t="shared" si="202"/>
        <v>10</v>
      </c>
      <c r="AO124" s="20" t="s">
        <v>112</v>
      </c>
      <c r="AP124" s="11"/>
      <c r="AQ124" s="11">
        <v>-0.37</v>
      </c>
      <c r="AR124" s="11">
        <v>-1.67</v>
      </c>
      <c r="AS124" s="11"/>
      <c r="AT124" s="11"/>
      <c r="AU124" s="11">
        <v>-3.06</v>
      </c>
      <c r="AV124" s="11"/>
      <c r="AW124" s="11"/>
      <c r="AX124" s="11">
        <v>-0.49</v>
      </c>
      <c r="AY124" s="11"/>
      <c r="AZ124" s="14"/>
      <c r="BA124" s="20" t="s">
        <v>112</v>
      </c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</row>
    <row r="125" spans="2:63" ht="14.25" customHeight="1" x14ac:dyDescent="0.2">
      <c r="B125" s="19" t="s">
        <v>113</v>
      </c>
      <c r="C125" s="8">
        <v>28.73</v>
      </c>
      <c r="D125" s="8">
        <v>26.68</v>
      </c>
      <c r="E125" s="8">
        <v>25.08</v>
      </c>
      <c r="F125" s="8">
        <v>24.17</v>
      </c>
      <c r="G125" s="8">
        <v>23.71</v>
      </c>
      <c r="H125" s="8">
        <v>22.59</v>
      </c>
      <c r="I125" s="4">
        <v>22.37</v>
      </c>
      <c r="J125" s="4">
        <v>21.99</v>
      </c>
      <c r="K125" s="4">
        <v>21.38</v>
      </c>
      <c r="L125" s="8">
        <v>21.38</v>
      </c>
      <c r="M125" s="7">
        <f t="shared" si="200"/>
        <v>10</v>
      </c>
      <c r="O125" s="19" t="s">
        <v>113</v>
      </c>
      <c r="P125" s="2">
        <v>11</v>
      </c>
      <c r="Q125" s="2">
        <v>7</v>
      </c>
      <c r="R125" s="2">
        <v>8</v>
      </c>
      <c r="S125" s="2">
        <v>35</v>
      </c>
      <c r="T125" s="2">
        <v>107</v>
      </c>
      <c r="U125" s="2">
        <v>103</v>
      </c>
      <c r="V125" s="2">
        <v>173</v>
      </c>
      <c r="W125" s="2">
        <v>252</v>
      </c>
      <c r="X125" s="2">
        <v>147</v>
      </c>
      <c r="Y125" s="2">
        <v>212</v>
      </c>
      <c r="Z125" s="7">
        <f t="shared" si="201"/>
        <v>10</v>
      </c>
      <c r="AB125" s="19" t="s">
        <v>113</v>
      </c>
      <c r="AC125" s="2">
        <v>11</v>
      </c>
      <c r="AD125" s="2">
        <v>4</v>
      </c>
      <c r="AE125" s="2">
        <v>6</v>
      </c>
      <c r="AF125" s="2">
        <v>14</v>
      </c>
      <c r="AG125" s="2">
        <v>15</v>
      </c>
      <c r="AH125" s="2">
        <v>8</v>
      </c>
      <c r="AI125" s="2">
        <v>10</v>
      </c>
      <c r="AJ125" s="2">
        <v>13</v>
      </c>
      <c r="AK125" s="2">
        <v>21</v>
      </c>
      <c r="AL125" s="2">
        <v>17</v>
      </c>
      <c r="AM125" s="7">
        <f t="shared" si="202"/>
        <v>10</v>
      </c>
      <c r="AO125" s="19" t="s">
        <v>113</v>
      </c>
      <c r="AP125" s="27"/>
      <c r="AQ125" s="27">
        <v>-2.0499999999999998</v>
      </c>
      <c r="AR125" s="27">
        <v>-1.6</v>
      </c>
      <c r="AS125" s="27">
        <v>-0.91</v>
      </c>
      <c r="AT125" s="27">
        <v>-0.46</v>
      </c>
      <c r="AU125" s="27">
        <v>-1.1200000000000001</v>
      </c>
      <c r="AV125" s="27">
        <v>-0.22</v>
      </c>
      <c r="AW125" s="27">
        <v>-0.38</v>
      </c>
      <c r="AX125" s="27">
        <v>-0.61</v>
      </c>
      <c r="AY125" s="27">
        <v>0</v>
      </c>
      <c r="AZ125" s="14"/>
      <c r="BA125" s="19" t="s">
        <v>113</v>
      </c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</row>
    <row r="126" spans="2:63" ht="14.25" customHeight="1" x14ac:dyDescent="0.2">
      <c r="B126" s="20" t="s">
        <v>114</v>
      </c>
      <c r="C126" s="11">
        <v>28.77</v>
      </c>
      <c r="D126" s="11">
        <v>28.45</v>
      </c>
      <c r="E126" s="11">
        <v>28.39</v>
      </c>
      <c r="F126" s="11">
        <v>27.11</v>
      </c>
      <c r="G126" s="11">
        <v>25.19</v>
      </c>
      <c r="H126" s="11">
        <v>23.26</v>
      </c>
      <c r="I126" s="11">
        <v>21.98</v>
      </c>
      <c r="J126" s="11">
        <v>21.77</v>
      </c>
      <c r="K126" s="11">
        <v>22.5</v>
      </c>
      <c r="L126" s="11">
        <v>22</v>
      </c>
      <c r="M126" s="10">
        <f t="shared" si="200"/>
        <v>10</v>
      </c>
      <c r="O126" s="20" t="s">
        <v>114</v>
      </c>
      <c r="P126" s="10">
        <v>12</v>
      </c>
      <c r="Q126" s="10">
        <v>151</v>
      </c>
      <c r="R126" s="10">
        <v>583</v>
      </c>
      <c r="S126" s="10">
        <v>979</v>
      </c>
      <c r="T126" s="10">
        <v>680</v>
      </c>
      <c r="U126" s="10">
        <v>295</v>
      </c>
      <c r="V126" s="10">
        <v>72</v>
      </c>
      <c r="W126" s="10">
        <v>172</v>
      </c>
      <c r="X126" s="10">
        <v>984</v>
      </c>
      <c r="Y126" s="10">
        <v>504</v>
      </c>
      <c r="Z126" s="10">
        <f t="shared" si="201"/>
        <v>10</v>
      </c>
      <c r="AB126" s="20" t="s">
        <v>114</v>
      </c>
      <c r="AC126" s="10">
        <v>9</v>
      </c>
      <c r="AD126" s="10">
        <v>13</v>
      </c>
      <c r="AE126" s="10">
        <v>6</v>
      </c>
      <c r="AF126" s="10">
        <v>14</v>
      </c>
      <c r="AG126" s="10">
        <v>8</v>
      </c>
      <c r="AH126" s="10">
        <v>19</v>
      </c>
      <c r="AI126" s="10">
        <v>10</v>
      </c>
      <c r="AJ126" s="10">
        <v>3</v>
      </c>
      <c r="AK126" s="10">
        <v>4</v>
      </c>
      <c r="AL126" s="10">
        <v>2</v>
      </c>
      <c r="AM126" s="10">
        <f t="shared" si="202"/>
        <v>10</v>
      </c>
      <c r="AO126" s="20" t="s">
        <v>114</v>
      </c>
      <c r="AP126" s="11"/>
      <c r="AQ126" s="11">
        <v>-0.32</v>
      </c>
      <c r="AR126" s="11">
        <v>-0.06</v>
      </c>
      <c r="AS126" s="11">
        <v>-1.28</v>
      </c>
      <c r="AT126" s="11">
        <v>-1.92</v>
      </c>
      <c r="AU126" s="11">
        <v>-1.93</v>
      </c>
      <c r="AV126" s="11">
        <v>-1.28</v>
      </c>
      <c r="AW126" s="11">
        <v>-0.21</v>
      </c>
      <c r="AX126" s="11">
        <v>0.73</v>
      </c>
      <c r="AY126" s="11">
        <v>-0.5</v>
      </c>
      <c r="AZ126" s="14"/>
      <c r="BA126" s="20" t="s">
        <v>114</v>
      </c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</row>
    <row r="127" spans="2:63" ht="14.25" customHeight="1" x14ac:dyDescent="0.2">
      <c r="B127" s="19" t="s">
        <v>115</v>
      </c>
      <c r="C127" s="8">
        <v>28.78</v>
      </c>
      <c r="D127" s="8">
        <v>28.57</v>
      </c>
      <c r="E127" s="8">
        <v>27.84</v>
      </c>
      <c r="F127" s="8">
        <v>26.05</v>
      </c>
      <c r="G127" s="8">
        <v>24.15</v>
      </c>
      <c r="H127" s="8">
        <v>23.39</v>
      </c>
      <c r="I127" s="8">
        <v>22.56</v>
      </c>
      <c r="J127" s="8">
        <v>21.8</v>
      </c>
      <c r="K127" s="8">
        <v>21.84</v>
      </c>
      <c r="L127" s="8">
        <v>21.49</v>
      </c>
      <c r="M127" s="7">
        <f t="shared" si="200"/>
        <v>10</v>
      </c>
      <c r="O127" s="19" t="s">
        <v>115</v>
      </c>
      <c r="P127" s="2">
        <v>13</v>
      </c>
      <c r="Q127" s="2">
        <v>172</v>
      </c>
      <c r="R127" s="2">
        <v>354</v>
      </c>
      <c r="S127" s="2">
        <v>394</v>
      </c>
      <c r="T127" s="2">
        <v>195</v>
      </c>
      <c r="U127" s="2">
        <v>347</v>
      </c>
      <c r="V127" s="2">
        <v>252</v>
      </c>
      <c r="W127" s="2">
        <v>188</v>
      </c>
      <c r="X127" s="2">
        <v>390</v>
      </c>
      <c r="Y127" s="2">
        <v>326</v>
      </c>
      <c r="Z127" s="7">
        <f t="shared" si="201"/>
        <v>10</v>
      </c>
      <c r="AB127" s="19" t="s">
        <v>115</v>
      </c>
      <c r="AC127" s="2">
        <v>13</v>
      </c>
      <c r="AD127" s="2">
        <v>54</v>
      </c>
      <c r="AE127" s="2">
        <v>64</v>
      </c>
      <c r="AF127" s="2">
        <v>74</v>
      </c>
      <c r="AG127" s="2">
        <v>77</v>
      </c>
      <c r="AH127" s="2">
        <v>35</v>
      </c>
      <c r="AI127" s="2">
        <v>84</v>
      </c>
      <c r="AJ127" s="2">
        <v>71</v>
      </c>
      <c r="AK127" s="2">
        <v>52</v>
      </c>
      <c r="AL127" s="2">
        <v>84</v>
      </c>
      <c r="AM127" s="7">
        <f t="shared" si="202"/>
        <v>10</v>
      </c>
      <c r="AO127" s="19" t="s">
        <v>115</v>
      </c>
      <c r="AP127" s="27"/>
      <c r="AQ127" s="27">
        <v>-0.21</v>
      </c>
      <c r="AR127" s="27">
        <v>-0.73</v>
      </c>
      <c r="AS127" s="27">
        <v>-1.79</v>
      </c>
      <c r="AT127" s="27">
        <v>-1.9</v>
      </c>
      <c r="AU127" s="27">
        <v>-0.76</v>
      </c>
      <c r="AV127" s="27">
        <v>-0.83</v>
      </c>
      <c r="AW127" s="27">
        <v>-0.76</v>
      </c>
      <c r="AX127" s="27">
        <v>0.04</v>
      </c>
      <c r="AY127" s="27">
        <v>-0.35</v>
      </c>
      <c r="AZ127" s="14"/>
      <c r="BA127" s="19" t="s">
        <v>115</v>
      </c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</row>
    <row r="128" spans="2:63" ht="14.25" customHeight="1" x14ac:dyDescent="0.2">
      <c r="B128" s="20" t="s">
        <v>116</v>
      </c>
      <c r="C128" s="11">
        <v>28.79</v>
      </c>
      <c r="D128" s="11">
        <v>29.54</v>
      </c>
      <c r="E128" s="11"/>
      <c r="F128" s="11"/>
      <c r="G128" s="11"/>
      <c r="H128" s="11"/>
      <c r="I128" s="11"/>
      <c r="J128" s="11"/>
      <c r="K128" s="11"/>
      <c r="L128" s="11"/>
      <c r="M128" s="10">
        <f t="shared" si="200"/>
        <v>2</v>
      </c>
      <c r="O128" s="20" t="s">
        <v>116</v>
      </c>
      <c r="P128" s="10">
        <v>14</v>
      </c>
      <c r="Q128" s="10">
        <v>441</v>
      </c>
      <c r="R128" s="10"/>
      <c r="S128" s="10"/>
      <c r="T128" s="10"/>
      <c r="U128" s="10"/>
      <c r="V128" s="10"/>
      <c r="W128" s="10"/>
      <c r="X128" s="10"/>
      <c r="Y128" s="10"/>
      <c r="Z128" s="10">
        <f t="shared" si="201"/>
        <v>2</v>
      </c>
      <c r="AB128" s="20" t="s">
        <v>116</v>
      </c>
      <c r="AC128" s="10">
        <v>7</v>
      </c>
      <c r="AD128" s="10">
        <v>134</v>
      </c>
      <c r="AE128" s="10"/>
      <c r="AF128" s="10"/>
      <c r="AG128" s="10"/>
      <c r="AH128" s="10"/>
      <c r="AI128" s="10"/>
      <c r="AJ128" s="10"/>
      <c r="AK128" s="10"/>
      <c r="AL128" s="10"/>
      <c r="AM128" s="10">
        <f t="shared" si="202"/>
        <v>2</v>
      </c>
      <c r="AO128" s="20" t="s">
        <v>116</v>
      </c>
      <c r="AP128" s="11"/>
      <c r="AQ128" s="11">
        <v>0.75</v>
      </c>
      <c r="AR128" s="11"/>
      <c r="AS128" s="11"/>
      <c r="AT128" s="11"/>
      <c r="AU128" s="11"/>
      <c r="AV128" s="11"/>
      <c r="AW128" s="11"/>
      <c r="AX128" s="11"/>
      <c r="AY128" s="11"/>
      <c r="AZ128" s="14"/>
      <c r="BA128" s="20" t="s">
        <v>116</v>
      </c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</row>
    <row r="129" spans="2:63" ht="14.25" customHeight="1" x14ac:dyDescent="0.2">
      <c r="B129" s="19" t="s">
        <v>117</v>
      </c>
      <c r="C129" s="8">
        <v>28.79</v>
      </c>
      <c r="D129" s="8">
        <v>27.61</v>
      </c>
      <c r="E129" s="8">
        <v>27.46</v>
      </c>
      <c r="F129" s="8">
        <v>25.96</v>
      </c>
      <c r="G129" s="8">
        <v>25.66</v>
      </c>
      <c r="H129" s="8">
        <v>24.24</v>
      </c>
      <c r="I129" s="8">
        <v>23.71</v>
      </c>
      <c r="J129" s="8">
        <v>22.21</v>
      </c>
      <c r="K129" s="8">
        <v>21.49</v>
      </c>
      <c r="L129" s="8">
        <v>20.77</v>
      </c>
      <c r="M129" s="7">
        <f t="shared" si="200"/>
        <v>10</v>
      </c>
      <c r="O129" s="19" t="s">
        <v>117</v>
      </c>
      <c r="P129" s="2">
        <v>14</v>
      </c>
      <c r="Q129" s="2">
        <v>45</v>
      </c>
      <c r="R129" s="2">
        <v>250</v>
      </c>
      <c r="S129" s="2">
        <v>363</v>
      </c>
      <c r="T129" s="2">
        <v>1063</v>
      </c>
      <c r="U129" s="2">
        <v>973</v>
      </c>
      <c r="V129" s="2">
        <v>1126</v>
      </c>
      <c r="W129" s="2">
        <v>385</v>
      </c>
      <c r="X129" s="2">
        <v>207</v>
      </c>
      <c r="Y129" s="2">
        <v>74</v>
      </c>
      <c r="Z129" s="7">
        <f t="shared" si="201"/>
        <v>10</v>
      </c>
      <c r="AB129" s="19" t="s">
        <v>117</v>
      </c>
      <c r="AC129" s="2">
        <v>3</v>
      </c>
      <c r="AD129" s="2">
        <v>4</v>
      </c>
      <c r="AE129" s="2">
        <v>77</v>
      </c>
      <c r="AF129" s="2">
        <v>56</v>
      </c>
      <c r="AG129" s="2">
        <v>19</v>
      </c>
      <c r="AH129" s="2">
        <v>5</v>
      </c>
      <c r="AI129" s="2">
        <v>12</v>
      </c>
      <c r="AJ129" s="2">
        <v>14</v>
      </c>
      <c r="AK129" s="2">
        <v>1</v>
      </c>
      <c r="AL129" s="2">
        <v>1</v>
      </c>
      <c r="AM129" s="7">
        <f t="shared" si="202"/>
        <v>10</v>
      </c>
      <c r="AO129" s="19" t="s">
        <v>117</v>
      </c>
      <c r="AP129" s="27"/>
      <c r="AQ129" s="27">
        <v>-1.18</v>
      </c>
      <c r="AR129" s="27">
        <v>-0.15</v>
      </c>
      <c r="AS129" s="27">
        <v>-1.5</v>
      </c>
      <c r="AT129" s="27">
        <v>-0.3</v>
      </c>
      <c r="AU129" s="27">
        <v>-1.42</v>
      </c>
      <c r="AV129" s="27">
        <v>-0.53</v>
      </c>
      <c r="AW129" s="27">
        <v>-1.5</v>
      </c>
      <c r="AX129" s="27">
        <v>-0.72</v>
      </c>
      <c r="AY129" s="27">
        <v>-0.72</v>
      </c>
      <c r="AZ129" s="14"/>
      <c r="BA129" s="19" t="s">
        <v>117</v>
      </c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</row>
    <row r="130" spans="2:63" ht="14.25" customHeight="1" x14ac:dyDescent="0.2">
      <c r="B130" s="20" t="s">
        <v>118</v>
      </c>
      <c r="C130" s="11">
        <v>28.8</v>
      </c>
      <c r="D130" s="11">
        <v>27.09</v>
      </c>
      <c r="E130" s="11">
        <v>25.82</v>
      </c>
      <c r="F130" s="11">
        <v>24.43</v>
      </c>
      <c r="G130" s="11">
        <v>23.67</v>
      </c>
      <c r="H130" s="11">
        <v>22.95</v>
      </c>
      <c r="I130" s="11">
        <v>22.64</v>
      </c>
      <c r="J130" s="11">
        <v>22.38</v>
      </c>
      <c r="K130" s="11"/>
      <c r="L130" s="11"/>
      <c r="M130" s="10">
        <f t="shared" si="200"/>
        <v>8</v>
      </c>
      <c r="O130" s="20" t="s">
        <v>118</v>
      </c>
      <c r="P130" s="10">
        <v>16</v>
      </c>
      <c r="Q130" s="10">
        <v>19</v>
      </c>
      <c r="R130" s="10">
        <v>30</v>
      </c>
      <c r="S130" s="10">
        <v>56</v>
      </c>
      <c r="T130" s="10">
        <v>100</v>
      </c>
      <c r="U130" s="10">
        <v>190</v>
      </c>
      <c r="V130" s="10">
        <v>283</v>
      </c>
      <c r="W130" s="10">
        <v>481</v>
      </c>
      <c r="X130" s="10"/>
      <c r="Y130" s="10"/>
      <c r="Z130" s="10">
        <f t="shared" si="201"/>
        <v>8</v>
      </c>
      <c r="AB130" s="20" t="s">
        <v>118</v>
      </c>
      <c r="AC130" s="10">
        <v>4</v>
      </c>
      <c r="AD130" s="10">
        <v>12</v>
      </c>
      <c r="AE130" s="10">
        <v>22</v>
      </c>
      <c r="AF130" s="10">
        <v>28</v>
      </c>
      <c r="AG130" s="10">
        <v>100</v>
      </c>
      <c r="AH130" s="10">
        <v>190</v>
      </c>
      <c r="AI130" s="10">
        <v>283</v>
      </c>
      <c r="AJ130" s="10">
        <v>481</v>
      </c>
      <c r="AK130" s="10"/>
      <c r="AL130" s="10"/>
      <c r="AM130" s="10">
        <f t="shared" si="202"/>
        <v>8</v>
      </c>
      <c r="AO130" s="20" t="s">
        <v>118</v>
      </c>
      <c r="AP130" s="11"/>
      <c r="AQ130" s="11">
        <v>-1.71</v>
      </c>
      <c r="AR130" s="11">
        <v>-1.27</v>
      </c>
      <c r="AS130" s="11">
        <v>-1.39</v>
      </c>
      <c r="AT130" s="11">
        <v>-0.76</v>
      </c>
      <c r="AU130" s="11">
        <v>-0.72</v>
      </c>
      <c r="AV130" s="11">
        <v>-0.31</v>
      </c>
      <c r="AW130" s="11">
        <v>-0.26</v>
      </c>
      <c r="AX130" s="11"/>
      <c r="AY130" s="11"/>
      <c r="AZ130" s="14"/>
      <c r="BA130" s="20" t="s">
        <v>118</v>
      </c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</row>
    <row r="131" spans="2:63" ht="14.25" customHeight="1" x14ac:dyDescent="0.2">
      <c r="B131" s="19" t="s">
        <v>119</v>
      </c>
      <c r="C131" s="8">
        <v>28.83</v>
      </c>
      <c r="D131" s="8">
        <v>27.4</v>
      </c>
      <c r="E131" s="8">
        <v>26.65</v>
      </c>
      <c r="F131" s="8">
        <v>24.41</v>
      </c>
      <c r="G131" s="8">
        <v>23.11</v>
      </c>
      <c r="H131" s="8">
        <v>22.36</v>
      </c>
      <c r="I131" s="8">
        <v>22.22</v>
      </c>
      <c r="J131" s="8"/>
      <c r="K131" s="4"/>
      <c r="L131" s="8"/>
      <c r="M131" s="7">
        <f t="shared" si="200"/>
        <v>7</v>
      </c>
      <c r="O131" s="19" t="s">
        <v>119</v>
      </c>
      <c r="P131" s="2">
        <v>17</v>
      </c>
      <c r="Q131" s="2">
        <v>29</v>
      </c>
      <c r="R131" s="2">
        <v>100</v>
      </c>
      <c r="S131" s="2">
        <v>54</v>
      </c>
      <c r="T131" s="2">
        <v>39</v>
      </c>
      <c r="U131" s="2">
        <v>67</v>
      </c>
      <c r="V131" s="2">
        <v>129</v>
      </c>
      <c r="W131" s="2"/>
      <c r="X131" s="2"/>
      <c r="Y131" s="2"/>
      <c r="Z131" s="7">
        <f t="shared" si="201"/>
        <v>7</v>
      </c>
      <c r="AB131" s="19" t="s">
        <v>119</v>
      </c>
      <c r="AC131" s="2">
        <v>2</v>
      </c>
      <c r="AD131" s="2">
        <v>5</v>
      </c>
      <c r="AE131" s="2">
        <v>5</v>
      </c>
      <c r="AF131" s="2">
        <v>8</v>
      </c>
      <c r="AG131" s="2">
        <v>34</v>
      </c>
      <c r="AH131" s="2">
        <v>9</v>
      </c>
      <c r="AI131" s="2">
        <v>83</v>
      </c>
      <c r="AJ131" s="2"/>
      <c r="AK131" s="2"/>
      <c r="AL131" s="2"/>
      <c r="AM131" s="7">
        <f t="shared" si="202"/>
        <v>7</v>
      </c>
      <c r="AO131" s="19" t="s">
        <v>119</v>
      </c>
      <c r="AP131" s="27"/>
      <c r="AQ131" s="27">
        <v>-1.43</v>
      </c>
      <c r="AR131" s="27">
        <v>-0.75</v>
      </c>
      <c r="AS131" s="27">
        <v>-2.2400000000000002</v>
      </c>
      <c r="AT131" s="27">
        <v>-1.3</v>
      </c>
      <c r="AU131" s="27">
        <v>-0.75</v>
      </c>
      <c r="AV131" s="27">
        <v>-0.14000000000000001</v>
      </c>
      <c r="AW131" s="27"/>
      <c r="AX131" s="27"/>
      <c r="AY131" s="27"/>
      <c r="AZ131" s="14"/>
      <c r="BA131" s="19" t="s">
        <v>119</v>
      </c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</row>
    <row r="132" spans="2:63" ht="14.25" customHeight="1" x14ac:dyDescent="0.2">
      <c r="B132" s="20" t="s">
        <v>120</v>
      </c>
      <c r="C132" s="11">
        <v>28.87</v>
      </c>
      <c r="D132" s="11">
        <v>26.91</v>
      </c>
      <c r="E132" s="11">
        <v>26.29</v>
      </c>
      <c r="F132" s="11"/>
      <c r="G132" s="11"/>
      <c r="H132" s="11"/>
      <c r="I132" s="11"/>
      <c r="J132" s="11"/>
      <c r="K132" s="11"/>
      <c r="L132" s="11"/>
      <c r="M132" s="10">
        <f t="shared" si="200"/>
        <v>3</v>
      </c>
      <c r="O132" s="20" t="s">
        <v>120</v>
      </c>
      <c r="P132" s="10">
        <v>18</v>
      </c>
      <c r="Q132" s="10">
        <v>12</v>
      </c>
      <c r="R132" s="10">
        <v>65</v>
      </c>
      <c r="S132" s="10"/>
      <c r="T132" s="10"/>
      <c r="U132" s="10"/>
      <c r="V132" s="10"/>
      <c r="W132" s="10"/>
      <c r="X132" s="10"/>
      <c r="Y132" s="10"/>
      <c r="Z132" s="10">
        <f t="shared" si="201"/>
        <v>3</v>
      </c>
      <c r="AB132" s="20" t="s">
        <v>120</v>
      </c>
      <c r="AC132" s="10">
        <v>12</v>
      </c>
      <c r="AD132" s="10">
        <v>8</v>
      </c>
      <c r="AE132" s="10">
        <v>65</v>
      </c>
      <c r="AF132" s="10"/>
      <c r="AG132" s="10"/>
      <c r="AH132" s="10"/>
      <c r="AI132" s="10"/>
      <c r="AJ132" s="10"/>
      <c r="AK132" s="10"/>
      <c r="AL132" s="10"/>
      <c r="AM132" s="10">
        <f t="shared" si="202"/>
        <v>3</v>
      </c>
      <c r="AO132" s="20" t="s">
        <v>120</v>
      </c>
      <c r="AP132" s="11"/>
      <c r="AQ132" s="11">
        <v>-1.96</v>
      </c>
      <c r="AR132" s="11">
        <v>-0.62</v>
      </c>
      <c r="AS132" s="11"/>
      <c r="AT132" s="11"/>
      <c r="AU132" s="11"/>
      <c r="AV132" s="11"/>
      <c r="AW132" s="11"/>
      <c r="AX132" s="11"/>
      <c r="AY132" s="11"/>
      <c r="AZ132" s="14"/>
      <c r="BA132" s="20" t="s">
        <v>120</v>
      </c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</row>
    <row r="133" spans="2:63" ht="14.25" customHeight="1" x14ac:dyDescent="0.2">
      <c r="B133" s="19" t="s">
        <v>121</v>
      </c>
      <c r="C133" s="8">
        <v>28.9</v>
      </c>
      <c r="D133" s="8">
        <v>27.61</v>
      </c>
      <c r="E133" s="8">
        <v>26.61</v>
      </c>
      <c r="F133" s="8">
        <v>25.64</v>
      </c>
      <c r="G133" s="8">
        <v>24.43</v>
      </c>
      <c r="H133" s="8">
        <v>23.49</v>
      </c>
      <c r="I133" s="8">
        <v>22.8</v>
      </c>
      <c r="J133" s="8">
        <v>22.71</v>
      </c>
      <c r="K133" s="8"/>
      <c r="L133" s="8"/>
      <c r="M133" s="7">
        <f t="shared" si="200"/>
        <v>8</v>
      </c>
      <c r="O133" s="19" t="s">
        <v>121</v>
      </c>
      <c r="P133" s="7">
        <v>19</v>
      </c>
      <c r="Q133" s="7">
        <v>45</v>
      </c>
      <c r="R133" s="7">
        <v>92</v>
      </c>
      <c r="S133" s="7">
        <v>263</v>
      </c>
      <c r="T133" s="7">
        <v>282</v>
      </c>
      <c r="U133" s="7">
        <v>396</v>
      </c>
      <c r="V133" s="7">
        <v>364</v>
      </c>
      <c r="W133" s="7">
        <v>748</v>
      </c>
      <c r="X133" s="7"/>
      <c r="Y133" s="7"/>
      <c r="Z133" s="7">
        <f t="shared" si="201"/>
        <v>8</v>
      </c>
      <c r="AB133" s="19" t="s">
        <v>121</v>
      </c>
      <c r="AC133" s="7">
        <v>19</v>
      </c>
      <c r="AD133" s="7">
        <v>45</v>
      </c>
      <c r="AE133" s="7">
        <v>56</v>
      </c>
      <c r="AF133" s="7">
        <v>143</v>
      </c>
      <c r="AG133" s="7">
        <v>160</v>
      </c>
      <c r="AH133" s="7">
        <v>122</v>
      </c>
      <c r="AI133" s="7">
        <v>214</v>
      </c>
      <c r="AJ133" s="7">
        <v>443</v>
      </c>
      <c r="AK133" s="7">
        <v>658</v>
      </c>
      <c r="AL133" s="7"/>
      <c r="AM133" s="7">
        <f t="shared" si="202"/>
        <v>9</v>
      </c>
      <c r="AO133" s="19" t="s">
        <v>121</v>
      </c>
      <c r="AP133" s="8"/>
      <c r="AQ133" s="8">
        <v>-1.29</v>
      </c>
      <c r="AR133" s="8">
        <v>-1</v>
      </c>
      <c r="AS133" s="8">
        <v>-0.97</v>
      </c>
      <c r="AT133" s="8">
        <v>-1.21</v>
      </c>
      <c r="AU133" s="8">
        <v>-0.94</v>
      </c>
      <c r="AV133" s="8">
        <v>-0.69</v>
      </c>
      <c r="AW133" s="8">
        <v>-0.09</v>
      </c>
      <c r="AX133" s="8"/>
      <c r="AY133" s="8"/>
      <c r="AZ133" s="14"/>
      <c r="BA133" s="19" t="s">
        <v>121</v>
      </c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2:63" ht="14.25" customHeight="1" x14ac:dyDescent="0.2">
      <c r="B134" s="20" t="s">
        <v>122</v>
      </c>
      <c r="C134" s="11">
        <v>28.96</v>
      </c>
      <c r="D134" s="11">
        <v>27.65</v>
      </c>
      <c r="E134" s="11">
        <v>26.76</v>
      </c>
      <c r="F134" s="11">
        <v>26.55</v>
      </c>
      <c r="G134" s="11"/>
      <c r="H134" s="11">
        <v>24.77</v>
      </c>
      <c r="I134" s="11">
        <v>22.41</v>
      </c>
      <c r="J134" s="11">
        <v>21.65</v>
      </c>
      <c r="K134" s="11">
        <v>21.06</v>
      </c>
      <c r="L134" s="11">
        <v>21.35</v>
      </c>
      <c r="M134" s="10">
        <f t="shared" si="200"/>
        <v>9</v>
      </c>
      <c r="O134" s="20" t="s">
        <v>122</v>
      </c>
      <c r="P134" s="9">
        <v>20</v>
      </c>
      <c r="Q134" s="9">
        <v>48</v>
      </c>
      <c r="R134" s="10">
        <v>117</v>
      </c>
      <c r="S134" s="10">
        <v>643</v>
      </c>
      <c r="T134" s="10"/>
      <c r="U134" s="10">
        <v>1555</v>
      </c>
      <c r="V134" s="10">
        <v>186</v>
      </c>
      <c r="W134" s="10">
        <v>136</v>
      </c>
      <c r="X134" s="10">
        <v>69</v>
      </c>
      <c r="Y134" s="10">
        <v>259</v>
      </c>
      <c r="Z134" s="10">
        <f t="shared" si="201"/>
        <v>9</v>
      </c>
      <c r="AB134" s="20" t="s">
        <v>122</v>
      </c>
      <c r="AC134" s="9">
        <v>11</v>
      </c>
      <c r="AD134" s="9">
        <v>33</v>
      </c>
      <c r="AE134" s="10">
        <v>95</v>
      </c>
      <c r="AF134" s="10">
        <v>244</v>
      </c>
      <c r="AG134" s="10"/>
      <c r="AH134" s="10">
        <v>138</v>
      </c>
      <c r="AI134" s="10">
        <v>49</v>
      </c>
      <c r="AJ134" s="10">
        <v>109</v>
      </c>
      <c r="AK134" s="10">
        <v>54</v>
      </c>
      <c r="AL134" s="10">
        <v>35</v>
      </c>
      <c r="AM134" s="10">
        <f t="shared" si="202"/>
        <v>9</v>
      </c>
      <c r="AO134" s="20" t="s">
        <v>122</v>
      </c>
      <c r="AP134" s="120"/>
      <c r="AQ134" s="120">
        <v>-1.31</v>
      </c>
      <c r="AR134" s="11">
        <v>-0.89</v>
      </c>
      <c r="AS134" s="11">
        <v>-0.21</v>
      </c>
      <c r="AT134" s="11"/>
      <c r="AU134" s="11"/>
      <c r="AV134" s="11">
        <v>-2.36</v>
      </c>
      <c r="AW134" s="11">
        <v>-0.76</v>
      </c>
      <c r="AX134" s="11">
        <v>-0.59</v>
      </c>
      <c r="AY134" s="11">
        <v>0.28999999999999998</v>
      </c>
      <c r="AZ134" s="14"/>
      <c r="BA134" s="20" t="s">
        <v>122</v>
      </c>
      <c r="BB134" s="120"/>
      <c r="BC134" s="120"/>
      <c r="BD134" s="11"/>
      <c r="BE134" s="11"/>
      <c r="BF134" s="11"/>
      <c r="BG134" s="11"/>
      <c r="BH134" s="11"/>
      <c r="BI134" s="11"/>
      <c r="BJ134" s="11"/>
      <c r="BK134" s="11"/>
    </row>
    <row r="135" spans="2:63" ht="14.25" customHeight="1" x14ac:dyDescent="0.2">
      <c r="B135" s="19" t="s">
        <v>123</v>
      </c>
      <c r="C135" s="8">
        <v>29.04</v>
      </c>
      <c r="D135" s="8">
        <v>28.04</v>
      </c>
      <c r="E135" s="8">
        <v>27.09</v>
      </c>
      <c r="F135" s="8">
        <v>26.48</v>
      </c>
      <c r="G135" s="8">
        <v>25.66</v>
      </c>
      <c r="H135" s="8">
        <v>23.53</v>
      </c>
      <c r="I135" s="8">
        <v>22.4</v>
      </c>
      <c r="J135" s="8">
        <v>21.88</v>
      </c>
      <c r="K135" s="8">
        <v>21.3</v>
      </c>
      <c r="L135" s="3">
        <v>21.27</v>
      </c>
      <c r="M135" s="34">
        <f t="shared" si="200"/>
        <v>10</v>
      </c>
      <c r="O135" s="19" t="s">
        <v>123</v>
      </c>
      <c r="P135" s="2">
        <v>21</v>
      </c>
      <c r="Q135" s="2">
        <v>83</v>
      </c>
      <c r="R135" s="2">
        <v>169</v>
      </c>
      <c r="S135" s="2">
        <v>597</v>
      </c>
      <c r="T135" s="2">
        <v>1063</v>
      </c>
      <c r="U135" s="2">
        <v>423</v>
      </c>
      <c r="V135" s="2">
        <v>185</v>
      </c>
      <c r="W135" s="2">
        <v>206</v>
      </c>
      <c r="X135" s="2">
        <v>115</v>
      </c>
      <c r="Y135" s="2">
        <v>177</v>
      </c>
      <c r="Z135" s="34">
        <f t="shared" si="201"/>
        <v>10</v>
      </c>
      <c r="AB135" s="19" t="s">
        <v>123</v>
      </c>
      <c r="AC135" s="2">
        <v>21</v>
      </c>
      <c r="AD135" s="2">
        <v>83</v>
      </c>
      <c r="AE135" s="2">
        <v>102</v>
      </c>
      <c r="AF135" s="2">
        <v>120</v>
      </c>
      <c r="AG135" s="2">
        <v>75</v>
      </c>
      <c r="AH135" s="2">
        <v>43</v>
      </c>
      <c r="AI135" s="2">
        <v>71</v>
      </c>
      <c r="AJ135" s="2">
        <v>51</v>
      </c>
      <c r="AK135" s="2">
        <v>23</v>
      </c>
      <c r="AL135" s="2">
        <v>81</v>
      </c>
      <c r="AM135" s="34">
        <f t="shared" si="202"/>
        <v>10</v>
      </c>
      <c r="AO135" s="19" t="s">
        <v>123</v>
      </c>
      <c r="AP135" s="27"/>
      <c r="AQ135" s="27">
        <v>-1</v>
      </c>
      <c r="AR135" s="27">
        <v>-0.95</v>
      </c>
      <c r="AS135" s="27">
        <v>-0.61</v>
      </c>
      <c r="AT135" s="27">
        <v>-0.82</v>
      </c>
      <c r="AU135" s="27">
        <v>-2.13</v>
      </c>
      <c r="AV135" s="27">
        <v>-1.1299999999999999</v>
      </c>
      <c r="AW135" s="27">
        <v>-0.52</v>
      </c>
      <c r="AX135" s="27">
        <v>-0.57999999999999996</v>
      </c>
      <c r="AY135" s="27">
        <v>-0.03</v>
      </c>
      <c r="AZ135" s="14"/>
      <c r="BA135" s="19" t="s">
        <v>123</v>
      </c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</row>
    <row r="136" spans="2:63" ht="14.25" customHeight="1" x14ac:dyDescent="0.2">
      <c r="B136" s="20" t="s">
        <v>124</v>
      </c>
      <c r="C136" s="11">
        <v>29.08</v>
      </c>
      <c r="D136" s="11">
        <v>27.56</v>
      </c>
      <c r="E136" s="11">
        <v>26.32</v>
      </c>
      <c r="F136" s="11">
        <v>25.06</v>
      </c>
      <c r="G136" s="11">
        <v>24.12</v>
      </c>
      <c r="H136" s="11">
        <v>22.82</v>
      </c>
      <c r="I136" s="11">
        <v>22.28</v>
      </c>
      <c r="J136" s="11">
        <v>22.14</v>
      </c>
      <c r="K136" s="11">
        <v>21.02</v>
      </c>
      <c r="L136" s="11">
        <v>20.58</v>
      </c>
      <c r="M136" s="10">
        <f t="shared" si="200"/>
        <v>10</v>
      </c>
      <c r="O136" s="20" t="s">
        <v>124</v>
      </c>
      <c r="P136" s="10">
        <v>22</v>
      </c>
      <c r="Q136" s="10">
        <v>41</v>
      </c>
      <c r="R136" s="10">
        <v>67</v>
      </c>
      <c r="S136" s="10">
        <v>137</v>
      </c>
      <c r="T136" s="10">
        <v>188</v>
      </c>
      <c r="U136" s="10">
        <v>154</v>
      </c>
      <c r="V136" s="10">
        <v>147</v>
      </c>
      <c r="W136" s="10">
        <v>331</v>
      </c>
      <c r="X136" s="10">
        <v>65</v>
      </c>
      <c r="Y136" s="10">
        <v>44</v>
      </c>
      <c r="Z136" s="10">
        <f t="shared" si="201"/>
        <v>10</v>
      </c>
      <c r="AB136" s="20" t="s">
        <v>124</v>
      </c>
      <c r="AC136" s="10">
        <v>12</v>
      </c>
      <c r="AD136" s="10">
        <v>14</v>
      </c>
      <c r="AE136" s="10">
        <v>18</v>
      </c>
      <c r="AF136" s="10">
        <v>31</v>
      </c>
      <c r="AG136" s="10">
        <v>125</v>
      </c>
      <c r="AH136" s="10">
        <v>23</v>
      </c>
      <c r="AI136" s="10">
        <v>6</v>
      </c>
      <c r="AJ136" s="10">
        <v>307</v>
      </c>
      <c r="AK136" s="10">
        <v>65</v>
      </c>
      <c r="AL136" s="10">
        <v>13</v>
      </c>
      <c r="AM136" s="10">
        <f t="shared" si="202"/>
        <v>10</v>
      </c>
      <c r="AO136" s="20" t="s">
        <v>124</v>
      </c>
      <c r="AP136" s="11"/>
      <c r="AQ136" s="11">
        <v>-1.52</v>
      </c>
      <c r="AR136" s="11">
        <v>-1.24</v>
      </c>
      <c r="AS136" s="11">
        <v>-1.26</v>
      </c>
      <c r="AT136" s="11">
        <v>-0.94</v>
      </c>
      <c r="AU136" s="11">
        <v>-1.3</v>
      </c>
      <c r="AV136" s="11">
        <v>-0.54</v>
      </c>
      <c r="AW136" s="11">
        <v>-0.14000000000000001</v>
      </c>
      <c r="AX136" s="11">
        <v>-1.1200000000000001</v>
      </c>
      <c r="AY136" s="11">
        <v>-0.44</v>
      </c>
      <c r="AZ136" s="14"/>
      <c r="BA136" s="20" t="s">
        <v>124</v>
      </c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</row>
    <row r="137" spans="2:63" ht="14.25" customHeight="1" x14ac:dyDescent="0.2">
      <c r="B137" s="19" t="s">
        <v>125</v>
      </c>
      <c r="C137" s="8">
        <v>29.1</v>
      </c>
      <c r="D137" s="8">
        <v>28.14</v>
      </c>
      <c r="E137" s="8">
        <v>27.17</v>
      </c>
      <c r="F137" s="4">
        <v>25.92</v>
      </c>
      <c r="G137" s="8">
        <v>25.37</v>
      </c>
      <c r="H137" s="4">
        <v>23.93</v>
      </c>
      <c r="I137" s="4">
        <v>23</v>
      </c>
      <c r="J137" s="4">
        <v>22.63</v>
      </c>
      <c r="K137" s="4">
        <v>22.28</v>
      </c>
      <c r="L137" s="3">
        <v>22.23</v>
      </c>
      <c r="M137" s="34">
        <f t="shared" si="200"/>
        <v>10</v>
      </c>
      <c r="O137" s="19" t="s">
        <v>125</v>
      </c>
      <c r="P137" s="1">
        <v>23</v>
      </c>
      <c r="Q137" s="1">
        <v>100</v>
      </c>
      <c r="R137" s="2">
        <v>184</v>
      </c>
      <c r="S137" s="2">
        <v>348</v>
      </c>
      <c r="T137" s="2">
        <v>819</v>
      </c>
      <c r="U137" s="2">
        <v>702</v>
      </c>
      <c r="V137" s="2">
        <v>483</v>
      </c>
      <c r="W137" s="2">
        <v>678</v>
      </c>
      <c r="X137" s="2">
        <v>750</v>
      </c>
      <c r="Y137" s="2">
        <v>636</v>
      </c>
      <c r="Z137" s="34">
        <f t="shared" si="201"/>
        <v>10</v>
      </c>
      <c r="AB137" s="19" t="s">
        <v>125</v>
      </c>
      <c r="AC137" s="1">
        <v>10</v>
      </c>
      <c r="AD137" s="1">
        <v>34</v>
      </c>
      <c r="AE137" s="2">
        <v>161</v>
      </c>
      <c r="AF137" s="2">
        <v>124</v>
      </c>
      <c r="AG137" s="2">
        <v>236</v>
      </c>
      <c r="AH137" s="2">
        <v>280</v>
      </c>
      <c r="AI137" s="2">
        <v>214</v>
      </c>
      <c r="AJ137" s="2">
        <v>559</v>
      </c>
      <c r="AK137" s="2">
        <v>344</v>
      </c>
      <c r="AL137" s="2">
        <v>257</v>
      </c>
      <c r="AM137" s="34">
        <f t="shared" si="202"/>
        <v>10</v>
      </c>
      <c r="AO137" s="19" t="s">
        <v>125</v>
      </c>
      <c r="AP137" s="121"/>
      <c r="AQ137" s="121">
        <v>-0.96</v>
      </c>
      <c r="AR137" s="27">
        <v>-0.97</v>
      </c>
      <c r="AS137" s="27">
        <v>-1.25</v>
      </c>
      <c r="AT137" s="27">
        <v>-0.55000000000000004</v>
      </c>
      <c r="AU137" s="27">
        <v>-1.44</v>
      </c>
      <c r="AV137" s="27">
        <v>-0.93</v>
      </c>
      <c r="AW137" s="27">
        <v>-0.37</v>
      </c>
      <c r="AX137" s="27">
        <v>-0.35</v>
      </c>
      <c r="AY137" s="27">
        <v>-0.05</v>
      </c>
      <c r="AZ137" s="14"/>
      <c r="BA137" s="19" t="s">
        <v>125</v>
      </c>
      <c r="BB137" s="121"/>
      <c r="BC137" s="121"/>
      <c r="BD137" s="27"/>
      <c r="BE137" s="27"/>
      <c r="BF137" s="27"/>
      <c r="BG137" s="27"/>
      <c r="BH137" s="27"/>
      <c r="BI137" s="27"/>
      <c r="BJ137" s="27"/>
      <c r="BK137" s="27"/>
    </row>
    <row r="138" spans="2:63" ht="14.25" customHeight="1" x14ac:dyDescent="0.2">
      <c r="B138" s="20" t="s">
        <v>126</v>
      </c>
      <c r="C138" s="11">
        <v>29.13</v>
      </c>
      <c r="D138" s="11">
        <v>28.24</v>
      </c>
      <c r="E138" s="11">
        <v>26.77</v>
      </c>
      <c r="F138" s="11">
        <v>25.41</v>
      </c>
      <c r="G138" s="11">
        <v>24.26</v>
      </c>
      <c r="H138" s="11">
        <v>23.22</v>
      </c>
      <c r="I138" s="11">
        <v>22.28</v>
      </c>
      <c r="J138" s="11">
        <v>21.83</v>
      </c>
      <c r="K138" s="11">
        <v>21.41</v>
      </c>
      <c r="L138" s="12">
        <v>21.87</v>
      </c>
      <c r="M138" s="35">
        <f t="shared" si="200"/>
        <v>10</v>
      </c>
      <c r="O138" s="20" t="s">
        <v>126</v>
      </c>
      <c r="P138" s="10">
        <v>24</v>
      </c>
      <c r="Q138" s="10">
        <v>109</v>
      </c>
      <c r="R138" s="10">
        <v>119</v>
      </c>
      <c r="S138" s="10">
        <v>196</v>
      </c>
      <c r="T138" s="10">
        <v>217</v>
      </c>
      <c r="U138" s="10">
        <v>278</v>
      </c>
      <c r="V138" s="10">
        <v>147</v>
      </c>
      <c r="W138" s="10">
        <v>195</v>
      </c>
      <c r="X138" s="10">
        <v>154</v>
      </c>
      <c r="Y138" s="10">
        <v>518</v>
      </c>
      <c r="Z138" s="35">
        <f t="shared" si="201"/>
        <v>10</v>
      </c>
      <c r="AB138" s="20" t="s">
        <v>126</v>
      </c>
      <c r="AC138" s="10">
        <v>6</v>
      </c>
      <c r="AD138" s="10">
        <v>6</v>
      </c>
      <c r="AE138" s="10">
        <v>57</v>
      </c>
      <c r="AF138" s="10">
        <v>71</v>
      </c>
      <c r="AG138" s="10">
        <v>169</v>
      </c>
      <c r="AH138" s="10">
        <v>226</v>
      </c>
      <c r="AI138" s="10">
        <v>121</v>
      </c>
      <c r="AJ138" s="10">
        <v>195</v>
      </c>
      <c r="AK138" s="10">
        <v>154</v>
      </c>
      <c r="AL138" s="10">
        <v>298</v>
      </c>
      <c r="AM138" s="35">
        <f t="shared" si="202"/>
        <v>10</v>
      </c>
      <c r="AO138" s="20" t="s">
        <v>126</v>
      </c>
      <c r="AP138" s="11"/>
      <c r="AQ138" s="11">
        <v>-0.89</v>
      </c>
      <c r="AR138" s="11">
        <v>-1.47</v>
      </c>
      <c r="AS138" s="11">
        <v>-1.36</v>
      </c>
      <c r="AT138" s="11">
        <v>-1.1499999999999999</v>
      </c>
      <c r="AU138" s="11">
        <v>-1.04</v>
      </c>
      <c r="AV138" s="11">
        <v>-0.94</v>
      </c>
      <c r="AW138" s="11">
        <v>-0.45</v>
      </c>
      <c r="AX138" s="11">
        <v>-0.42</v>
      </c>
      <c r="AY138" s="11">
        <v>0.46</v>
      </c>
      <c r="AZ138" s="14"/>
      <c r="BA138" s="20" t="s">
        <v>126</v>
      </c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</row>
    <row r="139" spans="2:63" ht="14.25" customHeight="1" x14ac:dyDescent="0.2">
      <c r="B139" s="19" t="s">
        <v>127</v>
      </c>
      <c r="C139" s="8">
        <v>29.13</v>
      </c>
      <c r="D139" s="8">
        <v>27.01</v>
      </c>
      <c r="E139" s="8">
        <v>24.8</v>
      </c>
      <c r="F139" s="8">
        <v>23.94</v>
      </c>
      <c r="G139" s="8">
        <v>22.88</v>
      </c>
      <c r="H139" s="8">
        <v>21.91</v>
      </c>
      <c r="I139" s="8"/>
      <c r="J139" s="8">
        <v>20.74</v>
      </c>
      <c r="K139" s="8">
        <v>20.65</v>
      </c>
      <c r="L139" s="8"/>
      <c r="M139" s="7">
        <f t="shared" si="200"/>
        <v>8</v>
      </c>
      <c r="O139" s="19" t="s">
        <v>127</v>
      </c>
      <c r="P139" s="2">
        <v>24</v>
      </c>
      <c r="Q139" s="2">
        <v>16</v>
      </c>
      <c r="R139" s="2">
        <v>5</v>
      </c>
      <c r="S139" s="2">
        <v>16</v>
      </c>
      <c r="T139" s="2">
        <v>24</v>
      </c>
      <c r="U139" s="2">
        <v>18</v>
      </c>
      <c r="V139" s="2"/>
      <c r="W139" s="2">
        <v>13</v>
      </c>
      <c r="X139" s="2">
        <v>22</v>
      </c>
      <c r="Y139" s="2"/>
      <c r="Z139" s="7">
        <f t="shared" si="201"/>
        <v>8</v>
      </c>
      <c r="AB139" s="19" t="s">
        <v>127</v>
      </c>
      <c r="AC139" s="2">
        <v>16</v>
      </c>
      <c r="AD139" s="2">
        <v>16</v>
      </c>
      <c r="AE139" s="2">
        <v>2</v>
      </c>
      <c r="AF139" s="2">
        <v>9</v>
      </c>
      <c r="AG139" s="2">
        <v>11</v>
      </c>
      <c r="AH139" s="2">
        <v>3</v>
      </c>
      <c r="AI139" s="2">
        <v>3</v>
      </c>
      <c r="AJ139" s="2">
        <v>2</v>
      </c>
      <c r="AK139" s="2">
        <v>1</v>
      </c>
      <c r="AL139" s="2">
        <v>1</v>
      </c>
      <c r="AM139" s="7">
        <f t="shared" si="202"/>
        <v>10</v>
      </c>
      <c r="AO139" s="19" t="s">
        <v>127</v>
      </c>
      <c r="AP139" s="27"/>
      <c r="AQ139" s="27">
        <v>-2.12</v>
      </c>
      <c r="AR139" s="27">
        <v>-2.21</v>
      </c>
      <c r="AS139" s="27">
        <v>-0.86</v>
      </c>
      <c r="AT139" s="27">
        <v>-1.06</v>
      </c>
      <c r="AU139" s="27">
        <v>-0.97</v>
      </c>
      <c r="AV139" s="27"/>
      <c r="AW139" s="27"/>
      <c r="AX139" s="27">
        <v>-0.09</v>
      </c>
      <c r="AY139" s="27"/>
      <c r="AZ139" s="14"/>
      <c r="BA139" s="19" t="s">
        <v>127</v>
      </c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</row>
    <row r="140" spans="2:63" ht="14.25" customHeight="1" x14ac:dyDescent="0.2">
      <c r="B140" s="20" t="s">
        <v>128</v>
      </c>
      <c r="C140" s="11">
        <v>29.17</v>
      </c>
      <c r="D140" s="11">
        <v>27.39</v>
      </c>
      <c r="E140" s="11">
        <v>25.02</v>
      </c>
      <c r="F140" s="11">
        <v>24.31</v>
      </c>
      <c r="G140" s="11">
        <v>23.17</v>
      </c>
      <c r="H140" s="11">
        <v>22.7</v>
      </c>
      <c r="I140" s="11">
        <v>22.59</v>
      </c>
      <c r="J140" s="11">
        <v>22.11</v>
      </c>
      <c r="K140" s="11">
        <v>22.26</v>
      </c>
      <c r="L140" s="11">
        <v>21.82</v>
      </c>
      <c r="M140" s="10">
        <f t="shared" si="200"/>
        <v>10</v>
      </c>
      <c r="O140" s="20" t="s">
        <v>128</v>
      </c>
      <c r="P140" s="10">
        <v>26</v>
      </c>
      <c r="Q140" s="10">
        <v>28</v>
      </c>
      <c r="R140" s="10">
        <v>6</v>
      </c>
      <c r="S140" s="10">
        <v>44</v>
      </c>
      <c r="T140" s="10">
        <v>44</v>
      </c>
      <c r="U140" s="10">
        <v>130</v>
      </c>
      <c r="V140" s="10">
        <v>266</v>
      </c>
      <c r="W140" s="10">
        <v>305</v>
      </c>
      <c r="X140" s="10">
        <v>734</v>
      </c>
      <c r="Y140" s="10">
        <v>493</v>
      </c>
      <c r="Z140" s="10">
        <f t="shared" si="201"/>
        <v>10</v>
      </c>
      <c r="AB140" s="20" t="s">
        <v>128</v>
      </c>
      <c r="AC140" s="10">
        <v>26</v>
      </c>
      <c r="AD140" s="10">
        <v>28</v>
      </c>
      <c r="AE140" s="10">
        <v>4</v>
      </c>
      <c r="AF140" s="10">
        <v>11</v>
      </c>
      <c r="AG140" s="10">
        <v>44</v>
      </c>
      <c r="AH140" s="10">
        <v>130</v>
      </c>
      <c r="AI140" s="10">
        <v>232</v>
      </c>
      <c r="AJ140" s="10">
        <v>305</v>
      </c>
      <c r="AK140" s="10">
        <v>713</v>
      </c>
      <c r="AL140" s="10">
        <v>482</v>
      </c>
      <c r="AM140" s="10">
        <f t="shared" si="202"/>
        <v>10</v>
      </c>
      <c r="AO140" s="20" t="s">
        <v>128</v>
      </c>
      <c r="AP140" s="11"/>
      <c r="AQ140" s="11">
        <v>-1.78</v>
      </c>
      <c r="AR140" s="11">
        <v>-2.37</v>
      </c>
      <c r="AS140" s="11">
        <v>-0.71</v>
      </c>
      <c r="AT140" s="11">
        <v>-1.1399999999999999</v>
      </c>
      <c r="AU140" s="11">
        <v>-0.47</v>
      </c>
      <c r="AV140" s="11">
        <v>-0.11</v>
      </c>
      <c r="AW140" s="11">
        <v>-0.48</v>
      </c>
      <c r="AX140" s="11">
        <v>0.15</v>
      </c>
      <c r="AY140" s="11">
        <v>-0.44</v>
      </c>
      <c r="AZ140" s="14"/>
      <c r="BA140" s="20" t="s">
        <v>128</v>
      </c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</row>
    <row r="141" spans="2:63" ht="14.25" customHeight="1" x14ac:dyDescent="0.2">
      <c r="B141" s="19" t="s">
        <v>129</v>
      </c>
      <c r="C141" s="8">
        <v>29.18</v>
      </c>
      <c r="D141" s="8">
        <v>28.44</v>
      </c>
      <c r="E141" s="8">
        <v>27.61</v>
      </c>
      <c r="F141" s="8">
        <v>26.39</v>
      </c>
      <c r="G141" s="8">
        <v>24.95</v>
      </c>
      <c r="H141" s="4">
        <v>24.61</v>
      </c>
      <c r="I141" s="8"/>
      <c r="J141" s="4"/>
      <c r="K141" s="4"/>
      <c r="L141" s="8"/>
      <c r="M141" s="7">
        <f t="shared" si="200"/>
        <v>6</v>
      </c>
      <c r="O141" s="19" t="s">
        <v>129</v>
      </c>
      <c r="P141" s="2">
        <v>27</v>
      </c>
      <c r="Q141" s="2">
        <v>148</v>
      </c>
      <c r="R141" s="2">
        <v>292</v>
      </c>
      <c r="S141" s="2">
        <v>550</v>
      </c>
      <c r="T141" s="2">
        <v>529</v>
      </c>
      <c r="U141" s="2">
        <v>1369</v>
      </c>
      <c r="V141" s="2"/>
      <c r="W141" s="2"/>
      <c r="X141" s="2"/>
      <c r="Y141" s="2"/>
      <c r="Z141" s="7">
        <f t="shared" si="201"/>
        <v>6</v>
      </c>
      <c r="AB141" s="19" t="s">
        <v>129</v>
      </c>
      <c r="AC141" s="2">
        <v>5</v>
      </c>
      <c r="AD141" s="2">
        <v>5</v>
      </c>
      <c r="AE141" s="2">
        <v>24</v>
      </c>
      <c r="AF141" s="2">
        <v>157</v>
      </c>
      <c r="AG141" s="2">
        <v>306</v>
      </c>
      <c r="AH141" s="2">
        <v>302</v>
      </c>
      <c r="AI141" s="2">
        <v>808</v>
      </c>
      <c r="AJ141" s="2">
        <v>609</v>
      </c>
      <c r="AK141" s="2"/>
      <c r="AL141" s="2"/>
      <c r="AM141" s="7">
        <f t="shared" si="202"/>
        <v>8</v>
      </c>
      <c r="AO141" s="19" t="s">
        <v>129</v>
      </c>
      <c r="AP141" s="27"/>
      <c r="AQ141" s="27">
        <v>-0.74</v>
      </c>
      <c r="AR141" s="27">
        <v>-0.83</v>
      </c>
      <c r="AS141" s="27">
        <v>-1.22</v>
      </c>
      <c r="AT141" s="27">
        <v>-1.44</v>
      </c>
      <c r="AU141" s="27">
        <v>-0.34</v>
      </c>
      <c r="AV141" s="27"/>
      <c r="AW141" s="27"/>
      <c r="AX141" s="27"/>
      <c r="AY141" s="27"/>
      <c r="AZ141" s="14"/>
      <c r="BA141" s="19" t="s">
        <v>129</v>
      </c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</row>
    <row r="142" spans="2:63" ht="14.25" customHeight="1" x14ac:dyDescent="0.2">
      <c r="B142" s="20" t="s">
        <v>130</v>
      </c>
      <c r="C142" s="11">
        <v>29.19</v>
      </c>
      <c r="D142" s="11">
        <v>29.1</v>
      </c>
      <c r="E142" s="11">
        <v>26.99</v>
      </c>
      <c r="F142" s="11">
        <v>26.17</v>
      </c>
      <c r="G142" s="11">
        <v>25.66</v>
      </c>
      <c r="H142" s="11">
        <v>24.42</v>
      </c>
      <c r="I142" s="13">
        <v>23.73</v>
      </c>
      <c r="J142" s="11">
        <v>23.34</v>
      </c>
      <c r="K142" s="13">
        <v>23.03</v>
      </c>
      <c r="L142" s="13">
        <v>22.1</v>
      </c>
      <c r="M142" s="36">
        <f t="shared" si="200"/>
        <v>10</v>
      </c>
      <c r="O142" s="20" t="s">
        <v>130</v>
      </c>
      <c r="P142" s="10">
        <v>28</v>
      </c>
      <c r="Q142" s="10">
        <v>310</v>
      </c>
      <c r="R142" s="10">
        <v>152</v>
      </c>
      <c r="S142" s="10">
        <v>434</v>
      </c>
      <c r="T142" s="10">
        <v>1063</v>
      </c>
      <c r="U142" s="10">
        <v>1161</v>
      </c>
      <c r="V142" s="10">
        <v>1149</v>
      </c>
      <c r="W142" s="10">
        <v>1477</v>
      </c>
      <c r="X142" s="10">
        <v>1683</v>
      </c>
      <c r="Y142" s="10">
        <v>569</v>
      </c>
      <c r="Z142" s="36">
        <f t="shared" si="201"/>
        <v>10</v>
      </c>
      <c r="AB142" s="20" t="s">
        <v>130</v>
      </c>
      <c r="AC142" s="10">
        <v>14</v>
      </c>
      <c r="AD142" s="10">
        <v>21</v>
      </c>
      <c r="AE142" s="10">
        <v>49</v>
      </c>
      <c r="AF142" s="10">
        <v>97</v>
      </c>
      <c r="AG142" s="10">
        <v>29</v>
      </c>
      <c r="AH142" s="10">
        <v>43</v>
      </c>
      <c r="AI142" s="10">
        <v>35</v>
      </c>
      <c r="AJ142" s="10">
        <v>28</v>
      </c>
      <c r="AK142" s="10">
        <v>52</v>
      </c>
      <c r="AL142" s="10">
        <v>28</v>
      </c>
      <c r="AM142" s="36">
        <f t="shared" si="202"/>
        <v>10</v>
      </c>
      <c r="AO142" s="20" t="s">
        <v>130</v>
      </c>
      <c r="AP142" s="11"/>
      <c r="AQ142" s="11">
        <v>-0.09</v>
      </c>
      <c r="AR142" s="11">
        <v>-2.11</v>
      </c>
      <c r="AS142" s="11">
        <v>-0.82</v>
      </c>
      <c r="AT142" s="11">
        <v>-0.51</v>
      </c>
      <c r="AU142" s="11">
        <v>-1.24</v>
      </c>
      <c r="AV142" s="11">
        <v>-0.69</v>
      </c>
      <c r="AW142" s="11">
        <v>-0.39</v>
      </c>
      <c r="AX142" s="11">
        <v>-0.31</v>
      </c>
      <c r="AY142" s="11">
        <v>-0.93</v>
      </c>
      <c r="AZ142" s="14"/>
      <c r="BA142" s="20" t="s">
        <v>130</v>
      </c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</row>
    <row r="143" spans="2:63" ht="14.25" customHeight="1" x14ac:dyDescent="0.2">
      <c r="B143" s="19" t="s">
        <v>131</v>
      </c>
      <c r="C143" s="8">
        <v>29.23</v>
      </c>
      <c r="D143" s="8">
        <v>28.32</v>
      </c>
      <c r="E143" s="8">
        <v>27.29</v>
      </c>
      <c r="F143" s="8">
        <v>25.97</v>
      </c>
      <c r="G143" s="8">
        <v>25.44</v>
      </c>
      <c r="H143" s="8"/>
      <c r="I143" s="4">
        <v>22.88</v>
      </c>
      <c r="J143" s="4">
        <v>22.63</v>
      </c>
      <c r="K143" s="4">
        <v>22.23</v>
      </c>
      <c r="L143" s="8">
        <v>22.95</v>
      </c>
      <c r="M143" s="7">
        <f t="shared" si="200"/>
        <v>9</v>
      </c>
      <c r="O143" s="19" t="s">
        <v>131</v>
      </c>
      <c r="P143" s="2">
        <v>29</v>
      </c>
      <c r="Q143" s="2">
        <v>123</v>
      </c>
      <c r="R143" s="2">
        <v>212</v>
      </c>
      <c r="S143" s="2">
        <v>368</v>
      </c>
      <c r="T143" s="2">
        <v>877</v>
      </c>
      <c r="U143" s="2"/>
      <c r="V143" s="2">
        <v>412</v>
      </c>
      <c r="W143" s="2">
        <v>678</v>
      </c>
      <c r="X143" s="2">
        <v>692</v>
      </c>
      <c r="Y143" s="2">
        <v>1329</v>
      </c>
      <c r="Z143" s="7">
        <f t="shared" si="201"/>
        <v>9</v>
      </c>
      <c r="AB143" s="19" t="s">
        <v>131</v>
      </c>
      <c r="AC143" s="2">
        <v>24</v>
      </c>
      <c r="AD143" s="2">
        <v>50</v>
      </c>
      <c r="AE143" s="2">
        <v>49</v>
      </c>
      <c r="AF143" s="2">
        <v>101</v>
      </c>
      <c r="AG143" s="2">
        <v>149</v>
      </c>
      <c r="AH143" s="2"/>
      <c r="AI143" s="2">
        <v>164</v>
      </c>
      <c r="AJ143" s="2">
        <v>220</v>
      </c>
      <c r="AK143" s="2">
        <v>268</v>
      </c>
      <c r="AL143" s="2">
        <v>266</v>
      </c>
      <c r="AM143" s="7">
        <f t="shared" si="202"/>
        <v>9</v>
      </c>
      <c r="AO143" s="19" t="s">
        <v>131</v>
      </c>
      <c r="AP143" s="27"/>
      <c r="AQ143" s="27">
        <v>-0.91</v>
      </c>
      <c r="AR143" s="27">
        <v>-1.03</v>
      </c>
      <c r="AS143" s="27">
        <v>-1.32</v>
      </c>
      <c r="AT143" s="27">
        <v>-0.53</v>
      </c>
      <c r="AU143" s="27"/>
      <c r="AV143" s="27"/>
      <c r="AW143" s="27">
        <v>-0.25</v>
      </c>
      <c r="AX143" s="27">
        <v>-0.4</v>
      </c>
      <c r="AY143" s="27">
        <v>0.72</v>
      </c>
      <c r="AZ143" s="14"/>
      <c r="BA143" s="19" t="s">
        <v>131</v>
      </c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</row>
    <row r="144" spans="2:63" ht="14.25" customHeight="1" x14ac:dyDescent="0.2">
      <c r="B144" s="20" t="s">
        <v>132</v>
      </c>
      <c r="C144" s="11">
        <v>29.23</v>
      </c>
      <c r="D144" s="11">
        <v>27.07</v>
      </c>
      <c r="E144" s="11">
        <v>26.25</v>
      </c>
      <c r="F144" s="11">
        <v>24.21</v>
      </c>
      <c r="G144" s="11">
        <v>23.71</v>
      </c>
      <c r="H144" s="11">
        <v>22.66</v>
      </c>
      <c r="I144" s="11">
        <v>21.99</v>
      </c>
      <c r="J144" s="11">
        <v>21.63</v>
      </c>
      <c r="K144" s="11">
        <v>21.94</v>
      </c>
      <c r="L144" s="11">
        <v>22.2</v>
      </c>
      <c r="M144" s="10">
        <f t="shared" si="200"/>
        <v>10</v>
      </c>
      <c r="O144" s="20" t="s">
        <v>132</v>
      </c>
      <c r="P144" s="10">
        <v>29</v>
      </c>
      <c r="Q144" s="10">
        <v>18</v>
      </c>
      <c r="R144" s="10">
        <v>62</v>
      </c>
      <c r="S144" s="10">
        <v>39</v>
      </c>
      <c r="T144" s="10">
        <v>107</v>
      </c>
      <c r="U144" s="10">
        <v>120</v>
      </c>
      <c r="V144" s="10">
        <v>75</v>
      </c>
      <c r="W144" s="10">
        <v>126</v>
      </c>
      <c r="X144" s="10">
        <v>450</v>
      </c>
      <c r="Y144" s="10">
        <v>752</v>
      </c>
      <c r="Z144" s="10">
        <f t="shared" si="201"/>
        <v>10</v>
      </c>
      <c r="AB144" s="20" t="s">
        <v>132</v>
      </c>
      <c r="AC144" s="10">
        <v>10</v>
      </c>
      <c r="AD144" s="10">
        <v>18</v>
      </c>
      <c r="AE144" s="10">
        <v>26</v>
      </c>
      <c r="AF144" s="10">
        <v>22</v>
      </c>
      <c r="AG144" s="10">
        <v>65</v>
      </c>
      <c r="AH144" s="10">
        <v>97</v>
      </c>
      <c r="AI144" s="10">
        <v>75</v>
      </c>
      <c r="AJ144" s="10">
        <v>126</v>
      </c>
      <c r="AK144" s="10">
        <v>417</v>
      </c>
      <c r="AL144" s="10">
        <v>323</v>
      </c>
      <c r="AM144" s="10">
        <f t="shared" si="202"/>
        <v>10</v>
      </c>
      <c r="AO144" s="20" t="s">
        <v>132</v>
      </c>
      <c r="AP144" s="11"/>
      <c r="AQ144" s="11">
        <v>-2.16</v>
      </c>
      <c r="AR144" s="11">
        <v>-0.82</v>
      </c>
      <c r="AS144" s="11">
        <v>-2.04</v>
      </c>
      <c r="AT144" s="11">
        <v>-0.5</v>
      </c>
      <c r="AU144" s="11">
        <v>-1.05</v>
      </c>
      <c r="AV144" s="11">
        <v>-0.67</v>
      </c>
      <c r="AW144" s="11">
        <v>-0.36</v>
      </c>
      <c r="AX144" s="11">
        <v>0.31</v>
      </c>
      <c r="AY144" s="11">
        <v>0.26</v>
      </c>
      <c r="AZ144" s="14"/>
      <c r="BA144" s="20" t="s">
        <v>132</v>
      </c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</row>
    <row r="145" spans="2:63" ht="14.25" customHeight="1" x14ac:dyDescent="0.2">
      <c r="B145" s="19" t="s">
        <v>133</v>
      </c>
      <c r="C145" s="8">
        <v>29.33</v>
      </c>
      <c r="D145" s="8">
        <v>27.82</v>
      </c>
      <c r="E145" s="8">
        <v>27.89</v>
      </c>
      <c r="F145" s="8">
        <v>25.76</v>
      </c>
      <c r="G145" s="8">
        <v>24.9</v>
      </c>
      <c r="H145" s="8">
        <v>24.66</v>
      </c>
      <c r="I145" s="8"/>
      <c r="J145" s="8">
        <v>23.36</v>
      </c>
      <c r="K145" s="8">
        <v>22.43</v>
      </c>
      <c r="L145" s="8">
        <v>21.35</v>
      </c>
      <c r="M145" s="7">
        <f t="shared" si="200"/>
        <v>9</v>
      </c>
      <c r="O145" s="19" t="s">
        <v>133</v>
      </c>
      <c r="P145" s="2">
        <v>31</v>
      </c>
      <c r="Q145" s="2">
        <v>58</v>
      </c>
      <c r="R145" s="2">
        <v>376</v>
      </c>
      <c r="S145" s="2">
        <v>293</v>
      </c>
      <c r="T145" s="2">
        <v>504</v>
      </c>
      <c r="U145" s="2">
        <v>1430</v>
      </c>
      <c r="V145" s="2"/>
      <c r="W145" s="2">
        <v>1501</v>
      </c>
      <c r="X145" s="2">
        <v>898</v>
      </c>
      <c r="Y145" s="2">
        <v>259</v>
      </c>
      <c r="Z145" s="7">
        <f t="shared" si="201"/>
        <v>9</v>
      </c>
      <c r="AB145" s="19" t="s">
        <v>133</v>
      </c>
      <c r="AC145" s="2">
        <v>31</v>
      </c>
      <c r="AD145" s="2">
        <v>58</v>
      </c>
      <c r="AE145" s="2">
        <v>376</v>
      </c>
      <c r="AF145" s="2">
        <v>293</v>
      </c>
      <c r="AG145" s="2">
        <v>504</v>
      </c>
      <c r="AH145" s="2">
        <v>1430</v>
      </c>
      <c r="AI145" s="2"/>
      <c r="AJ145" s="2">
        <v>1501</v>
      </c>
      <c r="AK145" s="2">
        <v>898</v>
      </c>
      <c r="AL145" s="2">
        <v>166</v>
      </c>
      <c r="AM145" s="7">
        <f t="shared" si="202"/>
        <v>9</v>
      </c>
      <c r="AO145" s="19" t="s">
        <v>133</v>
      </c>
      <c r="AP145" s="27"/>
      <c r="AQ145" s="27">
        <v>-1.51</v>
      </c>
      <c r="AR145" s="27">
        <v>7.0000000000000007E-2</v>
      </c>
      <c r="AS145" s="27">
        <v>-2.13</v>
      </c>
      <c r="AT145" s="27">
        <v>-0.86</v>
      </c>
      <c r="AU145" s="27">
        <v>-0.24</v>
      </c>
      <c r="AV145" s="27"/>
      <c r="AW145" s="27"/>
      <c r="AX145" s="27">
        <v>-0.93</v>
      </c>
      <c r="AY145" s="27">
        <v>-1.08</v>
      </c>
      <c r="AZ145" s="14"/>
      <c r="BA145" s="19" t="s">
        <v>133</v>
      </c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</row>
    <row r="146" spans="2:63" ht="14.25" customHeight="1" x14ac:dyDescent="0.2">
      <c r="B146" s="20" t="s">
        <v>134</v>
      </c>
      <c r="C146" s="11">
        <v>29.38</v>
      </c>
      <c r="D146" s="11">
        <v>27.77</v>
      </c>
      <c r="E146" s="11"/>
      <c r="F146" s="11"/>
      <c r="G146" s="11">
        <v>26.06</v>
      </c>
      <c r="H146" s="11"/>
      <c r="I146" s="11"/>
      <c r="J146" s="11"/>
      <c r="K146" s="11"/>
      <c r="L146" s="11"/>
      <c r="M146" s="10">
        <f t="shared" si="200"/>
        <v>3</v>
      </c>
      <c r="O146" s="20" t="s">
        <v>134</v>
      </c>
      <c r="P146" s="10">
        <v>32</v>
      </c>
      <c r="Q146" s="10">
        <v>56</v>
      </c>
      <c r="R146" s="10"/>
      <c r="S146" s="10"/>
      <c r="T146" s="10">
        <v>1412</v>
      </c>
      <c r="U146" s="10"/>
      <c r="V146" s="10"/>
      <c r="W146" s="10"/>
      <c r="X146" s="10"/>
      <c r="Y146" s="10"/>
      <c r="Z146" s="10">
        <f t="shared" si="201"/>
        <v>3</v>
      </c>
      <c r="AB146" s="20" t="s">
        <v>134</v>
      </c>
      <c r="AC146" s="10">
        <v>13</v>
      </c>
      <c r="AD146" s="10">
        <v>7</v>
      </c>
      <c r="AE146" s="10">
        <v>10</v>
      </c>
      <c r="AF146" s="10">
        <v>35</v>
      </c>
      <c r="AG146" s="10">
        <v>103</v>
      </c>
      <c r="AH146" s="10">
        <v>65</v>
      </c>
      <c r="AI146" s="10">
        <v>58</v>
      </c>
      <c r="AJ146" s="10">
        <v>63</v>
      </c>
      <c r="AK146" s="10">
        <v>124</v>
      </c>
      <c r="AL146" s="10">
        <v>142</v>
      </c>
      <c r="AM146" s="10">
        <f t="shared" si="202"/>
        <v>10</v>
      </c>
      <c r="AO146" s="20" t="s">
        <v>134</v>
      </c>
      <c r="AP146" s="11"/>
      <c r="AQ146" s="11">
        <v>-1.61</v>
      </c>
      <c r="AR146" s="11"/>
      <c r="AS146" s="11"/>
      <c r="AT146" s="11"/>
      <c r="AU146" s="11"/>
      <c r="AV146" s="11"/>
      <c r="AW146" s="11"/>
      <c r="AX146" s="11"/>
      <c r="AY146" s="11"/>
      <c r="AZ146" s="14"/>
      <c r="BA146" s="20" t="s">
        <v>134</v>
      </c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</row>
    <row r="147" spans="2:63" ht="14.25" customHeight="1" x14ac:dyDescent="0.2">
      <c r="B147" s="19" t="s">
        <v>135</v>
      </c>
      <c r="C147" s="8">
        <v>29.39</v>
      </c>
      <c r="D147" s="8"/>
      <c r="E147" s="8"/>
      <c r="F147" s="8"/>
      <c r="G147" s="8"/>
      <c r="H147" s="8"/>
      <c r="I147" s="8"/>
      <c r="J147" s="8"/>
      <c r="K147" s="8"/>
      <c r="L147" s="8"/>
      <c r="M147" s="7">
        <f t="shared" si="200"/>
        <v>1</v>
      </c>
      <c r="O147" s="19" t="s">
        <v>135</v>
      </c>
      <c r="P147" s="2">
        <v>33</v>
      </c>
      <c r="Q147" s="2"/>
      <c r="R147" s="2"/>
      <c r="S147" s="2"/>
      <c r="T147" s="2"/>
      <c r="U147" s="2"/>
      <c r="V147" s="2"/>
      <c r="W147" s="2"/>
      <c r="X147" s="2"/>
      <c r="Y147" s="2"/>
      <c r="Z147" s="7">
        <f t="shared" si="201"/>
        <v>1</v>
      </c>
      <c r="AB147" s="19" t="s">
        <v>135</v>
      </c>
      <c r="AC147" s="2">
        <v>33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7">
        <f t="shared" si="202"/>
        <v>1</v>
      </c>
      <c r="AO147" s="19" t="s">
        <v>135</v>
      </c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14"/>
      <c r="BA147" s="19" t="s">
        <v>135</v>
      </c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</row>
    <row r="148" spans="2:63" ht="14.25" customHeight="1" x14ac:dyDescent="0.2">
      <c r="B148" s="20" t="s">
        <v>136</v>
      </c>
      <c r="C148" s="11">
        <v>29.41</v>
      </c>
      <c r="D148" s="11">
        <v>28.52</v>
      </c>
      <c r="E148" s="11"/>
      <c r="F148" s="11"/>
      <c r="G148" s="11"/>
      <c r="H148" s="11">
        <v>27.4</v>
      </c>
      <c r="I148" s="11"/>
      <c r="J148" s="11"/>
      <c r="K148" s="11">
        <v>21.98</v>
      </c>
      <c r="L148" s="11"/>
      <c r="M148" s="10">
        <f t="shared" si="200"/>
        <v>4</v>
      </c>
      <c r="O148" s="20" t="s">
        <v>136</v>
      </c>
      <c r="P148" s="10">
        <v>34</v>
      </c>
      <c r="Q148" s="10">
        <v>163</v>
      </c>
      <c r="R148" s="10"/>
      <c r="S148" s="10"/>
      <c r="T148" s="10"/>
      <c r="U148" s="10">
        <v>5046</v>
      </c>
      <c r="V148" s="10"/>
      <c r="W148" s="10"/>
      <c r="X148" s="10">
        <v>481</v>
      </c>
      <c r="Y148" s="10"/>
      <c r="Z148" s="10">
        <f t="shared" si="201"/>
        <v>4</v>
      </c>
      <c r="AB148" s="20" t="s">
        <v>136</v>
      </c>
      <c r="AC148" s="10">
        <v>13</v>
      </c>
      <c r="AD148" s="10">
        <v>104</v>
      </c>
      <c r="AE148" s="10"/>
      <c r="AF148" s="10"/>
      <c r="AG148" s="10"/>
      <c r="AH148" s="10">
        <v>2248</v>
      </c>
      <c r="AI148" s="10"/>
      <c r="AJ148" s="10"/>
      <c r="AK148" s="10">
        <v>481</v>
      </c>
      <c r="AL148" s="10"/>
      <c r="AM148" s="10">
        <f t="shared" si="202"/>
        <v>4</v>
      </c>
      <c r="AO148" s="20" t="s">
        <v>136</v>
      </c>
      <c r="AP148" s="11"/>
      <c r="AQ148" s="11">
        <v>-0.89</v>
      </c>
      <c r="AR148" s="11"/>
      <c r="AS148" s="11"/>
      <c r="AT148" s="11"/>
      <c r="AU148" s="11"/>
      <c r="AV148" s="11"/>
      <c r="AW148" s="11"/>
      <c r="AX148" s="11"/>
      <c r="AY148" s="11"/>
      <c r="AZ148" s="14"/>
      <c r="BA148" s="20" t="s">
        <v>136</v>
      </c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</row>
    <row r="149" spans="2:63" ht="14.25" customHeight="1" x14ac:dyDescent="0.2">
      <c r="B149" s="19" t="s">
        <v>137</v>
      </c>
      <c r="C149" s="8">
        <v>29.43</v>
      </c>
      <c r="D149" s="8">
        <v>28.6</v>
      </c>
      <c r="E149" s="8">
        <v>27.01</v>
      </c>
      <c r="F149" s="8">
        <v>24.84</v>
      </c>
      <c r="G149" s="8">
        <v>23.8</v>
      </c>
      <c r="H149" s="8">
        <v>22.89</v>
      </c>
      <c r="I149" s="8">
        <v>22.96</v>
      </c>
      <c r="J149" s="8">
        <v>22.69</v>
      </c>
      <c r="K149" s="4">
        <v>21.9</v>
      </c>
      <c r="L149" s="8"/>
      <c r="M149" s="7">
        <f t="shared" si="200"/>
        <v>9</v>
      </c>
      <c r="O149" s="19" t="s">
        <v>137</v>
      </c>
      <c r="P149" s="2">
        <v>35</v>
      </c>
      <c r="Q149" s="2">
        <v>182</v>
      </c>
      <c r="R149" s="2">
        <v>154</v>
      </c>
      <c r="S149" s="2">
        <v>110</v>
      </c>
      <c r="T149" s="2">
        <v>127</v>
      </c>
      <c r="U149" s="2">
        <v>168</v>
      </c>
      <c r="V149" s="2">
        <v>456</v>
      </c>
      <c r="W149" s="2">
        <v>735</v>
      </c>
      <c r="X149" s="2">
        <v>428</v>
      </c>
      <c r="Y149" s="2"/>
      <c r="Z149" s="7">
        <f t="shared" si="201"/>
        <v>9</v>
      </c>
      <c r="AB149" s="19" t="s">
        <v>137</v>
      </c>
      <c r="AC149" s="2">
        <v>35</v>
      </c>
      <c r="AD149" s="2">
        <v>37</v>
      </c>
      <c r="AE149" s="2">
        <v>56</v>
      </c>
      <c r="AF149" s="2">
        <v>34</v>
      </c>
      <c r="AG149" s="2">
        <v>82</v>
      </c>
      <c r="AH149" s="2">
        <v>122</v>
      </c>
      <c r="AI149" s="2">
        <v>235</v>
      </c>
      <c r="AJ149" s="2">
        <v>456</v>
      </c>
      <c r="AK149" s="2">
        <v>385</v>
      </c>
      <c r="AL149" s="2"/>
      <c r="AM149" s="7">
        <f t="shared" si="202"/>
        <v>9</v>
      </c>
      <c r="AO149" s="19" t="s">
        <v>137</v>
      </c>
      <c r="AP149" s="27"/>
      <c r="AQ149" s="27">
        <v>-0.83</v>
      </c>
      <c r="AR149" s="27">
        <v>-1.59</v>
      </c>
      <c r="AS149" s="27">
        <v>-2.17</v>
      </c>
      <c r="AT149" s="27">
        <v>-1.04</v>
      </c>
      <c r="AU149" s="27">
        <v>-0.91</v>
      </c>
      <c r="AV149" s="27">
        <v>7.0000000000000007E-2</v>
      </c>
      <c r="AW149" s="27">
        <v>-0.27</v>
      </c>
      <c r="AX149" s="27">
        <v>-0.79</v>
      </c>
      <c r="AY149" s="27"/>
      <c r="AZ149" s="14"/>
      <c r="BA149" s="19" t="s">
        <v>137</v>
      </c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</row>
    <row r="150" spans="2:63" ht="14.25" customHeight="1" x14ac:dyDescent="0.2">
      <c r="B150" s="20" t="s">
        <v>138</v>
      </c>
      <c r="C150" s="11">
        <v>29.43</v>
      </c>
      <c r="D150" s="11"/>
      <c r="E150" s="11"/>
      <c r="F150" s="11">
        <v>34.090000000000003</v>
      </c>
      <c r="G150" s="11">
        <v>29.93</v>
      </c>
      <c r="H150" s="11"/>
      <c r="I150" s="11"/>
      <c r="J150" s="11"/>
      <c r="K150" s="11"/>
      <c r="L150" s="11"/>
      <c r="M150" s="10">
        <f t="shared" si="200"/>
        <v>3</v>
      </c>
      <c r="O150" s="20" t="s">
        <v>138</v>
      </c>
      <c r="P150" s="10">
        <v>35</v>
      </c>
      <c r="Q150" s="10"/>
      <c r="R150" s="10"/>
      <c r="S150" s="10">
        <v>6984</v>
      </c>
      <c r="T150" s="10">
        <v>5693</v>
      </c>
      <c r="U150" s="10"/>
      <c r="V150" s="10"/>
      <c r="W150" s="10"/>
      <c r="X150" s="10"/>
      <c r="Y150" s="10"/>
      <c r="Z150" s="10">
        <f t="shared" si="201"/>
        <v>3</v>
      </c>
      <c r="AB150" s="20" t="s">
        <v>138</v>
      </c>
      <c r="AC150" s="10">
        <v>35</v>
      </c>
      <c r="AD150" s="10"/>
      <c r="AE150" s="10">
        <v>7439</v>
      </c>
      <c r="AF150" s="10">
        <v>3639</v>
      </c>
      <c r="AG150" s="10">
        <v>2853</v>
      </c>
      <c r="AH150" s="10"/>
      <c r="AI150" s="10"/>
      <c r="AJ150" s="10"/>
      <c r="AK150" s="10"/>
      <c r="AL150" s="10"/>
      <c r="AM150" s="10">
        <f t="shared" si="202"/>
        <v>4</v>
      </c>
      <c r="AO150" s="20" t="s">
        <v>138</v>
      </c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4"/>
      <c r="BA150" s="20" t="s">
        <v>138</v>
      </c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</row>
    <row r="151" spans="2:63" ht="14.25" customHeight="1" x14ac:dyDescent="0.2">
      <c r="B151" s="19" t="s">
        <v>139</v>
      </c>
      <c r="C151" s="8">
        <v>29.44</v>
      </c>
      <c r="D151" s="8">
        <v>28.74</v>
      </c>
      <c r="E151" s="8">
        <v>27.92</v>
      </c>
      <c r="F151" s="8">
        <v>26.56</v>
      </c>
      <c r="G151" s="8">
        <v>25.53</v>
      </c>
      <c r="H151" s="8">
        <v>24.04</v>
      </c>
      <c r="I151" s="8">
        <v>23.53</v>
      </c>
      <c r="J151" s="8">
        <v>22.58</v>
      </c>
      <c r="K151" s="8">
        <v>22.51</v>
      </c>
      <c r="L151" s="8">
        <v>22.51</v>
      </c>
      <c r="M151" s="7">
        <f t="shared" si="200"/>
        <v>10</v>
      </c>
      <c r="O151" s="19" t="s">
        <v>139</v>
      </c>
      <c r="P151" s="7">
        <v>37</v>
      </c>
      <c r="Q151" s="7">
        <v>214</v>
      </c>
      <c r="R151" s="7">
        <v>384</v>
      </c>
      <c r="S151" s="7">
        <v>648</v>
      </c>
      <c r="T151" s="7">
        <v>958</v>
      </c>
      <c r="U151" s="7">
        <v>810</v>
      </c>
      <c r="V151" s="7">
        <v>934</v>
      </c>
      <c r="W151" s="7">
        <v>641</v>
      </c>
      <c r="X151" s="7">
        <v>994</v>
      </c>
      <c r="Y151" s="7">
        <v>802</v>
      </c>
      <c r="Z151" s="7">
        <f t="shared" si="201"/>
        <v>10</v>
      </c>
      <c r="AB151" s="19" t="s">
        <v>139</v>
      </c>
      <c r="AC151" s="7">
        <v>37</v>
      </c>
      <c r="AD151" s="7">
        <v>44</v>
      </c>
      <c r="AE151" s="7">
        <v>48</v>
      </c>
      <c r="AF151" s="7">
        <v>33</v>
      </c>
      <c r="AG151" s="7">
        <v>126</v>
      </c>
      <c r="AH151" s="7">
        <v>140</v>
      </c>
      <c r="AI151" s="7">
        <v>97</v>
      </c>
      <c r="AJ151" s="7">
        <v>126</v>
      </c>
      <c r="AK151" s="7">
        <v>91</v>
      </c>
      <c r="AL151" s="7">
        <v>169</v>
      </c>
      <c r="AM151" s="7">
        <f t="shared" si="202"/>
        <v>10</v>
      </c>
      <c r="AO151" s="19" t="s">
        <v>139</v>
      </c>
      <c r="AP151" s="8"/>
      <c r="AQ151" s="8">
        <v>-0.7</v>
      </c>
      <c r="AR151" s="8">
        <v>-0.82</v>
      </c>
      <c r="AS151" s="8">
        <v>-1.36</v>
      </c>
      <c r="AT151" s="8">
        <v>-1.03</v>
      </c>
      <c r="AU151" s="8">
        <v>-1.49</v>
      </c>
      <c r="AV151" s="8">
        <v>-0.51</v>
      </c>
      <c r="AW151" s="8">
        <v>-0.95</v>
      </c>
      <c r="AX151" s="8">
        <v>-7.0000000000000007E-2</v>
      </c>
      <c r="AY151" s="8">
        <v>0</v>
      </c>
      <c r="AZ151" s="14"/>
      <c r="BA151" s="19" t="s">
        <v>139</v>
      </c>
      <c r="BB151" s="8"/>
      <c r="BC151" s="8"/>
      <c r="BD151" s="8"/>
      <c r="BE151" s="8"/>
      <c r="BF151" s="8"/>
      <c r="BG151" s="8"/>
      <c r="BH151" s="8"/>
      <c r="BI151" s="8"/>
      <c r="BJ151" s="8"/>
      <c r="BK151" s="8"/>
    </row>
    <row r="152" spans="2:63" ht="14.25" customHeight="1" x14ac:dyDescent="0.2">
      <c r="B152" s="20" t="s">
        <v>140</v>
      </c>
      <c r="C152" s="11">
        <v>29.47</v>
      </c>
      <c r="D152" s="11">
        <v>27.28</v>
      </c>
      <c r="E152" s="11">
        <v>25.83</v>
      </c>
      <c r="F152" s="11">
        <v>24.45</v>
      </c>
      <c r="G152" s="11"/>
      <c r="H152" s="11"/>
      <c r="I152" s="11"/>
      <c r="J152" s="11"/>
      <c r="K152" s="11"/>
      <c r="L152" s="11">
        <v>21.99</v>
      </c>
      <c r="M152" s="10">
        <f t="shared" si="200"/>
        <v>5</v>
      </c>
      <c r="O152" s="20" t="s">
        <v>140</v>
      </c>
      <c r="P152" s="9">
        <v>38</v>
      </c>
      <c r="Q152" s="9">
        <v>26</v>
      </c>
      <c r="R152" s="10">
        <v>31</v>
      </c>
      <c r="S152" s="10">
        <v>59</v>
      </c>
      <c r="T152" s="10"/>
      <c r="U152" s="10"/>
      <c r="V152" s="10"/>
      <c r="W152" s="10"/>
      <c r="X152" s="10"/>
      <c r="Y152" s="10">
        <v>591</v>
      </c>
      <c r="Z152" s="10">
        <f t="shared" si="201"/>
        <v>5</v>
      </c>
      <c r="AB152" s="20" t="s">
        <v>140</v>
      </c>
      <c r="AC152" s="9">
        <v>4</v>
      </c>
      <c r="AD152" s="9">
        <v>2</v>
      </c>
      <c r="AE152" s="10">
        <v>1</v>
      </c>
      <c r="AF152" s="10">
        <v>8</v>
      </c>
      <c r="AG152" s="10"/>
      <c r="AH152" s="10"/>
      <c r="AI152" s="10"/>
      <c r="AJ152" s="10"/>
      <c r="AK152" s="10"/>
      <c r="AL152" s="10">
        <v>220</v>
      </c>
      <c r="AM152" s="10">
        <f t="shared" si="202"/>
        <v>5</v>
      </c>
      <c r="AO152" s="20" t="s">
        <v>140</v>
      </c>
      <c r="AP152" s="120"/>
      <c r="AQ152" s="120">
        <v>-2.19</v>
      </c>
      <c r="AR152" s="11">
        <v>-1.45</v>
      </c>
      <c r="AS152" s="11">
        <v>-1.38</v>
      </c>
      <c r="AT152" s="11"/>
      <c r="AU152" s="11"/>
      <c r="AV152" s="11"/>
      <c r="AW152" s="11"/>
      <c r="AX152" s="11"/>
      <c r="AY152" s="11"/>
      <c r="AZ152" s="14"/>
      <c r="BA152" s="20" t="s">
        <v>140</v>
      </c>
      <c r="BB152" s="120"/>
      <c r="BC152" s="120"/>
      <c r="BD152" s="11"/>
      <c r="BE152" s="11"/>
      <c r="BF152" s="11"/>
      <c r="BG152" s="11"/>
      <c r="BH152" s="11"/>
      <c r="BI152" s="11"/>
      <c r="BJ152" s="11"/>
      <c r="BK152" s="11"/>
    </row>
    <row r="153" spans="2:63" ht="14.25" customHeight="1" x14ac:dyDescent="0.2">
      <c r="B153" s="19" t="s">
        <v>141</v>
      </c>
      <c r="C153" s="8">
        <v>29.48</v>
      </c>
      <c r="D153" s="8">
        <v>28.65</v>
      </c>
      <c r="E153" s="8">
        <v>27.77</v>
      </c>
      <c r="F153" s="8">
        <v>26.45</v>
      </c>
      <c r="G153" s="8">
        <v>26.41</v>
      </c>
      <c r="H153" s="8">
        <v>24.74</v>
      </c>
      <c r="I153" s="8">
        <v>25.84</v>
      </c>
      <c r="J153" s="8">
        <v>24.98</v>
      </c>
      <c r="K153" s="8">
        <v>25.2</v>
      </c>
      <c r="L153" s="3">
        <v>22.35</v>
      </c>
      <c r="M153" s="34">
        <f t="shared" si="200"/>
        <v>10</v>
      </c>
      <c r="O153" s="19" t="s">
        <v>141</v>
      </c>
      <c r="P153" s="2">
        <v>39</v>
      </c>
      <c r="Q153" s="2">
        <v>193</v>
      </c>
      <c r="R153" s="2">
        <v>334</v>
      </c>
      <c r="S153" s="2">
        <v>581</v>
      </c>
      <c r="T153" s="2">
        <v>1755</v>
      </c>
      <c r="U153" s="2">
        <v>1508</v>
      </c>
      <c r="V153" s="2">
        <v>4204</v>
      </c>
      <c r="W153" s="2">
        <v>3966</v>
      </c>
      <c r="X153" s="2">
        <v>4428</v>
      </c>
      <c r="Y153" s="2">
        <v>842</v>
      </c>
      <c r="Z153" s="34">
        <f t="shared" si="201"/>
        <v>10</v>
      </c>
      <c r="AB153" s="19" t="s">
        <v>141</v>
      </c>
      <c r="AC153" s="2">
        <v>39</v>
      </c>
      <c r="AD153" s="2">
        <v>144</v>
      </c>
      <c r="AE153" s="2">
        <v>109</v>
      </c>
      <c r="AF153" s="2">
        <v>160</v>
      </c>
      <c r="AG153" s="2">
        <v>218</v>
      </c>
      <c r="AH153" s="2">
        <v>102</v>
      </c>
      <c r="AI153" s="2">
        <v>66</v>
      </c>
      <c r="AJ153" s="2">
        <v>112</v>
      </c>
      <c r="AK153" s="2">
        <v>100</v>
      </c>
      <c r="AL153" s="2">
        <v>141</v>
      </c>
      <c r="AM153" s="34">
        <f t="shared" si="202"/>
        <v>10</v>
      </c>
      <c r="AO153" s="19" t="s">
        <v>141</v>
      </c>
      <c r="AP153" s="27"/>
      <c r="AQ153" s="27">
        <v>-0.83</v>
      </c>
      <c r="AR153" s="27">
        <v>-0.88</v>
      </c>
      <c r="AS153" s="27">
        <v>-1.32</v>
      </c>
      <c r="AT153" s="27">
        <v>-0.04</v>
      </c>
      <c r="AU153" s="27">
        <v>-1.67</v>
      </c>
      <c r="AV153" s="27">
        <v>1.1000000000000001</v>
      </c>
      <c r="AW153" s="27">
        <v>-0.86</v>
      </c>
      <c r="AX153" s="27">
        <v>0.22</v>
      </c>
      <c r="AY153" s="27">
        <v>-2.85</v>
      </c>
      <c r="AZ153" s="14"/>
      <c r="BA153" s="19" t="s">
        <v>141</v>
      </c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</row>
    <row r="154" spans="2:63" ht="14.25" customHeight="1" x14ac:dyDescent="0.2">
      <c r="B154" s="20" t="s">
        <v>142</v>
      </c>
      <c r="C154" s="11">
        <v>29.5</v>
      </c>
      <c r="D154" s="11">
        <v>27.9</v>
      </c>
      <c r="E154" s="11">
        <v>27.57</v>
      </c>
      <c r="F154" s="11">
        <v>26.49</v>
      </c>
      <c r="G154" s="11">
        <v>25.32</v>
      </c>
      <c r="H154" s="11">
        <v>24.58</v>
      </c>
      <c r="I154" s="11">
        <v>22.85</v>
      </c>
      <c r="J154" s="11">
        <v>21.68</v>
      </c>
      <c r="K154" s="11">
        <v>21.66</v>
      </c>
      <c r="L154" s="11">
        <v>21.44</v>
      </c>
      <c r="M154" s="10">
        <f t="shared" si="200"/>
        <v>10</v>
      </c>
      <c r="O154" s="20" t="s">
        <v>142</v>
      </c>
      <c r="P154" s="10">
        <v>40</v>
      </c>
      <c r="Q154" s="10">
        <v>64</v>
      </c>
      <c r="R154" s="10">
        <v>282</v>
      </c>
      <c r="S154" s="10">
        <v>606</v>
      </c>
      <c r="T154" s="10">
        <v>778</v>
      </c>
      <c r="U154" s="10">
        <v>1347</v>
      </c>
      <c r="V154" s="10">
        <v>391</v>
      </c>
      <c r="W154" s="10">
        <v>144</v>
      </c>
      <c r="X154" s="10">
        <v>286</v>
      </c>
      <c r="Y154" s="10">
        <v>298</v>
      </c>
      <c r="Z154" s="10">
        <f t="shared" si="201"/>
        <v>10</v>
      </c>
      <c r="AB154" s="20" t="s">
        <v>142</v>
      </c>
      <c r="AC154" s="10">
        <v>40</v>
      </c>
      <c r="AD154" s="10">
        <v>48</v>
      </c>
      <c r="AE154" s="10">
        <v>149</v>
      </c>
      <c r="AF154" s="10">
        <v>260</v>
      </c>
      <c r="AG154" s="10">
        <v>451</v>
      </c>
      <c r="AH154" s="10">
        <v>874</v>
      </c>
      <c r="AI154" s="10">
        <v>391</v>
      </c>
      <c r="AJ154" s="10">
        <v>107</v>
      </c>
      <c r="AK154" s="10">
        <v>191</v>
      </c>
      <c r="AL154" s="10">
        <v>72</v>
      </c>
      <c r="AM154" s="10">
        <f t="shared" si="202"/>
        <v>10</v>
      </c>
      <c r="AO154" s="20" t="s">
        <v>142</v>
      </c>
      <c r="AP154" s="11"/>
      <c r="AQ154" s="11">
        <v>-1.6</v>
      </c>
      <c r="AR154" s="11">
        <v>-0.33</v>
      </c>
      <c r="AS154" s="11">
        <v>-1.08</v>
      </c>
      <c r="AT154" s="11">
        <v>-1.17</v>
      </c>
      <c r="AU154" s="11">
        <v>-0.74</v>
      </c>
      <c r="AV154" s="11">
        <v>-1.73</v>
      </c>
      <c r="AW154" s="11">
        <v>-1.17</v>
      </c>
      <c r="AX154" s="11">
        <v>-0.02</v>
      </c>
      <c r="AY154" s="11">
        <v>-0.22</v>
      </c>
      <c r="AZ154" s="14"/>
      <c r="BA154" s="20" t="s">
        <v>142</v>
      </c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</row>
    <row r="155" spans="2:63" ht="14.25" customHeight="1" x14ac:dyDescent="0.2">
      <c r="B155" s="19" t="s">
        <v>143</v>
      </c>
      <c r="C155" s="8">
        <v>29.51</v>
      </c>
      <c r="D155" s="8">
        <v>27.58</v>
      </c>
      <c r="E155" s="8">
        <v>26.62</v>
      </c>
      <c r="F155" s="4">
        <v>25.92</v>
      </c>
      <c r="G155" s="8">
        <v>23.99</v>
      </c>
      <c r="H155" s="4">
        <v>24.33</v>
      </c>
      <c r="I155" s="4">
        <v>23.97</v>
      </c>
      <c r="J155" s="4">
        <v>22.8</v>
      </c>
      <c r="K155" s="4">
        <v>22.7</v>
      </c>
      <c r="L155" s="3">
        <v>22</v>
      </c>
      <c r="M155" s="34">
        <f t="shared" si="200"/>
        <v>10</v>
      </c>
      <c r="O155" s="19" t="s">
        <v>143</v>
      </c>
      <c r="P155" s="1">
        <v>41</v>
      </c>
      <c r="Q155" s="1">
        <v>43</v>
      </c>
      <c r="R155" s="2">
        <v>95</v>
      </c>
      <c r="S155" s="2">
        <v>348</v>
      </c>
      <c r="T155" s="2">
        <v>160</v>
      </c>
      <c r="U155" s="2">
        <v>1051</v>
      </c>
      <c r="V155" s="2">
        <v>1444</v>
      </c>
      <c r="W155" s="2">
        <v>843</v>
      </c>
      <c r="X155" s="2">
        <v>1245</v>
      </c>
      <c r="Y155" s="2">
        <v>504</v>
      </c>
      <c r="Z155" s="34">
        <f t="shared" si="201"/>
        <v>10</v>
      </c>
      <c r="AB155" s="19" t="s">
        <v>143</v>
      </c>
      <c r="AC155" s="1">
        <v>8</v>
      </c>
      <c r="AD155" s="1">
        <v>3</v>
      </c>
      <c r="AE155" s="2">
        <v>2</v>
      </c>
      <c r="AF155" s="2">
        <v>6</v>
      </c>
      <c r="AG155" s="2">
        <v>7</v>
      </c>
      <c r="AH155" s="2">
        <v>22</v>
      </c>
      <c r="AI155" s="2">
        <v>16</v>
      </c>
      <c r="AJ155" s="2">
        <v>24</v>
      </c>
      <c r="AK155" s="2">
        <v>14</v>
      </c>
      <c r="AL155" s="2">
        <v>18</v>
      </c>
      <c r="AM155" s="34">
        <f t="shared" si="202"/>
        <v>10</v>
      </c>
      <c r="AO155" s="19" t="s">
        <v>143</v>
      </c>
      <c r="AP155" s="121"/>
      <c r="AQ155" s="121">
        <v>-1.93</v>
      </c>
      <c r="AR155" s="27">
        <v>-0.96</v>
      </c>
      <c r="AS155" s="27">
        <v>-0.7</v>
      </c>
      <c r="AT155" s="27">
        <v>-1.93</v>
      </c>
      <c r="AU155" s="27">
        <v>0.34</v>
      </c>
      <c r="AV155" s="27">
        <v>-0.36</v>
      </c>
      <c r="AW155" s="27">
        <v>-1.17</v>
      </c>
      <c r="AX155" s="27">
        <v>-0.1</v>
      </c>
      <c r="AY155" s="27">
        <v>-0.7</v>
      </c>
      <c r="AZ155" s="14"/>
      <c r="BA155" s="19" t="s">
        <v>143</v>
      </c>
      <c r="BB155" s="121"/>
      <c r="BC155" s="121"/>
      <c r="BD155" s="27"/>
      <c r="BE155" s="27"/>
      <c r="BF155" s="27"/>
      <c r="BG155" s="27"/>
      <c r="BH155" s="27"/>
      <c r="BI155" s="27"/>
      <c r="BJ155" s="27"/>
      <c r="BK155" s="27"/>
    </row>
    <row r="156" spans="2:63" ht="14.25" customHeight="1" x14ac:dyDescent="0.2">
      <c r="B156" s="20" t="s">
        <v>144</v>
      </c>
      <c r="C156" s="11">
        <v>29.52</v>
      </c>
      <c r="D156" s="11">
        <v>28.35</v>
      </c>
      <c r="E156" s="11">
        <v>27.93</v>
      </c>
      <c r="F156" s="11">
        <v>27.02</v>
      </c>
      <c r="G156" s="11">
        <v>25.41</v>
      </c>
      <c r="H156" s="11">
        <v>25.01</v>
      </c>
      <c r="I156" s="11">
        <v>25.22</v>
      </c>
      <c r="J156" s="11">
        <v>23.76</v>
      </c>
      <c r="K156" s="11">
        <v>22.59</v>
      </c>
      <c r="L156" s="12">
        <v>22.16</v>
      </c>
      <c r="M156" s="35">
        <f t="shared" si="200"/>
        <v>10</v>
      </c>
      <c r="O156" s="20" t="s">
        <v>144</v>
      </c>
      <c r="P156" s="10">
        <v>42</v>
      </c>
      <c r="Q156" s="10">
        <v>130</v>
      </c>
      <c r="R156" s="10">
        <v>390</v>
      </c>
      <c r="S156" s="10">
        <v>923</v>
      </c>
      <c r="T156" s="10">
        <v>846</v>
      </c>
      <c r="U156" s="10">
        <v>1863</v>
      </c>
      <c r="V156" s="10">
        <v>3295</v>
      </c>
      <c r="W156" s="10">
        <v>2104</v>
      </c>
      <c r="X156" s="10">
        <v>1101</v>
      </c>
      <c r="Y156" s="10">
        <v>729</v>
      </c>
      <c r="Z156" s="35">
        <f t="shared" si="201"/>
        <v>10</v>
      </c>
      <c r="AB156" s="20" t="s">
        <v>144</v>
      </c>
      <c r="AC156" s="10">
        <v>7</v>
      </c>
      <c r="AD156" s="10">
        <v>45</v>
      </c>
      <c r="AE156" s="10">
        <v>39</v>
      </c>
      <c r="AF156" s="10">
        <v>205</v>
      </c>
      <c r="AG156" s="10">
        <v>166</v>
      </c>
      <c r="AH156" s="10">
        <v>430</v>
      </c>
      <c r="AI156" s="10">
        <v>505</v>
      </c>
      <c r="AJ156" s="10">
        <v>407</v>
      </c>
      <c r="AK156" s="10">
        <v>185</v>
      </c>
      <c r="AL156" s="10">
        <v>98</v>
      </c>
      <c r="AM156" s="35">
        <f t="shared" si="202"/>
        <v>10</v>
      </c>
      <c r="AO156" s="20" t="s">
        <v>144</v>
      </c>
      <c r="AP156" s="11"/>
      <c r="AQ156" s="11">
        <v>-1.17</v>
      </c>
      <c r="AR156" s="11">
        <v>-0.42</v>
      </c>
      <c r="AS156" s="11">
        <v>-0.91</v>
      </c>
      <c r="AT156" s="11">
        <v>-1.61</v>
      </c>
      <c r="AU156" s="11">
        <v>-0.4</v>
      </c>
      <c r="AV156" s="11">
        <v>0.21</v>
      </c>
      <c r="AW156" s="11">
        <v>-1.46</v>
      </c>
      <c r="AX156" s="11">
        <v>-1.17</v>
      </c>
      <c r="AY156" s="11">
        <v>-0.43</v>
      </c>
      <c r="AZ156" s="14"/>
      <c r="BA156" s="20" t="s">
        <v>144</v>
      </c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</row>
    <row r="157" spans="2:63" ht="14.25" customHeight="1" x14ac:dyDescent="0.2">
      <c r="B157" s="19" t="s">
        <v>145</v>
      </c>
      <c r="C157" s="8">
        <v>29.63</v>
      </c>
      <c r="D157" s="8">
        <v>28.56</v>
      </c>
      <c r="E157" s="8">
        <v>28.23</v>
      </c>
      <c r="F157" s="8">
        <v>27.21</v>
      </c>
      <c r="G157" s="8">
        <v>25.65</v>
      </c>
      <c r="H157" s="8">
        <v>24.98</v>
      </c>
      <c r="I157" s="8"/>
      <c r="J157" s="8"/>
      <c r="K157" s="8">
        <v>22.62</v>
      </c>
      <c r="L157" s="8"/>
      <c r="M157" s="7">
        <f t="shared" si="200"/>
        <v>7</v>
      </c>
      <c r="O157" s="19" t="s">
        <v>145</v>
      </c>
      <c r="P157" s="2">
        <v>43</v>
      </c>
      <c r="Q157" s="2">
        <v>170</v>
      </c>
      <c r="R157" s="2">
        <v>520</v>
      </c>
      <c r="S157" s="2">
        <v>1050</v>
      </c>
      <c r="T157" s="2">
        <v>1055</v>
      </c>
      <c r="U157" s="2">
        <v>1821</v>
      </c>
      <c r="V157" s="2"/>
      <c r="W157" s="2"/>
      <c r="X157" s="2">
        <v>1144</v>
      </c>
      <c r="Y157" s="2"/>
      <c r="Z157" s="7">
        <f t="shared" si="201"/>
        <v>7</v>
      </c>
      <c r="AB157" s="19" t="s">
        <v>145</v>
      </c>
      <c r="AC157" s="2">
        <v>31</v>
      </c>
      <c r="AD157" s="2">
        <v>132</v>
      </c>
      <c r="AE157" s="2">
        <v>89</v>
      </c>
      <c r="AF157" s="2">
        <v>300</v>
      </c>
      <c r="AG157" s="2">
        <v>392</v>
      </c>
      <c r="AH157" s="2">
        <v>190</v>
      </c>
      <c r="AI157" s="2">
        <v>74</v>
      </c>
      <c r="AJ157" s="2">
        <v>46</v>
      </c>
      <c r="AK157" s="2">
        <v>23</v>
      </c>
      <c r="AL157" s="2">
        <v>56</v>
      </c>
      <c r="AM157" s="7">
        <f t="shared" si="202"/>
        <v>10</v>
      </c>
      <c r="AO157" s="19" t="s">
        <v>145</v>
      </c>
      <c r="AP157" s="27"/>
      <c r="AQ157" s="27">
        <v>-1.07</v>
      </c>
      <c r="AR157" s="27">
        <v>-0.33</v>
      </c>
      <c r="AS157" s="27">
        <v>-1.02</v>
      </c>
      <c r="AT157" s="27">
        <v>-1.56</v>
      </c>
      <c r="AU157" s="27">
        <v>-0.67</v>
      </c>
      <c r="AV157" s="27"/>
      <c r="AW157" s="27"/>
      <c r="AX157" s="27"/>
      <c r="AY157" s="27"/>
      <c r="AZ157" s="14"/>
      <c r="BA157" s="19" t="s">
        <v>145</v>
      </c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</row>
    <row r="158" spans="2:63" ht="14.25" customHeight="1" x14ac:dyDescent="0.2">
      <c r="B158" s="20" t="s">
        <v>146</v>
      </c>
      <c r="C158" s="11">
        <v>29.64</v>
      </c>
      <c r="D158" s="11">
        <v>28.67</v>
      </c>
      <c r="E158" s="11"/>
      <c r="F158" s="11"/>
      <c r="G158" s="11"/>
      <c r="H158" s="11"/>
      <c r="I158" s="11"/>
      <c r="J158" s="11"/>
      <c r="K158" s="11">
        <v>24.1</v>
      </c>
      <c r="L158" s="11"/>
      <c r="M158" s="10">
        <f t="shared" si="200"/>
        <v>3</v>
      </c>
      <c r="O158" s="20" t="s">
        <v>146</v>
      </c>
      <c r="P158" s="10">
        <v>44</v>
      </c>
      <c r="Q158" s="10">
        <v>198</v>
      </c>
      <c r="R158" s="10"/>
      <c r="S158" s="10"/>
      <c r="T158" s="10"/>
      <c r="U158" s="10"/>
      <c r="V158" s="10"/>
      <c r="W158" s="10"/>
      <c r="X158" s="10">
        <v>3207</v>
      </c>
      <c r="Y158" s="10"/>
      <c r="Z158" s="10">
        <f t="shared" si="201"/>
        <v>3</v>
      </c>
      <c r="AB158" s="20" t="s">
        <v>146</v>
      </c>
      <c r="AC158" s="10">
        <v>44</v>
      </c>
      <c r="AD158" s="10">
        <v>198</v>
      </c>
      <c r="AE158" s="10"/>
      <c r="AF158" s="10"/>
      <c r="AG158" s="10"/>
      <c r="AH158" s="10"/>
      <c r="AI158" s="10"/>
      <c r="AJ158" s="10"/>
      <c r="AK158" s="10">
        <v>3207</v>
      </c>
      <c r="AL158" s="10"/>
      <c r="AM158" s="10">
        <f t="shared" si="202"/>
        <v>3</v>
      </c>
      <c r="AO158" s="20" t="s">
        <v>146</v>
      </c>
      <c r="AP158" s="11"/>
      <c r="AQ158" s="11">
        <v>-0.97</v>
      </c>
      <c r="AR158" s="11"/>
      <c r="AS158" s="11"/>
      <c r="AT158" s="11"/>
      <c r="AU158" s="11"/>
      <c r="AV158" s="11"/>
      <c r="AW158" s="11"/>
      <c r="AX158" s="11"/>
      <c r="AY158" s="11"/>
      <c r="AZ158" s="14"/>
      <c r="BA158" s="20" t="s">
        <v>146</v>
      </c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</row>
    <row r="159" spans="2:63" ht="14.25" customHeight="1" x14ac:dyDescent="0.2">
      <c r="B159" s="19" t="s">
        <v>147</v>
      </c>
      <c r="C159" s="8">
        <v>29.66</v>
      </c>
      <c r="D159" s="8">
        <v>27.65</v>
      </c>
      <c r="E159" s="8">
        <v>26.41</v>
      </c>
      <c r="F159" s="8">
        <v>25.93</v>
      </c>
      <c r="G159" s="8">
        <v>24.4</v>
      </c>
      <c r="H159" s="4">
        <v>23.3</v>
      </c>
      <c r="I159" s="8">
        <v>22.41</v>
      </c>
      <c r="J159" s="4">
        <v>22.15</v>
      </c>
      <c r="K159" s="4">
        <v>22.23</v>
      </c>
      <c r="L159" s="8">
        <v>21.66</v>
      </c>
      <c r="M159" s="7">
        <f t="shared" si="200"/>
        <v>10</v>
      </c>
      <c r="O159" s="19" t="s">
        <v>147</v>
      </c>
      <c r="P159" s="2">
        <v>45</v>
      </c>
      <c r="Q159" s="2">
        <v>48</v>
      </c>
      <c r="R159" s="2">
        <v>73</v>
      </c>
      <c r="S159" s="2">
        <v>353</v>
      </c>
      <c r="T159" s="2">
        <v>264</v>
      </c>
      <c r="U159" s="2">
        <v>313</v>
      </c>
      <c r="V159" s="2">
        <v>186</v>
      </c>
      <c r="W159" s="2">
        <v>338</v>
      </c>
      <c r="X159" s="2">
        <v>692</v>
      </c>
      <c r="Y159" s="2">
        <v>396</v>
      </c>
      <c r="Z159" s="7">
        <f t="shared" si="201"/>
        <v>10</v>
      </c>
      <c r="AB159" s="19" t="s">
        <v>147</v>
      </c>
      <c r="AC159" s="2">
        <v>27</v>
      </c>
      <c r="AD159" s="2">
        <v>24</v>
      </c>
      <c r="AE159" s="2">
        <v>32</v>
      </c>
      <c r="AF159" s="2">
        <v>40</v>
      </c>
      <c r="AG159" s="2">
        <v>72</v>
      </c>
      <c r="AH159" s="2">
        <v>117</v>
      </c>
      <c r="AI159" s="2">
        <v>61</v>
      </c>
      <c r="AJ159" s="2">
        <v>56</v>
      </c>
      <c r="AK159" s="2">
        <v>19</v>
      </c>
      <c r="AL159" s="2">
        <v>32</v>
      </c>
      <c r="AM159" s="7">
        <f t="shared" si="202"/>
        <v>10</v>
      </c>
      <c r="AO159" s="19" t="s">
        <v>147</v>
      </c>
      <c r="AP159" s="27"/>
      <c r="AQ159" s="27">
        <v>-2.0099999999999998</v>
      </c>
      <c r="AR159" s="27">
        <v>-1.24</v>
      </c>
      <c r="AS159" s="27">
        <v>-0.48</v>
      </c>
      <c r="AT159" s="27">
        <v>-1.53</v>
      </c>
      <c r="AU159" s="27">
        <v>-1.1000000000000001</v>
      </c>
      <c r="AV159" s="27">
        <v>-0.89</v>
      </c>
      <c r="AW159" s="27">
        <v>-0.26</v>
      </c>
      <c r="AX159" s="27">
        <v>0.08</v>
      </c>
      <c r="AY159" s="27">
        <v>-0.56999999999999995</v>
      </c>
      <c r="AZ159" s="14"/>
      <c r="BA159" s="19" t="s">
        <v>147</v>
      </c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</row>
    <row r="160" spans="2:63" ht="14.25" customHeight="1" x14ac:dyDescent="0.2">
      <c r="B160" s="20" t="s">
        <v>148</v>
      </c>
      <c r="C160" s="11">
        <v>29.67</v>
      </c>
      <c r="D160" s="11">
        <v>28.02</v>
      </c>
      <c r="E160" s="11">
        <v>27.55</v>
      </c>
      <c r="F160" s="11">
        <v>25.86</v>
      </c>
      <c r="G160" s="11">
        <v>24.59</v>
      </c>
      <c r="H160" s="11">
        <v>23.85</v>
      </c>
      <c r="I160" s="13">
        <v>23.27</v>
      </c>
      <c r="J160" s="11">
        <v>23.5</v>
      </c>
      <c r="K160" s="13">
        <v>23.94</v>
      </c>
      <c r="L160" s="13">
        <v>23.94</v>
      </c>
      <c r="M160" s="36">
        <f t="shared" si="200"/>
        <v>10</v>
      </c>
      <c r="O160" s="20" t="s">
        <v>148</v>
      </c>
      <c r="P160" s="10">
        <v>46</v>
      </c>
      <c r="Q160" s="10">
        <v>80</v>
      </c>
      <c r="R160" s="10">
        <v>276</v>
      </c>
      <c r="S160" s="10">
        <v>321</v>
      </c>
      <c r="T160" s="10">
        <v>348</v>
      </c>
      <c r="U160" s="10">
        <v>636</v>
      </c>
      <c r="V160" s="10">
        <v>686</v>
      </c>
      <c r="W160" s="10">
        <v>1698</v>
      </c>
      <c r="X160" s="10">
        <v>2993</v>
      </c>
      <c r="Y160" s="10">
        <v>1614</v>
      </c>
      <c r="Z160" s="36">
        <f t="shared" si="201"/>
        <v>10</v>
      </c>
      <c r="AB160" s="20" t="s">
        <v>148</v>
      </c>
      <c r="AC160" s="10">
        <v>26</v>
      </c>
      <c r="AD160" s="10">
        <v>21</v>
      </c>
      <c r="AE160" s="10">
        <v>31</v>
      </c>
      <c r="AF160" s="10">
        <v>37</v>
      </c>
      <c r="AG160" s="10">
        <v>24</v>
      </c>
      <c r="AH160" s="10">
        <v>54</v>
      </c>
      <c r="AI160" s="10">
        <v>75</v>
      </c>
      <c r="AJ160" s="10">
        <v>106</v>
      </c>
      <c r="AK160" s="10">
        <v>139</v>
      </c>
      <c r="AL160" s="10">
        <v>148</v>
      </c>
      <c r="AM160" s="36">
        <f t="shared" si="202"/>
        <v>10</v>
      </c>
      <c r="AO160" s="20" t="s">
        <v>148</v>
      </c>
      <c r="AP160" s="11"/>
      <c r="AQ160" s="11">
        <v>-1.65</v>
      </c>
      <c r="AR160" s="11">
        <v>-0.47</v>
      </c>
      <c r="AS160" s="11">
        <v>-1.69</v>
      </c>
      <c r="AT160" s="11">
        <v>-1.27</v>
      </c>
      <c r="AU160" s="11">
        <v>-0.74</v>
      </c>
      <c r="AV160" s="11">
        <v>-0.57999999999999996</v>
      </c>
      <c r="AW160" s="11">
        <v>0.23</v>
      </c>
      <c r="AX160" s="11">
        <v>0.44</v>
      </c>
      <c r="AY160" s="11">
        <v>0</v>
      </c>
      <c r="AZ160" s="14"/>
      <c r="BA160" s="20" t="s">
        <v>148</v>
      </c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</row>
    <row r="161" spans="2:63" ht="14.25" customHeight="1" x14ac:dyDescent="0.2">
      <c r="B161" s="19" t="s">
        <v>149</v>
      </c>
      <c r="C161" s="8">
        <v>29.67</v>
      </c>
      <c r="D161" s="8">
        <v>28.32</v>
      </c>
      <c r="E161" s="8">
        <v>26.2</v>
      </c>
      <c r="F161" s="8">
        <v>24.51</v>
      </c>
      <c r="G161" s="8">
        <v>23.9</v>
      </c>
      <c r="H161" s="8">
        <v>23.67</v>
      </c>
      <c r="I161" s="4">
        <v>23.33</v>
      </c>
      <c r="J161" s="4">
        <v>23.15</v>
      </c>
      <c r="K161" s="4"/>
      <c r="L161" s="8"/>
      <c r="M161" s="7">
        <f t="shared" si="200"/>
        <v>8</v>
      </c>
      <c r="O161" s="19" t="s">
        <v>149</v>
      </c>
      <c r="P161" s="2">
        <v>46</v>
      </c>
      <c r="Q161" s="2">
        <v>123</v>
      </c>
      <c r="R161" s="2">
        <v>57</v>
      </c>
      <c r="S161" s="2">
        <v>65</v>
      </c>
      <c r="T161" s="2">
        <v>147</v>
      </c>
      <c r="U161" s="2">
        <v>507</v>
      </c>
      <c r="V161" s="2">
        <v>740</v>
      </c>
      <c r="W161" s="2">
        <v>1242</v>
      </c>
      <c r="X161" s="2"/>
      <c r="Y161" s="2"/>
      <c r="Z161" s="7">
        <f t="shared" si="201"/>
        <v>8</v>
      </c>
      <c r="AB161" s="19" t="s">
        <v>149</v>
      </c>
      <c r="AC161" s="2">
        <v>9</v>
      </c>
      <c r="AD161" s="2">
        <v>27</v>
      </c>
      <c r="AE161" s="2">
        <v>3</v>
      </c>
      <c r="AF161" s="2">
        <v>1</v>
      </c>
      <c r="AG161" s="2">
        <v>1</v>
      </c>
      <c r="AH161" s="2">
        <v>3</v>
      </c>
      <c r="AI161" s="2">
        <v>12</v>
      </c>
      <c r="AJ161" s="2">
        <v>6</v>
      </c>
      <c r="AK161" s="2">
        <v>389</v>
      </c>
      <c r="AL161" s="2">
        <v>46</v>
      </c>
      <c r="AM161" s="7">
        <f t="shared" si="202"/>
        <v>10</v>
      </c>
      <c r="AO161" s="19" t="s">
        <v>149</v>
      </c>
      <c r="AP161" s="27"/>
      <c r="AQ161" s="27">
        <v>-1.35</v>
      </c>
      <c r="AR161" s="27">
        <v>-2.12</v>
      </c>
      <c r="AS161" s="27">
        <v>-1.69</v>
      </c>
      <c r="AT161" s="27">
        <v>-0.61</v>
      </c>
      <c r="AU161" s="27">
        <v>-0.23</v>
      </c>
      <c r="AV161" s="27">
        <v>-0.34</v>
      </c>
      <c r="AW161" s="27">
        <v>-0.18</v>
      </c>
      <c r="AX161" s="27"/>
      <c r="AY161" s="27"/>
      <c r="AZ161" s="14"/>
      <c r="BA161" s="19" t="s">
        <v>149</v>
      </c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</row>
    <row r="162" spans="2:63" ht="14.25" customHeight="1" x14ac:dyDescent="0.2">
      <c r="B162" s="20" t="s">
        <v>150</v>
      </c>
      <c r="C162" s="11">
        <v>29.7</v>
      </c>
      <c r="D162" s="11">
        <v>28.04</v>
      </c>
      <c r="E162" s="11"/>
      <c r="F162" s="11"/>
      <c r="G162" s="11"/>
      <c r="H162" s="11"/>
      <c r="I162" s="11"/>
      <c r="J162" s="11"/>
      <c r="K162" s="11"/>
      <c r="L162" s="11"/>
      <c r="M162" s="10">
        <f t="shared" si="200"/>
        <v>2</v>
      </c>
      <c r="O162" s="20" t="s">
        <v>150</v>
      </c>
      <c r="P162" s="10">
        <v>48</v>
      </c>
      <c r="Q162" s="10">
        <v>83</v>
      </c>
      <c r="R162" s="10"/>
      <c r="S162" s="10"/>
      <c r="T162" s="10"/>
      <c r="U162" s="10"/>
      <c r="V162" s="10"/>
      <c r="W162" s="10"/>
      <c r="X162" s="10"/>
      <c r="Y162" s="10"/>
      <c r="Z162" s="10">
        <f t="shared" si="201"/>
        <v>2</v>
      </c>
      <c r="AB162" s="20" t="s">
        <v>150</v>
      </c>
      <c r="AC162" s="10">
        <v>23</v>
      </c>
      <c r="AD162" s="10">
        <v>9</v>
      </c>
      <c r="AE162" s="10"/>
      <c r="AF162" s="10"/>
      <c r="AG162" s="10"/>
      <c r="AH162" s="10"/>
      <c r="AI162" s="10"/>
      <c r="AJ162" s="10"/>
      <c r="AK162" s="10"/>
      <c r="AL162" s="10"/>
      <c r="AM162" s="10">
        <f t="shared" si="202"/>
        <v>2</v>
      </c>
      <c r="AO162" s="20" t="s">
        <v>150</v>
      </c>
      <c r="AP162" s="11"/>
      <c r="AQ162" s="11">
        <v>-1.66</v>
      </c>
      <c r="AR162" s="11"/>
      <c r="AS162" s="11"/>
      <c r="AT162" s="11"/>
      <c r="AU162" s="11"/>
      <c r="AV162" s="11"/>
      <c r="AW162" s="11"/>
      <c r="AX162" s="11"/>
      <c r="AY162" s="11"/>
      <c r="AZ162" s="14"/>
      <c r="BA162" s="20" t="s">
        <v>150</v>
      </c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</row>
    <row r="163" spans="2:63" ht="14.25" customHeight="1" x14ac:dyDescent="0.2">
      <c r="B163" s="19" t="s">
        <v>151</v>
      </c>
      <c r="C163" s="8">
        <v>29.71</v>
      </c>
      <c r="D163" s="8">
        <v>30.47</v>
      </c>
      <c r="E163" s="8">
        <v>27.66</v>
      </c>
      <c r="F163" s="8">
        <v>26.16</v>
      </c>
      <c r="G163" s="8">
        <v>25.36</v>
      </c>
      <c r="H163" s="8">
        <v>25.23</v>
      </c>
      <c r="I163" s="8"/>
      <c r="J163" s="8"/>
      <c r="K163" s="8"/>
      <c r="L163" s="8"/>
      <c r="M163" s="7">
        <f t="shared" si="200"/>
        <v>6</v>
      </c>
      <c r="O163" s="19" t="s">
        <v>151</v>
      </c>
      <c r="P163" s="2">
        <v>49</v>
      </c>
      <c r="Q163" s="2">
        <v>785</v>
      </c>
      <c r="R163" s="2">
        <v>302</v>
      </c>
      <c r="S163" s="2">
        <v>432</v>
      </c>
      <c r="T163" s="2">
        <v>811</v>
      </c>
      <c r="U163" s="2">
        <v>2139</v>
      </c>
      <c r="V163" s="2"/>
      <c r="W163" s="2"/>
      <c r="X163" s="2"/>
      <c r="Y163" s="2"/>
      <c r="Z163" s="7">
        <f t="shared" si="201"/>
        <v>6</v>
      </c>
      <c r="AB163" s="19" t="s">
        <v>151</v>
      </c>
      <c r="AC163" s="2">
        <v>6</v>
      </c>
      <c r="AD163" s="2">
        <v>16</v>
      </c>
      <c r="AE163" s="2">
        <v>29</v>
      </c>
      <c r="AF163" s="2">
        <v>20</v>
      </c>
      <c r="AG163" s="2">
        <v>50</v>
      </c>
      <c r="AH163" s="2">
        <v>187</v>
      </c>
      <c r="AI163" s="2"/>
      <c r="AJ163" s="2"/>
      <c r="AK163" s="2"/>
      <c r="AL163" s="2"/>
      <c r="AM163" s="7">
        <f t="shared" si="202"/>
        <v>6</v>
      </c>
      <c r="AO163" s="19" t="s">
        <v>151</v>
      </c>
      <c r="AP163" s="27"/>
      <c r="AQ163" s="27">
        <v>0.76</v>
      </c>
      <c r="AR163" s="27">
        <v>-2.81</v>
      </c>
      <c r="AS163" s="27">
        <v>-1.5</v>
      </c>
      <c r="AT163" s="27">
        <v>-0.8</v>
      </c>
      <c r="AU163" s="27">
        <v>-0.13</v>
      </c>
      <c r="AV163" s="27"/>
      <c r="AW163" s="27"/>
      <c r="AX163" s="27"/>
      <c r="AY163" s="27"/>
      <c r="AZ163" s="14"/>
      <c r="BA163" s="19" t="s">
        <v>151</v>
      </c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</row>
    <row r="164" spans="2:63" ht="14.25" customHeight="1" x14ac:dyDescent="0.2">
      <c r="B164" s="20" t="s">
        <v>152</v>
      </c>
      <c r="C164" s="11">
        <v>29.71</v>
      </c>
      <c r="D164" s="11">
        <v>28.53</v>
      </c>
      <c r="E164" s="11">
        <v>27.99</v>
      </c>
      <c r="F164" s="11"/>
      <c r="G164" s="11"/>
      <c r="H164" s="11"/>
      <c r="I164" s="11"/>
      <c r="J164" s="11"/>
      <c r="K164" s="11"/>
      <c r="L164" s="11"/>
      <c r="M164" s="10">
        <f t="shared" si="200"/>
        <v>3</v>
      </c>
      <c r="O164" s="20" t="s">
        <v>152</v>
      </c>
      <c r="P164" s="10">
        <v>49</v>
      </c>
      <c r="Q164" s="10">
        <v>165</v>
      </c>
      <c r="R164" s="10">
        <v>418</v>
      </c>
      <c r="S164" s="10"/>
      <c r="T164" s="10"/>
      <c r="U164" s="10"/>
      <c r="V164" s="10"/>
      <c r="W164" s="10"/>
      <c r="X164" s="10"/>
      <c r="Y164" s="10"/>
      <c r="Z164" s="10">
        <f t="shared" si="201"/>
        <v>3</v>
      </c>
      <c r="AB164" s="20" t="s">
        <v>152</v>
      </c>
      <c r="AC164" s="10">
        <v>49</v>
      </c>
      <c r="AD164" s="10">
        <v>13</v>
      </c>
      <c r="AE164" s="10">
        <v>180</v>
      </c>
      <c r="AF164" s="10"/>
      <c r="AG164" s="10"/>
      <c r="AH164" s="10"/>
      <c r="AI164" s="10"/>
      <c r="AJ164" s="10"/>
      <c r="AK164" s="10"/>
      <c r="AL164" s="10"/>
      <c r="AM164" s="10">
        <f t="shared" si="202"/>
        <v>3</v>
      </c>
      <c r="AO164" s="20" t="s">
        <v>152</v>
      </c>
      <c r="AP164" s="11"/>
      <c r="AQ164" s="11">
        <v>-1.18</v>
      </c>
      <c r="AR164" s="11">
        <v>-0.54</v>
      </c>
      <c r="AS164" s="11"/>
      <c r="AT164" s="11"/>
      <c r="AU164" s="11"/>
      <c r="AV164" s="11"/>
      <c r="AW164" s="11"/>
      <c r="AX164" s="11"/>
      <c r="AY164" s="11"/>
      <c r="AZ164" s="14"/>
      <c r="BA164" s="20" t="s">
        <v>152</v>
      </c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</row>
    <row r="165" spans="2:63" ht="14.25" customHeight="1" x14ac:dyDescent="0.2">
      <c r="B165" s="19" t="s">
        <v>153</v>
      </c>
      <c r="C165" s="8">
        <v>29.73</v>
      </c>
      <c r="D165" s="8">
        <v>27.65</v>
      </c>
      <c r="E165" s="8">
        <v>26.07</v>
      </c>
      <c r="F165" s="8">
        <v>24</v>
      </c>
      <c r="G165" s="8">
        <v>22.67</v>
      </c>
      <c r="H165" s="8">
        <v>22.79</v>
      </c>
      <c r="I165" s="8">
        <v>22.41</v>
      </c>
      <c r="J165" s="8">
        <v>22.67</v>
      </c>
      <c r="K165" s="8">
        <v>21.69</v>
      </c>
      <c r="L165" s="8">
        <v>21</v>
      </c>
      <c r="M165" s="7">
        <f t="shared" si="200"/>
        <v>10</v>
      </c>
      <c r="O165" s="19" t="s">
        <v>153</v>
      </c>
      <c r="P165" s="2">
        <v>51</v>
      </c>
      <c r="Q165" s="2">
        <v>48</v>
      </c>
      <c r="R165" s="2">
        <v>50</v>
      </c>
      <c r="S165" s="2">
        <v>21</v>
      </c>
      <c r="T165" s="2">
        <v>15</v>
      </c>
      <c r="U165" s="2">
        <v>147</v>
      </c>
      <c r="V165" s="2">
        <v>186</v>
      </c>
      <c r="W165" s="2">
        <v>713</v>
      </c>
      <c r="X165" s="2">
        <v>307</v>
      </c>
      <c r="Y165" s="2">
        <v>98</v>
      </c>
      <c r="Z165" s="7">
        <f t="shared" si="201"/>
        <v>10</v>
      </c>
      <c r="AB165" s="19" t="s">
        <v>153</v>
      </c>
      <c r="AC165" s="2">
        <v>9</v>
      </c>
      <c r="AD165" s="2">
        <v>10</v>
      </c>
      <c r="AE165" s="2">
        <v>12</v>
      </c>
      <c r="AF165" s="2">
        <v>5</v>
      </c>
      <c r="AG165" s="2">
        <v>6</v>
      </c>
      <c r="AH165" s="2">
        <v>15</v>
      </c>
      <c r="AI165" s="2">
        <v>6</v>
      </c>
      <c r="AJ165" s="2">
        <v>16</v>
      </c>
      <c r="AK165" s="2">
        <v>24</v>
      </c>
      <c r="AL165" s="2">
        <v>44</v>
      </c>
      <c r="AM165" s="7">
        <f t="shared" si="202"/>
        <v>10</v>
      </c>
      <c r="AO165" s="19" t="s">
        <v>153</v>
      </c>
      <c r="AP165" s="27"/>
      <c r="AQ165" s="27">
        <v>-2.08</v>
      </c>
      <c r="AR165" s="27">
        <v>-1.58</v>
      </c>
      <c r="AS165" s="27">
        <v>-2.0699999999999998</v>
      </c>
      <c r="AT165" s="27">
        <v>-1.33</v>
      </c>
      <c r="AU165" s="27">
        <v>0.12</v>
      </c>
      <c r="AV165" s="27">
        <v>-0.38</v>
      </c>
      <c r="AW165" s="27">
        <v>0.26</v>
      </c>
      <c r="AX165" s="27">
        <v>-0.98</v>
      </c>
      <c r="AY165" s="27">
        <v>-0.69</v>
      </c>
      <c r="AZ165" s="14"/>
      <c r="BA165" s="19" t="s">
        <v>153</v>
      </c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</row>
    <row r="166" spans="2:63" ht="14.25" customHeight="1" x14ac:dyDescent="0.2">
      <c r="B166" s="20" t="s">
        <v>154</v>
      </c>
      <c r="C166" s="11">
        <v>29.75</v>
      </c>
      <c r="D166" s="11">
        <v>27.49</v>
      </c>
      <c r="E166" s="11">
        <v>26.22</v>
      </c>
      <c r="F166" s="11">
        <v>26.27</v>
      </c>
      <c r="G166" s="11">
        <v>25.64</v>
      </c>
      <c r="H166" s="11">
        <v>25.03</v>
      </c>
      <c r="I166" s="11">
        <v>23.85</v>
      </c>
      <c r="J166" s="11">
        <v>23.73</v>
      </c>
      <c r="K166" s="11">
        <v>22.89</v>
      </c>
      <c r="L166" s="11">
        <v>22.66</v>
      </c>
      <c r="M166" s="10">
        <f t="shared" si="200"/>
        <v>10</v>
      </c>
      <c r="O166" s="20" t="s">
        <v>154</v>
      </c>
      <c r="P166" s="10">
        <v>52</v>
      </c>
      <c r="Q166" s="10">
        <v>34</v>
      </c>
      <c r="R166" s="10">
        <v>59</v>
      </c>
      <c r="S166" s="10">
        <v>484</v>
      </c>
      <c r="T166" s="10">
        <v>1044</v>
      </c>
      <c r="U166" s="10">
        <v>1888</v>
      </c>
      <c r="V166" s="10">
        <v>1295</v>
      </c>
      <c r="W166" s="10">
        <v>2056</v>
      </c>
      <c r="X166" s="10">
        <v>1478</v>
      </c>
      <c r="Y166" s="10">
        <v>1105</v>
      </c>
      <c r="Z166" s="10">
        <f t="shared" si="201"/>
        <v>10</v>
      </c>
      <c r="AB166" s="20" t="s">
        <v>154</v>
      </c>
      <c r="AC166" s="10">
        <v>9</v>
      </c>
      <c r="AD166" s="10">
        <v>8</v>
      </c>
      <c r="AE166" s="10">
        <v>20</v>
      </c>
      <c r="AF166" s="10">
        <v>50</v>
      </c>
      <c r="AG166" s="10">
        <v>272</v>
      </c>
      <c r="AH166" s="10">
        <v>131</v>
      </c>
      <c r="AI166" s="10">
        <v>87</v>
      </c>
      <c r="AJ166" s="10">
        <v>1203</v>
      </c>
      <c r="AK166" s="10">
        <v>41</v>
      </c>
      <c r="AL166" s="10">
        <v>89</v>
      </c>
      <c r="AM166" s="10">
        <f t="shared" si="202"/>
        <v>10</v>
      </c>
      <c r="AO166" s="20" t="s">
        <v>154</v>
      </c>
      <c r="AP166" s="11"/>
      <c r="AQ166" s="11">
        <v>-2.2599999999999998</v>
      </c>
      <c r="AR166" s="11">
        <v>-1.27</v>
      </c>
      <c r="AS166" s="11">
        <v>0.05</v>
      </c>
      <c r="AT166" s="11">
        <v>-0.63</v>
      </c>
      <c r="AU166" s="11">
        <v>-0.61</v>
      </c>
      <c r="AV166" s="11">
        <v>-1.18</v>
      </c>
      <c r="AW166" s="11">
        <v>-0.12</v>
      </c>
      <c r="AX166" s="11">
        <v>-0.84</v>
      </c>
      <c r="AY166" s="11">
        <v>-0.23</v>
      </c>
      <c r="AZ166" s="14"/>
      <c r="BA166" s="20" t="s">
        <v>154</v>
      </c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</row>
    <row r="167" spans="2:63" ht="14.25" customHeight="1" x14ac:dyDescent="0.2">
      <c r="B167" s="19" t="s">
        <v>155</v>
      </c>
      <c r="C167" s="8">
        <v>29.75</v>
      </c>
      <c r="D167" s="8">
        <v>27.65</v>
      </c>
      <c r="E167" s="8">
        <v>27.27</v>
      </c>
      <c r="F167" s="8">
        <v>26.93</v>
      </c>
      <c r="G167" s="8">
        <v>26.78</v>
      </c>
      <c r="H167" s="8">
        <v>25</v>
      </c>
      <c r="I167" s="8">
        <v>24.17</v>
      </c>
      <c r="J167" s="8">
        <v>23.61</v>
      </c>
      <c r="K167" s="4"/>
      <c r="L167" s="8"/>
      <c r="M167" s="7">
        <f t="shared" si="200"/>
        <v>8</v>
      </c>
      <c r="O167" s="19" t="s">
        <v>155</v>
      </c>
      <c r="P167" s="2">
        <v>52</v>
      </c>
      <c r="Q167" s="2">
        <v>48</v>
      </c>
      <c r="R167" s="2">
        <v>209</v>
      </c>
      <c r="S167" s="2">
        <v>878</v>
      </c>
      <c r="T167" s="2">
        <v>2175</v>
      </c>
      <c r="U167" s="2">
        <v>1845</v>
      </c>
      <c r="V167" s="2">
        <v>1712</v>
      </c>
      <c r="W167" s="2">
        <v>1872</v>
      </c>
      <c r="X167" s="2"/>
      <c r="Y167" s="2"/>
      <c r="Z167" s="7">
        <f t="shared" si="201"/>
        <v>8</v>
      </c>
      <c r="AB167" s="19" t="s">
        <v>155</v>
      </c>
      <c r="AC167" s="2">
        <v>52</v>
      </c>
      <c r="AD167" s="2">
        <v>48</v>
      </c>
      <c r="AE167" s="2">
        <v>5</v>
      </c>
      <c r="AF167" s="2">
        <v>29</v>
      </c>
      <c r="AG167" s="2">
        <v>314</v>
      </c>
      <c r="AH167" s="2">
        <v>169</v>
      </c>
      <c r="AI167" s="2">
        <v>192</v>
      </c>
      <c r="AJ167" s="2">
        <v>216</v>
      </c>
      <c r="AK167" s="2"/>
      <c r="AL167" s="2"/>
      <c r="AM167" s="7">
        <f t="shared" si="202"/>
        <v>8</v>
      </c>
      <c r="AO167" s="19" t="s">
        <v>155</v>
      </c>
      <c r="AP167" s="27"/>
      <c r="AQ167" s="27">
        <v>-2.1</v>
      </c>
      <c r="AR167" s="27">
        <v>-0.38</v>
      </c>
      <c r="AS167" s="27">
        <v>-0.34</v>
      </c>
      <c r="AT167" s="27">
        <v>-0.15</v>
      </c>
      <c r="AU167" s="27">
        <v>-1.78</v>
      </c>
      <c r="AV167" s="27">
        <v>-0.83</v>
      </c>
      <c r="AW167" s="27">
        <v>-0.56000000000000005</v>
      </c>
      <c r="AX167" s="27"/>
      <c r="AY167" s="27"/>
      <c r="AZ167" s="14"/>
      <c r="BA167" s="19" t="s">
        <v>155</v>
      </c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</row>
    <row r="168" spans="2:63" ht="14.25" customHeight="1" x14ac:dyDescent="0.2">
      <c r="B168" s="20" t="s">
        <v>156</v>
      </c>
      <c r="C168" s="11">
        <v>29.75</v>
      </c>
      <c r="D168" s="11">
        <v>28.01</v>
      </c>
      <c r="E168" s="11">
        <v>26.73</v>
      </c>
      <c r="F168" s="11">
        <v>26.3</v>
      </c>
      <c r="G168" s="11"/>
      <c r="H168" s="11"/>
      <c r="I168" s="11"/>
      <c r="J168" s="11"/>
      <c r="K168" s="11"/>
      <c r="L168" s="11"/>
      <c r="M168" s="10">
        <f t="shared" si="200"/>
        <v>4</v>
      </c>
      <c r="O168" s="20" t="s">
        <v>156</v>
      </c>
      <c r="P168" s="10">
        <v>52</v>
      </c>
      <c r="Q168" s="10">
        <v>77</v>
      </c>
      <c r="R168" s="10">
        <v>112</v>
      </c>
      <c r="S168" s="10">
        <v>503</v>
      </c>
      <c r="T168" s="10"/>
      <c r="U168" s="10"/>
      <c r="V168" s="10"/>
      <c r="W168" s="10"/>
      <c r="X168" s="10"/>
      <c r="Y168" s="10"/>
      <c r="Z168" s="10">
        <f t="shared" si="201"/>
        <v>4</v>
      </c>
      <c r="AB168" s="20" t="s">
        <v>156</v>
      </c>
      <c r="AC168" s="10">
        <v>7</v>
      </c>
      <c r="AD168" s="10">
        <v>7</v>
      </c>
      <c r="AE168" s="10">
        <v>5</v>
      </c>
      <c r="AF168" s="10">
        <v>5</v>
      </c>
      <c r="AG168" s="10">
        <v>10</v>
      </c>
      <c r="AH168" s="10">
        <v>11</v>
      </c>
      <c r="AI168" s="10">
        <v>16</v>
      </c>
      <c r="AJ168" s="10">
        <v>55</v>
      </c>
      <c r="AK168" s="10">
        <v>15</v>
      </c>
      <c r="AL168" s="10">
        <v>51</v>
      </c>
      <c r="AM168" s="10">
        <f t="shared" si="202"/>
        <v>10</v>
      </c>
      <c r="AO168" s="20" t="s">
        <v>156</v>
      </c>
      <c r="AP168" s="11"/>
      <c r="AQ168" s="11">
        <v>-1.74</v>
      </c>
      <c r="AR168" s="11">
        <v>-1.28</v>
      </c>
      <c r="AS168" s="11">
        <v>-0.43</v>
      </c>
      <c r="AT168" s="11"/>
      <c r="AU168" s="11"/>
      <c r="AV168" s="11"/>
      <c r="AW168" s="11"/>
      <c r="AX168" s="11"/>
      <c r="AY168" s="11"/>
      <c r="AZ168" s="14"/>
      <c r="BA168" s="20" t="s">
        <v>156</v>
      </c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</row>
    <row r="169" spans="2:63" ht="14.25" customHeight="1" x14ac:dyDescent="0.2">
      <c r="B169" s="19" t="s">
        <v>157</v>
      </c>
      <c r="C169" s="8">
        <v>29.76</v>
      </c>
      <c r="D169" s="8">
        <v>27.84</v>
      </c>
      <c r="E169" s="8">
        <v>27.57</v>
      </c>
      <c r="F169" s="8">
        <v>26.29</v>
      </c>
      <c r="G169" s="8">
        <v>26.93</v>
      </c>
      <c r="H169" s="8">
        <v>24.36</v>
      </c>
      <c r="I169" s="8">
        <v>24.01</v>
      </c>
      <c r="J169" s="8">
        <v>23.43</v>
      </c>
      <c r="K169" s="8">
        <v>21.66</v>
      </c>
      <c r="L169" s="8"/>
      <c r="M169" s="7">
        <f t="shared" si="200"/>
        <v>9</v>
      </c>
      <c r="O169" s="19" t="s">
        <v>157</v>
      </c>
      <c r="P169" s="7">
        <v>55</v>
      </c>
      <c r="Q169" s="7">
        <v>59</v>
      </c>
      <c r="R169" s="7">
        <v>282</v>
      </c>
      <c r="S169" s="7">
        <v>500</v>
      </c>
      <c r="T169" s="7">
        <v>2349</v>
      </c>
      <c r="U169" s="7">
        <v>1082</v>
      </c>
      <c r="V169" s="7">
        <v>1492</v>
      </c>
      <c r="W169" s="7">
        <v>1596</v>
      </c>
      <c r="X169" s="7">
        <v>286</v>
      </c>
      <c r="Y169" s="7"/>
      <c r="Z169" s="7">
        <f t="shared" si="201"/>
        <v>9</v>
      </c>
      <c r="AB169" s="19" t="s">
        <v>157</v>
      </c>
      <c r="AC169" s="7">
        <v>55</v>
      </c>
      <c r="AD169" s="7">
        <v>59</v>
      </c>
      <c r="AE169" s="7">
        <v>60</v>
      </c>
      <c r="AF169" s="7">
        <v>145</v>
      </c>
      <c r="AG169" s="7">
        <v>384</v>
      </c>
      <c r="AH169" s="7">
        <v>484</v>
      </c>
      <c r="AI169" s="7">
        <v>849</v>
      </c>
      <c r="AJ169" s="7">
        <v>897</v>
      </c>
      <c r="AK169" s="7">
        <v>286</v>
      </c>
      <c r="AL169" s="7"/>
      <c r="AM169" s="7">
        <f t="shared" si="202"/>
        <v>9</v>
      </c>
      <c r="AO169" s="19" t="s">
        <v>157</v>
      </c>
      <c r="AP169" s="8"/>
      <c r="AQ169" s="8">
        <v>-1.92</v>
      </c>
      <c r="AR169" s="8">
        <v>-0.27</v>
      </c>
      <c r="AS169" s="8">
        <v>-1.28</v>
      </c>
      <c r="AT169" s="8">
        <v>0.64</v>
      </c>
      <c r="AU169" s="8">
        <v>-2.57</v>
      </c>
      <c r="AV169" s="8">
        <v>-0.35</v>
      </c>
      <c r="AW169" s="8">
        <v>-0.57999999999999996</v>
      </c>
      <c r="AX169" s="8">
        <v>-1.77</v>
      </c>
      <c r="AY169" s="8"/>
      <c r="AZ169" s="14"/>
      <c r="BA169" s="19" t="s">
        <v>157</v>
      </c>
      <c r="BB169" s="8"/>
      <c r="BC169" s="8"/>
      <c r="BD169" s="8"/>
      <c r="BE169" s="8"/>
      <c r="BF169" s="8"/>
      <c r="BG169" s="8"/>
      <c r="BH169" s="8"/>
      <c r="BI169" s="8"/>
      <c r="BJ169" s="8"/>
      <c r="BK169" s="8"/>
    </row>
    <row r="170" spans="2:63" ht="14.25" customHeight="1" x14ac:dyDescent="0.2">
      <c r="B170" s="20" t="s">
        <v>158</v>
      </c>
      <c r="C170" s="11">
        <v>29.77</v>
      </c>
      <c r="D170" s="11">
        <v>29.38</v>
      </c>
      <c r="E170" s="11">
        <v>27.56</v>
      </c>
      <c r="F170" s="11">
        <v>25.97</v>
      </c>
      <c r="G170" s="11">
        <v>25.56</v>
      </c>
      <c r="H170" s="11">
        <v>24.47</v>
      </c>
      <c r="I170" s="11">
        <v>23.28</v>
      </c>
      <c r="J170" s="11"/>
      <c r="K170" s="11"/>
      <c r="L170" s="11"/>
      <c r="M170" s="10">
        <f t="shared" si="200"/>
        <v>7</v>
      </c>
      <c r="O170" s="20" t="s">
        <v>158</v>
      </c>
      <c r="P170" s="9">
        <v>56</v>
      </c>
      <c r="Q170" s="9">
        <v>388</v>
      </c>
      <c r="R170" s="10">
        <v>279</v>
      </c>
      <c r="S170" s="10">
        <v>368</v>
      </c>
      <c r="T170" s="10">
        <v>983</v>
      </c>
      <c r="U170" s="10">
        <v>1221</v>
      </c>
      <c r="V170" s="10">
        <v>693</v>
      </c>
      <c r="W170" s="10"/>
      <c r="X170" s="10"/>
      <c r="Y170" s="10"/>
      <c r="Z170" s="10">
        <f t="shared" si="201"/>
        <v>7</v>
      </c>
      <c r="AB170" s="20" t="s">
        <v>158</v>
      </c>
      <c r="AC170" s="9">
        <v>8</v>
      </c>
      <c r="AD170" s="9">
        <v>5</v>
      </c>
      <c r="AE170" s="10">
        <v>13</v>
      </c>
      <c r="AF170" s="10">
        <v>16</v>
      </c>
      <c r="AG170" s="10">
        <v>16</v>
      </c>
      <c r="AH170" s="10">
        <v>20</v>
      </c>
      <c r="AI170" s="10">
        <v>20</v>
      </c>
      <c r="AJ170" s="10">
        <v>12</v>
      </c>
      <c r="AK170" s="10">
        <v>5</v>
      </c>
      <c r="AL170" s="10">
        <v>2</v>
      </c>
      <c r="AM170" s="10">
        <f t="shared" si="202"/>
        <v>10</v>
      </c>
      <c r="AO170" s="20" t="s">
        <v>158</v>
      </c>
      <c r="AP170" s="120"/>
      <c r="AQ170" s="120">
        <v>-0.39</v>
      </c>
      <c r="AR170" s="11">
        <v>-1.82</v>
      </c>
      <c r="AS170" s="11">
        <v>-1.59</v>
      </c>
      <c r="AT170" s="11">
        <v>-0.41</v>
      </c>
      <c r="AU170" s="11">
        <v>-1.0900000000000001</v>
      </c>
      <c r="AV170" s="11">
        <v>-1.19</v>
      </c>
      <c r="AW170" s="11"/>
      <c r="AX170" s="11"/>
      <c r="AY170" s="11"/>
      <c r="AZ170" s="14"/>
      <c r="BA170" s="20" t="s">
        <v>158</v>
      </c>
      <c r="BB170" s="120"/>
      <c r="BC170" s="120"/>
      <c r="BD170" s="11"/>
      <c r="BE170" s="11"/>
      <c r="BF170" s="11"/>
      <c r="BG170" s="11"/>
      <c r="BH170" s="11"/>
      <c r="BI170" s="11"/>
      <c r="BJ170" s="11"/>
      <c r="BK170" s="11"/>
    </row>
    <row r="171" spans="2:63" ht="14.25" customHeight="1" x14ac:dyDescent="0.2">
      <c r="B171" s="19" t="s">
        <v>159</v>
      </c>
      <c r="C171" s="8">
        <v>29.78</v>
      </c>
      <c r="D171" s="8">
        <v>28.39</v>
      </c>
      <c r="E171" s="8">
        <v>27.01</v>
      </c>
      <c r="F171" s="8">
        <v>25.35</v>
      </c>
      <c r="G171" s="8">
        <v>24.12</v>
      </c>
      <c r="H171" s="8">
        <v>22.83</v>
      </c>
      <c r="I171" s="8">
        <v>22.56</v>
      </c>
      <c r="J171" s="8">
        <v>23.28</v>
      </c>
      <c r="K171" s="8">
        <v>23.49</v>
      </c>
      <c r="L171" s="3">
        <v>23.49</v>
      </c>
      <c r="M171" s="34">
        <f t="shared" si="200"/>
        <v>10</v>
      </c>
      <c r="O171" s="19" t="s">
        <v>159</v>
      </c>
      <c r="P171" s="2">
        <v>57</v>
      </c>
      <c r="Q171" s="2">
        <v>238</v>
      </c>
      <c r="R171" s="2">
        <v>154</v>
      </c>
      <c r="S171" s="2">
        <v>183</v>
      </c>
      <c r="T171" s="2">
        <v>188</v>
      </c>
      <c r="U171" s="2">
        <v>157</v>
      </c>
      <c r="V171" s="2">
        <v>252</v>
      </c>
      <c r="W171" s="2">
        <v>1400</v>
      </c>
      <c r="X171" s="2">
        <v>2340</v>
      </c>
      <c r="Y171" s="2">
        <v>1393</v>
      </c>
      <c r="Z171" s="34">
        <f t="shared" si="201"/>
        <v>10</v>
      </c>
      <c r="AB171" s="19" t="s">
        <v>159</v>
      </c>
      <c r="AC171" s="2">
        <v>57</v>
      </c>
      <c r="AD171" s="2">
        <v>125</v>
      </c>
      <c r="AE171" s="2">
        <v>145</v>
      </c>
      <c r="AF171" s="2">
        <v>183</v>
      </c>
      <c r="AG171" s="2">
        <v>188</v>
      </c>
      <c r="AH171" s="2">
        <v>148</v>
      </c>
      <c r="AI171" s="2">
        <v>123</v>
      </c>
      <c r="AJ171" s="2">
        <v>163</v>
      </c>
      <c r="AK171" s="2">
        <v>223</v>
      </c>
      <c r="AL171" s="2">
        <v>405</v>
      </c>
      <c r="AM171" s="34">
        <f t="shared" si="202"/>
        <v>10</v>
      </c>
      <c r="AO171" s="19" t="s">
        <v>159</v>
      </c>
      <c r="AP171" s="27"/>
      <c r="AQ171" s="27">
        <v>-1.39</v>
      </c>
      <c r="AR171" s="27">
        <v>-1.38</v>
      </c>
      <c r="AS171" s="27">
        <v>-1.66</v>
      </c>
      <c r="AT171" s="27">
        <v>-1.23</v>
      </c>
      <c r="AU171" s="27">
        <v>-1.29</v>
      </c>
      <c r="AV171" s="27">
        <v>-0.27</v>
      </c>
      <c r="AW171" s="27">
        <v>0.72</v>
      </c>
      <c r="AX171" s="27">
        <v>0.21</v>
      </c>
      <c r="AY171" s="27">
        <v>0</v>
      </c>
      <c r="AZ171" s="14"/>
      <c r="BA171" s="19" t="s">
        <v>159</v>
      </c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</row>
    <row r="172" spans="2:63" ht="14.25" customHeight="1" x14ac:dyDescent="0.2">
      <c r="B172" s="20" t="s">
        <v>160</v>
      </c>
      <c r="C172" s="11">
        <v>29.79</v>
      </c>
      <c r="D172" s="11">
        <v>27.88</v>
      </c>
      <c r="E172" s="11">
        <v>27.27</v>
      </c>
      <c r="F172" s="11">
        <v>26.38</v>
      </c>
      <c r="G172" s="11">
        <v>26.94</v>
      </c>
      <c r="H172" s="11">
        <v>24.5</v>
      </c>
      <c r="I172" s="11">
        <v>23.33</v>
      </c>
      <c r="J172" s="11">
        <v>22.07</v>
      </c>
      <c r="K172" s="11">
        <v>22.12</v>
      </c>
      <c r="L172" s="11">
        <v>21.45</v>
      </c>
      <c r="M172" s="10">
        <f t="shared" si="200"/>
        <v>10</v>
      </c>
      <c r="O172" s="20" t="s">
        <v>160</v>
      </c>
      <c r="P172" s="10">
        <v>58</v>
      </c>
      <c r="Q172" s="10">
        <v>63</v>
      </c>
      <c r="R172" s="10">
        <v>209</v>
      </c>
      <c r="S172" s="10">
        <v>540</v>
      </c>
      <c r="T172" s="10">
        <v>2362</v>
      </c>
      <c r="U172" s="10">
        <v>1245</v>
      </c>
      <c r="V172" s="10">
        <v>740</v>
      </c>
      <c r="W172" s="10">
        <v>284</v>
      </c>
      <c r="X172" s="10">
        <v>593</v>
      </c>
      <c r="Y172" s="10">
        <v>229</v>
      </c>
      <c r="Z172" s="10">
        <f t="shared" si="201"/>
        <v>10</v>
      </c>
      <c r="AB172" s="20" t="s">
        <v>160</v>
      </c>
      <c r="AC172" s="10">
        <v>58</v>
      </c>
      <c r="AD172" s="10">
        <v>63</v>
      </c>
      <c r="AE172" s="10">
        <v>134</v>
      </c>
      <c r="AF172" s="10">
        <v>232</v>
      </c>
      <c r="AG172" s="10">
        <v>398</v>
      </c>
      <c r="AH172" s="10">
        <v>446</v>
      </c>
      <c r="AI172" s="10">
        <v>194</v>
      </c>
      <c r="AJ172" s="10">
        <v>89</v>
      </c>
      <c r="AK172" s="10">
        <v>137</v>
      </c>
      <c r="AL172" s="10">
        <v>87</v>
      </c>
      <c r="AM172" s="10">
        <f t="shared" si="202"/>
        <v>10</v>
      </c>
      <c r="AO172" s="20" t="s">
        <v>160</v>
      </c>
      <c r="AP172" s="11"/>
      <c r="AQ172" s="11">
        <v>-1.91</v>
      </c>
      <c r="AR172" s="11">
        <v>-0.61</v>
      </c>
      <c r="AS172" s="11">
        <v>-0.89</v>
      </c>
      <c r="AT172" s="11">
        <v>0.56000000000000005</v>
      </c>
      <c r="AU172" s="11">
        <v>-2.44</v>
      </c>
      <c r="AV172" s="11">
        <v>-1.17</v>
      </c>
      <c r="AW172" s="11">
        <v>-1.26</v>
      </c>
      <c r="AX172" s="11">
        <v>0.05</v>
      </c>
      <c r="AY172" s="11">
        <v>-0.67</v>
      </c>
      <c r="AZ172" s="14"/>
      <c r="BA172" s="20" t="s">
        <v>160</v>
      </c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</row>
    <row r="173" spans="2:63" ht="14.25" customHeight="1" x14ac:dyDescent="0.2">
      <c r="B173" s="19" t="s">
        <v>161</v>
      </c>
      <c r="C173" s="8">
        <v>29.81</v>
      </c>
      <c r="D173" s="8">
        <v>28.08</v>
      </c>
      <c r="E173" s="8">
        <v>27.04</v>
      </c>
      <c r="F173" s="4"/>
      <c r="G173" s="8"/>
      <c r="H173" s="4"/>
      <c r="I173" s="4"/>
      <c r="J173" s="4"/>
      <c r="K173" s="4"/>
      <c r="L173" s="3"/>
      <c r="M173" s="34">
        <f t="shared" si="200"/>
        <v>3</v>
      </c>
      <c r="O173" s="19" t="s">
        <v>161</v>
      </c>
      <c r="P173" s="1">
        <v>59</v>
      </c>
      <c r="Q173" s="1">
        <v>89</v>
      </c>
      <c r="R173" s="2">
        <v>162</v>
      </c>
      <c r="S173" s="2"/>
      <c r="T173" s="2"/>
      <c r="U173" s="2"/>
      <c r="V173" s="2"/>
      <c r="W173" s="2"/>
      <c r="X173" s="2"/>
      <c r="Y173" s="2"/>
      <c r="Z173" s="34">
        <f t="shared" si="201"/>
        <v>3</v>
      </c>
      <c r="AB173" s="19" t="s">
        <v>161</v>
      </c>
      <c r="AC173" s="1">
        <v>59</v>
      </c>
      <c r="AD173" s="1">
        <v>89</v>
      </c>
      <c r="AE173" s="2">
        <v>141</v>
      </c>
      <c r="AF173" s="2"/>
      <c r="AG173" s="2"/>
      <c r="AH173" s="2"/>
      <c r="AI173" s="2"/>
      <c r="AJ173" s="2"/>
      <c r="AK173" s="2"/>
      <c r="AL173" s="2"/>
      <c r="AM173" s="34">
        <f t="shared" si="202"/>
        <v>3</v>
      </c>
      <c r="AO173" s="19" t="s">
        <v>161</v>
      </c>
      <c r="AP173" s="121"/>
      <c r="AQ173" s="121">
        <v>-1.73</v>
      </c>
      <c r="AR173" s="27">
        <v>-1.04</v>
      </c>
      <c r="AS173" s="27"/>
      <c r="AT173" s="27"/>
      <c r="AU173" s="27"/>
      <c r="AV173" s="27"/>
      <c r="AW173" s="27"/>
      <c r="AX173" s="27"/>
      <c r="AY173" s="27"/>
      <c r="AZ173" s="14"/>
      <c r="BA173" s="19" t="s">
        <v>161</v>
      </c>
      <c r="BB173" s="121"/>
      <c r="BC173" s="121"/>
      <c r="BD173" s="27"/>
      <c r="BE173" s="27"/>
      <c r="BF173" s="27"/>
      <c r="BG173" s="27"/>
      <c r="BH173" s="27"/>
      <c r="BI173" s="27"/>
      <c r="BJ173" s="27"/>
      <c r="BK173" s="27"/>
    </row>
    <row r="174" spans="2:63" ht="14.25" customHeight="1" x14ac:dyDescent="0.2">
      <c r="B174" s="20" t="s">
        <v>162</v>
      </c>
      <c r="C174" s="11">
        <v>29.81</v>
      </c>
      <c r="D174" s="11">
        <v>28.44</v>
      </c>
      <c r="E174" s="11">
        <v>26.91</v>
      </c>
      <c r="F174" s="11">
        <v>24.5</v>
      </c>
      <c r="G174" s="11">
        <v>23.37</v>
      </c>
      <c r="H174" s="11">
        <v>22.63</v>
      </c>
      <c r="I174" s="11">
        <v>22.27</v>
      </c>
      <c r="J174" s="11">
        <v>22.15</v>
      </c>
      <c r="K174" s="11">
        <v>21.83</v>
      </c>
      <c r="L174" s="12">
        <v>21.48</v>
      </c>
      <c r="M174" s="35">
        <f t="shared" si="200"/>
        <v>10</v>
      </c>
      <c r="O174" s="20" t="s">
        <v>162</v>
      </c>
      <c r="P174" s="10">
        <v>59</v>
      </c>
      <c r="Q174" s="10">
        <v>148</v>
      </c>
      <c r="R174" s="10">
        <v>137</v>
      </c>
      <c r="S174" s="10">
        <v>63</v>
      </c>
      <c r="T174" s="10">
        <v>59</v>
      </c>
      <c r="U174" s="10">
        <v>112</v>
      </c>
      <c r="V174" s="10">
        <v>143</v>
      </c>
      <c r="W174" s="10">
        <v>338</v>
      </c>
      <c r="X174" s="10">
        <v>383</v>
      </c>
      <c r="Y174" s="10">
        <v>316</v>
      </c>
      <c r="Z174" s="35">
        <f t="shared" si="201"/>
        <v>10</v>
      </c>
      <c r="AB174" s="20" t="s">
        <v>162</v>
      </c>
      <c r="AC174" s="10">
        <v>59</v>
      </c>
      <c r="AD174" s="10">
        <v>13</v>
      </c>
      <c r="AE174" s="10">
        <v>15</v>
      </c>
      <c r="AF174" s="10">
        <v>14</v>
      </c>
      <c r="AG174" s="10">
        <v>17</v>
      </c>
      <c r="AH174" s="10">
        <v>5</v>
      </c>
      <c r="AI174" s="10">
        <v>12</v>
      </c>
      <c r="AJ174" s="10">
        <v>25</v>
      </c>
      <c r="AK174" s="10">
        <v>31</v>
      </c>
      <c r="AL174" s="10">
        <v>35</v>
      </c>
      <c r="AM174" s="35">
        <f t="shared" si="202"/>
        <v>10</v>
      </c>
      <c r="AO174" s="20" t="s">
        <v>162</v>
      </c>
      <c r="AP174" s="11"/>
      <c r="AQ174" s="11">
        <v>-1.37</v>
      </c>
      <c r="AR174" s="11">
        <v>-1.53</v>
      </c>
      <c r="AS174" s="11">
        <v>-2.41</v>
      </c>
      <c r="AT174" s="11">
        <v>-1.1299999999999999</v>
      </c>
      <c r="AU174" s="11">
        <v>-0.74</v>
      </c>
      <c r="AV174" s="11">
        <v>-0.36</v>
      </c>
      <c r="AW174" s="11">
        <v>-0.12</v>
      </c>
      <c r="AX174" s="11">
        <v>-0.32</v>
      </c>
      <c r="AY174" s="11">
        <v>-0.35</v>
      </c>
      <c r="AZ174" s="14"/>
      <c r="BA174" s="20" t="s">
        <v>162</v>
      </c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</row>
    <row r="175" spans="2:63" ht="14.25" customHeight="1" x14ac:dyDescent="0.2">
      <c r="B175" s="19" t="s">
        <v>163</v>
      </c>
      <c r="C175" s="8">
        <v>29.81</v>
      </c>
      <c r="D175" s="8"/>
      <c r="E175" s="8"/>
      <c r="F175" s="8"/>
      <c r="G175" s="8"/>
      <c r="H175" s="8"/>
      <c r="I175" s="8"/>
      <c r="J175" s="8"/>
      <c r="K175" s="8"/>
      <c r="L175" s="8"/>
      <c r="M175" s="7">
        <f t="shared" si="200"/>
        <v>1</v>
      </c>
      <c r="O175" s="19" t="s">
        <v>163</v>
      </c>
      <c r="P175" s="2">
        <v>59</v>
      </c>
      <c r="Q175" s="2"/>
      <c r="R175" s="2"/>
      <c r="S175" s="2"/>
      <c r="T175" s="2"/>
      <c r="U175" s="2"/>
      <c r="V175" s="2"/>
      <c r="W175" s="2"/>
      <c r="X175" s="2"/>
      <c r="Y175" s="2"/>
      <c r="Z175" s="7">
        <f t="shared" si="201"/>
        <v>1</v>
      </c>
      <c r="AB175" s="19" t="s">
        <v>163</v>
      </c>
      <c r="AC175" s="2">
        <v>59</v>
      </c>
      <c r="AD175" s="2">
        <v>2367</v>
      </c>
      <c r="AE175" s="2"/>
      <c r="AF175" s="2"/>
      <c r="AG175" s="2"/>
      <c r="AH175" s="2"/>
      <c r="AI175" s="2"/>
      <c r="AJ175" s="2"/>
      <c r="AK175" s="2"/>
      <c r="AL175" s="2"/>
      <c r="AM175" s="7">
        <f t="shared" si="202"/>
        <v>2</v>
      </c>
      <c r="AO175" s="19" t="s">
        <v>163</v>
      </c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14"/>
      <c r="BA175" s="19" t="s">
        <v>163</v>
      </c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</row>
    <row r="176" spans="2:63" ht="14.25" customHeight="1" x14ac:dyDescent="0.2">
      <c r="B176" s="20" t="s">
        <v>164</v>
      </c>
      <c r="C176" s="11">
        <v>29.82</v>
      </c>
      <c r="D176" s="11">
        <v>28.66</v>
      </c>
      <c r="E176" s="11">
        <v>27.45</v>
      </c>
      <c r="F176" s="11">
        <v>26.43</v>
      </c>
      <c r="G176" s="11">
        <v>25.25</v>
      </c>
      <c r="H176" s="11"/>
      <c r="I176" s="11"/>
      <c r="J176" s="11"/>
      <c r="K176" s="11"/>
      <c r="L176" s="11"/>
      <c r="M176" s="10">
        <f t="shared" si="200"/>
        <v>5</v>
      </c>
      <c r="O176" s="20" t="s">
        <v>164</v>
      </c>
      <c r="P176" s="10">
        <v>62</v>
      </c>
      <c r="Q176" s="10">
        <v>195</v>
      </c>
      <c r="R176" s="10">
        <v>248</v>
      </c>
      <c r="S176" s="10">
        <v>575</v>
      </c>
      <c r="T176" s="10">
        <v>725</v>
      </c>
      <c r="U176" s="10"/>
      <c r="V176" s="10"/>
      <c r="W176" s="10"/>
      <c r="X176" s="10"/>
      <c r="Y176" s="10"/>
      <c r="Z176" s="10">
        <f t="shared" si="201"/>
        <v>5</v>
      </c>
      <c r="AB176" s="20" t="s">
        <v>164</v>
      </c>
      <c r="AC176" s="10">
        <v>48</v>
      </c>
      <c r="AD176" s="10">
        <v>118</v>
      </c>
      <c r="AE176" s="10">
        <v>248</v>
      </c>
      <c r="AF176" s="10">
        <v>575</v>
      </c>
      <c r="AG176" s="10">
        <v>725</v>
      </c>
      <c r="AH176" s="10"/>
      <c r="AI176" s="10"/>
      <c r="AJ176" s="10"/>
      <c r="AK176" s="10"/>
      <c r="AL176" s="10"/>
      <c r="AM176" s="10">
        <f t="shared" si="202"/>
        <v>5</v>
      </c>
      <c r="AO176" s="20" t="s">
        <v>164</v>
      </c>
      <c r="AP176" s="11"/>
      <c r="AQ176" s="11">
        <v>-1.1599999999999999</v>
      </c>
      <c r="AR176" s="11">
        <v>-1.21</v>
      </c>
      <c r="AS176" s="11">
        <v>-1.02</v>
      </c>
      <c r="AT176" s="11">
        <v>-1.18</v>
      </c>
      <c r="AU176" s="11"/>
      <c r="AV176" s="11"/>
      <c r="AW176" s="11"/>
      <c r="AX176" s="11"/>
      <c r="AY176" s="11"/>
      <c r="AZ176" s="14"/>
      <c r="BA176" s="20" t="s">
        <v>164</v>
      </c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</row>
    <row r="177" spans="2:63" ht="14.25" customHeight="1" x14ac:dyDescent="0.2">
      <c r="B177" s="19" t="s">
        <v>165</v>
      </c>
      <c r="C177" s="8">
        <v>29.83</v>
      </c>
      <c r="D177" s="8">
        <v>28.18</v>
      </c>
      <c r="E177" s="8">
        <v>27.19</v>
      </c>
      <c r="F177" s="8">
        <v>26.45</v>
      </c>
      <c r="G177" s="8">
        <v>25.05</v>
      </c>
      <c r="H177" s="4">
        <v>23.56</v>
      </c>
      <c r="I177" s="8">
        <v>22.73</v>
      </c>
      <c r="J177" s="4">
        <v>21.36</v>
      </c>
      <c r="K177" s="4">
        <v>20.93</v>
      </c>
      <c r="L177" s="8">
        <v>20.51</v>
      </c>
      <c r="M177" s="7">
        <f t="shared" si="200"/>
        <v>10</v>
      </c>
      <c r="O177" s="19" t="s">
        <v>165</v>
      </c>
      <c r="P177" s="2">
        <v>63</v>
      </c>
      <c r="Q177" s="2">
        <v>105</v>
      </c>
      <c r="R177" s="2">
        <v>191</v>
      </c>
      <c r="S177" s="2">
        <v>581</v>
      </c>
      <c r="T177" s="2">
        <v>592</v>
      </c>
      <c r="U177" s="2">
        <v>442</v>
      </c>
      <c r="V177" s="2">
        <v>319</v>
      </c>
      <c r="W177" s="2">
        <v>63</v>
      </c>
      <c r="X177" s="2">
        <v>48</v>
      </c>
      <c r="Y177" s="2">
        <v>25</v>
      </c>
      <c r="Z177" s="7">
        <f t="shared" si="201"/>
        <v>10</v>
      </c>
      <c r="AB177" s="19" t="s">
        <v>165</v>
      </c>
      <c r="AC177" s="2">
        <v>63</v>
      </c>
      <c r="AD177" s="2">
        <v>101</v>
      </c>
      <c r="AE177" s="2">
        <v>130</v>
      </c>
      <c r="AF177" s="2">
        <v>135</v>
      </c>
      <c r="AG177" s="2">
        <v>116</v>
      </c>
      <c r="AH177" s="2">
        <v>87</v>
      </c>
      <c r="AI177" s="2">
        <v>46</v>
      </c>
      <c r="AJ177" s="2">
        <v>63</v>
      </c>
      <c r="AK177" s="2">
        <v>48</v>
      </c>
      <c r="AL177" s="2">
        <v>25</v>
      </c>
      <c r="AM177" s="7">
        <f t="shared" si="202"/>
        <v>10</v>
      </c>
      <c r="AO177" s="19" t="s">
        <v>165</v>
      </c>
      <c r="AP177" s="27"/>
      <c r="AQ177" s="27">
        <v>-1.65</v>
      </c>
      <c r="AR177" s="27">
        <v>-0.99</v>
      </c>
      <c r="AS177" s="27">
        <v>-0.74</v>
      </c>
      <c r="AT177" s="27">
        <v>-1.4</v>
      </c>
      <c r="AU177" s="27">
        <v>-1.49</v>
      </c>
      <c r="AV177" s="27">
        <v>-0.83</v>
      </c>
      <c r="AW177" s="27">
        <v>-1.37</v>
      </c>
      <c r="AX177" s="27">
        <v>-0.43</v>
      </c>
      <c r="AY177" s="27">
        <v>-0.42</v>
      </c>
      <c r="AZ177" s="14"/>
      <c r="BA177" s="19" t="s">
        <v>165</v>
      </c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</row>
    <row r="178" spans="2:63" ht="14.25" customHeight="1" x14ac:dyDescent="0.2">
      <c r="B178" s="20" t="s">
        <v>166</v>
      </c>
      <c r="C178" s="11">
        <v>29.84</v>
      </c>
      <c r="D178" s="11">
        <v>27.87</v>
      </c>
      <c r="E178" s="11">
        <v>27.1</v>
      </c>
      <c r="F178" s="11">
        <v>24.34</v>
      </c>
      <c r="G178" s="11">
        <v>23.21</v>
      </c>
      <c r="H178" s="11">
        <v>22.13</v>
      </c>
      <c r="I178" s="13">
        <v>21.42</v>
      </c>
      <c r="J178" s="11">
        <v>20.9</v>
      </c>
      <c r="K178" s="13">
        <v>20.22</v>
      </c>
      <c r="L178" s="13">
        <v>19.829999999999998</v>
      </c>
      <c r="M178" s="36">
        <f t="shared" si="200"/>
        <v>10</v>
      </c>
      <c r="O178" s="20" t="s">
        <v>166</v>
      </c>
      <c r="P178" s="10">
        <v>64</v>
      </c>
      <c r="Q178" s="10">
        <v>62</v>
      </c>
      <c r="R178" s="10">
        <v>173</v>
      </c>
      <c r="S178" s="10">
        <v>46</v>
      </c>
      <c r="T178" s="10">
        <v>47</v>
      </c>
      <c r="U178" s="10">
        <v>36</v>
      </c>
      <c r="V178" s="10">
        <v>20</v>
      </c>
      <c r="W178" s="10">
        <v>18</v>
      </c>
      <c r="X178" s="10">
        <v>5</v>
      </c>
      <c r="Y178" s="10">
        <v>3</v>
      </c>
      <c r="Z178" s="36">
        <f t="shared" si="201"/>
        <v>10</v>
      </c>
      <c r="AB178" s="20" t="s">
        <v>166</v>
      </c>
      <c r="AC178" s="10">
        <v>19</v>
      </c>
      <c r="AD178" s="10">
        <v>17</v>
      </c>
      <c r="AE178" s="10">
        <v>2</v>
      </c>
      <c r="AF178" s="10">
        <v>3</v>
      </c>
      <c r="AG178" s="10">
        <v>12</v>
      </c>
      <c r="AH178" s="10">
        <v>15</v>
      </c>
      <c r="AI178" s="10">
        <v>14</v>
      </c>
      <c r="AJ178" s="10">
        <v>12</v>
      </c>
      <c r="AK178" s="10">
        <v>5</v>
      </c>
      <c r="AL178" s="10">
        <v>3</v>
      </c>
      <c r="AM178" s="36">
        <f t="shared" si="202"/>
        <v>10</v>
      </c>
      <c r="AO178" s="20" t="s">
        <v>166</v>
      </c>
      <c r="AP178" s="11"/>
      <c r="AQ178" s="11">
        <v>-1.97</v>
      </c>
      <c r="AR178" s="11">
        <v>-0.77</v>
      </c>
      <c r="AS178" s="11">
        <v>-2.76</v>
      </c>
      <c r="AT178" s="11">
        <v>-1.1299999999999999</v>
      </c>
      <c r="AU178" s="11">
        <v>-1.08</v>
      </c>
      <c r="AV178" s="11">
        <v>-0.71</v>
      </c>
      <c r="AW178" s="11">
        <v>-0.52</v>
      </c>
      <c r="AX178" s="11">
        <v>-0.68</v>
      </c>
      <c r="AY178" s="11">
        <v>-0.39</v>
      </c>
      <c r="AZ178" s="14"/>
      <c r="BA178" s="20" t="s">
        <v>166</v>
      </c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</row>
    <row r="179" spans="2:63" ht="14.25" customHeight="1" x14ac:dyDescent="0.2">
      <c r="B179" s="19" t="s">
        <v>167</v>
      </c>
      <c r="C179" s="8">
        <v>29.86</v>
      </c>
      <c r="D179" s="8">
        <v>27.94</v>
      </c>
      <c r="E179" s="8">
        <v>26.7</v>
      </c>
      <c r="F179" s="8">
        <v>24.77</v>
      </c>
      <c r="G179" s="8">
        <v>22.83</v>
      </c>
      <c r="H179" s="8">
        <v>21.39</v>
      </c>
      <c r="I179" s="4">
        <v>21.62</v>
      </c>
      <c r="J179" s="4">
        <v>21.01</v>
      </c>
      <c r="K179" s="4">
        <v>20.74</v>
      </c>
      <c r="L179" s="8">
        <v>20.63</v>
      </c>
      <c r="M179" s="7">
        <f t="shared" si="200"/>
        <v>10</v>
      </c>
      <c r="O179" s="19" t="s">
        <v>167</v>
      </c>
      <c r="P179" s="2">
        <v>65</v>
      </c>
      <c r="Q179" s="2">
        <v>66</v>
      </c>
      <c r="R179" s="2">
        <v>105</v>
      </c>
      <c r="S179" s="2">
        <v>98</v>
      </c>
      <c r="T179" s="2">
        <v>20</v>
      </c>
      <c r="U179" s="2">
        <v>7</v>
      </c>
      <c r="V179" s="2">
        <v>28</v>
      </c>
      <c r="W179" s="2">
        <v>24</v>
      </c>
      <c r="X179" s="2">
        <v>29</v>
      </c>
      <c r="Y179" s="2">
        <v>40</v>
      </c>
      <c r="Z179" s="7">
        <f t="shared" si="201"/>
        <v>10</v>
      </c>
      <c r="AB179" s="19" t="s">
        <v>167</v>
      </c>
      <c r="AC179" s="2">
        <v>39</v>
      </c>
      <c r="AD179" s="2">
        <v>28</v>
      </c>
      <c r="AE179" s="2">
        <v>16</v>
      </c>
      <c r="AF179" s="2">
        <v>34</v>
      </c>
      <c r="AG179" s="2">
        <v>20</v>
      </c>
      <c r="AH179" s="2">
        <v>7</v>
      </c>
      <c r="AI179" s="2">
        <v>28</v>
      </c>
      <c r="AJ179" s="2">
        <v>24</v>
      </c>
      <c r="AK179" s="2">
        <v>29</v>
      </c>
      <c r="AL179" s="2">
        <v>36</v>
      </c>
      <c r="AM179" s="7">
        <f t="shared" si="202"/>
        <v>10</v>
      </c>
      <c r="AO179" s="19" t="s">
        <v>167</v>
      </c>
      <c r="AP179" s="27"/>
      <c r="AQ179" s="27">
        <v>-1.92</v>
      </c>
      <c r="AR179" s="27">
        <v>-1.24</v>
      </c>
      <c r="AS179" s="27">
        <v>-1.93</v>
      </c>
      <c r="AT179" s="27">
        <v>-1.94</v>
      </c>
      <c r="AU179" s="27">
        <v>-1.44</v>
      </c>
      <c r="AV179" s="27">
        <v>0.23</v>
      </c>
      <c r="AW179" s="27">
        <v>-0.61</v>
      </c>
      <c r="AX179" s="27">
        <v>-0.27</v>
      </c>
      <c r="AY179" s="27">
        <v>-0.11</v>
      </c>
      <c r="AZ179" s="14"/>
      <c r="BA179" s="19" t="s">
        <v>167</v>
      </c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</row>
    <row r="180" spans="2:63" ht="14.25" customHeight="1" x14ac:dyDescent="0.2">
      <c r="B180" s="20" t="s">
        <v>168</v>
      </c>
      <c r="C180" s="11">
        <v>29.87</v>
      </c>
      <c r="D180" s="11">
        <v>25.36</v>
      </c>
      <c r="E180" s="11">
        <v>25.07</v>
      </c>
      <c r="F180" s="11">
        <v>23.49</v>
      </c>
      <c r="G180" s="11">
        <v>22.56</v>
      </c>
      <c r="H180" s="11">
        <v>21.17</v>
      </c>
      <c r="I180" s="11">
        <v>20.92</v>
      </c>
      <c r="J180" s="11">
        <v>20.54</v>
      </c>
      <c r="K180" s="11">
        <v>20.52</v>
      </c>
      <c r="L180" s="11">
        <v>20.3</v>
      </c>
      <c r="M180" s="10">
        <f t="shared" ref="M180:M214" si="203">COUNT(C180:L180)</f>
        <v>10</v>
      </c>
      <c r="O180" s="20" t="s">
        <v>168</v>
      </c>
      <c r="P180" s="10">
        <v>66</v>
      </c>
      <c r="Q180" s="10">
        <v>1</v>
      </c>
      <c r="R180" s="10">
        <v>7</v>
      </c>
      <c r="S180" s="10">
        <v>8</v>
      </c>
      <c r="T180" s="10">
        <v>12</v>
      </c>
      <c r="U180" s="10">
        <v>4</v>
      </c>
      <c r="V180" s="10">
        <v>4</v>
      </c>
      <c r="W180" s="10">
        <v>7</v>
      </c>
      <c r="X180" s="10">
        <v>17</v>
      </c>
      <c r="Y180" s="10">
        <v>13</v>
      </c>
      <c r="Z180" s="10">
        <f t="shared" ref="Z180:Z214" si="204">COUNT(P180:Y180)</f>
        <v>10</v>
      </c>
      <c r="AB180" s="20" t="s">
        <v>168</v>
      </c>
      <c r="AC180" s="10">
        <v>66</v>
      </c>
      <c r="AD180" s="10">
        <v>1</v>
      </c>
      <c r="AE180" s="10">
        <v>6</v>
      </c>
      <c r="AF180" s="10">
        <v>8</v>
      </c>
      <c r="AG180" s="10">
        <v>5</v>
      </c>
      <c r="AH180" s="10">
        <v>1</v>
      </c>
      <c r="AI180" s="10">
        <v>2</v>
      </c>
      <c r="AJ180" s="10">
        <v>7</v>
      </c>
      <c r="AK180" s="10">
        <v>7</v>
      </c>
      <c r="AL180" s="10">
        <v>13</v>
      </c>
      <c r="AM180" s="10">
        <f t="shared" ref="AM180:AM214" si="205">COUNT(AC180:AL180)</f>
        <v>10</v>
      </c>
      <c r="AO180" s="20" t="s">
        <v>168</v>
      </c>
      <c r="AP180" s="11"/>
      <c r="AQ180" s="11">
        <v>-4.51</v>
      </c>
      <c r="AR180" s="11">
        <v>-0.28999999999999998</v>
      </c>
      <c r="AS180" s="11">
        <v>-1.58</v>
      </c>
      <c r="AT180" s="11">
        <v>-0.93</v>
      </c>
      <c r="AU180" s="11">
        <v>-1.39</v>
      </c>
      <c r="AV180" s="11">
        <v>-0.25</v>
      </c>
      <c r="AW180" s="11">
        <v>-0.38</v>
      </c>
      <c r="AX180" s="11">
        <v>-0.02</v>
      </c>
      <c r="AY180" s="11">
        <v>-0.22</v>
      </c>
      <c r="AZ180" s="14"/>
      <c r="BA180" s="20" t="s">
        <v>168</v>
      </c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</row>
    <row r="181" spans="2:63" ht="14.25" customHeight="1" x14ac:dyDescent="0.2">
      <c r="B181" s="19" t="s">
        <v>169</v>
      </c>
      <c r="C181" s="8">
        <v>29.87</v>
      </c>
      <c r="D181" s="8">
        <v>28.15</v>
      </c>
      <c r="E181" s="8">
        <v>28.04</v>
      </c>
      <c r="F181" s="8"/>
      <c r="G181" s="8"/>
      <c r="H181" s="8"/>
      <c r="I181" s="8"/>
      <c r="J181" s="8"/>
      <c r="K181" s="8"/>
      <c r="L181" s="8"/>
      <c r="M181" s="7">
        <f t="shared" si="203"/>
        <v>3</v>
      </c>
      <c r="O181" s="19" t="s">
        <v>169</v>
      </c>
      <c r="P181" s="2">
        <v>66</v>
      </c>
      <c r="Q181" s="2">
        <v>102</v>
      </c>
      <c r="R181" s="2">
        <v>437</v>
      </c>
      <c r="S181" s="2"/>
      <c r="T181" s="2"/>
      <c r="U181" s="2"/>
      <c r="V181" s="2"/>
      <c r="W181" s="2"/>
      <c r="X181" s="2"/>
      <c r="Y181" s="2"/>
      <c r="Z181" s="7">
        <f t="shared" si="204"/>
        <v>3</v>
      </c>
      <c r="AB181" s="19" t="s">
        <v>169</v>
      </c>
      <c r="AC181" s="2">
        <v>27</v>
      </c>
      <c r="AD181" s="2">
        <v>102</v>
      </c>
      <c r="AE181" s="2">
        <v>76</v>
      </c>
      <c r="AF181" s="2"/>
      <c r="AG181" s="2"/>
      <c r="AH181" s="2"/>
      <c r="AI181" s="2"/>
      <c r="AJ181" s="2"/>
      <c r="AK181" s="2"/>
      <c r="AL181" s="2"/>
      <c r="AM181" s="7">
        <f t="shared" si="205"/>
        <v>3</v>
      </c>
      <c r="AO181" s="19" t="s">
        <v>169</v>
      </c>
      <c r="AP181" s="27"/>
      <c r="AQ181" s="27">
        <v>-1.72</v>
      </c>
      <c r="AR181" s="27">
        <v>-0.11</v>
      </c>
      <c r="AS181" s="27"/>
      <c r="AT181" s="27"/>
      <c r="AU181" s="27"/>
      <c r="AV181" s="27"/>
      <c r="AW181" s="27"/>
      <c r="AX181" s="27"/>
      <c r="AY181" s="27"/>
      <c r="AZ181" s="14"/>
      <c r="BA181" s="19" t="s">
        <v>169</v>
      </c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</row>
    <row r="182" spans="2:63" ht="14.25" customHeight="1" x14ac:dyDescent="0.2">
      <c r="B182" s="20" t="s">
        <v>170</v>
      </c>
      <c r="C182" s="11">
        <v>29.94</v>
      </c>
      <c r="D182" s="11">
        <v>27.33</v>
      </c>
      <c r="E182" s="11">
        <v>26.88</v>
      </c>
      <c r="F182" s="11">
        <v>25.63</v>
      </c>
      <c r="G182" s="11">
        <v>24.47</v>
      </c>
      <c r="H182" s="11"/>
      <c r="I182" s="11"/>
      <c r="J182" s="11">
        <v>21.64</v>
      </c>
      <c r="K182" s="11">
        <v>21.83</v>
      </c>
      <c r="L182" s="11">
        <v>20.95</v>
      </c>
      <c r="M182" s="10">
        <f t="shared" si="203"/>
        <v>8</v>
      </c>
      <c r="O182" s="20" t="s">
        <v>170</v>
      </c>
      <c r="P182" s="10">
        <v>68</v>
      </c>
      <c r="Q182" s="10">
        <v>27</v>
      </c>
      <c r="R182" s="10">
        <v>132</v>
      </c>
      <c r="S182" s="10">
        <v>260</v>
      </c>
      <c r="T182" s="10">
        <v>294</v>
      </c>
      <c r="U182" s="10"/>
      <c r="V182" s="10"/>
      <c r="W182" s="10">
        <v>131</v>
      </c>
      <c r="X182" s="10">
        <v>383</v>
      </c>
      <c r="Y182" s="10">
        <v>111</v>
      </c>
      <c r="Z182" s="10">
        <f t="shared" si="204"/>
        <v>8</v>
      </c>
      <c r="AB182" s="20" t="s">
        <v>170</v>
      </c>
      <c r="AC182" s="10">
        <v>36</v>
      </c>
      <c r="AD182" s="10">
        <v>27</v>
      </c>
      <c r="AE182" s="10">
        <v>132</v>
      </c>
      <c r="AF182" s="10">
        <v>100</v>
      </c>
      <c r="AG182" s="10">
        <v>254</v>
      </c>
      <c r="AH182" s="10"/>
      <c r="AI182" s="10"/>
      <c r="AJ182" s="10">
        <v>131</v>
      </c>
      <c r="AK182" s="10">
        <v>355</v>
      </c>
      <c r="AL182" s="10">
        <v>111</v>
      </c>
      <c r="AM182" s="10">
        <f t="shared" si="205"/>
        <v>8</v>
      </c>
      <c r="AO182" s="20" t="s">
        <v>170</v>
      </c>
      <c r="AP182" s="11"/>
      <c r="AQ182" s="11">
        <v>-2.61</v>
      </c>
      <c r="AR182" s="11">
        <v>-0.45</v>
      </c>
      <c r="AS182" s="11">
        <v>-1.25</v>
      </c>
      <c r="AT182" s="11">
        <v>-1.1599999999999999</v>
      </c>
      <c r="AU182" s="11"/>
      <c r="AV182" s="11"/>
      <c r="AW182" s="11"/>
      <c r="AX182" s="11">
        <v>0.19</v>
      </c>
      <c r="AY182" s="11">
        <v>-0.88</v>
      </c>
      <c r="AZ182" s="14"/>
      <c r="BA182" s="20" t="s">
        <v>170</v>
      </c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</row>
    <row r="183" spans="2:63" ht="14.25" customHeight="1" x14ac:dyDescent="0.2">
      <c r="B183" s="19" t="s">
        <v>171</v>
      </c>
      <c r="C183" s="8">
        <v>29.95</v>
      </c>
      <c r="D183" s="8">
        <v>27.56</v>
      </c>
      <c r="E183" s="8">
        <v>27.5</v>
      </c>
      <c r="F183" s="8">
        <v>26.14</v>
      </c>
      <c r="G183" s="8">
        <v>24.26</v>
      </c>
      <c r="H183" s="8">
        <v>23.46</v>
      </c>
      <c r="I183" s="8">
        <v>22.42</v>
      </c>
      <c r="J183" s="8">
        <v>21.72</v>
      </c>
      <c r="K183" s="8">
        <v>20.85</v>
      </c>
      <c r="L183" s="8">
        <v>21.15</v>
      </c>
      <c r="M183" s="7">
        <f t="shared" si="203"/>
        <v>10</v>
      </c>
      <c r="O183" s="19" t="s">
        <v>171</v>
      </c>
      <c r="P183" s="2">
        <v>69</v>
      </c>
      <c r="Q183" s="2">
        <v>41</v>
      </c>
      <c r="R183" s="2">
        <v>264</v>
      </c>
      <c r="S183" s="2">
        <v>424</v>
      </c>
      <c r="T183" s="2">
        <v>217</v>
      </c>
      <c r="U183" s="2">
        <v>382</v>
      </c>
      <c r="V183" s="2">
        <v>190</v>
      </c>
      <c r="W183" s="2">
        <v>158</v>
      </c>
      <c r="X183" s="2">
        <v>38</v>
      </c>
      <c r="Y183" s="2">
        <v>136</v>
      </c>
      <c r="Z183" s="7">
        <f t="shared" si="204"/>
        <v>10</v>
      </c>
      <c r="AB183" s="19" t="s">
        <v>171</v>
      </c>
      <c r="AC183" s="2">
        <v>52</v>
      </c>
      <c r="AD183" s="2">
        <v>18</v>
      </c>
      <c r="AE183" s="2">
        <v>208</v>
      </c>
      <c r="AF183" s="2">
        <v>227</v>
      </c>
      <c r="AG183" s="2">
        <v>217</v>
      </c>
      <c r="AH183" s="2">
        <v>246</v>
      </c>
      <c r="AI183" s="2">
        <v>153</v>
      </c>
      <c r="AJ183" s="2">
        <v>71</v>
      </c>
      <c r="AK183" s="2">
        <v>35</v>
      </c>
      <c r="AL183" s="2">
        <v>120</v>
      </c>
      <c r="AM183" s="7">
        <f t="shared" si="205"/>
        <v>10</v>
      </c>
      <c r="AO183" s="19" t="s">
        <v>171</v>
      </c>
      <c r="AP183" s="27"/>
      <c r="AQ183" s="27">
        <v>-2.39</v>
      </c>
      <c r="AR183" s="27">
        <v>-0.06</v>
      </c>
      <c r="AS183" s="27">
        <v>-1.36</v>
      </c>
      <c r="AT183" s="27">
        <v>-1.88</v>
      </c>
      <c r="AU183" s="27">
        <v>-0.8</v>
      </c>
      <c r="AV183" s="27">
        <v>-1.04</v>
      </c>
      <c r="AW183" s="27">
        <v>-0.7</v>
      </c>
      <c r="AX183" s="27">
        <v>-0.87</v>
      </c>
      <c r="AY183" s="27">
        <v>0.3</v>
      </c>
      <c r="AZ183" s="14"/>
      <c r="BA183" s="19" t="s">
        <v>171</v>
      </c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</row>
    <row r="184" spans="2:63" ht="14.25" customHeight="1" x14ac:dyDescent="0.2">
      <c r="B184" s="20" t="s">
        <v>172</v>
      </c>
      <c r="C184" s="11">
        <v>30</v>
      </c>
      <c r="D184" s="11">
        <v>28.06</v>
      </c>
      <c r="E184" s="11">
        <v>26.94</v>
      </c>
      <c r="F184" s="11">
        <v>25.72</v>
      </c>
      <c r="G184" s="11">
        <v>25.53</v>
      </c>
      <c r="H184" s="11"/>
      <c r="I184" s="11">
        <v>24.12</v>
      </c>
      <c r="J184" s="11"/>
      <c r="K184" s="11">
        <v>22.86</v>
      </c>
      <c r="L184" s="11"/>
      <c r="M184" s="10">
        <f t="shared" si="203"/>
        <v>7</v>
      </c>
      <c r="O184" s="20" t="s">
        <v>172</v>
      </c>
      <c r="P184" s="10">
        <v>70</v>
      </c>
      <c r="Q184" s="10">
        <v>87</v>
      </c>
      <c r="R184" s="10">
        <v>147</v>
      </c>
      <c r="S184" s="10">
        <v>286</v>
      </c>
      <c r="T184" s="10">
        <v>958</v>
      </c>
      <c r="U184" s="10"/>
      <c r="V184" s="10">
        <v>1643</v>
      </c>
      <c r="W184" s="10"/>
      <c r="X184" s="10">
        <v>1440</v>
      </c>
      <c r="Y184" s="10"/>
      <c r="Z184" s="10">
        <f t="shared" si="204"/>
        <v>7</v>
      </c>
      <c r="AB184" s="20" t="s">
        <v>172</v>
      </c>
      <c r="AC184" s="10">
        <v>70</v>
      </c>
      <c r="AD184" s="10">
        <v>45</v>
      </c>
      <c r="AE184" s="10">
        <v>52</v>
      </c>
      <c r="AF184" s="10">
        <v>96</v>
      </c>
      <c r="AG184" s="10">
        <v>166</v>
      </c>
      <c r="AH184" s="10">
        <v>161</v>
      </c>
      <c r="AI184" s="10">
        <v>184</v>
      </c>
      <c r="AJ184" s="10">
        <v>192</v>
      </c>
      <c r="AK184" s="10">
        <v>109</v>
      </c>
      <c r="AL184" s="10">
        <v>698</v>
      </c>
      <c r="AM184" s="10">
        <f t="shared" si="205"/>
        <v>10</v>
      </c>
      <c r="AO184" s="20" t="s">
        <v>172</v>
      </c>
      <c r="AP184" s="11"/>
      <c r="AQ184" s="11">
        <v>-1.94</v>
      </c>
      <c r="AR184" s="11">
        <v>-1.1200000000000001</v>
      </c>
      <c r="AS184" s="11">
        <v>-1.22</v>
      </c>
      <c r="AT184" s="11">
        <v>-0.19</v>
      </c>
      <c r="AU184" s="11"/>
      <c r="AV184" s="11"/>
      <c r="AW184" s="11"/>
      <c r="AX184" s="11"/>
      <c r="AY184" s="11"/>
      <c r="AZ184" s="14"/>
      <c r="BA184" s="20" t="s">
        <v>172</v>
      </c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</row>
    <row r="185" spans="2:63" ht="14.25" customHeight="1" x14ac:dyDescent="0.2">
      <c r="B185" s="19" t="s">
        <v>173</v>
      </c>
      <c r="C185" s="8">
        <v>30.01</v>
      </c>
      <c r="D185" s="8">
        <v>28.32</v>
      </c>
      <c r="E185" s="8">
        <v>27.87</v>
      </c>
      <c r="F185" s="8">
        <v>26.89</v>
      </c>
      <c r="G185" s="8">
        <v>25.71</v>
      </c>
      <c r="H185" s="8">
        <v>25.34</v>
      </c>
      <c r="I185" s="8">
        <v>24.06</v>
      </c>
      <c r="J185" s="8">
        <v>22.47</v>
      </c>
      <c r="K185" s="4">
        <v>22.31</v>
      </c>
      <c r="L185" s="8">
        <v>22</v>
      </c>
      <c r="M185" s="7">
        <f t="shared" si="203"/>
        <v>10</v>
      </c>
      <c r="O185" s="19" t="s">
        <v>173</v>
      </c>
      <c r="P185" s="2">
        <v>71</v>
      </c>
      <c r="Q185" s="2">
        <v>123</v>
      </c>
      <c r="R185" s="2">
        <v>369</v>
      </c>
      <c r="S185" s="2">
        <v>852</v>
      </c>
      <c r="T185" s="2">
        <v>1099</v>
      </c>
      <c r="U185" s="2">
        <v>2283</v>
      </c>
      <c r="V185" s="2">
        <v>1556</v>
      </c>
      <c r="W185" s="2">
        <v>550</v>
      </c>
      <c r="X185" s="2">
        <v>784</v>
      </c>
      <c r="Y185" s="2">
        <v>504</v>
      </c>
      <c r="Z185" s="7">
        <f t="shared" si="204"/>
        <v>10</v>
      </c>
      <c r="AB185" s="19" t="s">
        <v>173</v>
      </c>
      <c r="AC185" s="2">
        <v>2</v>
      </c>
      <c r="AD185" s="2">
        <v>3</v>
      </c>
      <c r="AE185" s="2">
        <v>16</v>
      </c>
      <c r="AF185" s="2">
        <v>70</v>
      </c>
      <c r="AG185" s="2">
        <v>88</v>
      </c>
      <c r="AH185" s="2">
        <v>92</v>
      </c>
      <c r="AI185" s="2">
        <v>40</v>
      </c>
      <c r="AJ185" s="2">
        <v>67</v>
      </c>
      <c r="AK185" s="2">
        <v>22</v>
      </c>
      <c r="AL185" s="2">
        <v>140</v>
      </c>
      <c r="AM185" s="7">
        <f t="shared" si="205"/>
        <v>10</v>
      </c>
      <c r="AO185" s="19" t="s">
        <v>173</v>
      </c>
      <c r="AP185" s="27"/>
      <c r="AQ185" s="27">
        <v>-1.69</v>
      </c>
      <c r="AR185" s="27">
        <v>-0.45</v>
      </c>
      <c r="AS185" s="27">
        <v>-0.98</v>
      </c>
      <c r="AT185" s="27">
        <v>-1.18</v>
      </c>
      <c r="AU185" s="27">
        <v>-0.37</v>
      </c>
      <c r="AV185" s="27">
        <v>-1.28</v>
      </c>
      <c r="AW185" s="27">
        <v>-1.59</v>
      </c>
      <c r="AX185" s="27">
        <v>-0.16</v>
      </c>
      <c r="AY185" s="27">
        <v>-0.31</v>
      </c>
      <c r="AZ185" s="14"/>
      <c r="BA185" s="19" t="s">
        <v>173</v>
      </c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</row>
    <row r="186" spans="2:63" ht="14.25" customHeight="1" x14ac:dyDescent="0.2">
      <c r="B186" s="20" t="s">
        <v>174</v>
      </c>
      <c r="C186" s="11">
        <v>30.04</v>
      </c>
      <c r="D186" s="11">
        <v>28.93</v>
      </c>
      <c r="E186" s="11">
        <v>28.93</v>
      </c>
      <c r="F186" s="11">
        <v>27.42</v>
      </c>
      <c r="G186" s="11">
        <v>26.83</v>
      </c>
      <c r="H186" s="11"/>
      <c r="I186" s="11"/>
      <c r="J186" s="11"/>
      <c r="K186" s="11"/>
      <c r="L186" s="11"/>
      <c r="M186" s="10">
        <f t="shared" si="203"/>
        <v>5</v>
      </c>
      <c r="O186" s="20" t="s">
        <v>174</v>
      </c>
      <c r="P186" s="10">
        <v>72</v>
      </c>
      <c r="Q186" s="10">
        <v>264</v>
      </c>
      <c r="R186" s="10">
        <v>882</v>
      </c>
      <c r="S186" s="10">
        <v>1209</v>
      </c>
      <c r="T186" s="10">
        <v>2234</v>
      </c>
      <c r="U186" s="10"/>
      <c r="V186" s="10"/>
      <c r="W186" s="10"/>
      <c r="X186" s="10"/>
      <c r="Y186" s="10"/>
      <c r="Z186" s="10">
        <f t="shared" si="204"/>
        <v>5</v>
      </c>
      <c r="AB186" s="20" t="s">
        <v>174</v>
      </c>
      <c r="AC186" s="10">
        <v>19</v>
      </c>
      <c r="AD186" s="10">
        <v>49</v>
      </c>
      <c r="AE186" s="10">
        <v>33</v>
      </c>
      <c r="AF186" s="10">
        <v>88</v>
      </c>
      <c r="AG186" s="10">
        <v>401</v>
      </c>
      <c r="AH186" s="10"/>
      <c r="AI186" s="10">
        <v>269</v>
      </c>
      <c r="AJ186" s="10"/>
      <c r="AK186" s="10">
        <v>187</v>
      </c>
      <c r="AL186" s="10"/>
      <c r="AM186" s="10">
        <f t="shared" si="205"/>
        <v>7</v>
      </c>
      <c r="AO186" s="20" t="s">
        <v>174</v>
      </c>
      <c r="AP186" s="11"/>
      <c r="AQ186" s="11">
        <v>-1.1100000000000001</v>
      </c>
      <c r="AR186" s="11">
        <v>0</v>
      </c>
      <c r="AS186" s="11">
        <v>-1.51</v>
      </c>
      <c r="AT186" s="11">
        <v>-0.59</v>
      </c>
      <c r="AU186" s="11"/>
      <c r="AV186" s="11"/>
      <c r="AW186" s="11"/>
      <c r="AX186" s="11"/>
      <c r="AY186" s="11"/>
      <c r="AZ186" s="14"/>
      <c r="BA186" s="20" t="s">
        <v>174</v>
      </c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</row>
    <row r="187" spans="2:63" ht="14.25" customHeight="1" x14ac:dyDescent="0.2">
      <c r="B187" s="19" t="s">
        <v>175</v>
      </c>
      <c r="C187" s="8">
        <v>30.04</v>
      </c>
      <c r="D187" s="8">
        <v>28.67</v>
      </c>
      <c r="E187" s="8">
        <v>26.51</v>
      </c>
      <c r="F187" s="8">
        <v>26.59</v>
      </c>
      <c r="G187" s="8">
        <v>25.76</v>
      </c>
      <c r="H187" s="8"/>
      <c r="I187" s="8"/>
      <c r="J187" s="8"/>
      <c r="K187" s="8">
        <v>22.16</v>
      </c>
      <c r="L187" s="8"/>
      <c r="M187" s="7">
        <f t="shared" si="203"/>
        <v>6</v>
      </c>
      <c r="O187" s="19" t="s">
        <v>175</v>
      </c>
      <c r="P187" s="7">
        <v>72</v>
      </c>
      <c r="Q187" s="7">
        <v>198</v>
      </c>
      <c r="R187" s="7">
        <v>83</v>
      </c>
      <c r="S187" s="7">
        <v>661</v>
      </c>
      <c r="T187" s="7">
        <v>1142</v>
      </c>
      <c r="U187" s="7"/>
      <c r="V187" s="7"/>
      <c r="W187" s="7"/>
      <c r="X187" s="7">
        <v>626</v>
      </c>
      <c r="Y187" s="7"/>
      <c r="Z187" s="7">
        <f t="shared" si="204"/>
        <v>6</v>
      </c>
      <c r="AB187" s="19" t="s">
        <v>175</v>
      </c>
      <c r="AC187" s="7">
        <v>72</v>
      </c>
      <c r="AD187" s="7">
        <v>198</v>
      </c>
      <c r="AE187" s="7">
        <v>83</v>
      </c>
      <c r="AF187" s="7">
        <v>271</v>
      </c>
      <c r="AG187" s="7">
        <v>818</v>
      </c>
      <c r="AH187" s="7"/>
      <c r="AI187" s="7"/>
      <c r="AJ187" s="7"/>
      <c r="AK187" s="7">
        <v>626</v>
      </c>
      <c r="AL187" s="7"/>
      <c r="AM187" s="7">
        <f t="shared" si="205"/>
        <v>6</v>
      </c>
      <c r="AO187" s="19" t="s">
        <v>175</v>
      </c>
      <c r="AP187" s="8"/>
      <c r="AQ187" s="8">
        <v>-1.37</v>
      </c>
      <c r="AR187" s="8">
        <v>-2.16</v>
      </c>
      <c r="AS187" s="8">
        <v>0.08</v>
      </c>
      <c r="AT187" s="8">
        <v>-0.83</v>
      </c>
      <c r="AU187" s="8"/>
      <c r="AV187" s="8"/>
      <c r="AW187" s="8"/>
      <c r="AX187" s="8"/>
      <c r="AY187" s="8"/>
      <c r="AZ187" s="14"/>
      <c r="BA187" s="19" t="s">
        <v>175</v>
      </c>
      <c r="BB187" s="8"/>
      <c r="BC187" s="8"/>
      <c r="BD187" s="8"/>
      <c r="BE187" s="8"/>
      <c r="BF187" s="8"/>
      <c r="BG187" s="8"/>
      <c r="BH187" s="8"/>
      <c r="BI187" s="8"/>
      <c r="BJ187" s="8"/>
      <c r="BK187" s="8"/>
    </row>
    <row r="188" spans="2:63" ht="14.25" customHeight="1" x14ac:dyDescent="0.2">
      <c r="B188" s="20" t="s">
        <v>176</v>
      </c>
      <c r="C188" s="11">
        <v>30.05</v>
      </c>
      <c r="D188" s="11">
        <v>28.26</v>
      </c>
      <c r="E188" s="11">
        <v>25.94</v>
      </c>
      <c r="F188" s="11">
        <v>25.18</v>
      </c>
      <c r="G188" s="11">
        <v>23.59</v>
      </c>
      <c r="H188" s="11">
        <v>22.41</v>
      </c>
      <c r="I188" s="11">
        <v>21.07</v>
      </c>
      <c r="J188" s="11">
        <v>20.25</v>
      </c>
      <c r="K188" s="11">
        <v>20.36</v>
      </c>
      <c r="L188" s="11">
        <v>20.07</v>
      </c>
      <c r="M188" s="10">
        <f t="shared" si="203"/>
        <v>10</v>
      </c>
      <c r="O188" s="20" t="s">
        <v>176</v>
      </c>
      <c r="P188" s="9">
        <v>74</v>
      </c>
      <c r="Q188" s="9">
        <v>114</v>
      </c>
      <c r="R188" s="10">
        <v>38</v>
      </c>
      <c r="S188" s="10">
        <v>155</v>
      </c>
      <c r="T188" s="10">
        <v>87</v>
      </c>
      <c r="U188" s="10">
        <v>74</v>
      </c>
      <c r="V188" s="10">
        <v>7</v>
      </c>
      <c r="W188" s="10">
        <v>2</v>
      </c>
      <c r="X188" s="10">
        <v>9</v>
      </c>
      <c r="Y188" s="10">
        <v>8</v>
      </c>
      <c r="Z188" s="10">
        <f t="shared" si="204"/>
        <v>10</v>
      </c>
      <c r="AB188" s="20" t="s">
        <v>176</v>
      </c>
      <c r="AC188" s="9">
        <v>74</v>
      </c>
      <c r="AD188" s="9">
        <v>30</v>
      </c>
      <c r="AE188" s="10">
        <v>38</v>
      </c>
      <c r="AF188" s="10">
        <v>141</v>
      </c>
      <c r="AG188" s="10">
        <v>87</v>
      </c>
      <c r="AH188" s="10">
        <v>74</v>
      </c>
      <c r="AI188" s="10">
        <v>7</v>
      </c>
      <c r="AJ188" s="10">
        <v>2</v>
      </c>
      <c r="AK188" s="10">
        <v>624</v>
      </c>
      <c r="AL188" s="10">
        <v>8</v>
      </c>
      <c r="AM188" s="10">
        <f t="shared" si="205"/>
        <v>10</v>
      </c>
      <c r="AO188" s="20" t="s">
        <v>176</v>
      </c>
      <c r="AP188" s="120"/>
      <c r="AQ188" s="120">
        <v>-1.79</v>
      </c>
      <c r="AR188" s="11">
        <v>-2.3199999999999998</v>
      </c>
      <c r="AS188" s="11">
        <v>-0.76</v>
      </c>
      <c r="AT188" s="11">
        <v>-1.59</v>
      </c>
      <c r="AU188" s="11">
        <v>-1.18</v>
      </c>
      <c r="AV188" s="11">
        <v>-1.34</v>
      </c>
      <c r="AW188" s="11">
        <v>-0.82</v>
      </c>
      <c r="AX188" s="11">
        <v>0.11</v>
      </c>
      <c r="AY188" s="11">
        <v>-0.28999999999999998</v>
      </c>
      <c r="AZ188" s="14"/>
      <c r="BA188" s="20" t="s">
        <v>176</v>
      </c>
      <c r="BB188" s="120"/>
      <c r="BC188" s="120"/>
      <c r="BD188" s="11"/>
      <c r="BE188" s="11"/>
      <c r="BF188" s="11"/>
      <c r="BG188" s="11"/>
      <c r="BH188" s="11"/>
      <c r="BI188" s="11"/>
      <c r="BJ188" s="11"/>
      <c r="BK188" s="11"/>
    </row>
    <row r="189" spans="2:63" ht="14.25" customHeight="1" x14ac:dyDescent="0.2">
      <c r="B189" s="19" t="s">
        <v>177</v>
      </c>
      <c r="C189" s="8">
        <v>30.05</v>
      </c>
      <c r="D189" s="8">
        <v>28.26</v>
      </c>
      <c r="E189" s="8">
        <v>27.4</v>
      </c>
      <c r="F189" s="8">
        <v>26.9</v>
      </c>
      <c r="G189" s="8">
        <v>25.9</v>
      </c>
      <c r="H189" s="8"/>
      <c r="I189" s="8"/>
      <c r="J189" s="8"/>
      <c r="K189" s="8">
        <v>24.1</v>
      </c>
      <c r="L189" s="3"/>
      <c r="M189" s="34">
        <f t="shared" si="203"/>
        <v>6</v>
      </c>
      <c r="O189" s="19" t="s">
        <v>177</v>
      </c>
      <c r="P189" s="2">
        <v>74</v>
      </c>
      <c r="Q189" s="2">
        <v>114</v>
      </c>
      <c r="R189" s="2">
        <v>233</v>
      </c>
      <c r="S189" s="2">
        <v>857</v>
      </c>
      <c r="T189" s="2">
        <v>1268</v>
      </c>
      <c r="U189" s="2"/>
      <c r="V189" s="2"/>
      <c r="W189" s="2"/>
      <c r="X189" s="2">
        <v>3207</v>
      </c>
      <c r="Y189" s="2"/>
      <c r="Z189" s="34">
        <f t="shared" si="204"/>
        <v>6</v>
      </c>
      <c r="AB189" s="19" t="s">
        <v>177</v>
      </c>
      <c r="AC189" s="2">
        <v>24</v>
      </c>
      <c r="AD189" s="2">
        <v>43</v>
      </c>
      <c r="AE189" s="2">
        <v>57</v>
      </c>
      <c r="AF189" s="2">
        <v>134</v>
      </c>
      <c r="AG189" s="2">
        <v>391</v>
      </c>
      <c r="AH189" s="2">
        <v>828</v>
      </c>
      <c r="AI189" s="2"/>
      <c r="AJ189" s="2"/>
      <c r="AK189" s="2">
        <v>2004</v>
      </c>
      <c r="AL189" s="2"/>
      <c r="AM189" s="34">
        <f t="shared" si="205"/>
        <v>7</v>
      </c>
      <c r="AO189" s="19" t="s">
        <v>177</v>
      </c>
      <c r="AP189" s="27"/>
      <c r="AQ189" s="27">
        <v>-1.79</v>
      </c>
      <c r="AR189" s="27">
        <v>-0.86</v>
      </c>
      <c r="AS189" s="27">
        <v>-0.5</v>
      </c>
      <c r="AT189" s="27">
        <v>-1</v>
      </c>
      <c r="AU189" s="27"/>
      <c r="AV189" s="27"/>
      <c r="AW189" s="27"/>
      <c r="AX189" s="27"/>
      <c r="AY189" s="27"/>
      <c r="AZ189" s="14"/>
      <c r="BA189" s="19" t="s">
        <v>177</v>
      </c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</row>
    <row r="190" spans="2:63" ht="14.25" customHeight="1" x14ac:dyDescent="0.2">
      <c r="B190" s="20" t="s">
        <v>178</v>
      </c>
      <c r="C190" s="11">
        <v>30.08</v>
      </c>
      <c r="D190" s="11">
        <v>28.04</v>
      </c>
      <c r="E190" s="11">
        <v>26.64</v>
      </c>
      <c r="F190" s="11">
        <v>25.41</v>
      </c>
      <c r="G190" s="11">
        <v>24.09</v>
      </c>
      <c r="H190" s="11">
        <v>23.07</v>
      </c>
      <c r="I190" s="11">
        <v>23.04</v>
      </c>
      <c r="J190" s="11">
        <v>21.64</v>
      </c>
      <c r="K190" s="11">
        <v>21.95</v>
      </c>
      <c r="L190" s="11">
        <v>21.5</v>
      </c>
      <c r="M190" s="10">
        <f t="shared" si="203"/>
        <v>10</v>
      </c>
      <c r="O190" s="20" t="s">
        <v>178</v>
      </c>
      <c r="P190" s="10">
        <v>76</v>
      </c>
      <c r="Q190" s="10">
        <v>83</v>
      </c>
      <c r="R190" s="10">
        <v>98</v>
      </c>
      <c r="S190" s="10">
        <v>195</v>
      </c>
      <c r="T190" s="10">
        <v>178</v>
      </c>
      <c r="U190" s="10">
        <v>219</v>
      </c>
      <c r="V190" s="10">
        <v>506</v>
      </c>
      <c r="W190" s="10">
        <v>131</v>
      </c>
      <c r="X190" s="10">
        <v>459</v>
      </c>
      <c r="Y190" s="10">
        <v>268</v>
      </c>
      <c r="Z190" s="10">
        <f t="shared" si="204"/>
        <v>10</v>
      </c>
      <c r="AB190" s="20" t="s">
        <v>178</v>
      </c>
      <c r="AC190" s="10">
        <v>41</v>
      </c>
      <c r="AD190" s="10">
        <v>23</v>
      </c>
      <c r="AE190" s="10">
        <v>31</v>
      </c>
      <c r="AF190" s="10">
        <v>34</v>
      </c>
      <c r="AG190" s="10">
        <v>10</v>
      </c>
      <c r="AH190" s="10">
        <v>6</v>
      </c>
      <c r="AI190" s="10">
        <v>12</v>
      </c>
      <c r="AJ190" s="10">
        <v>34</v>
      </c>
      <c r="AK190" s="10">
        <v>55</v>
      </c>
      <c r="AL190" s="10">
        <v>93</v>
      </c>
      <c r="AM190" s="10">
        <f t="shared" si="205"/>
        <v>10</v>
      </c>
      <c r="AO190" s="20" t="s">
        <v>178</v>
      </c>
      <c r="AP190" s="11"/>
      <c r="AQ190" s="11">
        <v>-2.04</v>
      </c>
      <c r="AR190" s="11">
        <v>-1.4</v>
      </c>
      <c r="AS190" s="11">
        <v>-1.23</v>
      </c>
      <c r="AT190" s="11">
        <v>-1.32</v>
      </c>
      <c r="AU190" s="11">
        <v>-1.02</v>
      </c>
      <c r="AV190" s="11">
        <v>-0.03</v>
      </c>
      <c r="AW190" s="11">
        <v>-1.4</v>
      </c>
      <c r="AX190" s="11">
        <v>0.31</v>
      </c>
      <c r="AY190" s="11">
        <v>-0.45</v>
      </c>
      <c r="AZ190" s="14"/>
      <c r="BA190" s="20" t="s">
        <v>178</v>
      </c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</row>
    <row r="191" spans="2:63" ht="14.25" customHeight="1" x14ac:dyDescent="0.2">
      <c r="B191" s="19" t="s">
        <v>179</v>
      </c>
      <c r="C191" s="8">
        <v>30.09</v>
      </c>
      <c r="D191" s="8">
        <v>27.94</v>
      </c>
      <c r="E191" s="8">
        <v>25.79</v>
      </c>
      <c r="F191" s="4">
        <v>24.09</v>
      </c>
      <c r="G191" s="8">
        <v>23.38</v>
      </c>
      <c r="H191" s="4">
        <v>23.23</v>
      </c>
      <c r="I191" s="4">
        <v>22.6</v>
      </c>
      <c r="J191" s="4"/>
      <c r="K191" s="4"/>
      <c r="L191" s="3"/>
      <c r="M191" s="34">
        <f t="shared" si="203"/>
        <v>7</v>
      </c>
      <c r="O191" s="19" t="s">
        <v>179</v>
      </c>
      <c r="P191" s="1">
        <v>77</v>
      </c>
      <c r="Q191" s="1">
        <v>66</v>
      </c>
      <c r="R191" s="2">
        <v>28</v>
      </c>
      <c r="S191" s="2">
        <v>26</v>
      </c>
      <c r="T191" s="2">
        <v>60</v>
      </c>
      <c r="U191" s="2">
        <v>283</v>
      </c>
      <c r="V191" s="2">
        <v>275</v>
      </c>
      <c r="W191" s="2"/>
      <c r="X191" s="2"/>
      <c r="Y191" s="2"/>
      <c r="Z191" s="34">
        <f t="shared" si="204"/>
        <v>7</v>
      </c>
      <c r="AB191" s="19" t="s">
        <v>179</v>
      </c>
      <c r="AC191" s="1">
        <v>8</v>
      </c>
      <c r="AD191" s="1">
        <v>8</v>
      </c>
      <c r="AE191" s="2">
        <v>4</v>
      </c>
      <c r="AF191" s="2">
        <v>3</v>
      </c>
      <c r="AG191" s="2">
        <v>7</v>
      </c>
      <c r="AH191" s="2">
        <v>11</v>
      </c>
      <c r="AI191" s="2">
        <v>43</v>
      </c>
      <c r="AJ191" s="2">
        <v>82</v>
      </c>
      <c r="AK191" s="2">
        <v>211</v>
      </c>
      <c r="AL191" s="2">
        <v>268</v>
      </c>
      <c r="AM191" s="34">
        <f t="shared" si="205"/>
        <v>10</v>
      </c>
      <c r="AO191" s="19" t="s">
        <v>179</v>
      </c>
      <c r="AP191" s="121"/>
      <c r="AQ191" s="121">
        <v>-2.15</v>
      </c>
      <c r="AR191" s="27">
        <v>-2.15</v>
      </c>
      <c r="AS191" s="27">
        <v>-1.7</v>
      </c>
      <c r="AT191" s="27">
        <v>-0.71</v>
      </c>
      <c r="AU191" s="27">
        <v>-0.15</v>
      </c>
      <c r="AV191" s="27">
        <v>-0.63</v>
      </c>
      <c r="AW191" s="27"/>
      <c r="AX191" s="27"/>
      <c r="AY191" s="27"/>
      <c r="AZ191" s="14"/>
      <c r="BA191" s="19" t="s">
        <v>179</v>
      </c>
      <c r="BB191" s="121"/>
      <c r="BC191" s="121"/>
      <c r="BD191" s="27"/>
      <c r="BE191" s="27"/>
      <c r="BF191" s="27"/>
      <c r="BG191" s="27"/>
      <c r="BH191" s="27"/>
      <c r="BI191" s="27"/>
      <c r="BJ191" s="27"/>
      <c r="BK191" s="27"/>
    </row>
    <row r="192" spans="2:63" ht="14.25" customHeight="1" x14ac:dyDescent="0.2">
      <c r="B192" s="20" t="s">
        <v>180</v>
      </c>
      <c r="C192" s="11">
        <v>30.1</v>
      </c>
      <c r="D192" s="11">
        <v>28.91</v>
      </c>
      <c r="E192" s="11">
        <v>26.91</v>
      </c>
      <c r="F192" s="11">
        <v>24.17</v>
      </c>
      <c r="G192" s="11">
        <v>23.7</v>
      </c>
      <c r="H192" s="11">
        <v>23.61</v>
      </c>
      <c r="I192" s="11">
        <v>22.9</v>
      </c>
      <c r="J192" s="11">
        <v>24.36</v>
      </c>
      <c r="K192" s="11">
        <v>24.13</v>
      </c>
      <c r="L192" s="12"/>
      <c r="M192" s="35">
        <f t="shared" si="203"/>
        <v>9</v>
      </c>
      <c r="O192" s="20" t="s">
        <v>180</v>
      </c>
      <c r="P192" s="10">
        <v>78</v>
      </c>
      <c r="Q192" s="10">
        <v>256</v>
      </c>
      <c r="R192" s="10">
        <v>137</v>
      </c>
      <c r="S192" s="10">
        <v>35</v>
      </c>
      <c r="T192" s="10">
        <v>106</v>
      </c>
      <c r="U192" s="10">
        <v>475</v>
      </c>
      <c r="V192" s="10">
        <v>425</v>
      </c>
      <c r="W192" s="10">
        <v>3043</v>
      </c>
      <c r="X192" s="10">
        <v>3239</v>
      </c>
      <c r="Y192" s="10"/>
      <c r="Z192" s="35">
        <f t="shared" si="204"/>
        <v>9</v>
      </c>
      <c r="AB192" s="20" t="s">
        <v>180</v>
      </c>
      <c r="AC192" s="10">
        <v>78</v>
      </c>
      <c r="AD192" s="10">
        <v>256</v>
      </c>
      <c r="AE192" s="10">
        <v>128</v>
      </c>
      <c r="AF192" s="10">
        <v>35</v>
      </c>
      <c r="AG192" s="10">
        <v>106</v>
      </c>
      <c r="AH192" s="10">
        <v>151</v>
      </c>
      <c r="AI192" s="10">
        <v>87</v>
      </c>
      <c r="AJ192" s="10">
        <v>78</v>
      </c>
      <c r="AK192" s="10">
        <v>148</v>
      </c>
      <c r="AL192" s="10">
        <v>49</v>
      </c>
      <c r="AM192" s="35">
        <f t="shared" si="205"/>
        <v>10</v>
      </c>
      <c r="AO192" s="20" t="s">
        <v>180</v>
      </c>
      <c r="AP192" s="11"/>
      <c r="AQ192" s="11">
        <v>-1.19</v>
      </c>
      <c r="AR192" s="11">
        <v>-2</v>
      </c>
      <c r="AS192" s="11">
        <v>-2.74</v>
      </c>
      <c r="AT192" s="11">
        <v>-0.47</v>
      </c>
      <c r="AU192" s="11">
        <v>-0.09</v>
      </c>
      <c r="AV192" s="11">
        <v>-0.71</v>
      </c>
      <c r="AW192" s="11">
        <v>1.46</v>
      </c>
      <c r="AX192" s="11">
        <v>-0.23</v>
      </c>
      <c r="AY192" s="11"/>
      <c r="AZ192" s="14"/>
      <c r="BA192" s="20" t="s">
        <v>180</v>
      </c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</row>
    <row r="193" spans="2:63" ht="14.25" customHeight="1" x14ac:dyDescent="0.2">
      <c r="B193" s="19" t="s">
        <v>181</v>
      </c>
      <c r="C193" s="8">
        <v>30.11</v>
      </c>
      <c r="D193" s="8">
        <v>28.42</v>
      </c>
      <c r="E193" s="8">
        <v>27.84</v>
      </c>
      <c r="F193" s="8">
        <v>26.47</v>
      </c>
      <c r="G193" s="8">
        <v>25.25</v>
      </c>
      <c r="H193" s="8">
        <v>24.64</v>
      </c>
      <c r="I193" s="8">
        <v>24.69</v>
      </c>
      <c r="J193" s="8">
        <v>24.52</v>
      </c>
      <c r="K193" s="8">
        <v>23.92</v>
      </c>
      <c r="L193" s="8">
        <v>23.56</v>
      </c>
      <c r="M193" s="7">
        <f t="shared" si="203"/>
        <v>10</v>
      </c>
      <c r="O193" s="19" t="s">
        <v>181</v>
      </c>
      <c r="P193" s="2">
        <v>79</v>
      </c>
      <c r="Q193" s="2">
        <v>142</v>
      </c>
      <c r="R193" s="2">
        <v>351</v>
      </c>
      <c r="S193" s="2">
        <v>592</v>
      </c>
      <c r="T193" s="2">
        <v>725</v>
      </c>
      <c r="U193" s="2">
        <v>1406</v>
      </c>
      <c r="V193" s="2">
        <v>2495</v>
      </c>
      <c r="W193" s="2">
        <v>3275</v>
      </c>
      <c r="X193" s="2">
        <v>2982</v>
      </c>
      <c r="Y193" s="2">
        <v>1421</v>
      </c>
      <c r="Z193" s="7">
        <f t="shared" si="204"/>
        <v>10</v>
      </c>
      <c r="AB193" s="19" t="s">
        <v>181</v>
      </c>
      <c r="AC193" s="2">
        <v>4</v>
      </c>
      <c r="AD193" s="2">
        <v>10</v>
      </c>
      <c r="AE193" s="2">
        <v>4</v>
      </c>
      <c r="AF193" s="2">
        <v>7</v>
      </c>
      <c r="AG193" s="2">
        <v>60</v>
      </c>
      <c r="AH193" s="2">
        <v>40</v>
      </c>
      <c r="AI193" s="2">
        <v>41</v>
      </c>
      <c r="AJ193" s="2">
        <v>32</v>
      </c>
      <c r="AK193" s="2">
        <v>53</v>
      </c>
      <c r="AL193" s="2">
        <v>168</v>
      </c>
      <c r="AM193" s="7">
        <f t="shared" si="205"/>
        <v>10</v>
      </c>
      <c r="AO193" s="19" t="s">
        <v>181</v>
      </c>
      <c r="AP193" s="27"/>
      <c r="AQ193" s="27">
        <v>-1.69</v>
      </c>
      <c r="AR193" s="27">
        <v>-0.57999999999999996</v>
      </c>
      <c r="AS193" s="27">
        <v>-1.37</v>
      </c>
      <c r="AT193" s="27">
        <v>-1.22</v>
      </c>
      <c r="AU193" s="27">
        <v>-0.61</v>
      </c>
      <c r="AV193" s="27">
        <v>0.05</v>
      </c>
      <c r="AW193" s="27">
        <v>-0.17</v>
      </c>
      <c r="AX193" s="27">
        <v>-0.6</v>
      </c>
      <c r="AY193" s="27">
        <v>-0.36</v>
      </c>
      <c r="AZ193" s="14"/>
      <c r="BA193" s="19" t="s">
        <v>181</v>
      </c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</row>
    <row r="194" spans="2:63" ht="14.25" customHeight="1" x14ac:dyDescent="0.2">
      <c r="B194" s="20" t="s">
        <v>182</v>
      </c>
      <c r="C194" s="11">
        <v>30.13</v>
      </c>
      <c r="D194" s="11">
        <v>30.14</v>
      </c>
      <c r="E194" s="11">
        <v>29.69</v>
      </c>
      <c r="F194" s="11">
        <v>26.05</v>
      </c>
      <c r="G194" s="11">
        <v>24.7</v>
      </c>
      <c r="H194" s="11">
        <v>23.6</v>
      </c>
      <c r="I194" s="11">
        <v>22.93</v>
      </c>
      <c r="J194" s="11">
        <v>22.56</v>
      </c>
      <c r="K194" s="11">
        <v>21.93</v>
      </c>
      <c r="L194" s="11">
        <v>22.28</v>
      </c>
      <c r="M194" s="10">
        <f t="shared" si="203"/>
        <v>10</v>
      </c>
      <c r="O194" s="20" t="s">
        <v>182</v>
      </c>
      <c r="P194" s="10">
        <v>80</v>
      </c>
      <c r="Q194" s="10">
        <v>651</v>
      </c>
      <c r="R194" s="10">
        <v>1382</v>
      </c>
      <c r="S194" s="10">
        <v>394</v>
      </c>
      <c r="T194" s="10">
        <v>411</v>
      </c>
      <c r="U194" s="10">
        <v>467</v>
      </c>
      <c r="V194" s="10">
        <v>442</v>
      </c>
      <c r="W194" s="10">
        <v>623</v>
      </c>
      <c r="X194" s="10">
        <v>442</v>
      </c>
      <c r="Y194" s="10">
        <v>797</v>
      </c>
      <c r="Z194" s="10">
        <f t="shared" si="204"/>
        <v>10</v>
      </c>
      <c r="AB194" s="20" t="s">
        <v>182</v>
      </c>
      <c r="AC194" s="10">
        <v>3</v>
      </c>
      <c r="AD194" s="10">
        <v>77</v>
      </c>
      <c r="AE194" s="10">
        <v>45</v>
      </c>
      <c r="AF194" s="10">
        <v>73</v>
      </c>
      <c r="AG194" s="10">
        <v>27</v>
      </c>
      <c r="AH194" s="10">
        <v>16</v>
      </c>
      <c r="AI194" s="10">
        <v>8</v>
      </c>
      <c r="AJ194" s="10">
        <v>31</v>
      </c>
      <c r="AK194" s="10">
        <v>32</v>
      </c>
      <c r="AL194" s="10">
        <v>105</v>
      </c>
      <c r="AM194" s="10">
        <f t="shared" si="205"/>
        <v>10</v>
      </c>
      <c r="AO194" s="20" t="s">
        <v>182</v>
      </c>
      <c r="AP194" s="11"/>
      <c r="AQ194" s="11">
        <v>0.01</v>
      </c>
      <c r="AR194" s="11">
        <v>-0.45</v>
      </c>
      <c r="AS194" s="11">
        <v>-3.64</v>
      </c>
      <c r="AT194" s="11">
        <v>-1.35</v>
      </c>
      <c r="AU194" s="11">
        <v>-1.1000000000000001</v>
      </c>
      <c r="AV194" s="11">
        <v>-0.67</v>
      </c>
      <c r="AW194" s="11">
        <v>-0.37</v>
      </c>
      <c r="AX194" s="11">
        <v>-0.63</v>
      </c>
      <c r="AY194" s="11">
        <v>0.35</v>
      </c>
      <c r="AZ194" s="14"/>
      <c r="BA194" s="20" t="s">
        <v>182</v>
      </c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</row>
    <row r="195" spans="2:63" ht="14.25" customHeight="1" x14ac:dyDescent="0.2">
      <c r="B195" s="19" t="s">
        <v>183</v>
      </c>
      <c r="C195" s="8">
        <v>30.14</v>
      </c>
      <c r="D195" s="8">
        <v>28.65</v>
      </c>
      <c r="E195" s="8">
        <v>27.18</v>
      </c>
      <c r="F195" s="8">
        <v>26.45</v>
      </c>
      <c r="G195" s="8">
        <v>26.25</v>
      </c>
      <c r="H195" s="4">
        <v>23.44</v>
      </c>
      <c r="I195" s="8">
        <v>22.49</v>
      </c>
      <c r="J195" s="4">
        <v>21.79</v>
      </c>
      <c r="K195" s="4">
        <v>20.86</v>
      </c>
      <c r="L195" s="8">
        <v>20.95</v>
      </c>
      <c r="M195" s="7">
        <f t="shared" si="203"/>
        <v>10</v>
      </c>
      <c r="O195" s="19" t="s">
        <v>183</v>
      </c>
      <c r="P195" s="2">
        <v>81</v>
      </c>
      <c r="Q195" s="2">
        <v>193</v>
      </c>
      <c r="R195" s="2">
        <v>186</v>
      </c>
      <c r="S195" s="2">
        <v>581</v>
      </c>
      <c r="T195" s="2">
        <v>1581</v>
      </c>
      <c r="U195" s="2">
        <v>375</v>
      </c>
      <c r="V195" s="2">
        <v>222</v>
      </c>
      <c r="W195" s="2">
        <v>182</v>
      </c>
      <c r="X195" s="2">
        <v>39</v>
      </c>
      <c r="Y195" s="2">
        <v>111</v>
      </c>
      <c r="Z195" s="7">
        <f t="shared" si="204"/>
        <v>10</v>
      </c>
      <c r="AB195" s="19" t="s">
        <v>183</v>
      </c>
      <c r="AC195" s="2">
        <v>3</v>
      </c>
      <c r="AD195" s="2">
        <v>5</v>
      </c>
      <c r="AE195" s="2">
        <v>13</v>
      </c>
      <c r="AF195" s="2">
        <v>46</v>
      </c>
      <c r="AG195" s="2">
        <v>274</v>
      </c>
      <c r="AH195" s="2">
        <v>138</v>
      </c>
      <c r="AI195" s="2">
        <v>96</v>
      </c>
      <c r="AJ195" s="2">
        <v>69</v>
      </c>
      <c r="AK195" s="2">
        <v>39</v>
      </c>
      <c r="AL195" s="2">
        <v>100</v>
      </c>
      <c r="AM195" s="7">
        <f t="shared" si="205"/>
        <v>10</v>
      </c>
      <c r="AO195" s="19" t="s">
        <v>183</v>
      </c>
      <c r="AP195" s="27"/>
      <c r="AQ195" s="27">
        <v>-1.49</v>
      </c>
      <c r="AR195" s="27">
        <v>-1.47</v>
      </c>
      <c r="AS195" s="27">
        <v>-0.73</v>
      </c>
      <c r="AT195" s="27">
        <v>-0.2</v>
      </c>
      <c r="AU195" s="27">
        <v>-2.81</v>
      </c>
      <c r="AV195" s="27">
        <v>-0.95</v>
      </c>
      <c r="AW195" s="27">
        <v>-0.7</v>
      </c>
      <c r="AX195" s="27">
        <v>-0.93</v>
      </c>
      <c r="AY195" s="27">
        <v>0.09</v>
      </c>
      <c r="AZ195" s="14"/>
      <c r="BA195" s="19" t="s">
        <v>183</v>
      </c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</row>
    <row r="196" spans="2:63" ht="14.25" customHeight="1" x14ac:dyDescent="0.2">
      <c r="B196" s="20" t="s">
        <v>184</v>
      </c>
      <c r="C196" s="11">
        <v>30.19</v>
      </c>
      <c r="D196" s="11">
        <v>27.85</v>
      </c>
      <c r="E196" s="11">
        <v>27.08</v>
      </c>
      <c r="F196" s="11">
        <v>24.77</v>
      </c>
      <c r="G196" s="11">
        <v>24.42</v>
      </c>
      <c r="H196" s="11">
        <v>23.16</v>
      </c>
      <c r="I196" s="13">
        <v>23.16</v>
      </c>
      <c r="J196" s="11">
        <v>22.99</v>
      </c>
      <c r="K196" s="13">
        <v>23.32</v>
      </c>
      <c r="L196" s="13">
        <v>23</v>
      </c>
      <c r="M196" s="36">
        <f t="shared" si="203"/>
        <v>10</v>
      </c>
      <c r="O196" s="20" t="s">
        <v>184</v>
      </c>
      <c r="P196" s="10">
        <v>82</v>
      </c>
      <c r="Q196" s="10">
        <v>60</v>
      </c>
      <c r="R196" s="10">
        <v>168</v>
      </c>
      <c r="S196" s="10">
        <v>98</v>
      </c>
      <c r="T196" s="10">
        <v>276</v>
      </c>
      <c r="U196" s="10">
        <v>259</v>
      </c>
      <c r="V196" s="10">
        <v>602</v>
      </c>
      <c r="W196" s="10">
        <v>1036</v>
      </c>
      <c r="X196" s="10">
        <v>2087</v>
      </c>
      <c r="Y196" s="10">
        <v>1117</v>
      </c>
      <c r="Z196" s="36">
        <f t="shared" si="204"/>
        <v>10</v>
      </c>
      <c r="AB196" s="20" t="s">
        <v>184</v>
      </c>
      <c r="AC196" s="10">
        <v>24</v>
      </c>
      <c r="AD196" s="10">
        <v>11</v>
      </c>
      <c r="AE196" s="10">
        <v>9</v>
      </c>
      <c r="AF196" s="10">
        <v>19</v>
      </c>
      <c r="AG196" s="10">
        <v>15</v>
      </c>
      <c r="AH196" s="10">
        <v>112</v>
      </c>
      <c r="AI196" s="10">
        <v>133</v>
      </c>
      <c r="AJ196" s="10">
        <v>394</v>
      </c>
      <c r="AK196" s="10">
        <v>294</v>
      </c>
      <c r="AL196" s="10">
        <v>293</v>
      </c>
      <c r="AM196" s="36">
        <f t="shared" si="205"/>
        <v>10</v>
      </c>
      <c r="AO196" s="20" t="s">
        <v>184</v>
      </c>
      <c r="AP196" s="11"/>
      <c r="AQ196" s="11">
        <v>-2.34</v>
      </c>
      <c r="AR196" s="11">
        <v>-0.77</v>
      </c>
      <c r="AS196" s="11">
        <v>-2.31</v>
      </c>
      <c r="AT196" s="11">
        <v>-0.35</v>
      </c>
      <c r="AU196" s="11">
        <v>-1.26</v>
      </c>
      <c r="AV196" s="11">
        <v>0</v>
      </c>
      <c r="AW196" s="11">
        <v>-0.17</v>
      </c>
      <c r="AX196" s="11">
        <v>0.33</v>
      </c>
      <c r="AY196" s="11">
        <v>-0.32</v>
      </c>
      <c r="AZ196" s="14"/>
      <c r="BA196" s="20" t="s">
        <v>184</v>
      </c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</row>
    <row r="197" spans="2:63" ht="14.25" customHeight="1" x14ac:dyDescent="0.2">
      <c r="B197" s="19" t="s">
        <v>185</v>
      </c>
      <c r="C197" s="8">
        <v>30.19</v>
      </c>
      <c r="D197" s="8">
        <v>30.86</v>
      </c>
      <c r="E197" s="8">
        <v>29.24</v>
      </c>
      <c r="F197" s="8">
        <v>28.75</v>
      </c>
      <c r="G197" s="8">
        <v>30.96</v>
      </c>
      <c r="H197" s="8"/>
      <c r="I197" s="4"/>
      <c r="J197" s="4"/>
      <c r="K197" s="4"/>
      <c r="L197" s="8"/>
      <c r="M197" s="7">
        <f t="shared" si="203"/>
        <v>5</v>
      </c>
      <c r="O197" s="19" t="s">
        <v>185</v>
      </c>
      <c r="P197" s="2">
        <v>82</v>
      </c>
      <c r="Q197" s="2">
        <v>991</v>
      </c>
      <c r="R197" s="2">
        <v>1085</v>
      </c>
      <c r="S197" s="2">
        <v>2398</v>
      </c>
      <c r="T197" s="2">
        <v>6434</v>
      </c>
      <c r="U197" s="2"/>
      <c r="V197" s="2"/>
      <c r="W197" s="2"/>
      <c r="X197" s="2"/>
      <c r="Y197" s="2"/>
      <c r="Z197" s="7">
        <f t="shared" si="204"/>
        <v>5</v>
      </c>
      <c r="AB197" s="19" t="s">
        <v>185</v>
      </c>
      <c r="AC197" s="2">
        <v>78</v>
      </c>
      <c r="AD197" s="2">
        <v>464</v>
      </c>
      <c r="AE197" s="2">
        <v>1085</v>
      </c>
      <c r="AF197" s="2">
        <v>1976</v>
      </c>
      <c r="AG197" s="2">
        <v>4639</v>
      </c>
      <c r="AH197" s="2"/>
      <c r="AI197" s="2"/>
      <c r="AJ197" s="2"/>
      <c r="AK197" s="2"/>
      <c r="AL197" s="2"/>
      <c r="AM197" s="7">
        <f t="shared" si="205"/>
        <v>5</v>
      </c>
      <c r="AO197" s="19" t="s">
        <v>185</v>
      </c>
      <c r="AP197" s="27"/>
      <c r="AQ197" s="27">
        <v>0.67</v>
      </c>
      <c r="AR197" s="27">
        <v>-1.62</v>
      </c>
      <c r="AS197" s="27">
        <v>-0.49</v>
      </c>
      <c r="AT197" s="27">
        <v>2.21</v>
      </c>
      <c r="AU197" s="27"/>
      <c r="AV197" s="27"/>
      <c r="AW197" s="27"/>
      <c r="AX197" s="27"/>
      <c r="AY197" s="27"/>
      <c r="AZ197" s="14"/>
      <c r="BA197" s="19" t="s">
        <v>185</v>
      </c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</row>
    <row r="198" spans="2:63" ht="14.25" customHeight="1" x14ac:dyDescent="0.2">
      <c r="B198" s="20" t="s">
        <v>186</v>
      </c>
      <c r="C198" s="11">
        <v>30.19</v>
      </c>
      <c r="D198" s="11">
        <v>28.22</v>
      </c>
      <c r="E198" s="11">
        <v>27.67</v>
      </c>
      <c r="F198" s="11">
        <v>26.42</v>
      </c>
      <c r="G198" s="11">
        <v>24.79</v>
      </c>
      <c r="H198" s="11">
        <v>23.33</v>
      </c>
      <c r="I198" s="11">
        <v>22.91</v>
      </c>
      <c r="J198" s="11">
        <v>22.53</v>
      </c>
      <c r="K198" s="11">
        <v>21.78</v>
      </c>
      <c r="L198" s="11">
        <v>21.78</v>
      </c>
      <c r="M198" s="10">
        <f t="shared" si="203"/>
        <v>10</v>
      </c>
      <c r="O198" s="20" t="s">
        <v>186</v>
      </c>
      <c r="P198" s="10">
        <v>82</v>
      </c>
      <c r="Q198" s="10">
        <v>108</v>
      </c>
      <c r="R198" s="10">
        <v>304</v>
      </c>
      <c r="S198" s="10">
        <v>568</v>
      </c>
      <c r="T198" s="10">
        <v>447</v>
      </c>
      <c r="U198" s="10">
        <v>324</v>
      </c>
      <c r="V198" s="10">
        <v>428</v>
      </c>
      <c r="W198" s="10">
        <v>595</v>
      </c>
      <c r="X198" s="10">
        <v>362</v>
      </c>
      <c r="Y198" s="10">
        <v>389</v>
      </c>
      <c r="Z198" s="10">
        <f t="shared" si="204"/>
        <v>10</v>
      </c>
      <c r="AB198" s="20" t="s">
        <v>186</v>
      </c>
      <c r="AC198" s="10">
        <v>82</v>
      </c>
      <c r="AD198" s="10">
        <v>21</v>
      </c>
      <c r="AE198" s="10">
        <v>40</v>
      </c>
      <c r="AF198" s="10">
        <v>45</v>
      </c>
      <c r="AG198" s="10">
        <v>57</v>
      </c>
      <c r="AH198" s="10">
        <v>65</v>
      </c>
      <c r="AI198" s="10">
        <v>28</v>
      </c>
      <c r="AJ198" s="10">
        <v>132</v>
      </c>
      <c r="AK198" s="10">
        <v>71</v>
      </c>
      <c r="AL198" s="10">
        <v>371</v>
      </c>
      <c r="AM198" s="10">
        <f t="shared" si="205"/>
        <v>10</v>
      </c>
      <c r="AO198" s="20" t="s">
        <v>186</v>
      </c>
      <c r="AP198" s="11"/>
      <c r="AQ198" s="11">
        <v>-1.97</v>
      </c>
      <c r="AR198" s="11">
        <v>-0.55000000000000004</v>
      </c>
      <c r="AS198" s="11">
        <v>-1.25</v>
      </c>
      <c r="AT198" s="11">
        <v>-1.63</v>
      </c>
      <c r="AU198" s="11">
        <v>-1.46</v>
      </c>
      <c r="AV198" s="11">
        <v>-0.42</v>
      </c>
      <c r="AW198" s="11">
        <v>-0.38</v>
      </c>
      <c r="AX198" s="11">
        <v>-0.75</v>
      </c>
      <c r="AY198" s="11">
        <v>0</v>
      </c>
      <c r="AZ198" s="14"/>
      <c r="BA198" s="20" t="s">
        <v>186</v>
      </c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</row>
    <row r="199" spans="2:63" ht="14.25" customHeight="1" x14ac:dyDescent="0.2">
      <c r="B199" s="19" t="s">
        <v>187</v>
      </c>
      <c r="C199" s="8">
        <v>30.2</v>
      </c>
      <c r="D199" s="8">
        <v>32.01</v>
      </c>
      <c r="E199" s="8">
        <v>30.72</v>
      </c>
      <c r="F199" s="8">
        <v>30.42</v>
      </c>
      <c r="G199" s="8"/>
      <c r="H199" s="8"/>
      <c r="I199" s="8"/>
      <c r="J199" s="8"/>
      <c r="K199" s="8"/>
      <c r="L199" s="8"/>
      <c r="M199" s="7">
        <f t="shared" si="203"/>
        <v>4</v>
      </c>
      <c r="O199" s="19" t="s">
        <v>187</v>
      </c>
      <c r="P199" s="2">
        <v>85</v>
      </c>
      <c r="Q199" s="2">
        <v>1637</v>
      </c>
      <c r="R199" s="2">
        <v>2121</v>
      </c>
      <c r="S199" s="2">
        <v>4083</v>
      </c>
      <c r="T199" s="2"/>
      <c r="U199" s="2"/>
      <c r="V199" s="2"/>
      <c r="W199" s="2"/>
      <c r="X199" s="2"/>
      <c r="Y199" s="2"/>
      <c r="Z199" s="7">
        <f t="shared" si="204"/>
        <v>4</v>
      </c>
      <c r="AB199" s="19" t="s">
        <v>187</v>
      </c>
      <c r="AC199" s="2">
        <v>85</v>
      </c>
      <c r="AD199" s="2">
        <v>1132</v>
      </c>
      <c r="AE199" s="2">
        <v>2121</v>
      </c>
      <c r="AF199" s="2">
        <v>3906</v>
      </c>
      <c r="AG199" s="2"/>
      <c r="AH199" s="2"/>
      <c r="AI199" s="2"/>
      <c r="AJ199" s="2"/>
      <c r="AK199" s="2"/>
      <c r="AL199" s="2"/>
      <c r="AM199" s="7">
        <f t="shared" si="205"/>
        <v>4</v>
      </c>
      <c r="AO199" s="19" t="s">
        <v>187</v>
      </c>
      <c r="AP199" s="27"/>
      <c r="AQ199" s="27">
        <v>1.81</v>
      </c>
      <c r="AR199" s="27">
        <v>-1.29</v>
      </c>
      <c r="AS199" s="27">
        <v>-0.3</v>
      </c>
      <c r="AT199" s="27"/>
      <c r="AU199" s="27"/>
      <c r="AV199" s="27"/>
      <c r="AW199" s="27"/>
      <c r="AX199" s="27"/>
      <c r="AY199" s="27"/>
      <c r="AZ199" s="14"/>
      <c r="BA199" s="19" t="s">
        <v>187</v>
      </c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</row>
    <row r="200" spans="2:63" ht="14.25" customHeight="1" x14ac:dyDescent="0.2">
      <c r="B200" s="20" t="s">
        <v>188</v>
      </c>
      <c r="C200" s="11">
        <v>30.21</v>
      </c>
      <c r="D200" s="11">
        <v>28.72</v>
      </c>
      <c r="E200" s="11">
        <v>27.77</v>
      </c>
      <c r="F200" s="11">
        <v>25.5</v>
      </c>
      <c r="G200" s="11">
        <v>24.88</v>
      </c>
      <c r="H200" s="11">
        <v>24.41</v>
      </c>
      <c r="I200" s="11"/>
      <c r="J200" s="11"/>
      <c r="K200" s="11"/>
      <c r="L200" s="11"/>
      <c r="M200" s="10">
        <f t="shared" si="203"/>
        <v>6</v>
      </c>
      <c r="O200" s="20" t="s">
        <v>188</v>
      </c>
      <c r="P200" s="10">
        <v>86</v>
      </c>
      <c r="Q200" s="10">
        <v>209</v>
      </c>
      <c r="R200" s="10">
        <v>334</v>
      </c>
      <c r="S200" s="10">
        <v>224</v>
      </c>
      <c r="T200" s="10">
        <v>494</v>
      </c>
      <c r="U200" s="10">
        <v>1142</v>
      </c>
      <c r="V200" s="10"/>
      <c r="W200" s="10"/>
      <c r="X200" s="10"/>
      <c r="Y200" s="10"/>
      <c r="Z200" s="10">
        <f t="shared" si="204"/>
        <v>6</v>
      </c>
      <c r="AB200" s="20" t="s">
        <v>188</v>
      </c>
      <c r="AC200" s="10">
        <v>35</v>
      </c>
      <c r="AD200" s="10">
        <v>34</v>
      </c>
      <c r="AE200" s="10">
        <v>57</v>
      </c>
      <c r="AF200" s="10">
        <v>22</v>
      </c>
      <c r="AG200" s="10">
        <v>10</v>
      </c>
      <c r="AH200" s="10">
        <v>7</v>
      </c>
      <c r="AI200" s="10">
        <v>13</v>
      </c>
      <c r="AJ200" s="10">
        <v>9</v>
      </c>
      <c r="AK200" s="10">
        <v>22</v>
      </c>
      <c r="AL200" s="10">
        <v>73</v>
      </c>
      <c r="AM200" s="10">
        <f t="shared" si="205"/>
        <v>10</v>
      </c>
      <c r="AO200" s="20" t="s">
        <v>188</v>
      </c>
      <c r="AP200" s="11"/>
      <c r="AQ200" s="11">
        <v>-1.49</v>
      </c>
      <c r="AR200" s="11">
        <v>-0.95</v>
      </c>
      <c r="AS200" s="11">
        <v>-2.27</v>
      </c>
      <c r="AT200" s="11">
        <v>-0.62</v>
      </c>
      <c r="AU200" s="11">
        <v>-0.47</v>
      </c>
      <c r="AV200" s="11"/>
      <c r="AW200" s="11"/>
      <c r="AX200" s="11"/>
      <c r="AY200" s="11"/>
      <c r="AZ200" s="14"/>
      <c r="BA200" s="20" t="s">
        <v>188</v>
      </c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</row>
    <row r="201" spans="2:63" ht="14.25" customHeight="1" x14ac:dyDescent="0.2">
      <c r="B201" s="19" t="s">
        <v>189</v>
      </c>
      <c r="C201" s="8">
        <v>30.21</v>
      </c>
      <c r="D201" s="8">
        <v>29.67</v>
      </c>
      <c r="E201" s="8">
        <v>28.78</v>
      </c>
      <c r="F201" s="8">
        <v>28.95</v>
      </c>
      <c r="G201" s="8">
        <v>28.5</v>
      </c>
      <c r="H201" s="8">
        <v>26.9</v>
      </c>
      <c r="I201" s="8"/>
      <c r="J201" s="8">
        <v>24.26</v>
      </c>
      <c r="K201" s="8"/>
      <c r="L201" s="8"/>
      <c r="M201" s="7">
        <f t="shared" si="203"/>
        <v>7</v>
      </c>
      <c r="O201" s="19" t="s">
        <v>189</v>
      </c>
      <c r="P201" s="2">
        <v>86</v>
      </c>
      <c r="Q201" s="2">
        <v>485</v>
      </c>
      <c r="R201" s="2">
        <v>811</v>
      </c>
      <c r="S201" s="2">
        <v>2620</v>
      </c>
      <c r="T201" s="2">
        <v>4252</v>
      </c>
      <c r="U201" s="2">
        <v>4483</v>
      </c>
      <c r="V201" s="2"/>
      <c r="W201" s="2">
        <v>2881</v>
      </c>
      <c r="X201" s="2"/>
      <c r="Y201" s="2"/>
      <c r="Z201" s="7">
        <f t="shared" si="204"/>
        <v>7</v>
      </c>
      <c r="AB201" s="19" t="s">
        <v>189</v>
      </c>
      <c r="AC201" s="2">
        <v>5</v>
      </c>
      <c r="AD201" s="2">
        <v>39</v>
      </c>
      <c r="AE201" s="2">
        <v>39</v>
      </c>
      <c r="AF201" s="2">
        <v>97</v>
      </c>
      <c r="AG201" s="2">
        <v>897</v>
      </c>
      <c r="AH201" s="2">
        <v>516</v>
      </c>
      <c r="AI201" s="2">
        <v>399</v>
      </c>
      <c r="AJ201" s="2">
        <v>303</v>
      </c>
      <c r="AK201" s="2">
        <v>270</v>
      </c>
      <c r="AL201" s="2">
        <v>319</v>
      </c>
      <c r="AM201" s="7">
        <f t="shared" si="205"/>
        <v>10</v>
      </c>
      <c r="AO201" s="19" t="s">
        <v>189</v>
      </c>
      <c r="AP201" s="27"/>
      <c r="AQ201" s="27">
        <v>-0.54</v>
      </c>
      <c r="AR201" s="27">
        <v>-0.89</v>
      </c>
      <c r="AS201" s="27">
        <v>0.17</v>
      </c>
      <c r="AT201" s="27">
        <v>-0.45</v>
      </c>
      <c r="AU201" s="27">
        <v>-1.6</v>
      </c>
      <c r="AV201" s="27"/>
      <c r="AW201" s="27"/>
      <c r="AX201" s="27"/>
      <c r="AY201" s="27"/>
      <c r="AZ201" s="14"/>
      <c r="BA201" s="19" t="s">
        <v>189</v>
      </c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</row>
    <row r="202" spans="2:63" ht="14.25" customHeight="1" x14ac:dyDescent="0.2">
      <c r="B202" s="20" t="s">
        <v>190</v>
      </c>
      <c r="C202" s="11">
        <v>30.21</v>
      </c>
      <c r="D202" s="11">
        <v>28.08</v>
      </c>
      <c r="E202" s="11">
        <v>27.09</v>
      </c>
      <c r="F202" s="11">
        <v>27.51</v>
      </c>
      <c r="G202" s="11">
        <v>26.2</v>
      </c>
      <c r="H202" s="11"/>
      <c r="I202" s="11"/>
      <c r="J202" s="11"/>
      <c r="K202" s="11"/>
      <c r="L202" s="11"/>
      <c r="M202" s="10">
        <f t="shared" si="203"/>
        <v>5</v>
      </c>
      <c r="O202" s="20" t="s">
        <v>190</v>
      </c>
      <c r="P202" s="10">
        <v>86</v>
      </c>
      <c r="Q202" s="10">
        <v>89</v>
      </c>
      <c r="R202" s="10">
        <v>169</v>
      </c>
      <c r="S202" s="10">
        <v>1284</v>
      </c>
      <c r="T202" s="10">
        <v>1524</v>
      </c>
      <c r="U202" s="10"/>
      <c r="V202" s="10"/>
      <c r="W202" s="10"/>
      <c r="X202" s="10"/>
      <c r="Y202" s="10"/>
      <c r="Z202" s="10">
        <f t="shared" si="204"/>
        <v>5</v>
      </c>
      <c r="AB202" s="20" t="s">
        <v>190</v>
      </c>
      <c r="AC202" s="10">
        <v>18</v>
      </c>
      <c r="AD202" s="10">
        <v>12</v>
      </c>
      <c r="AE202" s="10">
        <v>12</v>
      </c>
      <c r="AF202" s="10">
        <v>76</v>
      </c>
      <c r="AG202" s="10">
        <v>341</v>
      </c>
      <c r="AH202" s="10"/>
      <c r="AI202" s="10"/>
      <c r="AJ202" s="10"/>
      <c r="AK202" s="10"/>
      <c r="AL202" s="10"/>
      <c r="AM202" s="10">
        <f t="shared" si="205"/>
        <v>5</v>
      </c>
      <c r="AO202" s="20" t="s">
        <v>190</v>
      </c>
      <c r="AP202" s="11"/>
      <c r="AQ202" s="11">
        <v>-2.13</v>
      </c>
      <c r="AR202" s="11">
        <v>-0.99</v>
      </c>
      <c r="AS202" s="11">
        <v>0.42</v>
      </c>
      <c r="AT202" s="11">
        <v>-1.31</v>
      </c>
      <c r="AU202" s="11"/>
      <c r="AV202" s="11"/>
      <c r="AW202" s="11"/>
      <c r="AX202" s="11"/>
      <c r="AY202" s="11"/>
      <c r="AZ202" s="14"/>
      <c r="BA202" s="20" t="s">
        <v>190</v>
      </c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</row>
    <row r="203" spans="2:63" ht="14.25" customHeight="1" x14ac:dyDescent="0.2">
      <c r="B203" s="19" t="s">
        <v>191</v>
      </c>
      <c r="C203" s="8">
        <v>30.22</v>
      </c>
      <c r="D203" s="8">
        <v>29.25</v>
      </c>
      <c r="E203" s="8">
        <v>29.05</v>
      </c>
      <c r="F203" s="8">
        <v>28.61</v>
      </c>
      <c r="G203" s="8">
        <v>26.44</v>
      </c>
      <c r="H203" s="8"/>
      <c r="I203" s="8"/>
      <c r="J203" s="8">
        <v>23.05</v>
      </c>
      <c r="K203" s="4"/>
      <c r="L203" s="8"/>
      <c r="M203" s="7">
        <f t="shared" si="203"/>
        <v>6</v>
      </c>
      <c r="O203" s="19" t="s">
        <v>191</v>
      </c>
      <c r="P203" s="2">
        <v>89</v>
      </c>
      <c r="Q203" s="2">
        <v>356</v>
      </c>
      <c r="R203" s="2">
        <v>969</v>
      </c>
      <c r="S203" s="2">
        <v>2272</v>
      </c>
      <c r="T203" s="2">
        <v>1792</v>
      </c>
      <c r="U203" s="2"/>
      <c r="V203" s="2"/>
      <c r="W203" s="2">
        <v>1120</v>
      </c>
      <c r="X203" s="2"/>
      <c r="Y203" s="2"/>
      <c r="Z203" s="7">
        <f t="shared" si="204"/>
        <v>6</v>
      </c>
      <c r="AB203" s="19" t="s">
        <v>191</v>
      </c>
      <c r="AC203" s="2">
        <v>68</v>
      </c>
      <c r="AD203" s="2">
        <v>227</v>
      </c>
      <c r="AE203" s="2">
        <v>556</v>
      </c>
      <c r="AF203" s="2">
        <v>452</v>
      </c>
      <c r="AG203" s="2">
        <v>483</v>
      </c>
      <c r="AH203" s="2">
        <v>152</v>
      </c>
      <c r="AI203" s="2">
        <v>223</v>
      </c>
      <c r="AJ203" s="2">
        <v>201</v>
      </c>
      <c r="AK203" s="2">
        <v>1430</v>
      </c>
      <c r="AL203" s="2"/>
      <c r="AM203" s="7">
        <f t="shared" si="205"/>
        <v>9</v>
      </c>
      <c r="AO203" s="19" t="s">
        <v>191</v>
      </c>
      <c r="AP203" s="27"/>
      <c r="AQ203" s="27">
        <v>-0.97</v>
      </c>
      <c r="AR203" s="27">
        <v>-0.2</v>
      </c>
      <c r="AS203" s="27">
        <v>-0.44</v>
      </c>
      <c r="AT203" s="27">
        <v>-2.17</v>
      </c>
      <c r="AU203" s="27"/>
      <c r="AV203" s="27"/>
      <c r="AW203" s="27"/>
      <c r="AX203" s="27"/>
      <c r="AY203" s="27"/>
      <c r="AZ203" s="14"/>
      <c r="BA203" s="19" t="s">
        <v>191</v>
      </c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</row>
    <row r="204" spans="2:63" ht="14.25" customHeight="1" x14ac:dyDescent="0.2">
      <c r="B204" s="20" t="s">
        <v>192</v>
      </c>
      <c r="C204" s="11">
        <v>30.22</v>
      </c>
      <c r="D204" s="11">
        <v>28.51</v>
      </c>
      <c r="E204" s="11">
        <v>27.2</v>
      </c>
      <c r="F204" s="11">
        <v>26.62</v>
      </c>
      <c r="G204" s="11"/>
      <c r="H204" s="11"/>
      <c r="I204" s="11">
        <v>23.76</v>
      </c>
      <c r="J204" s="11"/>
      <c r="K204" s="11"/>
      <c r="L204" s="11"/>
      <c r="M204" s="10">
        <f t="shared" si="203"/>
        <v>5</v>
      </c>
      <c r="O204" s="20" t="s">
        <v>192</v>
      </c>
      <c r="P204" s="10">
        <v>89</v>
      </c>
      <c r="Q204" s="10">
        <v>162</v>
      </c>
      <c r="R204" s="10">
        <v>193</v>
      </c>
      <c r="S204" s="10">
        <v>681</v>
      </c>
      <c r="T204" s="10"/>
      <c r="U204" s="10"/>
      <c r="V204" s="10">
        <v>1183</v>
      </c>
      <c r="W204" s="10"/>
      <c r="X204" s="10"/>
      <c r="Y204" s="10"/>
      <c r="Z204" s="10">
        <f t="shared" si="204"/>
        <v>5</v>
      </c>
      <c r="AB204" s="20" t="s">
        <v>192</v>
      </c>
      <c r="AC204" s="10">
        <v>87</v>
      </c>
      <c r="AD204" s="10">
        <v>39</v>
      </c>
      <c r="AE204" s="10">
        <v>120</v>
      </c>
      <c r="AF204" s="10">
        <v>408</v>
      </c>
      <c r="AG204" s="10"/>
      <c r="AH204" s="10"/>
      <c r="AI204" s="10">
        <v>1183</v>
      </c>
      <c r="AJ204" s="10"/>
      <c r="AK204" s="10"/>
      <c r="AL204" s="10"/>
      <c r="AM204" s="10">
        <f t="shared" si="205"/>
        <v>5</v>
      </c>
      <c r="AO204" s="20" t="s">
        <v>192</v>
      </c>
      <c r="AP204" s="11"/>
      <c r="AQ204" s="11">
        <v>-1.71</v>
      </c>
      <c r="AR204" s="11">
        <v>-1.31</v>
      </c>
      <c r="AS204" s="11">
        <v>-0.57999999999999996</v>
      </c>
      <c r="AT204" s="11"/>
      <c r="AU204" s="11"/>
      <c r="AV204" s="11"/>
      <c r="AW204" s="11"/>
      <c r="AX204" s="11"/>
      <c r="AY204" s="11"/>
      <c r="AZ204" s="14"/>
      <c r="BA204" s="20" t="s">
        <v>192</v>
      </c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</row>
    <row r="205" spans="2:63" ht="14.25" customHeight="1" x14ac:dyDescent="0.2">
      <c r="B205" s="19" t="s">
        <v>193</v>
      </c>
      <c r="C205" s="8">
        <v>30.23</v>
      </c>
      <c r="D205" s="8">
        <v>28.7</v>
      </c>
      <c r="E205" s="8">
        <v>27.45</v>
      </c>
      <c r="F205" s="8">
        <v>27.18</v>
      </c>
      <c r="G205" s="8">
        <v>26.79</v>
      </c>
      <c r="H205" s="8">
        <v>24.79</v>
      </c>
      <c r="I205" s="8">
        <v>25.65</v>
      </c>
      <c r="J205" s="8">
        <v>23.79</v>
      </c>
      <c r="K205" s="8">
        <v>22.54</v>
      </c>
      <c r="L205" s="8">
        <v>22</v>
      </c>
      <c r="M205" s="7">
        <f t="shared" si="203"/>
        <v>10</v>
      </c>
      <c r="O205" s="19" t="s">
        <v>193</v>
      </c>
      <c r="P205" s="7">
        <v>91</v>
      </c>
      <c r="Q205" s="7">
        <v>204</v>
      </c>
      <c r="R205" s="7">
        <v>248</v>
      </c>
      <c r="S205" s="7">
        <v>1031</v>
      </c>
      <c r="T205" s="7">
        <v>2187</v>
      </c>
      <c r="U205" s="7">
        <v>1587</v>
      </c>
      <c r="V205" s="7">
        <v>3918</v>
      </c>
      <c r="W205" s="7">
        <v>2142</v>
      </c>
      <c r="X205" s="7">
        <v>1038</v>
      </c>
      <c r="Y205" s="7">
        <v>504</v>
      </c>
      <c r="Z205" s="7">
        <f t="shared" si="204"/>
        <v>10</v>
      </c>
      <c r="AB205" s="19" t="s">
        <v>193</v>
      </c>
      <c r="AC205" s="7">
        <v>70</v>
      </c>
      <c r="AD205" s="7">
        <v>20</v>
      </c>
      <c r="AE205" s="7">
        <v>24</v>
      </c>
      <c r="AF205" s="7">
        <v>79</v>
      </c>
      <c r="AG205" s="7">
        <v>280</v>
      </c>
      <c r="AH205" s="7">
        <v>212</v>
      </c>
      <c r="AI205" s="7">
        <v>238</v>
      </c>
      <c r="AJ205" s="7">
        <v>355</v>
      </c>
      <c r="AK205" s="7">
        <v>180</v>
      </c>
      <c r="AL205" s="7">
        <v>174</v>
      </c>
      <c r="AM205" s="7">
        <f t="shared" si="205"/>
        <v>10</v>
      </c>
      <c r="AO205" s="19" t="s">
        <v>193</v>
      </c>
      <c r="AP205" s="8"/>
      <c r="AQ205" s="8">
        <v>-1.53</v>
      </c>
      <c r="AR205" s="8">
        <v>-1.25</v>
      </c>
      <c r="AS205" s="8">
        <v>-0.27</v>
      </c>
      <c r="AT205" s="8">
        <v>-0.39</v>
      </c>
      <c r="AU205" s="8">
        <v>-2</v>
      </c>
      <c r="AV205" s="8">
        <v>0.86</v>
      </c>
      <c r="AW205" s="8">
        <v>-1.86</v>
      </c>
      <c r="AX205" s="8">
        <v>-1.25</v>
      </c>
      <c r="AY205" s="8">
        <v>-0.54</v>
      </c>
      <c r="AZ205" s="14"/>
      <c r="BA205" s="19" t="s">
        <v>193</v>
      </c>
      <c r="BB205" s="8"/>
      <c r="BC205" s="8"/>
      <c r="BD205" s="8"/>
      <c r="BE205" s="8"/>
      <c r="BF205" s="8"/>
      <c r="BG205" s="8"/>
      <c r="BH205" s="8"/>
      <c r="BI205" s="8"/>
      <c r="BJ205" s="8"/>
      <c r="BK205" s="8"/>
    </row>
    <row r="206" spans="2:63" ht="14.25" customHeight="1" x14ac:dyDescent="0.2">
      <c r="B206" s="20" t="s">
        <v>194</v>
      </c>
      <c r="C206" s="11">
        <v>30.25</v>
      </c>
      <c r="D206" s="11">
        <v>28.7</v>
      </c>
      <c r="E206" s="11">
        <v>27.73</v>
      </c>
      <c r="F206" s="11">
        <v>26.62</v>
      </c>
      <c r="G206" s="11">
        <v>25.41</v>
      </c>
      <c r="H206" s="11">
        <v>23.93</v>
      </c>
      <c r="I206" s="11">
        <v>23.01</v>
      </c>
      <c r="J206" s="11">
        <v>22.43</v>
      </c>
      <c r="K206" s="11">
        <v>21.91</v>
      </c>
      <c r="L206" s="11">
        <v>21.69</v>
      </c>
      <c r="M206" s="10">
        <f t="shared" si="203"/>
        <v>10</v>
      </c>
      <c r="O206" s="20" t="s">
        <v>194</v>
      </c>
      <c r="P206" s="9">
        <v>92</v>
      </c>
      <c r="Q206" s="9">
        <v>204</v>
      </c>
      <c r="R206" s="10">
        <v>325</v>
      </c>
      <c r="S206" s="10">
        <v>681</v>
      </c>
      <c r="T206" s="10">
        <v>1305</v>
      </c>
      <c r="U206" s="10">
        <v>702</v>
      </c>
      <c r="V206" s="10">
        <v>487</v>
      </c>
      <c r="W206" s="10">
        <v>520</v>
      </c>
      <c r="X206" s="10">
        <v>432</v>
      </c>
      <c r="Y206" s="10">
        <v>339</v>
      </c>
      <c r="Z206" s="10">
        <f t="shared" si="204"/>
        <v>10</v>
      </c>
      <c r="AB206" s="20" t="s">
        <v>194</v>
      </c>
      <c r="AC206" s="9">
        <v>54</v>
      </c>
      <c r="AD206" s="9">
        <v>204</v>
      </c>
      <c r="AE206" s="10">
        <v>96</v>
      </c>
      <c r="AF206" s="10">
        <v>343</v>
      </c>
      <c r="AG206" s="10">
        <v>508</v>
      </c>
      <c r="AH206" s="10">
        <v>555</v>
      </c>
      <c r="AI206" s="10">
        <v>377</v>
      </c>
      <c r="AJ206" s="10">
        <v>337</v>
      </c>
      <c r="AK206" s="10">
        <v>281</v>
      </c>
      <c r="AL206" s="10">
        <v>338</v>
      </c>
      <c r="AM206" s="10">
        <f t="shared" si="205"/>
        <v>10</v>
      </c>
      <c r="AO206" s="20" t="s">
        <v>194</v>
      </c>
      <c r="AP206" s="120"/>
      <c r="AQ206" s="120">
        <v>-1.55</v>
      </c>
      <c r="AR206" s="11">
        <v>-0.97</v>
      </c>
      <c r="AS206" s="11">
        <v>-1.1100000000000001</v>
      </c>
      <c r="AT206" s="11">
        <v>-1.21</v>
      </c>
      <c r="AU206" s="11">
        <v>-1.48</v>
      </c>
      <c r="AV206" s="11">
        <v>-0.92</v>
      </c>
      <c r="AW206" s="11">
        <v>-0.57999999999999996</v>
      </c>
      <c r="AX206" s="11">
        <v>-0.52</v>
      </c>
      <c r="AY206" s="11">
        <v>-0.22</v>
      </c>
      <c r="AZ206" s="14"/>
      <c r="BA206" s="20" t="s">
        <v>194</v>
      </c>
      <c r="BB206" s="120"/>
      <c r="BC206" s="120"/>
      <c r="BD206" s="11"/>
      <c r="BE206" s="11"/>
      <c r="BF206" s="11"/>
      <c r="BG206" s="11"/>
      <c r="BH206" s="11"/>
      <c r="BI206" s="11"/>
      <c r="BJ206" s="11"/>
      <c r="BK206" s="11"/>
    </row>
    <row r="207" spans="2:63" ht="14.25" customHeight="1" x14ac:dyDescent="0.2">
      <c r="B207" s="19" t="s">
        <v>195</v>
      </c>
      <c r="C207" s="8">
        <v>30.26</v>
      </c>
      <c r="D207" s="8">
        <v>28.39</v>
      </c>
      <c r="E207" s="8">
        <v>25.52</v>
      </c>
      <c r="F207" s="8">
        <v>24.56</v>
      </c>
      <c r="G207" s="8">
        <v>23.41</v>
      </c>
      <c r="H207" s="8">
        <v>22.56</v>
      </c>
      <c r="I207" s="8">
        <v>22</v>
      </c>
      <c r="J207" s="8">
        <v>21.48</v>
      </c>
      <c r="K207" s="8">
        <v>21.5</v>
      </c>
      <c r="L207" s="3">
        <v>20.99</v>
      </c>
      <c r="M207" s="34">
        <f t="shared" si="203"/>
        <v>10</v>
      </c>
      <c r="O207" s="19" t="s">
        <v>195</v>
      </c>
      <c r="P207" s="2">
        <v>93</v>
      </c>
      <c r="Q207" s="2">
        <v>138</v>
      </c>
      <c r="R207" s="2">
        <v>19</v>
      </c>
      <c r="S207" s="2">
        <v>71</v>
      </c>
      <c r="T207" s="2">
        <v>62</v>
      </c>
      <c r="U207" s="2">
        <v>97</v>
      </c>
      <c r="V207" s="2">
        <v>79</v>
      </c>
      <c r="W207" s="2">
        <v>95</v>
      </c>
      <c r="X207" s="2">
        <v>197</v>
      </c>
      <c r="Y207" s="2">
        <v>95</v>
      </c>
      <c r="Z207" s="34">
        <f t="shared" si="204"/>
        <v>10</v>
      </c>
      <c r="AB207" s="19" t="s">
        <v>195</v>
      </c>
      <c r="AC207" s="2">
        <v>93</v>
      </c>
      <c r="AD207" s="2">
        <v>138</v>
      </c>
      <c r="AE207" s="2">
        <v>19</v>
      </c>
      <c r="AF207" s="2">
        <v>71</v>
      </c>
      <c r="AG207" s="2">
        <v>54</v>
      </c>
      <c r="AH207" s="2">
        <v>74</v>
      </c>
      <c r="AI207" s="2">
        <v>452</v>
      </c>
      <c r="AJ207" s="2">
        <v>77</v>
      </c>
      <c r="AK207" s="2">
        <v>197</v>
      </c>
      <c r="AL207" s="2">
        <v>69</v>
      </c>
      <c r="AM207" s="34">
        <f t="shared" si="205"/>
        <v>10</v>
      </c>
      <c r="AO207" s="19" t="s">
        <v>195</v>
      </c>
      <c r="AP207" s="27"/>
      <c r="AQ207" s="27">
        <v>-1.87</v>
      </c>
      <c r="AR207" s="27">
        <v>-2.87</v>
      </c>
      <c r="AS207" s="27">
        <v>-0.96</v>
      </c>
      <c r="AT207" s="27">
        <v>-1.1499999999999999</v>
      </c>
      <c r="AU207" s="27">
        <v>-0.85</v>
      </c>
      <c r="AV207" s="27">
        <v>-0.56000000000000005</v>
      </c>
      <c r="AW207" s="27">
        <v>-0.52</v>
      </c>
      <c r="AX207" s="27">
        <v>0.02</v>
      </c>
      <c r="AY207" s="27">
        <v>-0.51</v>
      </c>
      <c r="AZ207" s="14"/>
      <c r="BA207" s="19" t="s">
        <v>195</v>
      </c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</row>
    <row r="208" spans="2:63" ht="14.25" customHeight="1" x14ac:dyDescent="0.2">
      <c r="B208" s="20" t="s">
        <v>196</v>
      </c>
      <c r="C208" s="11">
        <v>30.27</v>
      </c>
      <c r="D208" s="11">
        <v>27.95</v>
      </c>
      <c r="E208" s="11">
        <v>26.9</v>
      </c>
      <c r="F208" s="11">
        <v>25.97</v>
      </c>
      <c r="G208" s="11">
        <v>24.91</v>
      </c>
      <c r="H208" s="11">
        <v>23.44</v>
      </c>
      <c r="I208" s="11">
        <v>21.79</v>
      </c>
      <c r="J208" s="11">
        <v>22.6</v>
      </c>
      <c r="K208" s="11">
        <v>22.52</v>
      </c>
      <c r="L208" s="11">
        <v>21.67</v>
      </c>
      <c r="M208" s="10">
        <f t="shared" si="203"/>
        <v>10</v>
      </c>
      <c r="O208" s="20" t="s">
        <v>196</v>
      </c>
      <c r="P208" s="10">
        <v>94</v>
      </c>
      <c r="Q208" s="10">
        <v>68</v>
      </c>
      <c r="R208" s="10">
        <v>136</v>
      </c>
      <c r="S208" s="10">
        <v>368</v>
      </c>
      <c r="T208" s="10">
        <v>513</v>
      </c>
      <c r="U208" s="10">
        <v>375</v>
      </c>
      <c r="V208" s="10">
        <v>44</v>
      </c>
      <c r="W208" s="10">
        <v>662</v>
      </c>
      <c r="X208" s="10">
        <v>1005</v>
      </c>
      <c r="Y208" s="10">
        <v>330</v>
      </c>
      <c r="Z208" s="10">
        <f t="shared" si="204"/>
        <v>10</v>
      </c>
      <c r="AB208" s="20" t="s">
        <v>196</v>
      </c>
      <c r="AC208" s="10">
        <v>62</v>
      </c>
      <c r="AD208" s="10">
        <v>38</v>
      </c>
      <c r="AE208" s="10">
        <v>24</v>
      </c>
      <c r="AF208" s="10">
        <v>81</v>
      </c>
      <c r="AG208" s="10">
        <v>43</v>
      </c>
      <c r="AH208" s="10">
        <v>207</v>
      </c>
      <c r="AI208" s="10">
        <v>27</v>
      </c>
      <c r="AJ208" s="10">
        <v>328</v>
      </c>
      <c r="AK208" s="10">
        <v>353</v>
      </c>
      <c r="AL208" s="10">
        <v>141</v>
      </c>
      <c r="AM208" s="10">
        <f t="shared" si="205"/>
        <v>10</v>
      </c>
      <c r="AO208" s="20" t="s">
        <v>196</v>
      </c>
      <c r="AP208" s="11"/>
      <c r="AQ208" s="11">
        <v>-2.3199999999999998</v>
      </c>
      <c r="AR208" s="11">
        <v>-1.05</v>
      </c>
      <c r="AS208" s="11">
        <v>-0.93</v>
      </c>
      <c r="AT208" s="11">
        <v>-1.06</v>
      </c>
      <c r="AU208" s="11">
        <v>-1.47</v>
      </c>
      <c r="AV208" s="11">
        <v>-1.65</v>
      </c>
      <c r="AW208" s="11">
        <v>0.81</v>
      </c>
      <c r="AX208" s="11">
        <v>-0.08</v>
      </c>
      <c r="AY208" s="11">
        <v>-0.85</v>
      </c>
      <c r="AZ208" s="14"/>
      <c r="BA208" s="20" t="s">
        <v>196</v>
      </c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</row>
    <row r="209" spans="2:63" ht="14.25" customHeight="1" x14ac:dyDescent="0.2">
      <c r="B209" s="19" t="s">
        <v>197</v>
      </c>
      <c r="C209" s="8">
        <v>30.27</v>
      </c>
      <c r="D209" s="8">
        <v>28.66</v>
      </c>
      <c r="E209" s="8">
        <v>26.88</v>
      </c>
      <c r="F209" s="4">
        <v>25.01</v>
      </c>
      <c r="G209" s="8">
        <v>23.63</v>
      </c>
      <c r="H209" s="4">
        <v>22.33</v>
      </c>
      <c r="I209" s="4">
        <v>22.77</v>
      </c>
      <c r="J209" s="4">
        <v>22.75</v>
      </c>
      <c r="K209" s="4">
        <v>22.98</v>
      </c>
      <c r="L209" s="3">
        <v>22.57</v>
      </c>
      <c r="M209" s="34">
        <f t="shared" si="203"/>
        <v>10</v>
      </c>
      <c r="O209" s="19" t="s">
        <v>197</v>
      </c>
      <c r="P209" s="1">
        <v>94</v>
      </c>
      <c r="Q209" s="1">
        <v>195</v>
      </c>
      <c r="R209" s="2">
        <v>132</v>
      </c>
      <c r="S209" s="2">
        <v>133</v>
      </c>
      <c r="T209" s="2">
        <v>92</v>
      </c>
      <c r="U209" s="2">
        <v>64</v>
      </c>
      <c r="V209" s="2">
        <v>344</v>
      </c>
      <c r="W209" s="2">
        <v>783</v>
      </c>
      <c r="X209" s="2">
        <v>1597</v>
      </c>
      <c r="Y209" s="2">
        <v>1031</v>
      </c>
      <c r="Z209" s="34">
        <f t="shared" si="204"/>
        <v>10</v>
      </c>
      <c r="AB209" s="19" t="s">
        <v>197</v>
      </c>
      <c r="AC209" s="1">
        <v>14</v>
      </c>
      <c r="AD209" s="1">
        <v>27</v>
      </c>
      <c r="AE209" s="2">
        <v>41</v>
      </c>
      <c r="AF209" s="2">
        <v>23</v>
      </c>
      <c r="AG209" s="2">
        <v>11</v>
      </c>
      <c r="AH209" s="2">
        <v>25</v>
      </c>
      <c r="AI209" s="2">
        <v>37</v>
      </c>
      <c r="AJ209" s="2">
        <v>75</v>
      </c>
      <c r="AK209" s="2">
        <v>143</v>
      </c>
      <c r="AL209" s="2">
        <v>203</v>
      </c>
      <c r="AM209" s="34">
        <f t="shared" si="205"/>
        <v>10</v>
      </c>
      <c r="AO209" s="19" t="s">
        <v>197</v>
      </c>
      <c r="AP209" s="121"/>
      <c r="AQ209" s="121">
        <v>-1.61</v>
      </c>
      <c r="AR209" s="27">
        <v>-1.78</v>
      </c>
      <c r="AS209" s="27">
        <v>-1.87</v>
      </c>
      <c r="AT209" s="27">
        <v>-1.38</v>
      </c>
      <c r="AU209" s="27">
        <v>-1.3</v>
      </c>
      <c r="AV209" s="27">
        <v>0.44</v>
      </c>
      <c r="AW209" s="27">
        <v>-0.02</v>
      </c>
      <c r="AX209" s="27">
        <v>0.23</v>
      </c>
      <c r="AY209" s="27">
        <v>-0.41</v>
      </c>
      <c r="AZ209" s="14"/>
      <c r="BA209" s="19" t="s">
        <v>197</v>
      </c>
      <c r="BB209" s="121"/>
      <c r="BC209" s="121"/>
      <c r="BD209" s="27"/>
      <c r="BE209" s="27"/>
      <c r="BF209" s="27"/>
      <c r="BG209" s="27"/>
      <c r="BH209" s="27"/>
      <c r="BI209" s="27"/>
      <c r="BJ209" s="27"/>
      <c r="BK209" s="27"/>
    </row>
    <row r="210" spans="2:63" ht="14.25" customHeight="1" x14ac:dyDescent="0.2">
      <c r="B210" s="20" t="s">
        <v>198</v>
      </c>
      <c r="C210" s="11">
        <v>30.28</v>
      </c>
      <c r="D210" s="11">
        <v>28.35</v>
      </c>
      <c r="E210" s="11">
        <v>27.25</v>
      </c>
      <c r="F210" s="11">
        <v>26.04</v>
      </c>
      <c r="G210" s="11">
        <v>26.42</v>
      </c>
      <c r="H210" s="11">
        <v>24.37</v>
      </c>
      <c r="I210" s="11">
        <v>23.3</v>
      </c>
      <c r="J210" s="11">
        <v>22.72</v>
      </c>
      <c r="K210" s="11">
        <v>22.8</v>
      </c>
      <c r="L210" s="12"/>
      <c r="M210" s="35">
        <f t="shared" si="203"/>
        <v>9</v>
      </c>
      <c r="O210" s="20" t="s">
        <v>198</v>
      </c>
      <c r="P210" s="10">
        <v>96</v>
      </c>
      <c r="Q210" s="10">
        <v>130</v>
      </c>
      <c r="R210" s="10">
        <v>205</v>
      </c>
      <c r="S210" s="10">
        <v>391</v>
      </c>
      <c r="T210" s="10">
        <v>1765</v>
      </c>
      <c r="U210" s="10">
        <v>1098</v>
      </c>
      <c r="V210" s="10">
        <v>713</v>
      </c>
      <c r="W210" s="10">
        <v>759</v>
      </c>
      <c r="X210" s="10">
        <v>1373</v>
      </c>
      <c r="Y210" s="10"/>
      <c r="Z210" s="35">
        <f t="shared" si="204"/>
        <v>9</v>
      </c>
      <c r="AB210" s="20" t="s">
        <v>198</v>
      </c>
      <c r="AC210" s="10">
        <v>23</v>
      </c>
      <c r="AD210" s="10">
        <v>75</v>
      </c>
      <c r="AE210" s="10">
        <v>41</v>
      </c>
      <c r="AF210" s="10">
        <v>88</v>
      </c>
      <c r="AG210" s="10">
        <v>148</v>
      </c>
      <c r="AH210" s="10">
        <v>513</v>
      </c>
      <c r="AI210" s="10">
        <v>282</v>
      </c>
      <c r="AJ210" s="10">
        <v>228</v>
      </c>
      <c r="AK210" s="10">
        <v>437</v>
      </c>
      <c r="AL210" s="10"/>
      <c r="AM210" s="35">
        <f t="shared" si="205"/>
        <v>9</v>
      </c>
      <c r="AO210" s="20" t="s">
        <v>198</v>
      </c>
      <c r="AP210" s="11"/>
      <c r="AQ210" s="11">
        <v>-1.93</v>
      </c>
      <c r="AR210" s="11">
        <v>-1.1000000000000001</v>
      </c>
      <c r="AS210" s="11">
        <v>-1.21</v>
      </c>
      <c r="AT210" s="11">
        <v>0.38</v>
      </c>
      <c r="AU210" s="11">
        <v>-2.0499999999999998</v>
      </c>
      <c r="AV210" s="11">
        <v>-1.07</v>
      </c>
      <c r="AW210" s="11">
        <v>-0.57999999999999996</v>
      </c>
      <c r="AX210" s="11">
        <v>0.08</v>
      </c>
      <c r="AY210" s="11"/>
      <c r="AZ210" s="14"/>
      <c r="BA210" s="20" t="s">
        <v>198</v>
      </c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</row>
    <row r="211" spans="2:63" ht="14.25" customHeight="1" x14ac:dyDescent="0.2">
      <c r="B211" s="19" t="s">
        <v>199</v>
      </c>
      <c r="C211" s="8">
        <v>30.28</v>
      </c>
      <c r="D211" s="8"/>
      <c r="E211" s="8">
        <v>28.86</v>
      </c>
      <c r="F211" s="8">
        <v>27.98</v>
      </c>
      <c r="G211" s="8">
        <v>27.21</v>
      </c>
      <c r="H211" s="8"/>
      <c r="I211" s="8"/>
      <c r="J211" s="8"/>
      <c r="K211" s="8"/>
      <c r="L211" s="8"/>
      <c r="M211" s="7">
        <f t="shared" si="203"/>
        <v>4</v>
      </c>
      <c r="O211" s="19" t="s">
        <v>199</v>
      </c>
      <c r="P211" s="2">
        <v>96</v>
      </c>
      <c r="Q211" s="2"/>
      <c r="R211" s="2">
        <v>848</v>
      </c>
      <c r="S211" s="2">
        <v>1685</v>
      </c>
      <c r="T211" s="2">
        <v>2690</v>
      </c>
      <c r="U211" s="2"/>
      <c r="V211" s="2"/>
      <c r="W211" s="2"/>
      <c r="X211" s="2"/>
      <c r="Y211" s="2"/>
      <c r="Z211" s="7">
        <f t="shared" si="204"/>
        <v>4</v>
      </c>
      <c r="AB211" s="19" t="s">
        <v>199</v>
      </c>
      <c r="AC211" s="2">
        <v>96</v>
      </c>
      <c r="AD211" s="2"/>
      <c r="AE211" s="2">
        <v>795</v>
      </c>
      <c r="AF211" s="2">
        <v>955</v>
      </c>
      <c r="AG211" s="2">
        <v>2039</v>
      </c>
      <c r="AH211" s="2"/>
      <c r="AI211" s="2"/>
      <c r="AJ211" s="2"/>
      <c r="AK211" s="2"/>
      <c r="AL211" s="2"/>
      <c r="AM211" s="7">
        <f t="shared" si="205"/>
        <v>4</v>
      </c>
      <c r="AO211" s="19" t="s">
        <v>199</v>
      </c>
      <c r="AP211" s="27"/>
      <c r="AQ211" s="27"/>
      <c r="AR211" s="27"/>
      <c r="AS211" s="27">
        <v>-0.88</v>
      </c>
      <c r="AT211" s="27">
        <v>-0.77</v>
      </c>
      <c r="AU211" s="27"/>
      <c r="AV211" s="27"/>
      <c r="AW211" s="27"/>
      <c r="AX211" s="27"/>
      <c r="AY211" s="27"/>
      <c r="AZ211" s="14"/>
      <c r="BA211" s="19" t="s">
        <v>199</v>
      </c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</row>
    <row r="212" spans="2:63" ht="14.25" customHeight="1" x14ac:dyDescent="0.2">
      <c r="B212" s="20" t="s">
        <v>200</v>
      </c>
      <c r="C212" s="11">
        <v>30.29</v>
      </c>
      <c r="D212" s="11">
        <v>28.88</v>
      </c>
      <c r="E212" s="11">
        <v>27.33</v>
      </c>
      <c r="F212" s="11">
        <v>25.77</v>
      </c>
      <c r="G212" s="11"/>
      <c r="H212" s="11"/>
      <c r="I212" s="11"/>
      <c r="J212" s="11">
        <v>23.11</v>
      </c>
      <c r="K212" s="11">
        <v>21.51</v>
      </c>
      <c r="L212" s="11">
        <v>20.82</v>
      </c>
      <c r="M212" s="10">
        <f t="shared" si="203"/>
        <v>7</v>
      </c>
      <c r="O212" s="20" t="s">
        <v>200</v>
      </c>
      <c r="P212" s="10">
        <v>98</v>
      </c>
      <c r="Q212" s="10">
        <v>248</v>
      </c>
      <c r="R212" s="10">
        <v>221</v>
      </c>
      <c r="S212" s="10">
        <v>297</v>
      </c>
      <c r="T212" s="10"/>
      <c r="U212" s="10"/>
      <c r="V212" s="10"/>
      <c r="W212" s="10">
        <v>1188</v>
      </c>
      <c r="X212" s="10">
        <v>203</v>
      </c>
      <c r="Y212" s="10">
        <v>67</v>
      </c>
      <c r="Z212" s="10">
        <f t="shared" si="204"/>
        <v>7</v>
      </c>
      <c r="AB212" s="20" t="s">
        <v>200</v>
      </c>
      <c r="AC212" s="10">
        <v>98</v>
      </c>
      <c r="AD212" s="10">
        <v>248</v>
      </c>
      <c r="AE212" s="10">
        <v>221</v>
      </c>
      <c r="AF212" s="10">
        <v>297</v>
      </c>
      <c r="AG212" s="10"/>
      <c r="AH212" s="10"/>
      <c r="AI212" s="10"/>
      <c r="AJ212" s="10">
        <v>789</v>
      </c>
      <c r="AK212" s="10">
        <v>203</v>
      </c>
      <c r="AL212" s="10">
        <v>86</v>
      </c>
      <c r="AM212" s="10">
        <f t="shared" si="205"/>
        <v>7</v>
      </c>
      <c r="AO212" s="20" t="s">
        <v>200</v>
      </c>
      <c r="AP212" s="11"/>
      <c r="AQ212" s="11">
        <v>-1.41</v>
      </c>
      <c r="AR212" s="11">
        <v>-1.55</v>
      </c>
      <c r="AS212" s="11">
        <v>-1.56</v>
      </c>
      <c r="AT212" s="11"/>
      <c r="AU212" s="11"/>
      <c r="AV212" s="11"/>
      <c r="AW212" s="11"/>
      <c r="AX212" s="11">
        <v>-1.6</v>
      </c>
      <c r="AY212" s="11">
        <v>-0.69</v>
      </c>
      <c r="AZ212" s="14"/>
      <c r="BA212" s="20" t="s">
        <v>200</v>
      </c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</row>
    <row r="213" spans="2:63" ht="14.25" customHeight="1" x14ac:dyDescent="0.2">
      <c r="B213" s="19" t="s">
        <v>201</v>
      </c>
      <c r="C213" s="8">
        <v>30.31</v>
      </c>
      <c r="D213" s="8">
        <v>28.92</v>
      </c>
      <c r="E213" s="8">
        <v>27.96</v>
      </c>
      <c r="F213" s="8">
        <v>26.13</v>
      </c>
      <c r="G213" s="8">
        <v>26</v>
      </c>
      <c r="H213" s="4">
        <v>24.52</v>
      </c>
      <c r="I213" s="8">
        <v>23.79</v>
      </c>
      <c r="J213" s="4">
        <v>23.63</v>
      </c>
      <c r="K213" s="4"/>
      <c r="L213" s="8"/>
      <c r="M213" s="7">
        <f t="shared" si="203"/>
        <v>8</v>
      </c>
      <c r="O213" s="19" t="s">
        <v>201</v>
      </c>
      <c r="P213" s="2">
        <v>99</v>
      </c>
      <c r="Q213" s="2">
        <v>259</v>
      </c>
      <c r="R213" s="2">
        <v>406</v>
      </c>
      <c r="S213" s="2">
        <v>419</v>
      </c>
      <c r="T213" s="2">
        <v>1348</v>
      </c>
      <c r="U213" s="2">
        <v>1276</v>
      </c>
      <c r="V213" s="2">
        <v>1216</v>
      </c>
      <c r="W213" s="2">
        <v>1895</v>
      </c>
      <c r="X213" s="2"/>
      <c r="Y213" s="2"/>
      <c r="Z213" s="7">
        <f t="shared" si="204"/>
        <v>8</v>
      </c>
      <c r="AB213" s="19" t="s">
        <v>201</v>
      </c>
      <c r="AC213" s="2">
        <v>99</v>
      </c>
      <c r="AD213" s="2">
        <v>234</v>
      </c>
      <c r="AE213" s="2">
        <v>120</v>
      </c>
      <c r="AF213" s="2">
        <v>98</v>
      </c>
      <c r="AG213" s="2">
        <v>374</v>
      </c>
      <c r="AH213" s="2">
        <v>775</v>
      </c>
      <c r="AI213" s="2">
        <v>729</v>
      </c>
      <c r="AJ213" s="2">
        <v>970</v>
      </c>
      <c r="AK213" s="2">
        <v>1225</v>
      </c>
      <c r="AL213" s="2"/>
      <c r="AM213" s="7">
        <f t="shared" si="205"/>
        <v>9</v>
      </c>
      <c r="AO213" s="19" t="s">
        <v>201</v>
      </c>
      <c r="AP213" s="27"/>
      <c r="AQ213" s="27">
        <v>-1.39</v>
      </c>
      <c r="AR213" s="27">
        <v>-0.96</v>
      </c>
      <c r="AS213" s="27">
        <v>-1.83</v>
      </c>
      <c r="AT213" s="27">
        <v>-0.13</v>
      </c>
      <c r="AU213" s="27">
        <v>-1.48</v>
      </c>
      <c r="AV213" s="27">
        <v>-0.73</v>
      </c>
      <c r="AW213" s="27">
        <v>-0.16</v>
      </c>
      <c r="AX213" s="27"/>
      <c r="AY213" s="27"/>
      <c r="AZ213" s="14"/>
      <c r="BA213" s="19" t="s">
        <v>201</v>
      </c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</row>
    <row r="214" spans="2:63" ht="14.25" customHeight="1" x14ac:dyDescent="0.2">
      <c r="B214" s="20" t="s">
        <v>202</v>
      </c>
      <c r="C214" s="11">
        <v>30.32</v>
      </c>
      <c r="D214" s="11">
        <v>27.99</v>
      </c>
      <c r="E214" s="11">
        <v>27.34</v>
      </c>
      <c r="F214" s="11">
        <v>25.01</v>
      </c>
      <c r="G214" s="11">
        <v>24.51</v>
      </c>
      <c r="H214" s="11">
        <v>22.76</v>
      </c>
      <c r="I214" s="13">
        <v>23.07</v>
      </c>
      <c r="J214" s="11">
        <v>21.63</v>
      </c>
      <c r="K214" s="13">
        <v>21.54</v>
      </c>
      <c r="L214" s="13">
        <v>21.53</v>
      </c>
      <c r="M214" s="36">
        <f t="shared" si="203"/>
        <v>10</v>
      </c>
      <c r="O214" s="20" t="s">
        <v>202</v>
      </c>
      <c r="P214" s="10">
        <v>100</v>
      </c>
      <c r="Q214" s="10">
        <v>73</v>
      </c>
      <c r="R214" s="10">
        <v>222</v>
      </c>
      <c r="S214" s="10">
        <v>133</v>
      </c>
      <c r="T214" s="10">
        <v>315</v>
      </c>
      <c r="U214" s="10">
        <v>141</v>
      </c>
      <c r="V214" s="10">
        <v>525</v>
      </c>
      <c r="W214" s="10">
        <v>126</v>
      </c>
      <c r="X214" s="10">
        <v>218</v>
      </c>
      <c r="Y214" s="10">
        <v>340</v>
      </c>
      <c r="Z214" s="36">
        <f t="shared" si="204"/>
        <v>10</v>
      </c>
      <c r="AB214" s="20" t="s">
        <v>202</v>
      </c>
      <c r="AC214" s="10">
        <v>85</v>
      </c>
      <c r="AD214" s="10">
        <v>25</v>
      </c>
      <c r="AE214" s="10">
        <v>40</v>
      </c>
      <c r="AF214" s="10">
        <v>53</v>
      </c>
      <c r="AG214" s="10">
        <v>234</v>
      </c>
      <c r="AH214" s="10">
        <v>136</v>
      </c>
      <c r="AI214" s="10">
        <v>154</v>
      </c>
      <c r="AJ214" s="10">
        <v>126</v>
      </c>
      <c r="AK214" s="10">
        <v>218</v>
      </c>
      <c r="AL214" s="10">
        <v>340</v>
      </c>
      <c r="AM214" s="36">
        <f t="shared" si="205"/>
        <v>10</v>
      </c>
      <c r="AO214" s="20" t="s">
        <v>202</v>
      </c>
      <c r="AP214" s="11"/>
      <c r="AQ214" s="11">
        <v>-2.33</v>
      </c>
      <c r="AR214" s="11">
        <v>-0.65</v>
      </c>
      <c r="AS214" s="11">
        <v>-2.33</v>
      </c>
      <c r="AT214" s="11">
        <v>-0.5</v>
      </c>
      <c r="AU214" s="11">
        <v>-1.75</v>
      </c>
      <c r="AV214" s="11">
        <v>0.31</v>
      </c>
      <c r="AW214" s="11">
        <v>-1.44</v>
      </c>
      <c r="AX214" s="11">
        <v>-0.09</v>
      </c>
      <c r="AY214" s="11">
        <v>-0.01</v>
      </c>
      <c r="AZ214" s="14"/>
      <c r="BA214" s="20" t="s">
        <v>202</v>
      </c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</row>
    <row r="215" spans="2:63" x14ac:dyDescent="0.2">
      <c r="AZ215" s="14"/>
    </row>
    <row r="216" spans="2:63" ht="14.25" customHeight="1" x14ac:dyDescent="0.2">
      <c r="B216" s="26" t="s">
        <v>203</v>
      </c>
      <c r="C216" s="27">
        <f t="shared" ref="C216:M216" si="206">AVERAGE(C115:C214)</f>
        <v>29.529800000000009</v>
      </c>
      <c r="D216" s="27">
        <f t="shared" si="206"/>
        <v>28.123229166666658</v>
      </c>
      <c r="E216" s="27">
        <f t="shared" si="206"/>
        <v>27.02445652173914</v>
      </c>
      <c r="F216" s="27">
        <f t="shared" si="206"/>
        <v>25.874712643678169</v>
      </c>
      <c r="G216" s="27">
        <f t="shared" si="206"/>
        <v>24.904268292682932</v>
      </c>
      <c r="H216" s="27">
        <f t="shared" si="206"/>
        <v>23.565774647887327</v>
      </c>
      <c r="I216" s="27">
        <f t="shared" si="206"/>
        <v>22.849384615384611</v>
      </c>
      <c r="J216" s="27">
        <f t="shared" si="206"/>
        <v>22.369402985074622</v>
      </c>
      <c r="K216" s="27">
        <f t="shared" si="206"/>
        <v>22.019848484848488</v>
      </c>
      <c r="L216" s="27">
        <f t="shared" si="206"/>
        <v>21.649814814814818</v>
      </c>
      <c r="M216" s="29">
        <f t="shared" si="206"/>
        <v>7.8</v>
      </c>
      <c r="O216" s="26" t="s">
        <v>203</v>
      </c>
      <c r="P216" s="29">
        <f>AVERAGE(P115:P214)</f>
        <v>50.26</v>
      </c>
      <c r="Q216" s="29">
        <f>AVERAGE(Q115:Q214)</f>
        <v>153.0625</v>
      </c>
      <c r="R216" s="29">
        <f t="shared" ref="R216:Z216" si="207">AVERAGE(R115:R214)</f>
        <v>250.46739130434781</v>
      </c>
      <c r="S216" s="29">
        <f t="shared" si="207"/>
        <v>569.28735632183907</v>
      </c>
      <c r="T216" s="29">
        <f t="shared" si="207"/>
        <v>857.81707317073176</v>
      </c>
      <c r="U216" s="29">
        <f t="shared" si="207"/>
        <v>751.28169014084506</v>
      </c>
      <c r="V216" s="29">
        <f t="shared" si="207"/>
        <v>656.38461538461536</v>
      </c>
      <c r="W216" s="29">
        <f t="shared" si="207"/>
        <v>770.08955223880594</v>
      </c>
      <c r="X216" s="29">
        <f t="shared" si="207"/>
        <v>812.66666666666663</v>
      </c>
      <c r="Y216" s="29">
        <f t="shared" si="207"/>
        <v>451.18518518518516</v>
      </c>
      <c r="Z216" s="29">
        <f t="shared" si="207"/>
        <v>7.8</v>
      </c>
      <c r="AB216" s="26" t="s">
        <v>203</v>
      </c>
      <c r="AC216" s="29">
        <f>AVERAGE(AC115:AC214)</f>
        <v>31.39</v>
      </c>
      <c r="AD216" s="29">
        <f>AVERAGE(AD115:AD214)</f>
        <v>88.103092783505161</v>
      </c>
      <c r="AE216" s="29">
        <f t="shared" ref="AE216:AM216" si="208">AVERAGE(AE115:AE214)</f>
        <v>179.77659574468086</v>
      </c>
      <c r="AF216" s="29">
        <f t="shared" si="208"/>
        <v>203.8</v>
      </c>
      <c r="AG216" s="29">
        <f t="shared" si="208"/>
        <v>266.38095238095241</v>
      </c>
      <c r="AH216" s="29">
        <f t="shared" si="208"/>
        <v>192.74025974025975</v>
      </c>
      <c r="AI216" s="29">
        <f t="shared" si="208"/>
        <v>162.85526315789474</v>
      </c>
      <c r="AJ216" s="29">
        <f t="shared" si="208"/>
        <v>200.17105263157896</v>
      </c>
      <c r="AK216" s="29">
        <f t="shared" si="208"/>
        <v>261.58974358974359</v>
      </c>
      <c r="AL216" s="29">
        <f t="shared" si="208"/>
        <v>127.89705882352941</v>
      </c>
      <c r="AM216" s="29">
        <f t="shared" si="208"/>
        <v>8.4</v>
      </c>
      <c r="AO216" s="26" t="s">
        <v>203</v>
      </c>
      <c r="AP216" s="126"/>
      <c r="AQ216" s="126">
        <f t="shared" ref="AQ216:AY216" si="209">AVERAGE(AQ115:AQ214)</f>
        <v>-1.3983333333333332</v>
      </c>
      <c r="AR216" s="126">
        <f t="shared" si="209"/>
        <v>-1.0978021978021981</v>
      </c>
      <c r="AS216" s="126">
        <f t="shared" si="209"/>
        <v>-1.2382558139534885</v>
      </c>
      <c r="AT216" s="126">
        <f t="shared" si="209"/>
        <v>-0.91215189873417724</v>
      </c>
      <c r="AU216" s="126">
        <f t="shared" si="209"/>
        <v>-1.0894202898550722</v>
      </c>
      <c r="AV216" s="126">
        <f t="shared" si="209"/>
        <v>-0.57612903225806433</v>
      </c>
      <c r="AW216" s="126">
        <f t="shared" si="209"/>
        <v>-0.48542372881355922</v>
      </c>
      <c r="AX216" s="126">
        <f t="shared" si="209"/>
        <v>-0.34116666666666667</v>
      </c>
      <c r="AY216" s="126">
        <f t="shared" si="209"/>
        <v>-0.28226415094339619</v>
      </c>
      <c r="AZ216" s="14"/>
      <c r="BA216" s="26" t="s">
        <v>203</v>
      </c>
      <c r="BB216" s="126"/>
      <c r="BC216" s="126"/>
      <c r="BD216" s="126"/>
      <c r="BE216" s="126"/>
      <c r="BF216" s="126"/>
      <c r="BG216" s="126"/>
      <c r="BH216" s="126"/>
      <c r="BI216" s="126"/>
      <c r="BJ216" s="126"/>
      <c r="BK216" s="126"/>
    </row>
    <row r="217" spans="2:63" ht="14.25" customHeight="1" x14ac:dyDescent="0.2">
      <c r="B217" s="26" t="s">
        <v>204</v>
      </c>
      <c r="C217" s="27">
        <f t="shared" ref="C217:M217" si="210">STDEV(C115:C214)</f>
        <v>0.6912819010119291</v>
      </c>
      <c r="D217" s="27">
        <f t="shared" si="210"/>
        <v>0.96631965376143214</v>
      </c>
      <c r="E217" s="27">
        <f t="shared" si="210"/>
        <v>1.1098998708728609</v>
      </c>
      <c r="F217" s="27">
        <f t="shared" si="210"/>
        <v>1.5886170957569674</v>
      </c>
      <c r="G217" s="27">
        <f t="shared" si="210"/>
        <v>1.5742605793117057</v>
      </c>
      <c r="H217" s="27">
        <f t="shared" si="210"/>
        <v>1.1883970740597618</v>
      </c>
      <c r="I217" s="27">
        <f t="shared" si="210"/>
        <v>1.0307171000738349</v>
      </c>
      <c r="J217" s="27">
        <f t="shared" si="210"/>
        <v>1.0163912402831345</v>
      </c>
      <c r="K217" s="27">
        <f t="shared" si="210"/>
        <v>1.0422866760884533</v>
      </c>
      <c r="L217" s="27">
        <f t="shared" si="210"/>
        <v>0.87494795692289606</v>
      </c>
      <c r="M217" s="29">
        <f t="shared" si="210"/>
        <v>2.6967994498529682</v>
      </c>
      <c r="O217" s="30" t="s">
        <v>204</v>
      </c>
      <c r="P217" s="31">
        <f>STDEV(P115:P214)</f>
        <v>28.895709373573442</v>
      </c>
      <c r="Q217" s="31">
        <f>STDEV(Q115:Q214)</f>
        <v>219.04245262649789</v>
      </c>
      <c r="R217" s="31">
        <f t="shared" ref="R217:Z217" si="211">STDEV(R115:R214)</f>
        <v>314.4099462637966</v>
      </c>
      <c r="S217" s="31">
        <f t="shared" si="211"/>
        <v>942.54592026862156</v>
      </c>
      <c r="T217" s="31">
        <f t="shared" si="211"/>
        <v>1144.0870437407834</v>
      </c>
      <c r="U217" s="31">
        <f t="shared" si="211"/>
        <v>929.38961817649192</v>
      </c>
      <c r="V217" s="31">
        <f t="shared" si="211"/>
        <v>873.79289401700635</v>
      </c>
      <c r="W217" s="31">
        <f t="shared" si="211"/>
        <v>880.72204763604088</v>
      </c>
      <c r="X217" s="31">
        <f t="shared" si="211"/>
        <v>979.10738522129009</v>
      </c>
      <c r="Y217" s="31">
        <f t="shared" si="211"/>
        <v>416.82474820933601</v>
      </c>
      <c r="Z217" s="29">
        <f t="shared" si="211"/>
        <v>2.6967994498529682</v>
      </c>
      <c r="AB217" s="30" t="s">
        <v>204</v>
      </c>
      <c r="AC217" s="31">
        <f>STDEV(AC115:AC214)</f>
        <v>28.068061219223186</v>
      </c>
      <c r="AD217" s="31">
        <f>STDEV(AD115:AD214)</f>
        <v>268.43607574461447</v>
      </c>
      <c r="AE217" s="31">
        <f t="shared" ref="AE217:AM217" si="212">STDEV(AE115:AE214)</f>
        <v>800.27740021558361</v>
      </c>
      <c r="AF217" s="31">
        <f t="shared" si="212"/>
        <v>593.67551005238124</v>
      </c>
      <c r="AG217" s="31">
        <f t="shared" si="212"/>
        <v>629.24787585765534</v>
      </c>
      <c r="AH217" s="31">
        <f t="shared" si="212"/>
        <v>338.43733006886544</v>
      </c>
      <c r="AI217" s="31">
        <f t="shared" si="212"/>
        <v>241.05837212577751</v>
      </c>
      <c r="AJ217" s="31">
        <f t="shared" si="212"/>
        <v>283.38070450228349</v>
      </c>
      <c r="AK217" s="31">
        <f t="shared" si="212"/>
        <v>474.86893436874226</v>
      </c>
      <c r="AL217" s="31">
        <f t="shared" si="212"/>
        <v>134.95727789523622</v>
      </c>
      <c r="AM217" s="29">
        <f t="shared" si="212"/>
        <v>2.5465365665641806</v>
      </c>
      <c r="AO217" s="30" t="s">
        <v>204</v>
      </c>
      <c r="AP217" s="126"/>
      <c r="AQ217" s="126">
        <f t="shared" ref="AQ217:AY217" si="213">STDEV(AQ115:AQ214)</f>
        <v>0.82129508341100421</v>
      </c>
      <c r="AR217" s="126">
        <f t="shared" si="213"/>
        <v>0.6218374246230135</v>
      </c>
      <c r="AS217" s="126">
        <f t="shared" si="213"/>
        <v>0.69619333329093458</v>
      </c>
      <c r="AT217" s="126">
        <f t="shared" si="213"/>
        <v>0.69428190329746398</v>
      </c>
      <c r="AU217" s="126">
        <f t="shared" si="213"/>
        <v>0.67216262925760983</v>
      </c>
      <c r="AV217" s="126">
        <f t="shared" si="213"/>
        <v>0.59494965991404292</v>
      </c>
      <c r="AW217" s="126">
        <f t="shared" si="213"/>
        <v>0.58901238800244182</v>
      </c>
      <c r="AX217" s="126">
        <f t="shared" si="213"/>
        <v>0.50140511604438198</v>
      </c>
      <c r="AY217" s="126">
        <f t="shared" si="213"/>
        <v>0.53509036443689351</v>
      </c>
      <c r="AZ217" s="14"/>
      <c r="BA217" s="30" t="s">
        <v>204</v>
      </c>
      <c r="BB217" s="126"/>
      <c r="BC217" s="126"/>
      <c r="BD217" s="126"/>
      <c r="BE217" s="126"/>
      <c r="BF217" s="126"/>
      <c r="BG217" s="126"/>
      <c r="BH217" s="126"/>
      <c r="BI217" s="126"/>
      <c r="BJ217" s="126"/>
      <c r="BK217" s="126"/>
    </row>
    <row r="218" spans="2:63" ht="14.25" customHeight="1" x14ac:dyDescent="0.2">
      <c r="B218" s="26" t="s">
        <v>205</v>
      </c>
      <c r="C218" s="27">
        <f t="shared" ref="C218:M218" si="214">MEDIAN(C115:C214)</f>
        <v>29.72</v>
      </c>
      <c r="D218" s="27">
        <f t="shared" si="214"/>
        <v>28.11</v>
      </c>
      <c r="E218" s="27">
        <f t="shared" si="214"/>
        <v>27.085000000000001</v>
      </c>
      <c r="F218" s="27">
        <f t="shared" si="214"/>
        <v>25.96</v>
      </c>
      <c r="G218" s="27">
        <f t="shared" si="214"/>
        <v>24.89</v>
      </c>
      <c r="H218" s="27">
        <f t="shared" si="214"/>
        <v>23.44</v>
      </c>
      <c r="I218" s="27">
        <f t="shared" si="214"/>
        <v>22.8</v>
      </c>
      <c r="J218" s="27">
        <f t="shared" si="214"/>
        <v>22.38</v>
      </c>
      <c r="K218" s="27">
        <f t="shared" si="214"/>
        <v>21.92</v>
      </c>
      <c r="L218" s="27">
        <f t="shared" si="214"/>
        <v>21.515000000000001</v>
      </c>
      <c r="M218" s="29">
        <f t="shared" si="214"/>
        <v>9</v>
      </c>
      <c r="O218" s="26" t="s">
        <v>205</v>
      </c>
      <c r="P218" s="2">
        <f>MEDIAN(P115:P214)</f>
        <v>50</v>
      </c>
      <c r="Q218" s="2">
        <f t="shared" ref="Q218:Z218" si="215">MEDIAN(Q115:Q214)</f>
        <v>94.5</v>
      </c>
      <c r="R218" s="2">
        <f t="shared" si="215"/>
        <v>168.5</v>
      </c>
      <c r="S218" s="2">
        <f t="shared" si="215"/>
        <v>363</v>
      </c>
      <c r="T218" s="2">
        <f t="shared" si="215"/>
        <v>499</v>
      </c>
      <c r="U218" s="2">
        <f t="shared" si="215"/>
        <v>375</v>
      </c>
      <c r="V218" s="2">
        <f t="shared" si="215"/>
        <v>364</v>
      </c>
      <c r="W218" s="2">
        <f t="shared" si="215"/>
        <v>481</v>
      </c>
      <c r="X218" s="2">
        <f t="shared" si="215"/>
        <v>437</v>
      </c>
      <c r="Y218" s="2">
        <f t="shared" si="215"/>
        <v>328</v>
      </c>
      <c r="Z218" s="29">
        <f t="shared" si="215"/>
        <v>9</v>
      </c>
      <c r="AB218" s="26" t="s">
        <v>205</v>
      </c>
      <c r="AC218" s="2">
        <f>MEDIAN(AC115:AC214)</f>
        <v>23</v>
      </c>
      <c r="AD218" s="2">
        <f t="shared" ref="AD218:AM218" si="216">MEDIAN(AD115:AD214)</f>
        <v>27</v>
      </c>
      <c r="AE218" s="2">
        <f t="shared" si="216"/>
        <v>38.5</v>
      </c>
      <c r="AF218" s="2">
        <f t="shared" si="216"/>
        <v>51.5</v>
      </c>
      <c r="AG218" s="2">
        <f t="shared" si="216"/>
        <v>87</v>
      </c>
      <c r="AH218" s="2">
        <f t="shared" si="216"/>
        <v>97</v>
      </c>
      <c r="AI218" s="2">
        <f t="shared" si="216"/>
        <v>72.5</v>
      </c>
      <c r="AJ218" s="2">
        <f t="shared" si="216"/>
        <v>80</v>
      </c>
      <c r="AK218" s="2">
        <f t="shared" si="216"/>
        <v>116.5</v>
      </c>
      <c r="AL218" s="2">
        <f t="shared" si="216"/>
        <v>88</v>
      </c>
      <c r="AM218" s="29">
        <f t="shared" si="216"/>
        <v>10</v>
      </c>
      <c r="AO218" s="26" t="s">
        <v>205</v>
      </c>
      <c r="AP218" s="126"/>
      <c r="AQ218" s="126">
        <f t="shared" ref="AQ218:AU218" si="217">MEDIAN(AQ115:AQ214)</f>
        <v>-1.5150000000000001</v>
      </c>
      <c r="AR218" s="126">
        <f t="shared" si="217"/>
        <v>-1.04</v>
      </c>
      <c r="AS218" s="126">
        <f t="shared" si="217"/>
        <v>-1.25</v>
      </c>
      <c r="AT218" s="126">
        <f t="shared" si="217"/>
        <v>-1.04</v>
      </c>
      <c r="AU218" s="126">
        <f t="shared" si="217"/>
        <v>-1.08</v>
      </c>
      <c r="AV218" s="126">
        <f>MEDIAN(AV115:AV214)</f>
        <v>-0.57000000000000006</v>
      </c>
      <c r="AW218" s="126">
        <f t="shared" ref="AW218:AY218" si="218">MEDIAN(AW115:AW214)</f>
        <v>-0.41</v>
      </c>
      <c r="AX218" s="126">
        <f t="shared" si="218"/>
        <v>-0.29000000000000004</v>
      </c>
      <c r="AY218" s="126">
        <f t="shared" si="218"/>
        <v>-0.28999999999999998</v>
      </c>
      <c r="AZ218" s="14"/>
      <c r="BA218" s="26" t="s">
        <v>205</v>
      </c>
      <c r="BB218" s="126"/>
      <c r="BC218" s="126"/>
      <c r="BD218" s="126"/>
      <c r="BE218" s="126"/>
      <c r="BF218" s="126"/>
      <c r="BG218" s="126"/>
      <c r="BH218" s="126"/>
      <c r="BI218" s="126"/>
      <c r="BJ218" s="126"/>
      <c r="BK218" s="126"/>
    </row>
    <row r="219" spans="2:63" ht="14.25" customHeight="1" x14ac:dyDescent="0.2">
      <c r="B219" s="26" t="s">
        <v>206</v>
      </c>
      <c r="C219" s="27">
        <f>MIN(C115:C214)</f>
        <v>26.28</v>
      </c>
      <c r="D219" s="27">
        <f t="shared" ref="D219:M219" si="219">MIN(D115:D214)</f>
        <v>25.36</v>
      </c>
      <c r="E219" s="27">
        <f t="shared" si="219"/>
        <v>24.15</v>
      </c>
      <c r="F219" s="27">
        <f t="shared" si="219"/>
        <v>22.66</v>
      </c>
      <c r="G219" s="27">
        <f t="shared" si="219"/>
        <v>22.08</v>
      </c>
      <c r="H219" s="27">
        <f t="shared" si="219"/>
        <v>21.17</v>
      </c>
      <c r="I219" s="27">
        <f t="shared" si="219"/>
        <v>20.92</v>
      </c>
      <c r="J219" s="27">
        <f t="shared" si="219"/>
        <v>20.25</v>
      </c>
      <c r="K219" s="27">
        <f t="shared" si="219"/>
        <v>20.22</v>
      </c>
      <c r="L219" s="27">
        <f t="shared" si="219"/>
        <v>19.829999999999998</v>
      </c>
      <c r="M219" s="2">
        <f t="shared" si="219"/>
        <v>1</v>
      </c>
      <c r="O219" s="30" t="s">
        <v>206</v>
      </c>
      <c r="P219" s="30">
        <f>MIN(P115:P214)</f>
        <v>1</v>
      </c>
      <c r="Q219" s="30">
        <f t="shared" ref="Q219" si="220">MIN(Q115:Q214)</f>
        <v>1</v>
      </c>
      <c r="R219" s="30">
        <f>MIN(R115:R214)</f>
        <v>1</v>
      </c>
      <c r="S219" s="30">
        <f t="shared" ref="S219:Z219" si="221">MIN(S115:S214)</f>
        <v>1</v>
      </c>
      <c r="T219" s="30">
        <f t="shared" si="221"/>
        <v>2</v>
      </c>
      <c r="U219" s="30">
        <f t="shared" si="221"/>
        <v>4</v>
      </c>
      <c r="V219" s="30">
        <f t="shared" si="221"/>
        <v>4</v>
      </c>
      <c r="W219" s="30">
        <f t="shared" si="221"/>
        <v>2</v>
      </c>
      <c r="X219" s="30">
        <f t="shared" si="221"/>
        <v>5</v>
      </c>
      <c r="Y219" s="30">
        <f t="shared" si="221"/>
        <v>3</v>
      </c>
      <c r="Z219" s="2">
        <f t="shared" si="221"/>
        <v>1</v>
      </c>
      <c r="AB219" s="30" t="s">
        <v>206</v>
      </c>
      <c r="AC219" s="30">
        <f>MIN(AC115:AC214)</f>
        <v>1</v>
      </c>
      <c r="AD219" s="30">
        <f t="shared" ref="AD219" si="222">MIN(AD115:AD214)</f>
        <v>1</v>
      </c>
      <c r="AE219" s="30">
        <f>MIN(AE115:AE214)</f>
        <v>1</v>
      </c>
      <c r="AF219" s="30">
        <f t="shared" ref="AF219:AM219" si="223">MIN(AF115:AF214)</f>
        <v>1</v>
      </c>
      <c r="AG219" s="30">
        <f t="shared" si="223"/>
        <v>1</v>
      </c>
      <c r="AH219" s="30">
        <f t="shared" si="223"/>
        <v>1</v>
      </c>
      <c r="AI219" s="30">
        <f t="shared" si="223"/>
        <v>1</v>
      </c>
      <c r="AJ219" s="30">
        <f t="shared" si="223"/>
        <v>1</v>
      </c>
      <c r="AK219" s="30">
        <f t="shared" si="223"/>
        <v>1</v>
      </c>
      <c r="AL219" s="30">
        <f t="shared" si="223"/>
        <v>1</v>
      </c>
      <c r="AM219" s="2">
        <f t="shared" si="223"/>
        <v>1</v>
      </c>
      <c r="AO219" s="30" t="s">
        <v>206</v>
      </c>
      <c r="AP219" s="27"/>
      <c r="AQ219" s="27">
        <f t="shared" ref="AQ219:AY219" si="224">MIN(AQ115:AQ214)</f>
        <v>-4.51</v>
      </c>
      <c r="AR219" s="27">
        <f t="shared" si="224"/>
        <v>-2.87</v>
      </c>
      <c r="AS219" s="27">
        <f t="shared" si="224"/>
        <v>-3.64</v>
      </c>
      <c r="AT219" s="27">
        <f t="shared" si="224"/>
        <v>-2.23</v>
      </c>
      <c r="AU219" s="27">
        <f t="shared" si="224"/>
        <v>-3.06</v>
      </c>
      <c r="AV219" s="27">
        <f t="shared" si="224"/>
        <v>-2.36</v>
      </c>
      <c r="AW219" s="27">
        <f t="shared" si="224"/>
        <v>-1.86</v>
      </c>
      <c r="AX219" s="27">
        <f t="shared" si="224"/>
        <v>-1.77</v>
      </c>
      <c r="AY219" s="27">
        <f t="shared" si="224"/>
        <v>-2.85</v>
      </c>
      <c r="AZ219" s="14"/>
      <c r="BA219" s="30" t="s">
        <v>206</v>
      </c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</row>
    <row r="220" spans="2:63" ht="14.25" customHeight="1" x14ac:dyDescent="0.2">
      <c r="B220" s="26" t="s">
        <v>207</v>
      </c>
      <c r="C220" s="27">
        <f>MAX(C115:C214)</f>
        <v>30.32</v>
      </c>
      <c r="D220" s="27">
        <f t="shared" ref="D220:M220" si="225">MAX(D115:D214)</f>
        <v>32.01</v>
      </c>
      <c r="E220" s="27">
        <f t="shared" si="225"/>
        <v>30.72</v>
      </c>
      <c r="F220" s="27">
        <f t="shared" si="225"/>
        <v>34.090000000000003</v>
      </c>
      <c r="G220" s="27">
        <f t="shared" si="225"/>
        <v>30.96</v>
      </c>
      <c r="H220" s="27">
        <f t="shared" si="225"/>
        <v>27.4</v>
      </c>
      <c r="I220" s="27">
        <f t="shared" si="225"/>
        <v>25.84</v>
      </c>
      <c r="J220" s="27">
        <f t="shared" si="225"/>
        <v>24.98</v>
      </c>
      <c r="K220" s="27">
        <f t="shared" si="225"/>
        <v>25.2</v>
      </c>
      <c r="L220" s="27">
        <f t="shared" si="225"/>
        <v>23.94</v>
      </c>
      <c r="M220" s="2">
        <f t="shared" si="225"/>
        <v>10</v>
      </c>
      <c r="O220" s="26" t="s">
        <v>207</v>
      </c>
      <c r="P220" s="26">
        <f>MAX(P115:P214)</f>
        <v>100</v>
      </c>
      <c r="Q220" s="26">
        <f t="shared" ref="Q220:Z220" si="226">MAX(Q115:Q214)</f>
        <v>1637</v>
      </c>
      <c r="R220" s="26">
        <f t="shared" si="226"/>
        <v>2121</v>
      </c>
      <c r="S220" s="26">
        <f t="shared" si="226"/>
        <v>6984</v>
      </c>
      <c r="T220" s="26">
        <f t="shared" si="226"/>
        <v>6434</v>
      </c>
      <c r="U220" s="26">
        <f t="shared" si="226"/>
        <v>5046</v>
      </c>
      <c r="V220" s="26">
        <f t="shared" si="226"/>
        <v>4204</v>
      </c>
      <c r="W220" s="26">
        <f t="shared" si="226"/>
        <v>3966</v>
      </c>
      <c r="X220" s="26">
        <f t="shared" si="226"/>
        <v>4428</v>
      </c>
      <c r="Y220" s="26">
        <f t="shared" si="226"/>
        <v>1614</v>
      </c>
      <c r="Z220" s="2">
        <f t="shared" si="226"/>
        <v>10</v>
      </c>
      <c r="AB220" s="26" t="s">
        <v>207</v>
      </c>
      <c r="AC220" s="26">
        <f>MAX(AC115:AC214)</f>
        <v>99</v>
      </c>
      <c r="AD220" s="26">
        <f t="shared" ref="AD220:AM220" si="227">MAX(AD115:AD214)</f>
        <v>2367</v>
      </c>
      <c r="AE220" s="26">
        <f t="shared" si="227"/>
        <v>7439</v>
      </c>
      <c r="AF220" s="26">
        <f t="shared" si="227"/>
        <v>3906</v>
      </c>
      <c r="AG220" s="26">
        <f t="shared" si="227"/>
        <v>4639</v>
      </c>
      <c r="AH220" s="26">
        <f t="shared" si="227"/>
        <v>2248</v>
      </c>
      <c r="AI220" s="26">
        <f t="shared" si="227"/>
        <v>1183</v>
      </c>
      <c r="AJ220" s="26">
        <f t="shared" si="227"/>
        <v>1501</v>
      </c>
      <c r="AK220" s="26">
        <f t="shared" si="227"/>
        <v>3207</v>
      </c>
      <c r="AL220" s="26">
        <f t="shared" si="227"/>
        <v>698</v>
      </c>
      <c r="AM220" s="2">
        <f t="shared" si="227"/>
        <v>10</v>
      </c>
      <c r="AO220" s="26" t="s">
        <v>207</v>
      </c>
      <c r="AP220" s="27" t="s">
        <v>212</v>
      </c>
      <c r="AQ220" s="27">
        <f>MAX(AQ115:AQ214)</f>
        <v>1.81</v>
      </c>
      <c r="AR220" s="27">
        <f t="shared" ref="AR220:AX220" si="228">MAX(AR115:AR214)</f>
        <v>7.0000000000000007E-2</v>
      </c>
      <c r="AS220" s="27">
        <f t="shared" si="228"/>
        <v>0.42</v>
      </c>
      <c r="AT220" s="27">
        <f t="shared" si="228"/>
        <v>2.21</v>
      </c>
      <c r="AU220" s="27">
        <f t="shared" si="228"/>
        <v>0.34</v>
      </c>
      <c r="AV220" s="27">
        <f t="shared" si="228"/>
        <v>1.1000000000000001</v>
      </c>
      <c r="AW220" s="27">
        <f t="shared" si="228"/>
        <v>1.46</v>
      </c>
      <c r="AX220" s="27">
        <f t="shared" si="228"/>
        <v>0.73</v>
      </c>
      <c r="AY220" s="27">
        <f>MAX(AY115:AY214)</f>
        <v>0.72</v>
      </c>
      <c r="AZ220" s="14"/>
      <c r="BA220" s="26" t="s">
        <v>207</v>
      </c>
      <c r="BB220" s="27" t="s">
        <v>212</v>
      </c>
      <c r="BC220" s="27"/>
      <c r="BD220" s="27"/>
      <c r="BE220" s="27"/>
      <c r="BF220" s="27"/>
      <c r="BG220" s="27"/>
      <c r="BH220" s="27"/>
      <c r="BI220" s="27"/>
      <c r="BJ220" s="27"/>
      <c r="BK220" s="27"/>
    </row>
    <row r="221" spans="2:63" ht="14.25" customHeight="1" x14ac:dyDescent="0.2">
      <c r="B221" s="28" t="s">
        <v>208</v>
      </c>
      <c r="C221" s="26">
        <f>COUNT(C115:C214)</f>
        <v>100</v>
      </c>
      <c r="D221" s="26">
        <f t="shared" ref="D221:M221" si="229">COUNT(D115:D214)</f>
        <v>96</v>
      </c>
      <c r="E221" s="26">
        <f t="shared" si="229"/>
        <v>92</v>
      </c>
      <c r="F221" s="26">
        <f t="shared" si="229"/>
        <v>87</v>
      </c>
      <c r="G221" s="26">
        <f t="shared" si="229"/>
        <v>82</v>
      </c>
      <c r="H221" s="26">
        <f t="shared" si="229"/>
        <v>71</v>
      </c>
      <c r="I221" s="26">
        <f t="shared" si="229"/>
        <v>65</v>
      </c>
      <c r="J221" s="26">
        <f t="shared" si="229"/>
        <v>67</v>
      </c>
      <c r="K221" s="26">
        <f t="shared" si="229"/>
        <v>66</v>
      </c>
      <c r="L221" s="26">
        <f t="shared" si="229"/>
        <v>54</v>
      </c>
      <c r="M221" s="2">
        <f t="shared" si="229"/>
        <v>100</v>
      </c>
      <c r="O221" s="32" t="s">
        <v>208</v>
      </c>
      <c r="P221" s="30">
        <f>COUNT(P115:P214)</f>
        <v>100</v>
      </c>
      <c r="Q221" s="30">
        <f t="shared" ref="Q221:X221" si="230">COUNT(Q115:Q214)</f>
        <v>96</v>
      </c>
      <c r="R221" s="30">
        <f t="shared" si="230"/>
        <v>92</v>
      </c>
      <c r="S221" s="30">
        <f t="shared" si="230"/>
        <v>87</v>
      </c>
      <c r="T221" s="30">
        <f t="shared" si="230"/>
        <v>82</v>
      </c>
      <c r="U221" s="30">
        <f t="shared" si="230"/>
        <v>71</v>
      </c>
      <c r="V221" s="30">
        <f t="shared" si="230"/>
        <v>65</v>
      </c>
      <c r="W221" s="30">
        <f t="shared" si="230"/>
        <v>67</v>
      </c>
      <c r="X221" s="30">
        <f t="shared" si="230"/>
        <v>66</v>
      </c>
      <c r="Y221" s="30">
        <f>COUNT(Y115:Y214)</f>
        <v>54</v>
      </c>
      <c r="Z221" s="2">
        <f t="shared" ref="Z221" si="231">COUNT(Z115:Z214)</f>
        <v>100</v>
      </c>
      <c r="AB221" s="32" t="s">
        <v>208</v>
      </c>
      <c r="AC221" s="30">
        <f>COUNT(AC115:AC214)</f>
        <v>100</v>
      </c>
      <c r="AD221" s="30">
        <f t="shared" ref="AD221:AK221" si="232">COUNT(AD115:AD214)</f>
        <v>97</v>
      </c>
      <c r="AE221" s="30">
        <f t="shared" si="232"/>
        <v>94</v>
      </c>
      <c r="AF221" s="30">
        <f t="shared" si="232"/>
        <v>90</v>
      </c>
      <c r="AG221" s="30">
        <f t="shared" si="232"/>
        <v>84</v>
      </c>
      <c r="AH221" s="30">
        <f t="shared" si="232"/>
        <v>77</v>
      </c>
      <c r="AI221" s="30">
        <f t="shared" si="232"/>
        <v>76</v>
      </c>
      <c r="AJ221" s="30">
        <f t="shared" si="232"/>
        <v>76</v>
      </c>
      <c r="AK221" s="30">
        <f t="shared" si="232"/>
        <v>78</v>
      </c>
      <c r="AL221" s="30">
        <f>COUNT(AL115:AL214)</f>
        <v>68</v>
      </c>
      <c r="AM221" s="2">
        <f t="shared" ref="AM221" si="233">COUNT(AM115:AM214)</f>
        <v>100</v>
      </c>
      <c r="AO221" s="32" t="s">
        <v>208</v>
      </c>
      <c r="AP221" s="27"/>
      <c r="AQ221" s="26">
        <f t="shared" ref="AQ221:AY221" si="234">COUNT(AQ115:AQ214)</f>
        <v>96</v>
      </c>
      <c r="AR221" s="26">
        <f t="shared" si="234"/>
        <v>91</v>
      </c>
      <c r="AS221" s="26">
        <f t="shared" si="234"/>
        <v>86</v>
      </c>
      <c r="AT221" s="26">
        <f t="shared" si="234"/>
        <v>79</v>
      </c>
      <c r="AU221" s="26">
        <f t="shared" si="234"/>
        <v>69</v>
      </c>
      <c r="AV221" s="26">
        <f t="shared" si="234"/>
        <v>62</v>
      </c>
      <c r="AW221" s="26">
        <f t="shared" si="234"/>
        <v>59</v>
      </c>
      <c r="AX221" s="26">
        <f t="shared" si="234"/>
        <v>60</v>
      </c>
      <c r="AY221" s="26">
        <f t="shared" si="234"/>
        <v>53</v>
      </c>
      <c r="AZ221" s="14"/>
      <c r="BA221" s="32" t="s">
        <v>208</v>
      </c>
      <c r="BB221" s="27"/>
      <c r="BC221" s="26"/>
      <c r="BD221" s="26"/>
      <c r="BE221" s="26"/>
      <c r="BF221" s="26"/>
      <c r="BG221" s="26"/>
      <c r="BH221" s="26"/>
      <c r="BI221" s="26"/>
      <c r="BJ221" s="26"/>
      <c r="BK221" s="26"/>
    </row>
  </sheetData>
  <mergeCells count="24">
    <mergeCell ref="BM102:BM103"/>
    <mergeCell ref="BN102:BW102"/>
    <mergeCell ref="BY102:BY103"/>
    <mergeCell ref="BZ102:CI102"/>
    <mergeCell ref="AC113:AL113"/>
    <mergeCell ref="AC2:AL2"/>
    <mergeCell ref="BA2:BA3"/>
    <mergeCell ref="BB2:BK2"/>
    <mergeCell ref="BA113:BA114"/>
    <mergeCell ref="BB113:BK113"/>
    <mergeCell ref="AO2:AO3"/>
    <mergeCell ref="AP2:AY2"/>
    <mergeCell ref="AO113:AO114"/>
    <mergeCell ref="AP113:AY113"/>
    <mergeCell ref="B113:B114"/>
    <mergeCell ref="C113:L113"/>
    <mergeCell ref="O2:O3"/>
    <mergeCell ref="P2:Y2"/>
    <mergeCell ref="AB2:AB3"/>
    <mergeCell ref="O113:O114"/>
    <mergeCell ref="P113:Y113"/>
    <mergeCell ref="B2:B3"/>
    <mergeCell ref="C2:L2"/>
    <mergeCell ref="AB113:AB114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3"/>
  <sheetViews>
    <sheetView zoomScale="25" zoomScaleNormal="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S161" sqref="BS161"/>
    </sheetView>
  </sheetViews>
  <sheetFormatPr defaultRowHeight="15" x14ac:dyDescent="0.25"/>
  <cols>
    <col min="2" max="2" width="9.140625" customWidth="1"/>
    <col min="3" max="3" width="13.5703125" bestFit="1" customWidth="1"/>
    <col min="4" max="4" width="14.7109375" bestFit="1" customWidth="1"/>
    <col min="5" max="5" width="11.5703125" bestFit="1" customWidth="1"/>
    <col min="6" max="6" width="10.5703125" bestFit="1" customWidth="1"/>
    <col min="7" max="7" width="12.85546875" bestFit="1" customWidth="1"/>
    <col min="8" max="8" width="13.140625" bestFit="1" customWidth="1"/>
    <col min="9" max="9" width="11.28515625" bestFit="1" customWidth="1"/>
    <col min="10" max="10" width="11.7109375" bestFit="1" customWidth="1"/>
    <col min="11" max="11" width="11.42578125" bestFit="1" customWidth="1"/>
    <col min="12" max="12" width="14.140625" style="158" bestFit="1" customWidth="1"/>
    <col min="13" max="13" width="11.28515625" style="158" bestFit="1" customWidth="1"/>
    <col min="15" max="15" width="8.85546875" bestFit="1" customWidth="1"/>
    <col min="16" max="16" width="11.85546875" bestFit="1" customWidth="1"/>
    <col min="17" max="17" width="10.28515625" bestFit="1" customWidth="1"/>
    <col min="18" max="18" width="9.7109375" customWidth="1"/>
    <col min="19" max="19" width="8.42578125" bestFit="1" customWidth="1"/>
    <col min="20" max="20" width="8.5703125" bestFit="1" customWidth="1"/>
    <col min="21" max="21" width="6.85546875" bestFit="1" customWidth="1"/>
    <col min="22" max="22" width="7.140625" bestFit="1" customWidth="1"/>
    <col min="23" max="23" width="6.85546875" bestFit="1" customWidth="1"/>
    <col min="32" max="32" width="9.140625" style="149"/>
    <col min="33" max="33" width="4.140625" style="149" bestFit="1" customWidth="1"/>
    <col min="34" max="34" width="9.140625" style="149"/>
    <col min="35" max="35" width="8.5703125" style="149" bestFit="1" customWidth="1"/>
    <col min="36" max="36" width="12.7109375" style="149" bestFit="1" customWidth="1"/>
    <col min="37" max="37" width="17.28515625" style="149" customWidth="1"/>
    <col min="38" max="38" width="11.7109375" style="149" bestFit="1" customWidth="1"/>
    <col min="39" max="39" width="12.7109375" style="149" bestFit="1" customWidth="1"/>
    <col min="40" max="40" width="11" style="149" bestFit="1" customWidth="1"/>
    <col min="41" max="41" width="15.42578125" style="149" bestFit="1" customWidth="1"/>
  </cols>
  <sheetData>
    <row r="1" spans="1:43" x14ac:dyDescent="0.25">
      <c r="A1" t="s">
        <v>294</v>
      </c>
      <c r="B1" t="s">
        <v>297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s="158" t="s">
        <v>487</v>
      </c>
      <c r="M1" s="158" t="s">
        <v>488</v>
      </c>
      <c r="N1" t="s">
        <v>493</v>
      </c>
      <c r="O1" s="157" t="s">
        <v>467</v>
      </c>
      <c r="P1" s="157" t="s">
        <v>468</v>
      </c>
      <c r="Q1" s="157" t="s">
        <v>469</v>
      </c>
      <c r="R1" s="157" t="s">
        <v>470</v>
      </c>
      <c r="S1" s="157" t="s">
        <v>471</v>
      </c>
      <c r="T1" s="157" t="s">
        <v>472</v>
      </c>
      <c r="U1" s="157" t="s">
        <v>473</v>
      </c>
      <c r="V1" s="157" t="s">
        <v>474</v>
      </c>
      <c r="W1" s="157" t="s">
        <v>475</v>
      </c>
      <c r="X1" s="157" t="s">
        <v>495</v>
      </c>
      <c r="Y1" s="157" t="s">
        <v>496</v>
      </c>
      <c r="Z1" t="s">
        <v>452</v>
      </c>
      <c r="AF1" s="149" t="s">
        <v>459</v>
      </c>
      <c r="AG1" s="149" t="s">
        <v>297</v>
      </c>
      <c r="AH1" s="149" t="s">
        <v>294</v>
      </c>
      <c r="AI1" s="149" t="s">
        <v>457</v>
      </c>
      <c r="AJ1" s="149" t="s">
        <v>448</v>
      </c>
      <c r="AK1" s="149" t="s">
        <v>458</v>
      </c>
      <c r="AL1" s="149" t="s">
        <v>449</v>
      </c>
      <c r="AM1" s="149" t="s">
        <v>450</v>
      </c>
      <c r="AN1" s="149" t="s">
        <v>451</v>
      </c>
      <c r="AO1" s="149" t="s">
        <v>466</v>
      </c>
    </row>
    <row r="2" spans="1:43" s="159" customFormat="1" x14ac:dyDescent="0.25">
      <c r="A2" s="159">
        <v>7</v>
      </c>
      <c r="B2" s="159">
        <v>0</v>
      </c>
      <c r="C2" s="159">
        <v>50.27</v>
      </c>
      <c r="D2" s="160">
        <v>52.445779999999999</v>
      </c>
      <c r="E2" s="160">
        <v>11.251533</v>
      </c>
      <c r="F2" s="161">
        <v>61177</v>
      </c>
      <c r="G2" s="161">
        <v>28.38</v>
      </c>
      <c r="H2" s="161">
        <v>245.58</v>
      </c>
      <c r="I2" s="161">
        <v>44.61</v>
      </c>
      <c r="J2" s="161">
        <v>57.79</v>
      </c>
      <c r="K2" s="161">
        <v>13.18</v>
      </c>
      <c r="L2" s="161"/>
      <c r="M2" s="161"/>
      <c r="O2" s="162"/>
      <c r="P2" s="162"/>
      <c r="Q2" s="162"/>
      <c r="R2" s="162"/>
      <c r="S2" s="162"/>
      <c r="T2" s="162"/>
      <c r="U2" s="162"/>
      <c r="V2" s="162"/>
      <c r="W2" s="162"/>
      <c r="Z2" s="159" t="s">
        <v>453</v>
      </c>
      <c r="AF2" s="149" t="s">
        <v>460</v>
      </c>
      <c r="AG2" s="149">
        <v>1</v>
      </c>
      <c r="AH2" s="149">
        <v>8</v>
      </c>
      <c r="AI2" s="149">
        <v>29924</v>
      </c>
      <c r="AJ2" s="149">
        <v>-0.15517228699999999</v>
      </c>
      <c r="AK2" s="150">
        <f>AJ16-AJ2</f>
        <v>4.2526279999999805E-3</v>
      </c>
      <c r="AL2" s="149">
        <v>-0.22908218</v>
      </c>
      <c r="AM2" s="149">
        <v>-9.5899127099999995E-2</v>
      </c>
      <c r="AN2" s="149">
        <v>0.13318305999999999</v>
      </c>
      <c r="AO2" s="149"/>
    </row>
    <row r="3" spans="1:43" s="159" customFormat="1" x14ac:dyDescent="0.25">
      <c r="A3" s="159">
        <v>8</v>
      </c>
      <c r="B3" s="159">
        <v>0</v>
      </c>
      <c r="C3" s="159">
        <v>44.56</v>
      </c>
      <c r="D3" s="160">
        <v>46.385539999999999</v>
      </c>
      <c r="E3" s="160">
        <v>9.2342709999999997</v>
      </c>
      <c r="F3" s="161">
        <v>109606</v>
      </c>
      <c r="G3" s="161">
        <v>25.11</v>
      </c>
      <c r="H3" s="161">
        <v>174.22</v>
      </c>
      <c r="I3" s="161">
        <v>39.99</v>
      </c>
      <c r="J3" s="161">
        <v>50.72</v>
      </c>
      <c r="K3" s="161">
        <v>10.73</v>
      </c>
      <c r="L3" s="161"/>
      <c r="M3" s="161"/>
      <c r="O3" s="166">
        <v>-6.64</v>
      </c>
      <c r="P3" s="167">
        <v>-7.8492933100000002</v>
      </c>
      <c r="Q3" s="167">
        <v>6.5425155000000004</v>
      </c>
      <c r="R3" s="166">
        <v>43937</v>
      </c>
      <c r="S3" s="166">
        <v>-190.98</v>
      </c>
      <c r="T3" s="166">
        <v>68.05</v>
      </c>
      <c r="U3" s="166">
        <v>-10.43</v>
      </c>
      <c r="V3" s="166">
        <v>-3.97</v>
      </c>
      <c r="W3" s="166">
        <v>6.46</v>
      </c>
      <c r="X3" s="159">
        <f>O3-O19</f>
        <v>9.0000000000000746E-2</v>
      </c>
      <c r="Z3" s="159" t="s">
        <v>454</v>
      </c>
      <c r="AF3" s="149" t="s">
        <v>460</v>
      </c>
      <c r="AG3" s="149">
        <v>1</v>
      </c>
      <c r="AH3" s="149">
        <v>9</v>
      </c>
      <c r="AI3" s="149">
        <v>50984</v>
      </c>
      <c r="AJ3" s="149">
        <v>-0.114259376</v>
      </c>
      <c r="AK3" s="150">
        <f t="shared" ref="AK3:AK15" si="0">AJ17-AJ3</f>
        <v>-2.4259870000000044E-3</v>
      </c>
      <c r="AL3" s="149">
        <v>-0.1759928</v>
      </c>
      <c r="AM3" s="149">
        <v>-6.6033979800000003E-2</v>
      </c>
      <c r="AN3" s="149">
        <v>0.10995882</v>
      </c>
      <c r="AO3" s="149"/>
    </row>
    <row r="4" spans="1:43" x14ac:dyDescent="0.25">
      <c r="A4">
        <v>9</v>
      </c>
      <c r="B4">
        <v>0</v>
      </c>
      <c r="C4">
        <v>40.619999999999997</v>
      </c>
      <c r="D4" s="156">
        <v>42.272190000000002</v>
      </c>
      <c r="E4" s="156">
        <v>12.094109</v>
      </c>
      <c r="F4" s="158">
        <v>156182</v>
      </c>
      <c r="G4" s="158">
        <v>25.32</v>
      </c>
      <c r="H4" s="181">
        <v>3599.99</v>
      </c>
      <c r="I4" s="158">
        <v>36.64</v>
      </c>
      <c r="J4" s="158">
        <v>46.07</v>
      </c>
      <c r="K4" s="158">
        <v>9.43</v>
      </c>
      <c r="L4" s="173">
        <v>29.760599999999997</v>
      </c>
      <c r="M4" s="174">
        <v>0.72417674610274441</v>
      </c>
      <c r="O4" s="168">
        <v>-4.63</v>
      </c>
      <c r="P4" s="169">
        <v>-5.5384839000000001</v>
      </c>
      <c r="Q4" s="169">
        <v>5.0140681999999996</v>
      </c>
      <c r="R4" s="168">
        <v>77686</v>
      </c>
      <c r="S4" s="168">
        <v>-111.34</v>
      </c>
      <c r="T4" s="168">
        <v>51.46</v>
      </c>
      <c r="U4" s="191">
        <v>-7.44</v>
      </c>
      <c r="V4" s="191">
        <v>-2.66</v>
      </c>
      <c r="W4" s="168">
        <v>4.78</v>
      </c>
      <c r="X4" s="80">
        <f>O4-O20</f>
        <v>-0.17999999999999972</v>
      </c>
      <c r="Z4" t="s">
        <v>455</v>
      </c>
      <c r="AF4" s="149" t="s">
        <v>460</v>
      </c>
      <c r="AG4" s="149">
        <v>1</v>
      </c>
      <c r="AH4" s="149">
        <v>10</v>
      </c>
      <c r="AI4" s="149">
        <v>66938</v>
      </c>
      <c r="AJ4" s="149">
        <v>-9.4497123000000002E-2</v>
      </c>
      <c r="AK4" s="150">
        <f t="shared" si="0"/>
        <v>-6.7391899999999921E-3</v>
      </c>
      <c r="AL4" s="172">
        <v>-0.14573211</v>
      </c>
      <c r="AM4" s="172">
        <v>-5.5020321800000001E-2</v>
      </c>
      <c r="AN4" s="149">
        <v>9.071179E-2</v>
      </c>
      <c r="AO4" s="155">
        <f>AJ31-AJ4</f>
        <v>7.1497122999999996E-2</v>
      </c>
      <c r="AQ4" s="154" t="s">
        <v>452</v>
      </c>
    </row>
    <row r="5" spans="1:43" x14ac:dyDescent="0.25">
      <c r="A5">
        <v>10</v>
      </c>
      <c r="B5">
        <v>0</v>
      </c>
      <c r="C5">
        <v>36.81</v>
      </c>
      <c r="D5" s="156">
        <v>38.206960000000002</v>
      </c>
      <c r="E5" s="156">
        <v>7.0481059999999998</v>
      </c>
      <c r="F5" s="158">
        <v>177748</v>
      </c>
      <c r="G5" s="158">
        <v>24.9</v>
      </c>
      <c r="H5" s="158">
        <v>420</v>
      </c>
      <c r="I5" s="158">
        <v>33.35</v>
      </c>
      <c r="J5" s="158">
        <v>41.43</v>
      </c>
      <c r="K5" s="158">
        <v>8.08</v>
      </c>
      <c r="L5" s="173">
        <v>28.234479166666674</v>
      </c>
      <c r="M5" s="174">
        <v>0.96032984442206981</v>
      </c>
      <c r="N5" s="182">
        <v>-0.02</v>
      </c>
      <c r="O5" s="168">
        <v>-3.67</v>
      </c>
      <c r="P5" s="169">
        <v>-4.3705595300000004</v>
      </c>
      <c r="Q5" s="169">
        <v>4.0042035</v>
      </c>
      <c r="R5" s="168">
        <v>105107</v>
      </c>
      <c r="S5" s="168">
        <v>-65.97</v>
      </c>
      <c r="T5" s="168">
        <v>121.77</v>
      </c>
      <c r="U5" s="191">
        <v>-5.82</v>
      </c>
      <c r="V5" s="191">
        <v>-2.16</v>
      </c>
      <c r="W5" s="168">
        <v>3.66</v>
      </c>
      <c r="X5" s="80">
        <f t="shared" ref="X5:X16" si="1">O5-O21</f>
        <v>-0.29000000000000004</v>
      </c>
      <c r="Z5" t="s">
        <v>456</v>
      </c>
      <c r="AF5" s="149" t="s">
        <v>460</v>
      </c>
      <c r="AG5" s="149">
        <v>1</v>
      </c>
      <c r="AH5" s="149">
        <v>11</v>
      </c>
      <c r="AI5" s="149">
        <v>73389</v>
      </c>
      <c r="AJ5" s="149">
        <v>-6.9873735000000006E-2</v>
      </c>
      <c r="AK5" s="150">
        <f t="shared" si="0"/>
        <v>-5.4331339999999922E-3</v>
      </c>
      <c r="AL5" s="172">
        <v>-0.11637001</v>
      </c>
      <c r="AM5" s="172">
        <v>-3.5154588899999999E-2</v>
      </c>
      <c r="AN5" s="149">
        <v>8.1215419999999997E-2</v>
      </c>
      <c r="AO5" s="155">
        <f t="shared" ref="AO5:AO12" si="2">AJ32-AJ5</f>
        <v>5.3873735000000006E-2</v>
      </c>
      <c r="AQ5" s="154" t="s">
        <v>453</v>
      </c>
    </row>
    <row r="6" spans="1:43" x14ac:dyDescent="0.25">
      <c r="A6">
        <v>11</v>
      </c>
      <c r="B6">
        <v>0</v>
      </c>
      <c r="C6">
        <v>33.81</v>
      </c>
      <c r="D6" s="156">
        <v>35.018169999999998</v>
      </c>
      <c r="E6" s="156">
        <v>5.7754500000000002</v>
      </c>
      <c r="F6" s="158">
        <v>176266</v>
      </c>
      <c r="G6" s="158">
        <v>23.96</v>
      </c>
      <c r="H6" s="158">
        <v>226.65</v>
      </c>
      <c r="I6" s="158">
        <v>31.06</v>
      </c>
      <c r="J6" s="158">
        <v>37.590000000000003</v>
      </c>
      <c r="K6" s="158">
        <v>6.53</v>
      </c>
      <c r="L6" s="173">
        <v>27.222947368421053</v>
      </c>
      <c r="M6" s="174">
        <v>0.89569641713503112</v>
      </c>
      <c r="N6" s="182">
        <v>0.03</v>
      </c>
      <c r="O6" s="168">
        <v>-2.52</v>
      </c>
      <c r="P6" s="169">
        <v>-3.1084034300000001</v>
      </c>
      <c r="Q6" s="169">
        <v>3.1981638999999999</v>
      </c>
      <c r="R6" s="168">
        <v>117715</v>
      </c>
      <c r="S6" s="168">
        <v>-89.59</v>
      </c>
      <c r="T6" s="168">
        <v>92.54</v>
      </c>
      <c r="U6" s="191">
        <v>-4.1900000000000004</v>
      </c>
      <c r="V6" s="191">
        <v>-1.36</v>
      </c>
      <c r="W6" s="168">
        <v>2.83</v>
      </c>
      <c r="X6" s="80">
        <f t="shared" si="1"/>
        <v>-0.20999999999999996</v>
      </c>
      <c r="AF6" s="149" t="s">
        <v>460</v>
      </c>
      <c r="AG6" s="149">
        <v>1</v>
      </c>
      <c r="AH6" s="149">
        <v>12</v>
      </c>
      <c r="AI6" s="149">
        <v>71402</v>
      </c>
      <c r="AJ6" s="149">
        <v>-7.7401125000000001E-2</v>
      </c>
      <c r="AK6" s="150">
        <f t="shared" si="0"/>
        <v>1.5265865000000003E-2</v>
      </c>
      <c r="AL6" s="172">
        <v>-0.12026487</v>
      </c>
      <c r="AM6" s="172">
        <v>-4.3186627300000002E-2</v>
      </c>
      <c r="AN6" s="149">
        <v>7.7078240000000006E-2</v>
      </c>
      <c r="AO6" s="155">
        <f t="shared" si="2"/>
        <v>5.7401124999999997E-2</v>
      </c>
      <c r="AQ6" s="154" t="s">
        <v>454</v>
      </c>
    </row>
    <row r="7" spans="1:43" x14ac:dyDescent="0.25">
      <c r="A7">
        <v>12</v>
      </c>
      <c r="B7">
        <v>0</v>
      </c>
      <c r="C7">
        <v>31.35</v>
      </c>
      <c r="D7" s="156">
        <v>32.32687</v>
      </c>
      <c r="E7" s="156">
        <v>4.7889410000000003</v>
      </c>
      <c r="F7" s="158">
        <v>163420</v>
      </c>
      <c r="G7" s="158">
        <v>23.58</v>
      </c>
      <c r="H7" s="158">
        <v>245.19</v>
      </c>
      <c r="I7" s="158">
        <v>29.12</v>
      </c>
      <c r="J7" s="158">
        <v>34.36</v>
      </c>
      <c r="K7" s="158">
        <v>5.24</v>
      </c>
      <c r="L7" s="173">
        <v>26.252127659574469</v>
      </c>
      <c r="M7" s="174">
        <v>0.89679821436666507</v>
      </c>
      <c r="N7" s="182">
        <v>0.28999999999999998</v>
      </c>
      <c r="O7" s="168">
        <v>-1.93</v>
      </c>
      <c r="P7" s="169">
        <v>-2.3490103100000002</v>
      </c>
      <c r="Q7" s="169">
        <v>2.5433571000000001</v>
      </c>
      <c r="R7" s="168">
        <v>114783</v>
      </c>
      <c r="S7" s="168">
        <v>-195.75</v>
      </c>
      <c r="T7" s="168">
        <v>60.53</v>
      </c>
      <c r="U7" s="191">
        <v>-3.16</v>
      </c>
      <c r="V7" s="191">
        <v>-1.05</v>
      </c>
      <c r="W7" s="168">
        <v>2.11</v>
      </c>
      <c r="X7" s="80">
        <f t="shared" si="1"/>
        <v>0.44999999999999996</v>
      </c>
      <c r="AF7" s="149" t="s">
        <v>460</v>
      </c>
      <c r="AG7" s="149">
        <v>1</v>
      </c>
      <c r="AH7" s="149">
        <v>13</v>
      </c>
      <c r="AI7" s="149">
        <v>68091</v>
      </c>
      <c r="AJ7" s="149">
        <v>-6.5435360999999997E-2</v>
      </c>
      <c r="AK7" s="150">
        <f t="shared" si="0"/>
        <v>3.0761258E-2</v>
      </c>
      <c r="AL7" s="172">
        <v>-0.10091346</v>
      </c>
      <c r="AM7" s="172">
        <v>-3.6573756399999997E-2</v>
      </c>
      <c r="AN7" s="149">
        <v>6.43397E-2</v>
      </c>
      <c r="AO7" s="155">
        <f t="shared" si="2"/>
        <v>4.7435360999999995E-2</v>
      </c>
      <c r="AQ7" s="154" t="s">
        <v>455</v>
      </c>
    </row>
    <row r="8" spans="1:43" x14ac:dyDescent="0.25">
      <c r="A8">
        <v>13</v>
      </c>
      <c r="B8">
        <v>0</v>
      </c>
      <c r="C8">
        <v>29.85</v>
      </c>
      <c r="D8" s="156">
        <v>30.65494</v>
      </c>
      <c r="E8" s="156">
        <v>5.8000829999999999</v>
      </c>
      <c r="F8" s="158">
        <v>141958</v>
      </c>
      <c r="G8" s="158">
        <v>22.71</v>
      </c>
      <c r="H8" s="181">
        <v>1602.23</v>
      </c>
      <c r="I8" s="158">
        <v>28.11</v>
      </c>
      <c r="J8" s="158">
        <v>32.28</v>
      </c>
      <c r="K8" s="158">
        <v>4.17</v>
      </c>
      <c r="L8" s="173">
        <v>25.862926829268297</v>
      </c>
      <c r="M8" s="174">
        <v>0.93317788097602683</v>
      </c>
      <c r="N8" s="182">
        <v>0.64</v>
      </c>
      <c r="O8" s="168">
        <v>-1.03</v>
      </c>
      <c r="P8" s="169">
        <v>-1.2981270300000001</v>
      </c>
      <c r="Q8" s="169"/>
      <c r="R8" s="168">
        <v>106019</v>
      </c>
      <c r="S8" s="168">
        <v>-68.680000000000007</v>
      </c>
      <c r="T8" s="180">
        <v>1571.35</v>
      </c>
      <c r="U8" s="191">
        <v>-1.91</v>
      </c>
      <c r="V8" s="191">
        <v>-0.36</v>
      </c>
      <c r="W8" s="168">
        <v>1.55</v>
      </c>
      <c r="X8" s="80">
        <f t="shared" si="1"/>
        <v>0.83000000000000007</v>
      </c>
      <c r="AF8" s="149" t="s">
        <v>460</v>
      </c>
      <c r="AG8" s="149">
        <v>1</v>
      </c>
      <c r="AH8" s="149">
        <v>14</v>
      </c>
      <c r="AI8" s="149">
        <v>59442</v>
      </c>
      <c r="AJ8" s="149">
        <v>-5.5759106000000003E-2</v>
      </c>
      <c r="AK8" s="150">
        <f t="shared" si="0"/>
        <v>3.2810172999999998E-2</v>
      </c>
      <c r="AL8" s="172">
        <v>-8.5479150000000004E-2</v>
      </c>
      <c r="AM8" s="172">
        <v>-3.0905787800000001E-2</v>
      </c>
      <c r="AN8" s="149">
        <v>5.4573360000000001E-2</v>
      </c>
      <c r="AO8" s="155">
        <f t="shared" si="2"/>
        <v>3.5759105999999999E-2</v>
      </c>
      <c r="AQ8" s="154" t="s">
        <v>456</v>
      </c>
    </row>
    <row r="9" spans="1:43" x14ac:dyDescent="0.25">
      <c r="A9">
        <v>14</v>
      </c>
      <c r="B9">
        <v>0</v>
      </c>
      <c r="C9">
        <v>28.78</v>
      </c>
      <c r="D9" s="156">
        <v>29.4329</v>
      </c>
      <c r="E9" s="156">
        <v>7.5344290000000003</v>
      </c>
      <c r="F9" s="158">
        <v>111200</v>
      </c>
      <c r="G9" s="158">
        <v>22.49</v>
      </c>
      <c r="H9" s="181">
        <v>1599.23</v>
      </c>
      <c r="I9" s="158">
        <v>27.23</v>
      </c>
      <c r="J9" s="158">
        <v>30.78</v>
      </c>
      <c r="K9" s="158">
        <v>3.55</v>
      </c>
      <c r="L9" s="173">
        <v>25.408666666666665</v>
      </c>
      <c r="M9" s="174">
        <v>1.0730599506354053</v>
      </c>
      <c r="N9" s="182">
        <v>0.68</v>
      </c>
      <c r="O9" s="168">
        <v>-0.65</v>
      </c>
      <c r="P9" s="169">
        <v>-0.79565448000000005</v>
      </c>
      <c r="Q9" s="169">
        <v>1.4594819000000001</v>
      </c>
      <c r="R9" s="168">
        <v>86519</v>
      </c>
      <c r="S9" s="168">
        <v>-60.42</v>
      </c>
      <c r="T9" s="168">
        <v>87.64</v>
      </c>
      <c r="U9" s="191">
        <v>-1.31</v>
      </c>
      <c r="V9" s="191">
        <v>-0.12</v>
      </c>
      <c r="W9" s="168">
        <v>1.19</v>
      </c>
      <c r="X9" s="80">
        <f t="shared" si="1"/>
        <v>0.83</v>
      </c>
      <c r="AF9" s="149" t="s">
        <v>460</v>
      </c>
      <c r="AG9" s="149">
        <v>1</v>
      </c>
      <c r="AH9" s="149">
        <v>15</v>
      </c>
      <c r="AI9" s="149">
        <v>48047</v>
      </c>
      <c r="AJ9" s="149">
        <v>-3.3164845999999998E-2</v>
      </c>
      <c r="AK9" s="150">
        <f t="shared" si="0"/>
        <v>2.1225453999999998E-2</v>
      </c>
      <c r="AL9" s="172">
        <v>-5.8010340000000001E-2</v>
      </c>
      <c r="AM9" s="172">
        <v>-1.2497642999999999E-2</v>
      </c>
      <c r="AN9" s="149">
        <v>4.5512700000000003E-2</v>
      </c>
      <c r="AO9" s="155">
        <f t="shared" si="2"/>
        <v>2.2164845999999998E-2</v>
      </c>
      <c r="AQ9" s="149" t="s">
        <v>462</v>
      </c>
    </row>
    <row r="10" spans="1:43" x14ac:dyDescent="0.25">
      <c r="A10">
        <v>15</v>
      </c>
      <c r="B10">
        <v>0</v>
      </c>
      <c r="C10">
        <v>28.11</v>
      </c>
      <c r="D10" s="156">
        <v>28.609100000000002</v>
      </c>
      <c r="E10" s="156">
        <v>3.3679540000000001</v>
      </c>
      <c r="F10" s="158">
        <v>86075</v>
      </c>
      <c r="G10" s="158">
        <v>22.17</v>
      </c>
      <c r="H10" s="158">
        <v>321.36</v>
      </c>
      <c r="I10" s="158">
        <v>26.69</v>
      </c>
      <c r="J10" s="158">
        <v>29.81</v>
      </c>
      <c r="K10" s="158">
        <v>3.12</v>
      </c>
      <c r="L10" s="173">
        <v>25.240135135135134</v>
      </c>
      <c r="M10" s="174">
        <v>1.1088640284287039</v>
      </c>
      <c r="N10" s="182">
        <v>0.56999999999999995</v>
      </c>
      <c r="O10" s="168">
        <v>-0.33</v>
      </c>
      <c r="P10" s="169">
        <v>-0.40260377000000003</v>
      </c>
      <c r="Q10" s="169">
        <v>1.5565515999999999</v>
      </c>
      <c r="R10" s="168">
        <v>65532</v>
      </c>
      <c r="S10" s="168">
        <v>-52.99</v>
      </c>
      <c r="T10" s="168">
        <v>157.41</v>
      </c>
      <c r="U10" s="191">
        <v>-0.87</v>
      </c>
      <c r="V10" s="191">
        <v>0.15</v>
      </c>
      <c r="W10" s="168">
        <v>1.02</v>
      </c>
      <c r="X10" s="80">
        <f t="shared" si="1"/>
        <v>0.51</v>
      </c>
      <c r="AF10" s="149" t="s">
        <v>460</v>
      </c>
      <c r="AG10" s="149">
        <v>1</v>
      </c>
      <c r="AH10" s="149">
        <v>16</v>
      </c>
      <c r="AI10" s="149">
        <v>41708</v>
      </c>
      <c r="AJ10" s="149">
        <v>-2.5862502999999998E-2</v>
      </c>
      <c r="AK10" s="150">
        <f t="shared" si="0"/>
        <v>1.8450727E-2</v>
      </c>
      <c r="AL10" s="172">
        <v>-4.676379E-2</v>
      </c>
      <c r="AM10" s="172">
        <v>-7.8493493000000008E-3</v>
      </c>
      <c r="AN10" s="149">
        <v>3.8914440000000002E-2</v>
      </c>
      <c r="AO10" s="155">
        <f t="shared" si="2"/>
        <v>1.7862502999999998E-2</v>
      </c>
      <c r="AQ10" s="149" t="s">
        <v>463</v>
      </c>
    </row>
    <row r="11" spans="1:43" x14ac:dyDescent="0.25">
      <c r="A11">
        <v>16</v>
      </c>
      <c r="B11">
        <v>0</v>
      </c>
      <c r="C11">
        <v>27.62</v>
      </c>
      <c r="D11" s="156">
        <v>28.0413</v>
      </c>
      <c r="E11" s="156">
        <v>3.038694</v>
      </c>
      <c r="F11" s="158">
        <v>68239</v>
      </c>
      <c r="G11" s="158">
        <v>22.04</v>
      </c>
      <c r="H11" s="158">
        <v>168.87</v>
      </c>
      <c r="I11" s="158">
        <v>26.26</v>
      </c>
      <c r="J11" s="158">
        <v>29.2</v>
      </c>
      <c r="K11" s="158">
        <v>2.94</v>
      </c>
      <c r="L11" s="173">
        <v>25.090724637681166</v>
      </c>
      <c r="M11" s="174">
        <v>1.1611091538602969</v>
      </c>
      <c r="N11" s="182">
        <v>0.22</v>
      </c>
      <c r="O11" s="168">
        <v>-0.2</v>
      </c>
      <c r="P11" s="169">
        <v>-0.24192114000000001</v>
      </c>
      <c r="Q11" s="169">
        <v>1.5496977999999999</v>
      </c>
      <c r="R11" s="168">
        <v>51001</v>
      </c>
      <c r="S11" s="168">
        <v>-157.54</v>
      </c>
      <c r="T11" s="168">
        <v>137.35</v>
      </c>
      <c r="U11" s="191">
        <v>-0.68</v>
      </c>
      <c r="V11" s="191">
        <v>0.25</v>
      </c>
      <c r="W11" s="168">
        <v>0.93</v>
      </c>
      <c r="X11" s="80">
        <f t="shared" si="1"/>
        <v>0.43</v>
      </c>
      <c r="AF11" s="149" t="s">
        <v>460</v>
      </c>
      <c r="AG11" s="149">
        <v>1</v>
      </c>
      <c r="AH11" s="149">
        <v>17</v>
      </c>
      <c r="AI11" s="149">
        <v>33289</v>
      </c>
      <c r="AJ11" s="149">
        <v>-1.7719179000000002E-2</v>
      </c>
      <c r="AK11" s="150">
        <f t="shared" si="0"/>
        <v>1.3937026000000002E-2</v>
      </c>
      <c r="AL11" s="172">
        <v>-3.6104999999999998E-2</v>
      </c>
      <c r="AM11" s="172">
        <v>-8.2987559999999998E-4</v>
      </c>
      <c r="AN11" s="149">
        <v>3.5275130000000002E-2</v>
      </c>
      <c r="AO11" s="155">
        <f t="shared" si="2"/>
        <v>1.1719179000000001E-2</v>
      </c>
      <c r="AQ11" s="149" t="s">
        <v>465</v>
      </c>
    </row>
    <row r="12" spans="1:43" x14ac:dyDescent="0.25">
      <c r="A12">
        <v>17</v>
      </c>
      <c r="B12">
        <v>0</v>
      </c>
      <c r="C12">
        <v>27.19</v>
      </c>
      <c r="D12" s="156">
        <v>27.57874</v>
      </c>
      <c r="E12" s="156">
        <v>2.9196529999999998</v>
      </c>
      <c r="F12" s="158">
        <v>50677</v>
      </c>
      <c r="G12" s="158">
        <v>21.7</v>
      </c>
      <c r="H12" s="158">
        <v>130.51</v>
      </c>
      <c r="I12" s="158">
        <v>25.87</v>
      </c>
      <c r="J12" s="158">
        <v>28.69</v>
      </c>
      <c r="K12" s="158">
        <v>2.82</v>
      </c>
      <c r="L12" s="173">
        <v>25.043636363636363</v>
      </c>
      <c r="M12" s="174">
        <v>1.1639252373077746</v>
      </c>
      <c r="N12" s="182">
        <v>0.24</v>
      </c>
      <c r="O12" s="168">
        <v>-0.1</v>
      </c>
      <c r="P12" s="169">
        <v>-0.11306521999999999</v>
      </c>
      <c r="Q12" s="169">
        <v>1.5280141</v>
      </c>
      <c r="R12" s="168">
        <v>38379</v>
      </c>
      <c r="S12" s="168">
        <v>-138.87</v>
      </c>
      <c r="T12" s="168">
        <v>64.94</v>
      </c>
      <c r="U12" s="191">
        <v>-0.54</v>
      </c>
      <c r="V12" s="191">
        <v>0.33</v>
      </c>
      <c r="W12" s="168">
        <v>0.87</v>
      </c>
      <c r="X12" s="80">
        <f t="shared" si="1"/>
        <v>0.31999999999999995</v>
      </c>
      <c r="AF12" s="149" t="s">
        <v>460</v>
      </c>
      <c r="AG12" s="149">
        <v>1</v>
      </c>
      <c r="AH12" s="149">
        <v>18</v>
      </c>
      <c r="AI12" s="149">
        <v>18990</v>
      </c>
      <c r="AJ12" s="149">
        <v>-1.0778711999999999E-2</v>
      </c>
      <c r="AK12" s="150">
        <f t="shared" si="0"/>
        <v>8.481621E-3</v>
      </c>
      <c r="AL12" s="172">
        <v>-2.8089409999999999E-2</v>
      </c>
      <c r="AM12" s="172">
        <v>5.6485051000000003E-3</v>
      </c>
      <c r="AN12" s="149">
        <v>3.3737919999999998E-2</v>
      </c>
      <c r="AO12" s="155">
        <f t="shared" si="2"/>
        <v>4.7787119999999992E-3</v>
      </c>
      <c r="AQ12" s="149" t="s">
        <v>492</v>
      </c>
    </row>
    <row r="13" spans="1:43" x14ac:dyDescent="0.25">
      <c r="A13">
        <v>18</v>
      </c>
      <c r="B13">
        <v>0</v>
      </c>
      <c r="C13">
        <v>26.37</v>
      </c>
      <c r="D13" s="156">
        <v>26.870069999999998</v>
      </c>
      <c r="E13" s="156">
        <v>3.1609150000000001</v>
      </c>
      <c r="F13" s="158">
        <v>21233</v>
      </c>
      <c r="G13" s="158">
        <v>21.32</v>
      </c>
      <c r="H13" s="158">
        <v>126.11</v>
      </c>
      <c r="I13" s="158">
        <v>25.12</v>
      </c>
      <c r="J13" s="158">
        <v>27.96</v>
      </c>
      <c r="K13" s="158">
        <v>2.84</v>
      </c>
      <c r="L13" s="175">
        <v>24.788400000000003</v>
      </c>
      <c r="M13" s="176">
        <v>1.2790372016737068</v>
      </c>
      <c r="N13" s="182">
        <v>0.28000000000000003</v>
      </c>
      <c r="O13" s="168">
        <v>-0.06</v>
      </c>
      <c r="P13" s="169">
        <v>-3.6579859999999999E-2</v>
      </c>
      <c r="Q13" s="169">
        <v>1.5880871999999999</v>
      </c>
      <c r="R13" s="168">
        <v>16435</v>
      </c>
      <c r="S13" s="168">
        <v>-55.26</v>
      </c>
      <c r="T13" s="168">
        <v>96.35</v>
      </c>
      <c r="U13" s="191">
        <v>-0.48</v>
      </c>
      <c r="V13" s="191">
        <v>0.36</v>
      </c>
      <c r="W13" s="168">
        <v>0.84</v>
      </c>
      <c r="X13" s="80">
        <f t="shared" si="1"/>
        <v>0.19</v>
      </c>
      <c r="AF13" s="149" t="s">
        <v>460</v>
      </c>
      <c r="AG13" s="149">
        <v>1</v>
      </c>
      <c r="AH13" s="149">
        <v>19</v>
      </c>
      <c r="AI13" s="149">
        <v>5421</v>
      </c>
      <c r="AJ13" s="149">
        <v>-8.3955720000000005E-3</v>
      </c>
      <c r="AK13" s="150">
        <f t="shared" si="0"/>
        <v>2.0134200000000001E-3</v>
      </c>
      <c r="AL13" s="149">
        <v>-2.3865290000000001E-2</v>
      </c>
      <c r="AM13" s="149">
        <v>7.4610835E-3</v>
      </c>
      <c r="AN13" s="149">
        <v>3.1326369999999999E-2</v>
      </c>
      <c r="AO13" s="155"/>
    </row>
    <row r="14" spans="1:43" s="159" customFormat="1" x14ac:dyDescent="0.25">
      <c r="A14" s="159">
        <v>19</v>
      </c>
      <c r="B14" s="159">
        <v>0</v>
      </c>
      <c r="C14" s="159">
        <v>25.15</v>
      </c>
      <c r="D14" s="160">
        <v>25.712409999999998</v>
      </c>
      <c r="E14" s="160">
        <v>3.1242130000000001</v>
      </c>
      <c r="F14" s="161">
        <v>8420</v>
      </c>
      <c r="G14" s="161">
        <v>21.54</v>
      </c>
      <c r="H14" s="161">
        <v>102.16</v>
      </c>
      <c r="I14" s="161">
        <v>24.24</v>
      </c>
      <c r="J14" s="161">
        <v>26.36</v>
      </c>
      <c r="K14" s="161">
        <v>2.12</v>
      </c>
      <c r="L14" s="161"/>
      <c r="M14" s="161"/>
      <c r="O14" s="166">
        <v>-0.16</v>
      </c>
      <c r="P14" s="167">
        <v>-0.15040000000000001</v>
      </c>
      <c r="Q14" s="167">
        <v>1.4308765000000001</v>
      </c>
      <c r="R14" s="166">
        <v>5350</v>
      </c>
      <c r="S14" s="166">
        <v>-34.869999999999997</v>
      </c>
      <c r="T14" s="166">
        <v>68.11</v>
      </c>
      <c r="U14" s="166">
        <v>-0.5</v>
      </c>
      <c r="V14" s="166">
        <v>0.2</v>
      </c>
      <c r="W14" s="166">
        <v>0.7</v>
      </c>
      <c r="X14" s="159">
        <f t="shared" si="1"/>
        <v>1.999999999999999E-2</v>
      </c>
      <c r="AF14" s="149" t="s">
        <v>460</v>
      </c>
      <c r="AG14" s="149">
        <v>1</v>
      </c>
      <c r="AH14" s="149">
        <v>20</v>
      </c>
      <c r="AI14" s="149">
        <v>3483</v>
      </c>
      <c r="AJ14" s="149">
        <v>-7.5532059999999998E-3</v>
      </c>
      <c r="AK14" s="150">
        <f t="shared" si="0"/>
        <v>3.7436779999999998E-3</v>
      </c>
      <c r="AL14" s="149">
        <v>-2.0683770000000001E-2</v>
      </c>
      <c r="AM14" s="149">
        <v>5.9347404999999997E-3</v>
      </c>
      <c r="AN14" s="149">
        <v>2.6618510000000001E-2</v>
      </c>
      <c r="AO14" s="155"/>
    </row>
    <row r="15" spans="1:43" s="159" customFormat="1" x14ac:dyDescent="0.25">
      <c r="A15" s="159">
        <v>20</v>
      </c>
      <c r="B15" s="159">
        <v>0</v>
      </c>
      <c r="C15" s="159">
        <v>24.88</v>
      </c>
      <c r="D15" s="160">
        <v>25.414300000000001</v>
      </c>
      <c r="E15" s="160">
        <v>3.2937240000000001</v>
      </c>
      <c r="F15" s="161">
        <v>6614</v>
      </c>
      <c r="G15" s="161">
        <v>21.34</v>
      </c>
      <c r="H15" s="161">
        <v>112.57</v>
      </c>
      <c r="I15" s="161">
        <v>24.02</v>
      </c>
      <c r="J15" s="161">
        <v>26.02</v>
      </c>
      <c r="K15" s="161">
        <v>2</v>
      </c>
      <c r="L15" s="161"/>
      <c r="M15" s="161"/>
      <c r="O15" s="166">
        <v>-0.09</v>
      </c>
      <c r="P15" s="167">
        <v>-8.9386679999999996E-2</v>
      </c>
      <c r="Q15" s="167">
        <v>0.78856159999999997</v>
      </c>
      <c r="R15" s="166">
        <v>3799</v>
      </c>
      <c r="S15" s="166">
        <v>-15.61</v>
      </c>
      <c r="T15" s="166">
        <v>11.06</v>
      </c>
      <c r="U15" s="166">
        <v>-0.38</v>
      </c>
      <c r="V15" s="166">
        <v>0.2</v>
      </c>
      <c r="W15" s="166">
        <v>0.57999999999999996</v>
      </c>
      <c r="X15" s="159">
        <f t="shared" si="1"/>
        <v>7.0000000000000007E-2</v>
      </c>
      <c r="AF15" s="149" t="s">
        <v>460</v>
      </c>
      <c r="AG15" s="149">
        <v>1</v>
      </c>
      <c r="AH15" s="149">
        <v>21</v>
      </c>
      <c r="AI15" s="149">
        <v>2949</v>
      </c>
      <c r="AJ15" s="149">
        <v>-4.6189459999999996E-3</v>
      </c>
      <c r="AK15" s="150">
        <f t="shared" si="0"/>
        <v>7.7237599999999953E-4</v>
      </c>
      <c r="AL15" s="149">
        <v>-1.639765E-2</v>
      </c>
      <c r="AM15" s="149">
        <v>7.1960013000000001E-3</v>
      </c>
      <c r="AN15" s="149">
        <v>2.3593650000000001E-2</v>
      </c>
      <c r="AO15" s="149"/>
    </row>
    <row r="16" spans="1:43" s="159" customFormat="1" x14ac:dyDescent="0.25">
      <c r="A16" s="159">
        <v>21</v>
      </c>
      <c r="B16" s="159">
        <v>0</v>
      </c>
      <c r="C16" s="159">
        <v>24.73</v>
      </c>
      <c r="D16" s="160">
        <v>25.230229999999999</v>
      </c>
      <c r="E16" s="160">
        <v>2.8692160000000002</v>
      </c>
      <c r="F16" s="161">
        <v>5543</v>
      </c>
      <c r="G16" s="161">
        <v>21.35</v>
      </c>
      <c r="H16" s="161">
        <v>98.67</v>
      </c>
      <c r="I16" s="161">
        <v>23.92</v>
      </c>
      <c r="J16" s="161">
        <v>25.83</v>
      </c>
      <c r="K16" s="161">
        <v>1.91</v>
      </c>
      <c r="L16" s="161"/>
      <c r="M16" s="161"/>
      <c r="O16" s="166">
        <v>-0.09</v>
      </c>
      <c r="P16" s="167">
        <v>-0.1014207</v>
      </c>
      <c r="Q16" s="167">
        <v>0.76767059999999998</v>
      </c>
      <c r="R16" s="166">
        <v>3266</v>
      </c>
      <c r="S16" s="166">
        <v>-11.61</v>
      </c>
      <c r="T16" s="166">
        <v>9.6</v>
      </c>
      <c r="U16" s="166">
        <v>-0.37</v>
      </c>
      <c r="V16" s="166">
        <v>0.19</v>
      </c>
      <c r="W16" s="166">
        <v>0.56000000000000005</v>
      </c>
      <c r="X16" s="159">
        <f t="shared" si="1"/>
        <v>1.0000000000000009E-2</v>
      </c>
      <c r="AF16" s="149" t="s">
        <v>460</v>
      </c>
      <c r="AG16" s="149">
        <v>0</v>
      </c>
      <c r="AH16" s="149">
        <v>8</v>
      </c>
      <c r="AI16" s="149">
        <v>43937</v>
      </c>
      <c r="AJ16" s="149">
        <v>-0.15091965900000001</v>
      </c>
      <c r="AK16" s="149"/>
      <c r="AL16" s="149">
        <v>-0.22036674000000001</v>
      </c>
      <c r="AM16" s="149">
        <v>-9.3733971999999999E-2</v>
      </c>
      <c r="AN16" s="149">
        <v>0.12663276000000001</v>
      </c>
      <c r="AO16" s="149"/>
    </row>
    <row r="17" spans="1:41" s="159" customFormat="1" x14ac:dyDescent="0.25">
      <c r="A17" s="163">
        <v>22</v>
      </c>
      <c r="B17" s="163">
        <v>0</v>
      </c>
      <c r="C17" s="163">
        <v>24.61</v>
      </c>
      <c r="D17" s="164">
        <v>25.21482</v>
      </c>
      <c r="E17" s="164">
        <v>2.9532829999999999</v>
      </c>
      <c r="F17" s="165">
        <v>2269</v>
      </c>
      <c r="G17" s="165">
        <v>21.27</v>
      </c>
      <c r="H17" s="165">
        <v>64.900000000000006</v>
      </c>
      <c r="I17" s="165">
        <v>23.79</v>
      </c>
      <c r="J17" s="165">
        <v>25.78</v>
      </c>
      <c r="K17" s="165">
        <v>1.99</v>
      </c>
      <c r="L17" s="165"/>
      <c r="M17" s="165"/>
      <c r="N17" s="163"/>
      <c r="O17" s="170"/>
      <c r="P17" s="171"/>
      <c r="Q17" s="171"/>
      <c r="R17" s="170"/>
      <c r="S17" s="170"/>
      <c r="T17" s="170"/>
      <c r="U17" s="170"/>
      <c r="V17" s="170"/>
      <c r="W17" s="170"/>
      <c r="AF17" s="149" t="s">
        <v>460</v>
      </c>
      <c r="AG17" s="149">
        <v>0</v>
      </c>
      <c r="AH17" s="149">
        <v>9</v>
      </c>
      <c r="AI17" s="149">
        <v>77686</v>
      </c>
      <c r="AJ17" s="149">
        <v>-0.116685363</v>
      </c>
      <c r="AK17" s="149"/>
      <c r="AL17" s="149">
        <v>-0.17573061000000001</v>
      </c>
      <c r="AM17" s="149">
        <v>-6.9183180999999996E-2</v>
      </c>
      <c r="AN17" s="149">
        <v>0.10654743</v>
      </c>
      <c r="AO17" s="149"/>
    </row>
    <row r="18" spans="1:41" s="159" customFormat="1" x14ac:dyDescent="0.25">
      <c r="A18" s="159">
        <v>7</v>
      </c>
      <c r="B18" s="159">
        <v>1</v>
      </c>
      <c r="C18" s="159">
        <v>49.72</v>
      </c>
      <c r="D18" s="160">
        <v>52.116930000000004</v>
      </c>
      <c r="E18" s="160">
        <v>12.042085</v>
      </c>
      <c r="F18" s="161">
        <v>42433</v>
      </c>
      <c r="G18" s="161">
        <v>21.63</v>
      </c>
      <c r="H18" s="161">
        <v>224.9</v>
      </c>
      <c r="I18" s="161">
        <v>43.72</v>
      </c>
      <c r="J18" s="161">
        <v>57.87</v>
      </c>
      <c r="K18" s="161">
        <v>14.15</v>
      </c>
      <c r="L18" s="161"/>
      <c r="M18" s="161"/>
      <c r="O18" s="166"/>
      <c r="P18" s="167"/>
      <c r="Q18" s="167"/>
      <c r="R18" s="166"/>
      <c r="S18" s="166"/>
      <c r="T18" s="166"/>
      <c r="U18" s="166"/>
      <c r="V18" s="166"/>
      <c r="W18" s="166"/>
      <c r="AF18" s="149" t="s">
        <v>460</v>
      </c>
      <c r="AG18" s="149">
        <v>0</v>
      </c>
      <c r="AH18" s="149">
        <v>10</v>
      </c>
      <c r="AI18" s="149">
        <v>105107</v>
      </c>
      <c r="AJ18" s="149">
        <v>-0.10123631299999999</v>
      </c>
      <c r="AK18" s="149"/>
      <c r="AL18" s="172">
        <v>-0.15143635999999999</v>
      </c>
      <c r="AM18" s="172">
        <v>-6.1039459999999997E-2</v>
      </c>
      <c r="AN18" s="149">
        <v>9.0396900000000002E-2</v>
      </c>
      <c r="AO18" s="155">
        <f t="shared" ref="AO18:AO26" si="3">AJ41-AJ18</f>
        <v>7.8236313000000002E-2</v>
      </c>
    </row>
    <row r="19" spans="1:41" s="159" customFormat="1" x14ac:dyDescent="0.25">
      <c r="A19" s="159">
        <v>8</v>
      </c>
      <c r="B19" s="159">
        <v>1</v>
      </c>
      <c r="C19" s="159">
        <v>43.77</v>
      </c>
      <c r="D19" s="160">
        <v>45.803469999999997</v>
      </c>
      <c r="E19" s="160">
        <v>9.8599899999999998</v>
      </c>
      <c r="F19" s="161">
        <v>73225</v>
      </c>
      <c r="G19" s="161">
        <v>23.15</v>
      </c>
      <c r="H19" s="161">
        <v>176.79</v>
      </c>
      <c r="I19" s="161">
        <v>39</v>
      </c>
      <c r="J19" s="161">
        <v>50.33</v>
      </c>
      <c r="K19" s="161">
        <v>11.33</v>
      </c>
      <c r="L19" s="161"/>
      <c r="M19" s="161"/>
      <c r="O19" s="166">
        <v>-6.73</v>
      </c>
      <c r="P19" s="167">
        <v>-8.0599839600000003</v>
      </c>
      <c r="Q19" s="167">
        <v>7.0137130000000001</v>
      </c>
      <c r="R19" s="166">
        <v>29924</v>
      </c>
      <c r="S19" s="166">
        <v>-178.14</v>
      </c>
      <c r="T19" s="166">
        <v>83.72</v>
      </c>
      <c r="U19" s="166">
        <v>-10.76</v>
      </c>
      <c r="V19" s="166">
        <v>-3.96</v>
      </c>
      <c r="W19" s="166">
        <v>6.8</v>
      </c>
      <c r="AF19" s="149" t="s">
        <v>460</v>
      </c>
      <c r="AG19" s="149">
        <v>0</v>
      </c>
      <c r="AH19" s="149">
        <v>11</v>
      </c>
      <c r="AI19" s="149">
        <v>117715</v>
      </c>
      <c r="AJ19" s="149">
        <v>-7.5306868999999999E-2</v>
      </c>
      <c r="AK19" s="149"/>
      <c r="AL19" s="172">
        <v>-0.1184342</v>
      </c>
      <c r="AM19" s="172">
        <v>-4.1892404000000001E-2</v>
      </c>
      <c r="AN19" s="149">
        <v>7.6541799999999993E-2</v>
      </c>
      <c r="AO19" s="155">
        <f t="shared" si="3"/>
        <v>5.9306868999999998E-2</v>
      </c>
    </row>
    <row r="20" spans="1:41" x14ac:dyDescent="0.25">
      <c r="A20">
        <v>9</v>
      </c>
      <c r="B20">
        <v>1</v>
      </c>
      <c r="C20">
        <v>39.99</v>
      </c>
      <c r="D20" s="156">
        <v>41.825719999999997</v>
      </c>
      <c r="E20" s="156">
        <v>8.7724229999999999</v>
      </c>
      <c r="F20" s="158">
        <v>100736</v>
      </c>
      <c r="G20" s="158">
        <v>20.84</v>
      </c>
      <c r="H20" s="158">
        <v>420</v>
      </c>
      <c r="I20" s="158">
        <v>35.799999999999997</v>
      </c>
      <c r="J20" s="158">
        <v>45.79</v>
      </c>
      <c r="K20" s="158">
        <v>9.99</v>
      </c>
      <c r="L20" s="173">
        <v>29.529800000000002</v>
      </c>
      <c r="M20" s="174">
        <v>0.69128190101193121</v>
      </c>
      <c r="O20" s="168">
        <v>-4.45</v>
      </c>
      <c r="P20" s="169">
        <v>-5.43490232</v>
      </c>
      <c r="Q20" s="169">
        <v>5.3689220000000004</v>
      </c>
      <c r="R20" s="168">
        <v>50984</v>
      </c>
      <c r="S20" s="168">
        <v>-124.66</v>
      </c>
      <c r="T20" s="168">
        <v>70.61</v>
      </c>
      <c r="U20" s="191">
        <v>-7.3550000000000004</v>
      </c>
      <c r="V20" s="191">
        <v>-2.48</v>
      </c>
      <c r="W20" s="168">
        <v>4.875</v>
      </c>
      <c r="AF20" s="149" t="s">
        <v>460</v>
      </c>
      <c r="AG20" s="149">
        <v>0</v>
      </c>
      <c r="AH20" s="149">
        <v>12</v>
      </c>
      <c r="AI20" s="149">
        <v>114783</v>
      </c>
      <c r="AJ20" s="149">
        <v>-6.2135259999999998E-2</v>
      </c>
      <c r="AL20" s="172">
        <v>-9.701883E-2</v>
      </c>
      <c r="AM20" s="172">
        <v>-3.4260969000000002E-2</v>
      </c>
      <c r="AN20" s="149">
        <v>6.2757859999999999E-2</v>
      </c>
      <c r="AO20" s="155">
        <f t="shared" si="3"/>
        <v>4.6135259999999997E-2</v>
      </c>
    </row>
    <row r="21" spans="1:41" x14ac:dyDescent="0.25">
      <c r="A21">
        <v>10</v>
      </c>
      <c r="B21">
        <v>1</v>
      </c>
      <c r="C21">
        <v>36.49</v>
      </c>
      <c r="D21" s="156">
        <v>38.099670000000003</v>
      </c>
      <c r="E21" s="156">
        <v>7.4819560000000003</v>
      </c>
      <c r="F21" s="158">
        <v>113200</v>
      </c>
      <c r="G21" s="158">
        <v>24.42</v>
      </c>
      <c r="H21" s="158">
        <v>151.02000000000001</v>
      </c>
      <c r="I21" s="158">
        <v>32.909999999999997</v>
      </c>
      <c r="J21" s="158">
        <v>41.46</v>
      </c>
      <c r="K21" s="158">
        <v>8.5500000000000007</v>
      </c>
      <c r="L21" s="173">
        <v>28.123229166666665</v>
      </c>
      <c r="M21" s="174">
        <v>0.9663196537614327</v>
      </c>
      <c r="O21" s="168">
        <v>-3.38</v>
      </c>
      <c r="P21" s="169">
        <v>-4.1660759199999999</v>
      </c>
      <c r="Q21" s="169">
        <v>4.5787630000000004</v>
      </c>
      <c r="R21" s="168">
        <v>66938</v>
      </c>
      <c r="S21" s="168">
        <v>-388.22</v>
      </c>
      <c r="T21" s="168">
        <v>50.15</v>
      </c>
      <c r="U21" s="191">
        <v>-5.56</v>
      </c>
      <c r="V21" s="191">
        <v>-1.89</v>
      </c>
      <c r="W21" s="168">
        <v>3.67</v>
      </c>
      <c r="AF21" s="149" t="s">
        <v>460</v>
      </c>
      <c r="AG21" s="149">
        <v>0</v>
      </c>
      <c r="AH21" s="149">
        <v>13</v>
      </c>
      <c r="AI21" s="149">
        <v>106019</v>
      </c>
      <c r="AJ21" s="149">
        <v>-3.4674102999999998E-2</v>
      </c>
      <c r="AL21" s="172">
        <v>-6.2432380000000003E-2</v>
      </c>
      <c r="AM21" s="172">
        <v>-1.2470019000000001E-2</v>
      </c>
      <c r="AN21" s="149">
        <v>4.9962359999999997E-2</v>
      </c>
      <c r="AO21" s="155">
        <f t="shared" si="3"/>
        <v>2.7674102999999999E-2</v>
      </c>
    </row>
    <row r="22" spans="1:41" x14ac:dyDescent="0.25">
      <c r="A22">
        <v>11</v>
      </c>
      <c r="B22">
        <v>1</v>
      </c>
      <c r="C22">
        <v>33.770000000000003</v>
      </c>
      <c r="D22" s="156">
        <v>35.148119999999999</v>
      </c>
      <c r="E22" s="156">
        <v>6.3601029999999996</v>
      </c>
      <c r="F22" s="158">
        <v>110891</v>
      </c>
      <c r="G22" s="158">
        <v>22.29</v>
      </c>
      <c r="H22" s="158">
        <v>141.77000000000001</v>
      </c>
      <c r="I22" s="158">
        <v>30.8</v>
      </c>
      <c r="J22" s="158">
        <v>37.9</v>
      </c>
      <c r="K22" s="158">
        <v>7.1</v>
      </c>
      <c r="L22" s="173">
        <v>27.024456521739133</v>
      </c>
      <c r="M22" s="174">
        <v>1.1098998708728613</v>
      </c>
      <c r="O22" s="168">
        <v>-2.31</v>
      </c>
      <c r="P22" s="169">
        <v>-2.97164793</v>
      </c>
      <c r="Q22" s="169">
        <v>3.5160733999999998</v>
      </c>
      <c r="R22" s="168">
        <v>73389</v>
      </c>
      <c r="S22" s="168">
        <v>-56.77</v>
      </c>
      <c r="T22" s="168">
        <v>60.67</v>
      </c>
      <c r="U22" s="191">
        <v>-4.08</v>
      </c>
      <c r="V22" s="191">
        <v>-1.1399999999999999</v>
      </c>
      <c r="W22" s="168">
        <v>2.94</v>
      </c>
      <c r="AF22" s="149" t="s">
        <v>460</v>
      </c>
      <c r="AG22" s="149">
        <v>0</v>
      </c>
      <c r="AH22" s="149">
        <v>14</v>
      </c>
      <c r="AI22" s="149">
        <v>86519</v>
      </c>
      <c r="AJ22" s="149">
        <v>-2.2948933000000001E-2</v>
      </c>
      <c r="AL22" s="172">
        <v>-4.5162460000000001E-2</v>
      </c>
      <c r="AM22" s="172">
        <v>-4.1129239999999996E-3</v>
      </c>
      <c r="AN22" s="149">
        <v>4.1049540000000002E-2</v>
      </c>
      <c r="AO22" s="155">
        <f t="shared" si="3"/>
        <v>1.5948933000000002E-2</v>
      </c>
    </row>
    <row r="23" spans="1:41" x14ac:dyDescent="0.25">
      <c r="A23">
        <v>12</v>
      </c>
      <c r="B23">
        <v>1</v>
      </c>
      <c r="C23">
        <v>30.88</v>
      </c>
      <c r="D23" s="156">
        <v>32.029029999999999</v>
      </c>
      <c r="E23" s="156">
        <v>5.359089</v>
      </c>
      <c r="F23" s="158">
        <v>105016</v>
      </c>
      <c r="G23" s="158">
        <v>21.57</v>
      </c>
      <c r="H23" s="158">
        <v>137.69999999999999</v>
      </c>
      <c r="I23" s="158">
        <v>28.4</v>
      </c>
      <c r="J23" s="158">
        <v>34.32</v>
      </c>
      <c r="K23" s="158">
        <v>5.92</v>
      </c>
      <c r="L23" s="173">
        <v>25.874712643678162</v>
      </c>
      <c r="M23" s="174">
        <v>1.588617095756967</v>
      </c>
      <c r="O23" s="168">
        <v>-2.38</v>
      </c>
      <c r="P23" s="169">
        <v>-2.8665358099999998</v>
      </c>
      <c r="Q23" s="169">
        <v>2.901618</v>
      </c>
      <c r="R23" s="168">
        <v>71402</v>
      </c>
      <c r="S23" s="168">
        <v>-58.48</v>
      </c>
      <c r="T23" s="168">
        <v>45.2</v>
      </c>
      <c r="U23" s="191">
        <v>-3.86</v>
      </c>
      <c r="V23" s="191">
        <v>-1.32</v>
      </c>
      <c r="W23" s="168">
        <v>2.54</v>
      </c>
      <c r="AF23" s="149" t="s">
        <v>460</v>
      </c>
      <c r="AG23" s="149">
        <v>0</v>
      </c>
      <c r="AH23" s="149">
        <v>15</v>
      </c>
      <c r="AI23" s="149">
        <v>65532</v>
      </c>
      <c r="AJ23" s="149">
        <v>-1.1939392E-2</v>
      </c>
      <c r="AL23" s="172">
        <v>-3.1118150000000001E-2</v>
      </c>
      <c r="AM23" s="172">
        <v>5.4009000000000001E-3</v>
      </c>
      <c r="AN23" s="149">
        <v>3.6519049999999997E-2</v>
      </c>
      <c r="AO23" s="155">
        <f t="shared" si="3"/>
        <v>1.1939392E-2</v>
      </c>
    </row>
    <row r="24" spans="1:41" x14ac:dyDescent="0.25">
      <c r="A24">
        <v>13</v>
      </c>
      <c r="B24">
        <v>1</v>
      </c>
      <c r="C24">
        <v>28.48</v>
      </c>
      <c r="D24" s="156">
        <v>29.376169999999998</v>
      </c>
      <c r="E24" s="156">
        <v>4.3021120000000002</v>
      </c>
      <c r="F24" s="158">
        <v>94732</v>
      </c>
      <c r="G24" s="158">
        <v>20.87</v>
      </c>
      <c r="H24" s="158">
        <v>150.01</v>
      </c>
      <c r="I24" s="158">
        <v>26.57</v>
      </c>
      <c r="J24" s="158">
        <v>31.13</v>
      </c>
      <c r="K24" s="158">
        <v>4.5599999999999996</v>
      </c>
      <c r="L24" s="173">
        <v>24.904268292682918</v>
      </c>
      <c r="M24" s="174">
        <v>1.5742605793117057</v>
      </c>
      <c r="O24" s="168">
        <v>-1.86</v>
      </c>
      <c r="P24" s="169">
        <v>-2.2380158899999998</v>
      </c>
      <c r="Q24" s="169">
        <v>2.2904298000000001</v>
      </c>
      <c r="R24" s="168">
        <v>68091</v>
      </c>
      <c r="S24" s="168">
        <v>-66.209999999999994</v>
      </c>
      <c r="T24" s="168">
        <v>35.450000000000003</v>
      </c>
      <c r="U24" s="191">
        <v>-3.01</v>
      </c>
      <c r="V24" s="191">
        <v>-1.03</v>
      </c>
      <c r="W24" s="168">
        <v>1.98</v>
      </c>
      <c r="AF24" s="149" t="s">
        <v>460</v>
      </c>
      <c r="AG24" s="149">
        <v>0</v>
      </c>
      <c r="AH24" s="149">
        <v>16</v>
      </c>
      <c r="AI24" s="149">
        <v>51001</v>
      </c>
      <c r="AJ24" s="149">
        <v>-7.4117760000000001E-3</v>
      </c>
      <c r="AL24" s="172">
        <v>-2.496756E-2</v>
      </c>
      <c r="AM24" s="172">
        <v>9.0695340000000006E-3</v>
      </c>
      <c r="AN24" s="149">
        <v>3.4037089999999999E-2</v>
      </c>
      <c r="AO24" s="155">
        <f t="shared" si="3"/>
        <v>4.4117760000000001E-3</v>
      </c>
    </row>
    <row r="25" spans="1:41" x14ac:dyDescent="0.25">
      <c r="A25">
        <v>14</v>
      </c>
      <c r="B25">
        <v>1</v>
      </c>
      <c r="C25">
        <v>26.5</v>
      </c>
      <c r="D25" s="156">
        <v>27.193059999999999</v>
      </c>
      <c r="E25" s="156">
        <v>3.5218479999999999</v>
      </c>
      <c r="F25" s="158">
        <v>79862</v>
      </c>
      <c r="G25" s="158">
        <v>19.760000000000002</v>
      </c>
      <c r="H25" s="158">
        <v>224.57</v>
      </c>
      <c r="I25" s="158">
        <v>25</v>
      </c>
      <c r="J25" s="158">
        <v>28.56</v>
      </c>
      <c r="K25" s="158">
        <v>3.56</v>
      </c>
      <c r="L25" s="173">
        <v>23.565774647887313</v>
      </c>
      <c r="M25" s="174">
        <v>1.188397074059762</v>
      </c>
      <c r="O25" s="168">
        <v>-1.48</v>
      </c>
      <c r="P25" s="169">
        <v>-1.73476919</v>
      </c>
      <c r="Q25" s="169">
        <v>1.8166825</v>
      </c>
      <c r="R25" s="168">
        <v>59442</v>
      </c>
      <c r="S25" s="168">
        <v>-58.92</v>
      </c>
      <c r="T25" s="168">
        <v>70.069999999999993</v>
      </c>
      <c r="U25" s="191">
        <v>-2.35</v>
      </c>
      <c r="V25" s="191">
        <v>-0.81</v>
      </c>
      <c r="W25" s="168">
        <v>1.54</v>
      </c>
      <c r="AF25" s="149" t="s">
        <v>460</v>
      </c>
      <c r="AG25" s="149">
        <v>0</v>
      </c>
      <c r="AH25" s="149">
        <v>17</v>
      </c>
      <c r="AI25" s="149">
        <v>38379</v>
      </c>
      <c r="AJ25" s="149">
        <v>-3.7821529999999999E-3</v>
      </c>
      <c r="AL25" s="172">
        <v>-2.0281899999999999E-2</v>
      </c>
      <c r="AM25" s="172">
        <v>1.2212795E-2</v>
      </c>
      <c r="AN25" s="149">
        <v>3.2494700000000001E-2</v>
      </c>
      <c r="AO25" s="155">
        <f t="shared" si="3"/>
        <v>2.7821529999999999E-3</v>
      </c>
    </row>
    <row r="26" spans="1:41" x14ac:dyDescent="0.25">
      <c r="A26">
        <v>15</v>
      </c>
      <c r="B26">
        <v>1</v>
      </c>
      <c r="C26">
        <v>25.34</v>
      </c>
      <c r="D26" s="156">
        <v>25.802869999999999</v>
      </c>
      <c r="E26" s="156">
        <v>2.7403149999999998</v>
      </c>
      <c r="F26" s="158">
        <v>66019</v>
      </c>
      <c r="G26" s="158">
        <v>19.54</v>
      </c>
      <c r="H26" s="158">
        <v>121.13</v>
      </c>
      <c r="I26" s="158">
        <v>24.13</v>
      </c>
      <c r="J26" s="158">
        <v>26.87</v>
      </c>
      <c r="K26" s="158">
        <v>2.74</v>
      </c>
      <c r="L26" s="173">
        <v>22.849384615384622</v>
      </c>
      <c r="M26" s="174">
        <v>1.0307171000738344</v>
      </c>
      <c r="O26" s="168">
        <v>-0.84</v>
      </c>
      <c r="P26" s="169">
        <v>-1.01826025</v>
      </c>
      <c r="Q26" s="169">
        <v>1.4614117</v>
      </c>
      <c r="R26" s="168">
        <v>48047</v>
      </c>
      <c r="S26" s="168">
        <v>-42.18</v>
      </c>
      <c r="T26" s="168">
        <v>91.42</v>
      </c>
      <c r="U26" s="191">
        <v>-1.5</v>
      </c>
      <c r="V26" s="191">
        <v>-0.31</v>
      </c>
      <c r="W26" s="168">
        <v>1.19</v>
      </c>
      <c r="AF26" s="149" t="s">
        <v>460</v>
      </c>
      <c r="AG26" s="149">
        <v>0</v>
      </c>
      <c r="AH26" s="149">
        <v>18</v>
      </c>
      <c r="AI26" s="149">
        <v>16435</v>
      </c>
      <c r="AJ26" s="149">
        <v>-2.2970909999999998E-3</v>
      </c>
      <c r="AL26" s="172">
        <v>-1.840787E-2</v>
      </c>
      <c r="AM26" s="172">
        <v>1.3479232000000001E-2</v>
      </c>
      <c r="AN26" s="149">
        <v>3.1887110000000003E-2</v>
      </c>
      <c r="AO26" s="155">
        <f t="shared" si="3"/>
        <v>2.2970909999999998E-3</v>
      </c>
    </row>
    <row r="27" spans="1:41" x14ac:dyDescent="0.25">
      <c r="A27">
        <v>16</v>
      </c>
      <c r="B27">
        <v>1</v>
      </c>
      <c r="C27">
        <v>24.52</v>
      </c>
      <c r="D27" s="156">
        <v>24.868860000000002</v>
      </c>
      <c r="E27" s="156">
        <v>2.4795430000000001</v>
      </c>
      <c r="F27" s="158">
        <v>59575</v>
      </c>
      <c r="G27" s="158">
        <v>19.38</v>
      </c>
      <c r="H27" s="158">
        <v>145.63999999999999</v>
      </c>
      <c r="I27" s="158">
        <v>23.41</v>
      </c>
      <c r="J27" s="158">
        <v>25.85</v>
      </c>
      <c r="K27" s="158">
        <v>2.44</v>
      </c>
      <c r="L27" s="173">
        <v>22.369402985074625</v>
      </c>
      <c r="M27" s="174">
        <v>1.0163912402831332</v>
      </c>
      <c r="O27" s="168">
        <v>-0.63</v>
      </c>
      <c r="P27" s="169">
        <v>-0.72528243999999997</v>
      </c>
      <c r="Q27" s="169">
        <v>1.3751409999999999</v>
      </c>
      <c r="R27" s="168">
        <v>41708</v>
      </c>
      <c r="S27" s="168">
        <v>-96.36</v>
      </c>
      <c r="T27" s="168">
        <v>77.55</v>
      </c>
      <c r="U27" s="191">
        <v>-1.1599999999999999</v>
      </c>
      <c r="V27" s="191">
        <v>-0.19</v>
      </c>
      <c r="W27" s="168">
        <v>0.97</v>
      </c>
      <c r="AF27" s="149" t="s">
        <v>460</v>
      </c>
      <c r="AG27" s="149">
        <v>0</v>
      </c>
      <c r="AH27" s="149">
        <v>19</v>
      </c>
      <c r="AI27" s="149">
        <v>5350</v>
      </c>
      <c r="AJ27" s="149">
        <v>-6.3821520000000003E-3</v>
      </c>
      <c r="AL27" s="149">
        <v>-2.0070299999999999E-2</v>
      </c>
      <c r="AM27" s="149">
        <v>7.8756880000000005E-3</v>
      </c>
      <c r="AN27" s="149">
        <v>2.794599E-2</v>
      </c>
    </row>
    <row r="28" spans="1:41" x14ac:dyDescent="0.25">
      <c r="A28">
        <v>17</v>
      </c>
      <c r="B28">
        <v>1</v>
      </c>
      <c r="C28">
        <v>23.91</v>
      </c>
      <c r="D28" s="156">
        <v>24.20656</v>
      </c>
      <c r="E28" s="156">
        <v>2.3793869999999999</v>
      </c>
      <c r="F28" s="158">
        <v>46649</v>
      </c>
      <c r="G28" s="158">
        <v>18.940000000000001</v>
      </c>
      <c r="H28" s="158">
        <v>116.23</v>
      </c>
      <c r="I28" s="158">
        <v>22.85</v>
      </c>
      <c r="J28" s="158">
        <v>25.12</v>
      </c>
      <c r="K28" s="158">
        <v>2.27</v>
      </c>
      <c r="L28" s="173">
        <v>22.019848484848485</v>
      </c>
      <c r="M28" s="174">
        <v>1.0422866760884533</v>
      </c>
      <c r="O28" s="168">
        <v>-0.42</v>
      </c>
      <c r="P28" s="169">
        <v>-0.46030310000000002</v>
      </c>
      <c r="Q28" s="169">
        <v>1.4851957</v>
      </c>
      <c r="R28" s="168">
        <v>33289</v>
      </c>
      <c r="S28" s="168">
        <v>-122.49</v>
      </c>
      <c r="T28" s="168">
        <v>68.8</v>
      </c>
      <c r="U28" s="191">
        <v>-0.86</v>
      </c>
      <c r="V28" s="191">
        <v>-0.02</v>
      </c>
      <c r="W28" s="168">
        <v>0.84</v>
      </c>
      <c r="AF28" s="149" t="s">
        <v>460</v>
      </c>
      <c r="AG28" s="149">
        <v>0</v>
      </c>
      <c r="AH28" s="149">
        <v>20</v>
      </c>
      <c r="AI28" s="149">
        <v>3799</v>
      </c>
      <c r="AJ28" s="149">
        <v>-3.809528E-3</v>
      </c>
      <c r="AL28" s="149">
        <v>-1.5536589999999999E-2</v>
      </c>
      <c r="AM28" s="149">
        <v>8.0306360000000007E-3</v>
      </c>
      <c r="AN28" s="149">
        <v>2.356722E-2</v>
      </c>
    </row>
    <row r="29" spans="1:41" x14ac:dyDescent="0.25">
      <c r="A29">
        <v>18</v>
      </c>
      <c r="B29">
        <v>1</v>
      </c>
      <c r="C29">
        <v>23.26</v>
      </c>
      <c r="D29" s="156">
        <v>23.6112</v>
      </c>
      <c r="E29" s="156">
        <v>2.5980159999999999</v>
      </c>
      <c r="F29" s="158">
        <v>25445</v>
      </c>
      <c r="G29" s="158">
        <v>18.670000000000002</v>
      </c>
      <c r="H29" s="158">
        <v>104.64</v>
      </c>
      <c r="I29" s="158">
        <v>22.26</v>
      </c>
      <c r="J29" s="158">
        <v>24.46</v>
      </c>
      <c r="K29" s="158">
        <v>2.2000000000000002</v>
      </c>
      <c r="L29" s="175">
        <v>21.649814814814818</v>
      </c>
      <c r="M29" s="176">
        <v>0.87494795692289595</v>
      </c>
      <c r="O29" s="168">
        <v>-0.25</v>
      </c>
      <c r="P29" s="169">
        <v>-0.24598157000000001</v>
      </c>
      <c r="Q29" s="169">
        <v>1.2919613000000001</v>
      </c>
      <c r="R29" s="168">
        <v>18990</v>
      </c>
      <c r="S29" s="168">
        <v>-39.090000000000003</v>
      </c>
      <c r="T29" s="168">
        <v>68.489999999999995</v>
      </c>
      <c r="U29" s="191">
        <v>-0.65</v>
      </c>
      <c r="V29" s="191">
        <v>0.13</v>
      </c>
      <c r="W29" s="168">
        <v>0.78</v>
      </c>
      <c r="AF29" s="149" t="s">
        <v>460</v>
      </c>
      <c r="AG29" s="149">
        <v>0</v>
      </c>
      <c r="AH29" s="149">
        <v>21</v>
      </c>
      <c r="AI29" s="149">
        <v>3266</v>
      </c>
      <c r="AJ29" s="149">
        <v>-3.8465700000000001E-3</v>
      </c>
      <c r="AL29" s="149">
        <v>-1.4986360000000001E-2</v>
      </c>
      <c r="AM29" s="149">
        <v>7.7154260000000001E-3</v>
      </c>
      <c r="AN29" s="149">
        <v>2.2701789999999999E-2</v>
      </c>
    </row>
    <row r="30" spans="1:41" s="159" customFormat="1" x14ac:dyDescent="0.25">
      <c r="A30" s="159">
        <v>19</v>
      </c>
      <c r="B30" s="159">
        <v>1</v>
      </c>
      <c r="C30" s="159">
        <v>22.22</v>
      </c>
      <c r="D30" s="160">
        <v>22.656130000000001</v>
      </c>
      <c r="E30" s="160">
        <v>2.6451030000000002</v>
      </c>
      <c r="F30" s="161">
        <v>8229</v>
      </c>
      <c r="G30" s="161">
        <v>18.84</v>
      </c>
      <c r="H30" s="161">
        <v>102.64</v>
      </c>
      <c r="I30" s="161">
        <v>21.36</v>
      </c>
      <c r="J30" s="161">
        <v>23.36</v>
      </c>
      <c r="K30" s="161">
        <v>2</v>
      </c>
      <c r="L30" s="161"/>
      <c r="M30" s="161"/>
      <c r="O30" s="166">
        <v>-0.18</v>
      </c>
      <c r="P30" s="167">
        <v>-0.18539568000000001</v>
      </c>
      <c r="Q30" s="167">
        <v>1.1571407</v>
      </c>
      <c r="R30" s="166">
        <v>5421</v>
      </c>
      <c r="S30" s="166">
        <v>-48.91</v>
      </c>
      <c r="T30" s="166">
        <v>34.18</v>
      </c>
      <c r="U30" s="166">
        <v>-0.53</v>
      </c>
      <c r="V30" s="166">
        <v>0.16</v>
      </c>
      <c r="W30" s="166">
        <v>0.69</v>
      </c>
      <c r="AF30" s="149" t="s">
        <v>461</v>
      </c>
      <c r="AG30" s="149">
        <v>1</v>
      </c>
      <c r="AH30" s="149">
        <v>9</v>
      </c>
      <c r="AI30" s="152">
        <v>100</v>
      </c>
      <c r="AJ30" s="149"/>
      <c r="AK30" s="149"/>
      <c r="AL30" s="149"/>
      <c r="AM30" s="149"/>
      <c r="AN30" s="149"/>
      <c r="AO30" s="149"/>
    </row>
    <row r="31" spans="1:41" s="159" customFormat="1" x14ac:dyDescent="0.25">
      <c r="A31" s="159">
        <v>20</v>
      </c>
      <c r="B31" s="159">
        <v>1</v>
      </c>
      <c r="C31" s="159">
        <v>21.85</v>
      </c>
      <c r="D31" s="160">
        <v>22.232700000000001</v>
      </c>
      <c r="E31" s="160">
        <v>2.6025450000000001</v>
      </c>
      <c r="F31" s="161">
        <v>6176</v>
      </c>
      <c r="G31" s="161">
        <v>18.63</v>
      </c>
      <c r="H31" s="161">
        <v>105.28</v>
      </c>
      <c r="I31" s="161">
        <v>21.04</v>
      </c>
      <c r="J31" s="161">
        <v>22.89</v>
      </c>
      <c r="K31" s="161">
        <v>1.85</v>
      </c>
      <c r="L31" s="161"/>
      <c r="M31" s="161"/>
      <c r="O31" s="166">
        <v>-0.16</v>
      </c>
      <c r="P31" s="167">
        <v>-0.15836061000000001</v>
      </c>
      <c r="Q31" s="167">
        <v>0.81750860000000003</v>
      </c>
      <c r="R31" s="166">
        <v>3483</v>
      </c>
      <c r="S31" s="166">
        <v>-8.82</v>
      </c>
      <c r="T31" s="166">
        <v>27.72</v>
      </c>
      <c r="U31" s="166">
        <v>-0.45</v>
      </c>
      <c r="V31" s="166">
        <v>0.13</v>
      </c>
      <c r="W31" s="166">
        <v>0.57999999999999996</v>
      </c>
      <c r="AF31" s="149" t="s">
        <v>461</v>
      </c>
      <c r="AG31" s="149">
        <v>1</v>
      </c>
      <c r="AH31" s="149">
        <v>10</v>
      </c>
      <c r="AI31" s="152">
        <v>96</v>
      </c>
      <c r="AJ31" s="153">
        <v>-2.3E-2</v>
      </c>
      <c r="AK31" s="153">
        <v>-1E-3</v>
      </c>
      <c r="AL31" s="151"/>
      <c r="AM31" s="149"/>
      <c r="AN31" s="149"/>
      <c r="AO31" s="149"/>
    </row>
    <row r="32" spans="1:41" s="159" customFormat="1" x14ac:dyDescent="0.25">
      <c r="A32" s="159">
        <v>21</v>
      </c>
      <c r="B32" s="159">
        <v>1</v>
      </c>
      <c r="C32" s="159">
        <v>21.66</v>
      </c>
      <c r="D32" s="160">
        <v>22.04937</v>
      </c>
      <c r="E32" s="160">
        <v>2.6971340000000001</v>
      </c>
      <c r="F32" s="161">
        <v>5278</v>
      </c>
      <c r="G32" s="161">
        <v>18.47</v>
      </c>
      <c r="H32" s="161">
        <v>97.42</v>
      </c>
      <c r="I32" s="161">
        <v>20.88</v>
      </c>
      <c r="J32" s="161">
        <v>22.67</v>
      </c>
      <c r="K32" s="161">
        <v>1.79</v>
      </c>
      <c r="L32" s="161"/>
      <c r="M32" s="161"/>
      <c r="O32" s="166">
        <v>-0.1</v>
      </c>
      <c r="P32" s="167">
        <v>-7.8246860000000001E-2</v>
      </c>
      <c r="Q32" s="167">
        <v>0.73085389999999995</v>
      </c>
      <c r="R32" s="166">
        <v>2949</v>
      </c>
      <c r="S32" s="166">
        <v>-5.16</v>
      </c>
      <c r="T32" s="166">
        <v>23.08</v>
      </c>
      <c r="U32" s="166">
        <v>-0.35</v>
      </c>
      <c r="V32" s="166">
        <v>0.15</v>
      </c>
      <c r="W32" s="166">
        <v>0.5</v>
      </c>
      <c r="AF32" s="149" t="s">
        <v>461</v>
      </c>
      <c r="AG32" s="149">
        <v>1</v>
      </c>
      <c r="AH32" s="149">
        <v>11</v>
      </c>
      <c r="AI32" s="152">
        <v>92</v>
      </c>
      <c r="AJ32" s="153">
        <v>-1.6E-2</v>
      </c>
      <c r="AK32" s="153">
        <v>0</v>
      </c>
      <c r="AL32" s="151"/>
      <c r="AM32" s="149"/>
      <c r="AN32" s="149"/>
      <c r="AO32" s="149"/>
    </row>
    <row r="33" spans="1:41" s="159" customFormat="1" x14ac:dyDescent="0.25">
      <c r="A33" s="159">
        <v>22</v>
      </c>
      <c r="B33" s="159">
        <v>1</v>
      </c>
      <c r="C33" s="159">
        <v>21.55</v>
      </c>
      <c r="D33" s="160">
        <v>22.002700000000001</v>
      </c>
      <c r="E33" s="160">
        <v>3.1154899999999999</v>
      </c>
      <c r="F33" s="161">
        <v>2883</v>
      </c>
      <c r="G33" s="161">
        <v>18.66</v>
      </c>
      <c r="H33" s="161">
        <v>96.81</v>
      </c>
      <c r="I33" s="161">
        <v>20.77</v>
      </c>
      <c r="J33" s="161">
        <v>22.55</v>
      </c>
      <c r="K33" s="161">
        <v>1.78</v>
      </c>
      <c r="L33" s="161"/>
      <c r="M33" s="161"/>
      <c r="O33" s="162"/>
      <c r="P33" s="162"/>
      <c r="Q33" s="162"/>
      <c r="R33" s="162"/>
      <c r="S33" s="162"/>
      <c r="T33" s="162"/>
      <c r="U33" s="162"/>
      <c r="V33" s="162"/>
      <c r="W33" s="162"/>
      <c r="AF33" s="149" t="s">
        <v>461</v>
      </c>
      <c r="AG33" s="149">
        <v>1</v>
      </c>
      <c r="AH33" s="149">
        <v>12</v>
      </c>
      <c r="AI33" s="152">
        <v>87</v>
      </c>
      <c r="AJ33" s="153">
        <v>-0.02</v>
      </c>
      <c r="AK33" s="153">
        <v>4.0000000000000001E-3</v>
      </c>
      <c r="AL33" s="151"/>
      <c r="AM33" s="149"/>
      <c r="AN33" s="149"/>
      <c r="AO33" s="149"/>
    </row>
    <row r="34" spans="1:41" x14ac:dyDescent="0.25">
      <c r="AF34" s="149" t="s">
        <v>461</v>
      </c>
      <c r="AG34" s="149">
        <v>1</v>
      </c>
      <c r="AH34" s="149">
        <v>13</v>
      </c>
      <c r="AI34" s="152">
        <v>82</v>
      </c>
      <c r="AJ34" s="153">
        <v>-1.7999999999999999E-2</v>
      </c>
      <c r="AK34" s="153">
        <v>1.0999999999999999E-2</v>
      </c>
      <c r="AL34" s="151"/>
    </row>
    <row r="35" spans="1:41" x14ac:dyDescent="0.25">
      <c r="AF35" s="149" t="s">
        <v>461</v>
      </c>
      <c r="AG35" s="149">
        <v>1</v>
      </c>
      <c r="AH35" s="149">
        <v>14</v>
      </c>
      <c r="AI35" s="152">
        <v>71</v>
      </c>
      <c r="AJ35" s="153">
        <v>-0.02</v>
      </c>
      <c r="AK35" s="153">
        <v>1.2999999999999999E-2</v>
      </c>
      <c r="AL35" s="151"/>
    </row>
    <row r="36" spans="1:41" x14ac:dyDescent="0.25">
      <c r="AF36" s="149" t="s">
        <v>461</v>
      </c>
      <c r="AG36" s="149">
        <v>1</v>
      </c>
      <c r="AH36" s="149">
        <v>15</v>
      </c>
      <c r="AI36" s="152">
        <v>65</v>
      </c>
      <c r="AJ36" s="153">
        <v>-1.0999999999999999E-2</v>
      </c>
      <c r="AK36" s="153">
        <v>1.0999999999999999E-2</v>
      </c>
      <c r="AL36" s="151"/>
    </row>
    <row r="37" spans="1:41" x14ac:dyDescent="0.25">
      <c r="AF37" s="149" t="s">
        <v>461</v>
      </c>
      <c r="AG37" s="149">
        <v>1</v>
      </c>
      <c r="AH37" s="149">
        <v>16</v>
      </c>
      <c r="AI37" s="152">
        <v>67</v>
      </c>
      <c r="AJ37" s="153">
        <v>-8.0000000000000002E-3</v>
      </c>
      <c r="AK37" s="153">
        <v>5.0000000000000001E-3</v>
      </c>
      <c r="AL37" s="151"/>
    </row>
    <row r="38" spans="1:41" x14ac:dyDescent="0.25">
      <c r="B38" t="s">
        <v>205</v>
      </c>
      <c r="AF38" s="149" t="s">
        <v>461</v>
      </c>
      <c r="AG38" s="149">
        <v>1</v>
      </c>
      <c r="AH38" s="149">
        <v>17</v>
      </c>
      <c r="AI38" s="152">
        <v>66</v>
      </c>
      <c r="AJ38" s="153">
        <v>-6.0000000000000001E-3</v>
      </c>
      <c r="AK38" s="153">
        <v>5.0000000000000001E-3</v>
      </c>
      <c r="AL38" s="151"/>
    </row>
    <row r="39" spans="1:41" x14ac:dyDescent="0.25">
      <c r="B39" t="s">
        <v>485</v>
      </c>
      <c r="AF39" s="149" t="s">
        <v>461</v>
      </c>
      <c r="AG39" s="149">
        <v>1</v>
      </c>
      <c r="AH39" s="149">
        <v>18</v>
      </c>
      <c r="AI39" s="152">
        <v>54</v>
      </c>
      <c r="AJ39" s="153">
        <v>-6.0000000000000001E-3</v>
      </c>
      <c r="AK39" s="153">
        <v>6.0000000000000001E-3</v>
      </c>
      <c r="AL39" s="151"/>
    </row>
    <row r="40" spans="1:41" x14ac:dyDescent="0.25">
      <c r="B40" t="s">
        <v>486</v>
      </c>
      <c r="T40" t="s">
        <v>212</v>
      </c>
      <c r="AF40" s="149" t="s">
        <v>461</v>
      </c>
      <c r="AG40" s="149">
        <v>0</v>
      </c>
      <c r="AH40" s="149">
        <v>9</v>
      </c>
      <c r="AI40" s="152">
        <v>100</v>
      </c>
    </row>
    <row r="41" spans="1:41" x14ac:dyDescent="0.25">
      <c r="AF41" s="149" t="s">
        <v>461</v>
      </c>
      <c r="AG41" s="149">
        <v>0</v>
      </c>
      <c r="AH41" s="149">
        <v>10</v>
      </c>
      <c r="AI41" s="152">
        <v>96</v>
      </c>
      <c r="AJ41" s="153">
        <v>-2.3E-2</v>
      </c>
    </row>
    <row r="42" spans="1:41" x14ac:dyDescent="0.25">
      <c r="AF42" s="149" t="s">
        <v>461</v>
      </c>
      <c r="AG42" s="149">
        <v>0</v>
      </c>
      <c r="AH42" s="149">
        <v>11</v>
      </c>
      <c r="AI42" s="152">
        <v>95</v>
      </c>
      <c r="AJ42" s="153">
        <v>-1.6E-2</v>
      </c>
    </row>
    <row r="43" spans="1:41" x14ac:dyDescent="0.25">
      <c r="AF43" s="149" t="s">
        <v>461</v>
      </c>
      <c r="AG43" s="149">
        <v>0</v>
      </c>
      <c r="AH43" s="149">
        <v>12</v>
      </c>
      <c r="AI43" s="152">
        <v>94</v>
      </c>
      <c r="AJ43" s="153">
        <v>-1.6E-2</v>
      </c>
    </row>
    <row r="44" spans="1:41" x14ac:dyDescent="0.25">
      <c r="AF44" s="149" t="s">
        <v>461</v>
      </c>
      <c r="AG44" s="149">
        <v>0</v>
      </c>
      <c r="AH44" s="149">
        <v>13</v>
      </c>
      <c r="AI44" s="152">
        <v>82</v>
      </c>
      <c r="AJ44" s="153">
        <v>-7.0000000000000001E-3</v>
      </c>
    </row>
    <row r="45" spans="1:41" x14ac:dyDescent="0.25">
      <c r="AF45" s="149" t="s">
        <v>461</v>
      </c>
      <c r="AG45" s="149">
        <v>0</v>
      </c>
      <c r="AH45" s="149">
        <v>14</v>
      </c>
      <c r="AI45" s="152">
        <v>75</v>
      </c>
      <c r="AJ45" s="153">
        <v>-7.0000000000000001E-3</v>
      </c>
    </row>
    <row r="46" spans="1:41" x14ac:dyDescent="0.25">
      <c r="AF46" s="149" t="s">
        <v>461</v>
      </c>
      <c r="AG46" s="149">
        <v>0</v>
      </c>
      <c r="AH46" s="149">
        <v>15</v>
      </c>
      <c r="AI46" s="152">
        <v>74</v>
      </c>
      <c r="AJ46" s="153">
        <v>0</v>
      </c>
    </row>
    <row r="47" spans="1:41" x14ac:dyDescent="0.25">
      <c r="AF47" s="149" t="s">
        <v>461</v>
      </c>
      <c r="AG47" s="149">
        <v>0</v>
      </c>
      <c r="AH47" s="149">
        <v>16</v>
      </c>
      <c r="AI47" s="152">
        <v>69</v>
      </c>
      <c r="AJ47" s="153">
        <v>-3.0000000000000001E-3</v>
      </c>
    </row>
    <row r="48" spans="1:41" x14ac:dyDescent="0.25">
      <c r="AF48" s="149" t="s">
        <v>461</v>
      </c>
      <c r="AG48" s="149">
        <v>0</v>
      </c>
      <c r="AH48" s="149">
        <v>17</v>
      </c>
      <c r="AI48" s="152">
        <v>66</v>
      </c>
      <c r="AJ48" s="153">
        <v>-1E-3</v>
      </c>
    </row>
    <row r="49" spans="32:36" x14ac:dyDescent="0.25">
      <c r="AF49" s="149" t="s">
        <v>461</v>
      </c>
      <c r="AG49" s="149">
        <v>0</v>
      </c>
      <c r="AH49" s="149">
        <v>18</v>
      </c>
      <c r="AI49" s="152">
        <v>50</v>
      </c>
      <c r="AJ49" s="153">
        <v>0</v>
      </c>
    </row>
    <row r="115" spans="12:32" x14ac:dyDescent="0.25">
      <c r="L115"/>
      <c r="M115"/>
    </row>
    <row r="118" spans="12:32" x14ac:dyDescent="0.25">
      <c r="P118" s="184"/>
      <c r="Q118" s="184"/>
      <c r="R118" s="184"/>
      <c r="S118" s="185">
        <v>8</v>
      </c>
      <c r="T118" s="185">
        <v>9</v>
      </c>
      <c r="U118" s="185">
        <v>10</v>
      </c>
      <c r="V118" s="185">
        <v>11</v>
      </c>
      <c r="W118" s="185">
        <v>12</v>
      </c>
      <c r="X118" s="185">
        <v>13</v>
      </c>
      <c r="Y118" s="185">
        <v>14</v>
      </c>
      <c r="Z118" s="185">
        <v>15</v>
      </c>
      <c r="AA118" s="185">
        <v>16</v>
      </c>
      <c r="AB118" s="185">
        <v>17</v>
      </c>
      <c r="AC118" s="185">
        <v>18</v>
      </c>
      <c r="AD118" s="185">
        <v>19</v>
      </c>
      <c r="AE118" s="185">
        <v>20</v>
      </c>
      <c r="AF118" s="185">
        <v>21</v>
      </c>
    </row>
    <row r="119" spans="12:32" x14ac:dyDescent="0.25">
      <c r="P119" s="184"/>
      <c r="Q119" s="184"/>
      <c r="R119" s="184"/>
      <c r="S119" s="185"/>
      <c r="T119" s="185"/>
      <c r="U119" s="186">
        <v>-0.09</v>
      </c>
      <c r="V119" s="186">
        <v>0</v>
      </c>
      <c r="W119" s="186">
        <v>0.3</v>
      </c>
      <c r="X119" s="186">
        <v>0.66</v>
      </c>
      <c r="Y119" s="186">
        <v>0.72</v>
      </c>
      <c r="Z119" s="186">
        <v>0.43</v>
      </c>
      <c r="AA119" s="186">
        <v>0.26</v>
      </c>
      <c r="AB119" s="186">
        <v>0.28000000000000003</v>
      </c>
      <c r="AC119" s="186">
        <v>0.13</v>
      </c>
      <c r="AD119" s="183"/>
      <c r="AE119" s="183"/>
      <c r="AF119" s="183"/>
    </row>
    <row r="120" spans="12:32" x14ac:dyDescent="0.25">
      <c r="P120" s="184"/>
      <c r="Q120" s="184"/>
      <c r="R120" s="184"/>
      <c r="S120" s="185"/>
      <c r="T120" s="185"/>
      <c r="U120" s="186">
        <v>0.74</v>
      </c>
      <c r="V120" s="186">
        <v>0.64</v>
      </c>
      <c r="W120" s="186">
        <v>0.57999999999999996</v>
      </c>
      <c r="X120" s="186">
        <v>0.57999999999999996</v>
      </c>
      <c r="Y120" s="186">
        <v>0.59</v>
      </c>
      <c r="Z120" s="186">
        <v>0.71</v>
      </c>
      <c r="AA120" s="186">
        <v>0.65</v>
      </c>
      <c r="AB120" s="186">
        <v>0.53</v>
      </c>
      <c r="AC120" s="186">
        <v>0.53</v>
      </c>
      <c r="AD120" s="183"/>
      <c r="AE120" s="183"/>
      <c r="AF120" s="183"/>
    </row>
    <row r="121" spans="12:32" x14ac:dyDescent="0.25"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</row>
    <row r="122" spans="12:32" x14ac:dyDescent="0.25">
      <c r="P122" s="184"/>
      <c r="Q122" s="184"/>
      <c r="R122" s="184" t="s">
        <v>494</v>
      </c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</row>
    <row r="123" spans="12:32" x14ac:dyDescent="0.25"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</row>
    <row r="124" spans="12:32" x14ac:dyDescent="0.25">
      <c r="P124" s="184"/>
      <c r="Q124" s="184"/>
      <c r="R124" s="184"/>
      <c r="S124" s="185">
        <v>8</v>
      </c>
      <c r="T124" s="185">
        <v>9</v>
      </c>
      <c r="U124" s="185">
        <v>10</v>
      </c>
      <c r="V124" s="185">
        <v>11</v>
      </c>
      <c r="W124" s="185">
        <v>12</v>
      </c>
      <c r="X124" s="185">
        <v>13</v>
      </c>
      <c r="Y124" s="185">
        <v>14</v>
      </c>
      <c r="Z124" s="185">
        <v>15</v>
      </c>
      <c r="AA124" s="185">
        <v>16</v>
      </c>
      <c r="AB124" s="185">
        <v>17</v>
      </c>
      <c r="AC124" s="185">
        <v>18</v>
      </c>
      <c r="AD124" s="185">
        <v>19</v>
      </c>
      <c r="AE124" s="185">
        <v>20</v>
      </c>
      <c r="AF124" s="185">
        <v>21</v>
      </c>
    </row>
    <row r="125" spans="12:32" x14ac:dyDescent="0.25">
      <c r="P125" s="184"/>
      <c r="Q125" s="184" t="s">
        <v>275</v>
      </c>
      <c r="R125" s="184" t="s">
        <v>462</v>
      </c>
      <c r="S125" s="185"/>
      <c r="T125" s="186"/>
      <c r="U125" s="187">
        <v>-1.54</v>
      </c>
      <c r="V125" s="187">
        <v>-1.02</v>
      </c>
      <c r="W125" s="187">
        <v>-0.96</v>
      </c>
      <c r="X125" s="187">
        <v>-0.4</v>
      </c>
      <c r="Y125" s="187">
        <v>-0.4</v>
      </c>
      <c r="Z125" s="187">
        <v>0</v>
      </c>
      <c r="AA125" s="187">
        <v>-0.19</v>
      </c>
      <c r="AB125" s="187">
        <v>-0.05</v>
      </c>
      <c r="AC125" s="187">
        <v>-0.01</v>
      </c>
      <c r="AD125" s="183"/>
      <c r="AE125" s="183"/>
      <c r="AF125" s="183"/>
    </row>
    <row r="126" spans="12:32" x14ac:dyDescent="0.25">
      <c r="P126" s="184"/>
      <c r="Q126" s="184"/>
      <c r="R126" s="184" t="s">
        <v>463</v>
      </c>
      <c r="S126" s="185"/>
      <c r="T126" s="188"/>
      <c r="U126" s="189">
        <v>-1.52</v>
      </c>
      <c r="V126" s="189">
        <v>-1.04</v>
      </c>
      <c r="W126" s="189">
        <v>-1.25</v>
      </c>
      <c r="X126" s="189">
        <v>-1.04</v>
      </c>
      <c r="Y126" s="189">
        <v>-1.08</v>
      </c>
      <c r="Z126" s="189">
        <v>-0.56999999999999995</v>
      </c>
      <c r="AA126" s="189">
        <v>-0.41</v>
      </c>
      <c r="AB126" s="189">
        <v>-0.28999999999999998</v>
      </c>
      <c r="AC126" s="189">
        <v>-0.28999999999999998</v>
      </c>
      <c r="AD126" s="183"/>
      <c r="AE126" s="183"/>
      <c r="AF126" s="183"/>
    </row>
    <row r="127" spans="12:32" x14ac:dyDescent="0.25"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</row>
    <row r="128" spans="12:32" x14ac:dyDescent="0.25">
      <c r="P128" s="184"/>
      <c r="Q128" s="184"/>
      <c r="R128" s="184"/>
      <c r="S128" s="185">
        <v>8</v>
      </c>
      <c r="T128" s="185">
        <v>9</v>
      </c>
      <c r="U128" s="185">
        <v>10</v>
      </c>
      <c r="V128" s="185">
        <v>11</v>
      </c>
      <c r="W128" s="185">
        <v>12</v>
      </c>
      <c r="X128" s="185">
        <v>13</v>
      </c>
      <c r="Y128" s="185">
        <v>14</v>
      </c>
      <c r="Z128" s="185">
        <v>15</v>
      </c>
      <c r="AA128" s="185">
        <v>16</v>
      </c>
      <c r="AB128" s="185">
        <v>17</v>
      </c>
      <c r="AC128" s="185">
        <v>18</v>
      </c>
      <c r="AD128" s="185">
        <v>19</v>
      </c>
      <c r="AE128" s="185">
        <v>20</v>
      </c>
      <c r="AF128" s="185">
        <v>21</v>
      </c>
    </row>
    <row r="129" spans="16:39" x14ac:dyDescent="0.25">
      <c r="P129" s="184"/>
      <c r="Q129" s="184" t="s">
        <v>492</v>
      </c>
      <c r="R129" s="184" t="s">
        <v>462</v>
      </c>
      <c r="S129" s="185">
        <v>-6.64</v>
      </c>
      <c r="T129" s="185">
        <v>-4.63</v>
      </c>
      <c r="U129" s="186">
        <v>-3.67</v>
      </c>
      <c r="V129" s="186">
        <v>-2.52</v>
      </c>
      <c r="W129" s="186">
        <v>-1.93</v>
      </c>
      <c r="X129" s="186">
        <v>-1.03</v>
      </c>
      <c r="Y129" s="186">
        <v>-0.65</v>
      </c>
      <c r="Z129" s="186">
        <v>-0.33</v>
      </c>
      <c r="AA129" s="186">
        <v>-0.2</v>
      </c>
      <c r="AB129" s="186">
        <v>-0.1</v>
      </c>
      <c r="AC129" s="186">
        <v>-0.06</v>
      </c>
      <c r="AD129" s="183">
        <v>-0.16</v>
      </c>
      <c r="AE129" s="183">
        <v>-0.09</v>
      </c>
      <c r="AF129" s="183">
        <v>-0.09</v>
      </c>
    </row>
    <row r="130" spans="16:39" x14ac:dyDescent="0.25">
      <c r="P130" s="184"/>
      <c r="Q130" s="184"/>
      <c r="R130" s="184" t="s">
        <v>463</v>
      </c>
      <c r="S130" s="185">
        <v>-6.73</v>
      </c>
      <c r="T130" s="185">
        <v>-4.45</v>
      </c>
      <c r="U130" s="190">
        <v>-3.38</v>
      </c>
      <c r="V130" s="190">
        <v>-2.31</v>
      </c>
      <c r="W130" s="190">
        <v>-2.38</v>
      </c>
      <c r="X130" s="190">
        <v>-1.86</v>
      </c>
      <c r="Y130" s="190">
        <v>-1.48</v>
      </c>
      <c r="Z130" s="190">
        <v>-0.84</v>
      </c>
      <c r="AA130" s="190">
        <v>-0.63</v>
      </c>
      <c r="AB130" s="190">
        <v>-0.42</v>
      </c>
      <c r="AC130" s="190">
        <v>-0.25</v>
      </c>
      <c r="AD130" s="183">
        <v>-0.18</v>
      </c>
      <c r="AE130" s="183">
        <v>-0.16</v>
      </c>
      <c r="AF130" s="183">
        <v>-0.1</v>
      </c>
    </row>
    <row r="131" spans="16:39" x14ac:dyDescent="0.25"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</row>
    <row r="132" spans="16:39" x14ac:dyDescent="0.25">
      <c r="P132" s="184"/>
      <c r="Q132" s="184"/>
      <c r="R132" s="184"/>
      <c r="S132" s="185">
        <v>8</v>
      </c>
      <c r="T132" s="185">
        <v>9</v>
      </c>
      <c r="U132" s="185">
        <v>10</v>
      </c>
      <c r="V132" s="185">
        <v>11</v>
      </c>
      <c r="W132" s="185">
        <v>12</v>
      </c>
      <c r="X132" s="185">
        <v>13</v>
      </c>
      <c r="Y132" s="185">
        <v>14</v>
      </c>
      <c r="Z132" s="185">
        <v>15</v>
      </c>
      <c r="AA132" s="185">
        <v>16</v>
      </c>
      <c r="AB132" s="185">
        <v>17</v>
      </c>
      <c r="AC132" s="185">
        <v>18</v>
      </c>
      <c r="AD132" s="185">
        <v>19</v>
      </c>
      <c r="AE132" s="185">
        <v>20</v>
      </c>
      <c r="AF132" s="185">
        <v>21</v>
      </c>
    </row>
    <row r="133" spans="16:39" x14ac:dyDescent="0.25">
      <c r="P133" s="184"/>
      <c r="Q133" s="184" t="s">
        <v>497</v>
      </c>
      <c r="R133" s="184" t="s">
        <v>462</v>
      </c>
      <c r="S133" s="185"/>
      <c r="T133" s="185"/>
      <c r="U133" s="186">
        <f>U129-U125</f>
        <v>-2.13</v>
      </c>
      <c r="V133" s="186">
        <f t="shared" ref="V133:AC133" si="4">V129-V125</f>
        <v>-1.5</v>
      </c>
      <c r="W133" s="186">
        <f t="shared" si="4"/>
        <v>-0.97</v>
      </c>
      <c r="X133" s="186">
        <f t="shared" si="4"/>
        <v>-0.63</v>
      </c>
      <c r="Y133" s="186">
        <f t="shared" si="4"/>
        <v>-0.25</v>
      </c>
      <c r="Z133" s="186">
        <f t="shared" si="4"/>
        <v>-0.33</v>
      </c>
      <c r="AA133" s="186">
        <f t="shared" si="4"/>
        <v>-1.0000000000000009E-2</v>
      </c>
      <c r="AB133" s="186">
        <f t="shared" si="4"/>
        <v>-0.05</v>
      </c>
      <c r="AC133" s="186">
        <f t="shared" si="4"/>
        <v>-4.9999999999999996E-2</v>
      </c>
      <c r="AD133" s="183"/>
      <c r="AE133" s="183"/>
      <c r="AF133" s="183"/>
    </row>
    <row r="134" spans="16:39" x14ac:dyDescent="0.25">
      <c r="P134" s="184"/>
      <c r="Q134" s="184"/>
      <c r="R134" s="184" t="s">
        <v>463</v>
      </c>
      <c r="S134" s="185"/>
      <c r="T134" s="185"/>
      <c r="U134" s="190">
        <f>U130-U126</f>
        <v>-1.8599999999999999</v>
      </c>
      <c r="V134" s="190">
        <f t="shared" ref="V134:AC134" si="5">V130-V126</f>
        <v>-1.27</v>
      </c>
      <c r="W134" s="190">
        <f t="shared" si="5"/>
        <v>-1.1299999999999999</v>
      </c>
      <c r="X134" s="190">
        <f t="shared" si="5"/>
        <v>-0.82000000000000006</v>
      </c>
      <c r="Y134" s="190">
        <f t="shared" si="5"/>
        <v>-0.39999999999999991</v>
      </c>
      <c r="Z134" s="190">
        <f t="shared" si="5"/>
        <v>-0.27</v>
      </c>
      <c r="AA134" s="190">
        <f t="shared" si="5"/>
        <v>-0.22000000000000003</v>
      </c>
      <c r="AB134" s="190">
        <f t="shared" si="5"/>
        <v>-0.13</v>
      </c>
      <c r="AC134" s="190">
        <f t="shared" si="5"/>
        <v>3.999999999999998E-2</v>
      </c>
      <c r="AD134" s="183"/>
      <c r="AE134" s="183"/>
      <c r="AF134" s="183"/>
    </row>
    <row r="135" spans="16:39" x14ac:dyDescent="0.25"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</row>
    <row r="136" spans="16:39" x14ac:dyDescent="0.25"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</row>
    <row r="139" spans="16:39" x14ac:dyDescent="0.25">
      <c r="AF139"/>
      <c r="AG139"/>
      <c r="AH139"/>
      <c r="AI139"/>
      <c r="AJ139"/>
      <c r="AK139"/>
      <c r="AL139"/>
      <c r="AM139"/>
    </row>
    <row r="140" spans="16:39" x14ac:dyDescent="0.25">
      <c r="AF140"/>
      <c r="AG140"/>
      <c r="AH140"/>
      <c r="AI140"/>
      <c r="AJ140"/>
      <c r="AK140"/>
      <c r="AL140"/>
      <c r="AM140"/>
    </row>
    <row r="141" spans="16:39" x14ac:dyDescent="0.25">
      <c r="AF141"/>
      <c r="AG141"/>
      <c r="AH141"/>
      <c r="AI141"/>
      <c r="AJ141"/>
      <c r="AK141"/>
      <c r="AL141"/>
      <c r="AM141"/>
    </row>
    <row r="142" spans="16:39" x14ac:dyDescent="0.25">
      <c r="AF142"/>
      <c r="AG142"/>
      <c r="AH142"/>
      <c r="AI142"/>
      <c r="AJ142"/>
      <c r="AK142"/>
      <c r="AL142"/>
      <c r="AM142"/>
    </row>
    <row r="143" spans="16:39" x14ac:dyDescent="0.25">
      <c r="AF143"/>
      <c r="AG143"/>
      <c r="AH143"/>
      <c r="AI143"/>
      <c r="AJ143"/>
      <c r="AK143"/>
      <c r="AL143"/>
      <c r="AM143"/>
    </row>
    <row r="144" spans="16:39" x14ac:dyDescent="0.25">
      <c r="AF144"/>
      <c r="AG144"/>
      <c r="AH144"/>
      <c r="AI144"/>
      <c r="AJ144"/>
      <c r="AK144"/>
      <c r="AL144"/>
      <c r="AM144"/>
    </row>
    <row r="145" spans="32:39" x14ac:dyDescent="0.25">
      <c r="AF145"/>
      <c r="AG145"/>
      <c r="AH145"/>
      <c r="AI145"/>
      <c r="AJ145"/>
      <c r="AK145"/>
      <c r="AL145"/>
      <c r="AM145"/>
    </row>
    <row r="146" spans="32:39" x14ac:dyDescent="0.25">
      <c r="AF146"/>
      <c r="AG146"/>
      <c r="AH146"/>
      <c r="AI146"/>
      <c r="AJ146"/>
      <c r="AK146"/>
      <c r="AL146"/>
      <c r="AM146"/>
    </row>
    <row r="147" spans="32:39" x14ac:dyDescent="0.25">
      <c r="AF147"/>
      <c r="AG147"/>
      <c r="AH147"/>
      <c r="AI147"/>
      <c r="AJ147"/>
      <c r="AK147"/>
      <c r="AL147"/>
      <c r="AM147"/>
    </row>
    <row r="148" spans="32:39" x14ac:dyDescent="0.25">
      <c r="AF148"/>
      <c r="AG148"/>
      <c r="AH148"/>
      <c r="AI148"/>
      <c r="AJ148"/>
      <c r="AK148"/>
      <c r="AL148"/>
      <c r="AM148"/>
    </row>
    <row r="149" spans="32:39" x14ac:dyDescent="0.25">
      <c r="AF149"/>
      <c r="AG149"/>
      <c r="AH149"/>
      <c r="AI149"/>
      <c r="AJ149"/>
      <c r="AK149"/>
      <c r="AL149"/>
      <c r="AM149"/>
    </row>
    <row r="150" spans="32:39" x14ac:dyDescent="0.25">
      <c r="AF150"/>
      <c r="AG150"/>
      <c r="AH150"/>
      <c r="AI150"/>
      <c r="AJ150"/>
      <c r="AK150"/>
      <c r="AL150"/>
      <c r="AM150"/>
    </row>
    <row r="151" spans="32:39" x14ac:dyDescent="0.25">
      <c r="AF151"/>
      <c r="AG151"/>
      <c r="AH151"/>
      <c r="AI151"/>
      <c r="AJ151"/>
      <c r="AK151"/>
      <c r="AL151"/>
      <c r="AM151"/>
    </row>
    <row r="152" spans="32:39" x14ac:dyDescent="0.25">
      <c r="AF152"/>
      <c r="AG152"/>
      <c r="AH152"/>
      <c r="AI152"/>
      <c r="AJ152"/>
      <c r="AK152"/>
      <c r="AL152"/>
      <c r="AM152"/>
    </row>
    <row r="153" spans="32:39" x14ac:dyDescent="0.25">
      <c r="AF153"/>
      <c r="AG153"/>
      <c r="AH153"/>
      <c r="AI153"/>
      <c r="AJ153"/>
      <c r="AK153"/>
      <c r="AL153"/>
      <c r="AM153"/>
    </row>
  </sheetData>
  <sortState ref="A2:U33">
    <sortCondition ref="B2:B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21"/>
  <sheetViews>
    <sheetView topLeftCell="N92" zoomScale="55" zoomScaleNormal="55" workbookViewId="0">
      <selection activeCell="AO133" sqref="AO133"/>
    </sheetView>
  </sheetViews>
  <sheetFormatPr defaultRowHeight="15" x14ac:dyDescent="0.25"/>
  <cols>
    <col min="2" max="2" width="20.42578125" style="23" customWidth="1"/>
    <col min="3" max="3" width="6.5703125" style="24" customWidth="1"/>
    <col min="4" max="12" width="6.5703125" style="25" customWidth="1"/>
    <col min="14" max="14" width="20.42578125" style="23" customWidth="1"/>
    <col min="15" max="15" width="6.5703125" style="24" customWidth="1"/>
    <col min="16" max="25" width="6.5703125" style="25" customWidth="1"/>
    <col min="26" max="26" width="20.42578125" style="23" customWidth="1"/>
    <col min="27" max="27" width="6.5703125" style="24" customWidth="1"/>
    <col min="28" max="36" width="6.5703125" style="25" customWidth="1"/>
  </cols>
  <sheetData>
    <row r="2" spans="2:36" x14ac:dyDescent="0.25">
      <c r="B2" s="200" t="s">
        <v>0</v>
      </c>
      <c r="C2" s="199" t="s">
        <v>209</v>
      </c>
      <c r="D2" s="199"/>
      <c r="E2" s="199"/>
      <c r="F2" s="199"/>
      <c r="G2" s="199"/>
      <c r="H2" s="199"/>
      <c r="I2" s="199"/>
      <c r="J2" s="199"/>
      <c r="K2" s="199"/>
      <c r="L2" s="199"/>
      <c r="N2" s="128" t="s">
        <v>0</v>
      </c>
      <c r="O2" s="206" t="s">
        <v>291</v>
      </c>
      <c r="P2" s="207"/>
      <c r="Q2" s="207"/>
      <c r="R2" s="207"/>
      <c r="S2" s="207"/>
      <c r="T2" s="207"/>
      <c r="U2" s="207"/>
      <c r="V2" s="207"/>
      <c r="W2" s="207"/>
      <c r="X2" s="208"/>
      <c r="Y2" s="14"/>
      <c r="Z2" s="200" t="s">
        <v>0</v>
      </c>
      <c r="AA2" s="203" t="s">
        <v>447</v>
      </c>
      <c r="AB2" s="203"/>
      <c r="AC2" s="203"/>
      <c r="AD2" s="203"/>
      <c r="AE2" s="203"/>
      <c r="AF2" s="203"/>
      <c r="AG2" s="203"/>
      <c r="AH2" s="203"/>
      <c r="AI2" s="203"/>
      <c r="AJ2" s="203"/>
    </row>
    <row r="3" spans="2:36" x14ac:dyDescent="0.25">
      <c r="B3" s="200"/>
      <c r="C3" s="15">
        <v>2004</v>
      </c>
      <c r="D3" s="16">
        <v>2005</v>
      </c>
      <c r="E3" s="15">
        <v>2006</v>
      </c>
      <c r="F3" s="16">
        <v>2007</v>
      </c>
      <c r="G3" s="15">
        <v>2008</v>
      </c>
      <c r="H3" s="16">
        <v>2009</v>
      </c>
      <c r="I3" s="15">
        <v>2010</v>
      </c>
      <c r="J3" s="16">
        <v>2011</v>
      </c>
      <c r="K3" s="15">
        <v>2012</v>
      </c>
      <c r="L3" s="15">
        <v>2013</v>
      </c>
      <c r="N3" s="128"/>
      <c r="O3" s="15">
        <v>9</v>
      </c>
      <c r="P3" s="16">
        <v>10</v>
      </c>
      <c r="Q3" s="16">
        <v>11</v>
      </c>
      <c r="R3" s="16">
        <v>12</v>
      </c>
      <c r="S3" s="16">
        <v>13</v>
      </c>
      <c r="T3" s="16">
        <v>14</v>
      </c>
      <c r="U3" s="16">
        <v>15</v>
      </c>
      <c r="V3" s="16">
        <v>16</v>
      </c>
      <c r="W3" s="16">
        <v>17</v>
      </c>
      <c r="X3" s="127">
        <v>18</v>
      </c>
      <c r="Y3" s="14"/>
      <c r="Z3" s="200"/>
      <c r="AA3" s="15">
        <v>9</v>
      </c>
      <c r="AB3" s="16">
        <v>10</v>
      </c>
      <c r="AC3" s="16">
        <v>11</v>
      </c>
      <c r="AD3" s="16">
        <v>12</v>
      </c>
      <c r="AE3" s="16">
        <v>13</v>
      </c>
      <c r="AF3" s="16">
        <v>14</v>
      </c>
      <c r="AG3" s="16">
        <v>15</v>
      </c>
      <c r="AH3" s="16">
        <v>16</v>
      </c>
      <c r="AI3" s="16">
        <v>17</v>
      </c>
      <c r="AJ3" s="127">
        <v>18</v>
      </c>
    </row>
    <row r="4" spans="2:36" x14ac:dyDescent="0.25">
      <c r="B4" s="19" t="s">
        <v>1</v>
      </c>
      <c r="C4" s="148">
        <v>1.4450000000000001</v>
      </c>
      <c r="D4" s="131">
        <v>1.4330000000000001</v>
      </c>
      <c r="E4" s="131">
        <v>1.4119999999999999</v>
      </c>
      <c r="F4" s="131">
        <v>1.4019999999999999</v>
      </c>
      <c r="G4" s="131">
        <v>1.403</v>
      </c>
      <c r="H4" s="131">
        <v>1.3959999999999999</v>
      </c>
      <c r="I4" s="131">
        <v>1.4139999999999999</v>
      </c>
      <c r="J4" s="131"/>
      <c r="K4" s="131"/>
      <c r="L4" s="131"/>
      <c r="N4" s="19" t="s">
        <v>1</v>
      </c>
      <c r="O4" s="138"/>
      <c r="P4" s="141">
        <f>D4-C4</f>
        <v>-1.2000000000000011E-2</v>
      </c>
      <c r="Q4" s="141">
        <f t="shared" ref="Q4:U6" si="0">E4-D4</f>
        <v>-2.100000000000013E-2</v>
      </c>
      <c r="R4" s="141">
        <f t="shared" si="0"/>
        <v>-1.0000000000000009E-2</v>
      </c>
      <c r="S4" s="141">
        <f t="shared" si="0"/>
        <v>1.0000000000001119E-3</v>
      </c>
      <c r="T4" s="141">
        <f t="shared" si="0"/>
        <v>-7.0000000000001172E-3</v>
      </c>
      <c r="U4" s="141">
        <f t="shared" si="0"/>
        <v>1.8000000000000016E-2</v>
      </c>
      <c r="V4" s="143"/>
      <c r="W4" s="143"/>
      <c r="X4" s="143"/>
      <c r="Y4" s="14"/>
      <c r="Z4" s="19" t="s">
        <v>1</v>
      </c>
      <c r="AA4" s="122"/>
      <c r="AB4" s="147">
        <f t="shared" ref="AB4:AG6" si="1">P4-P$218</f>
        <v>1.0500000000000065E-2</v>
      </c>
      <c r="AC4" s="147">
        <f t="shared" si="1"/>
        <v>-5.0000000000001155E-3</v>
      </c>
      <c r="AD4" s="147">
        <f t="shared" si="1"/>
        <v>1.0000000000000009E-2</v>
      </c>
      <c r="AE4" s="147">
        <f t="shared" si="1"/>
        <v>1.9000000000000128E-2</v>
      </c>
      <c r="AF4" s="147">
        <f t="shared" si="1"/>
        <v>1.2999999999999901E-2</v>
      </c>
      <c r="AG4" s="147">
        <f t="shared" si="1"/>
        <v>2.9000000000000137E-2</v>
      </c>
      <c r="AH4" s="147"/>
      <c r="AI4" s="147"/>
      <c r="AJ4" s="147"/>
    </row>
    <row r="5" spans="2:36" x14ac:dyDescent="0.25">
      <c r="B5" s="20" t="s">
        <v>2</v>
      </c>
      <c r="C5" s="87">
        <v>1.4450000000000001</v>
      </c>
      <c r="D5" s="88">
        <v>1.4239999999999999</v>
      </c>
      <c r="E5" s="88">
        <v>1.403</v>
      </c>
      <c r="F5" s="88">
        <v>1.3859999999999999</v>
      </c>
      <c r="G5" s="88">
        <v>1.383</v>
      </c>
      <c r="H5" s="88">
        <v>1.3759999999999999</v>
      </c>
      <c r="I5" s="88">
        <v>1.3759999999999999</v>
      </c>
      <c r="J5" s="88">
        <v>1.3720000000000001</v>
      </c>
      <c r="K5" s="88">
        <v>1.3740000000000001</v>
      </c>
      <c r="L5" s="88">
        <v>1.379</v>
      </c>
      <c r="N5" s="20" t="s">
        <v>2</v>
      </c>
      <c r="O5" s="139"/>
      <c r="P5" s="141">
        <f t="shared" ref="P5:P6" si="2">D5-C5</f>
        <v>-2.100000000000013E-2</v>
      </c>
      <c r="Q5" s="141">
        <f t="shared" si="0"/>
        <v>-2.0999999999999908E-2</v>
      </c>
      <c r="R5" s="141">
        <f t="shared" si="0"/>
        <v>-1.7000000000000126E-2</v>
      </c>
      <c r="S5" s="141">
        <f t="shared" si="0"/>
        <v>-2.9999999999998916E-3</v>
      </c>
      <c r="T5" s="141">
        <f t="shared" si="0"/>
        <v>-7.0000000000001172E-3</v>
      </c>
      <c r="U5" s="141">
        <f t="shared" si="0"/>
        <v>0</v>
      </c>
      <c r="V5" s="141">
        <f t="shared" ref="V5:V6" si="3">J5-I5</f>
        <v>-3.9999999999997815E-3</v>
      </c>
      <c r="W5" s="141">
        <f t="shared" ref="W5:W6" si="4">K5-J5</f>
        <v>2.0000000000000018E-3</v>
      </c>
      <c r="X5" s="141">
        <f t="shared" ref="X5:X6" si="5">L5-K5</f>
        <v>4.9999999999998934E-3</v>
      </c>
      <c r="Y5" s="14"/>
      <c r="Z5" s="20" t="s">
        <v>2</v>
      </c>
      <c r="AA5" s="87"/>
      <c r="AB5" s="147">
        <f t="shared" si="1"/>
        <v>1.4999999999999458E-3</v>
      </c>
      <c r="AC5" s="147">
        <f t="shared" si="1"/>
        <v>-4.9999999999998934E-3</v>
      </c>
      <c r="AD5" s="147">
        <f t="shared" si="1"/>
        <v>2.9999999999998916E-3</v>
      </c>
      <c r="AE5" s="147">
        <f t="shared" si="1"/>
        <v>1.5000000000000124E-2</v>
      </c>
      <c r="AF5" s="147">
        <f t="shared" si="1"/>
        <v>1.2999999999999901E-2</v>
      </c>
      <c r="AG5" s="147">
        <f t="shared" si="1"/>
        <v>1.1000000000000121E-2</v>
      </c>
      <c r="AH5" s="147">
        <f t="shared" ref="AH5:AJ6" si="6">V5-V$218</f>
        <v>4.0000000000002256E-3</v>
      </c>
      <c r="AI5" s="147">
        <f t="shared" si="6"/>
        <v>7.5000000000000622E-3</v>
      </c>
      <c r="AJ5" s="147">
        <f t="shared" si="6"/>
        <v>1.0999999999999899E-2</v>
      </c>
    </row>
    <row r="6" spans="2:36" x14ac:dyDescent="0.25">
      <c r="B6" s="19" t="s">
        <v>3</v>
      </c>
      <c r="C6" s="87">
        <v>1.4450000000000001</v>
      </c>
      <c r="D6" s="88">
        <v>1.42</v>
      </c>
      <c r="E6" s="88">
        <v>1.4059999999999999</v>
      </c>
      <c r="F6" s="88">
        <v>1.391</v>
      </c>
      <c r="G6" s="88">
        <v>1.3859999999999999</v>
      </c>
      <c r="H6" s="88">
        <v>1.379</v>
      </c>
      <c r="I6" s="88">
        <v>1.383</v>
      </c>
      <c r="J6" s="88">
        <v>1.389</v>
      </c>
      <c r="K6" s="88">
        <v>1.385</v>
      </c>
      <c r="L6" s="88">
        <v>1.385</v>
      </c>
      <c r="N6" s="19" t="s">
        <v>3</v>
      </c>
      <c r="O6" s="139"/>
      <c r="P6" s="141">
        <f t="shared" si="2"/>
        <v>-2.5000000000000133E-2</v>
      </c>
      <c r="Q6" s="141">
        <f t="shared" si="0"/>
        <v>-1.4000000000000012E-2</v>
      </c>
      <c r="R6" s="141">
        <f t="shared" si="0"/>
        <v>-1.4999999999999902E-2</v>
      </c>
      <c r="S6" s="141">
        <f t="shared" si="0"/>
        <v>-5.0000000000001155E-3</v>
      </c>
      <c r="T6" s="141">
        <f t="shared" si="0"/>
        <v>-6.9999999999998952E-3</v>
      </c>
      <c r="U6" s="141">
        <f t="shared" si="0"/>
        <v>4.0000000000000036E-3</v>
      </c>
      <c r="V6" s="141">
        <f t="shared" si="3"/>
        <v>6.0000000000000053E-3</v>
      </c>
      <c r="W6" s="141">
        <f t="shared" si="4"/>
        <v>-4.0000000000000036E-3</v>
      </c>
      <c r="X6" s="141">
        <f t="shared" si="5"/>
        <v>0</v>
      </c>
      <c r="Y6" s="14"/>
      <c r="Z6" s="19" t="s">
        <v>3</v>
      </c>
      <c r="AA6" s="87"/>
      <c r="AB6" s="147">
        <f t="shared" si="1"/>
        <v>-2.5000000000000577E-3</v>
      </c>
      <c r="AC6" s="147">
        <f t="shared" si="1"/>
        <v>2.0000000000000018E-3</v>
      </c>
      <c r="AD6" s="147">
        <f t="shared" si="1"/>
        <v>5.0000000000001155E-3</v>
      </c>
      <c r="AE6" s="147">
        <f t="shared" si="1"/>
        <v>1.2999999999999901E-2</v>
      </c>
      <c r="AF6" s="147">
        <f t="shared" si="1"/>
        <v>1.3000000000000123E-2</v>
      </c>
      <c r="AG6" s="147">
        <f t="shared" si="1"/>
        <v>1.5000000000000124E-2</v>
      </c>
      <c r="AH6" s="147">
        <f t="shared" si="6"/>
        <v>1.4000000000000012E-2</v>
      </c>
      <c r="AI6" s="147">
        <f t="shared" si="6"/>
        <v>1.5000000000000568E-3</v>
      </c>
      <c r="AJ6" s="147">
        <f t="shared" si="6"/>
        <v>6.0000000000000053E-3</v>
      </c>
    </row>
    <row r="7" spans="2:36" x14ac:dyDescent="0.25">
      <c r="B7" s="20" t="s">
        <v>4</v>
      </c>
      <c r="C7" s="87">
        <v>1.446</v>
      </c>
      <c r="D7" s="88"/>
      <c r="E7" s="88"/>
      <c r="F7" s="88"/>
      <c r="G7" s="88"/>
      <c r="H7" s="88"/>
      <c r="I7" s="88"/>
      <c r="J7" s="88"/>
      <c r="K7" s="88"/>
      <c r="L7" s="88"/>
      <c r="N7" s="20" t="s">
        <v>4</v>
      </c>
      <c r="O7" s="139"/>
      <c r="P7" s="144"/>
      <c r="Q7" s="144"/>
      <c r="R7" s="144"/>
      <c r="S7" s="144"/>
      <c r="T7" s="144"/>
      <c r="U7" s="144"/>
      <c r="V7" s="144"/>
      <c r="W7" s="144"/>
      <c r="X7" s="144"/>
      <c r="Y7" s="14"/>
      <c r="Z7" s="20" t="s">
        <v>4</v>
      </c>
      <c r="AA7" s="87"/>
      <c r="AB7" s="142"/>
      <c r="AC7" s="142"/>
      <c r="AD7" s="142"/>
      <c r="AE7" s="142"/>
      <c r="AF7" s="142"/>
      <c r="AG7" s="142"/>
      <c r="AH7" s="142"/>
      <c r="AI7" s="142"/>
      <c r="AJ7" s="142"/>
    </row>
    <row r="8" spans="2:36" x14ac:dyDescent="0.25">
      <c r="B8" s="19" t="s">
        <v>5</v>
      </c>
      <c r="C8" s="87">
        <v>1.4470000000000001</v>
      </c>
      <c r="D8" s="88">
        <v>1.407</v>
      </c>
      <c r="E8" s="88">
        <v>1.417</v>
      </c>
      <c r="F8" s="88">
        <v>1.3759999999999999</v>
      </c>
      <c r="G8" s="88">
        <v>1.379</v>
      </c>
      <c r="H8" s="88">
        <v>1.3660000000000001</v>
      </c>
      <c r="I8" s="88">
        <v>1.371</v>
      </c>
      <c r="J8" s="88">
        <v>1.3660000000000001</v>
      </c>
      <c r="K8" s="88">
        <v>1.3660000000000001</v>
      </c>
      <c r="L8" s="88">
        <v>1.355</v>
      </c>
      <c r="N8" s="19" t="s">
        <v>5</v>
      </c>
      <c r="O8" s="139"/>
      <c r="P8" s="141">
        <f t="shared" ref="P8:P9" si="7">D8-C8</f>
        <v>-4.0000000000000036E-2</v>
      </c>
      <c r="Q8" s="141">
        <f t="shared" ref="Q8:Q9" si="8">E8-D8</f>
        <v>1.0000000000000009E-2</v>
      </c>
      <c r="R8" s="141">
        <f t="shared" ref="R8:R9" si="9">F8-E8</f>
        <v>-4.1000000000000147E-2</v>
      </c>
      <c r="S8" s="141">
        <f t="shared" ref="S8:S9" si="10">G8-F8</f>
        <v>3.0000000000001137E-3</v>
      </c>
      <c r="T8" s="141">
        <f t="shared" ref="T8:T9" si="11">H8-G8</f>
        <v>-1.2999999999999901E-2</v>
      </c>
      <c r="U8" s="141">
        <f t="shared" ref="U8:U9" si="12">I8-H8</f>
        <v>4.9999999999998934E-3</v>
      </c>
      <c r="V8" s="141">
        <f t="shared" ref="V8:V9" si="13">J8-I8</f>
        <v>-4.9999999999998934E-3</v>
      </c>
      <c r="W8" s="141">
        <f t="shared" ref="W8:W9" si="14">K8-J8</f>
        <v>0</v>
      </c>
      <c r="X8" s="141">
        <f t="shared" ref="X8:X9" si="15">L8-K8</f>
        <v>-1.1000000000000121E-2</v>
      </c>
      <c r="Y8" s="14"/>
      <c r="Z8" s="19" t="s">
        <v>5</v>
      </c>
      <c r="AA8" s="87"/>
      <c r="AB8" s="147">
        <f t="shared" ref="AB8:AJ9" si="16">P8-P$218</f>
        <v>-1.749999999999996E-2</v>
      </c>
      <c r="AC8" s="147">
        <f t="shared" si="16"/>
        <v>2.6000000000000023E-2</v>
      </c>
      <c r="AD8" s="147">
        <f t="shared" si="16"/>
        <v>-2.100000000000013E-2</v>
      </c>
      <c r="AE8" s="147">
        <f t="shared" si="16"/>
        <v>2.100000000000013E-2</v>
      </c>
      <c r="AF8" s="147">
        <f t="shared" si="16"/>
        <v>7.0000000000001172E-3</v>
      </c>
      <c r="AG8" s="147">
        <f t="shared" si="16"/>
        <v>1.6000000000000014E-2</v>
      </c>
      <c r="AH8" s="147">
        <f t="shared" si="16"/>
        <v>3.0000000000001137E-3</v>
      </c>
      <c r="AI8" s="147">
        <f t="shared" si="16"/>
        <v>5.5000000000000604E-3</v>
      </c>
      <c r="AJ8" s="147">
        <f t="shared" si="16"/>
        <v>-5.0000000000001155E-3</v>
      </c>
    </row>
    <row r="9" spans="2:36" x14ac:dyDescent="0.25">
      <c r="B9" s="20" t="s">
        <v>6</v>
      </c>
      <c r="C9" s="87">
        <v>1.448</v>
      </c>
      <c r="D9" s="88">
        <v>1.446</v>
      </c>
      <c r="E9" s="88">
        <v>1.4370000000000001</v>
      </c>
      <c r="F9" s="88">
        <v>1.41</v>
      </c>
      <c r="G9" s="88">
        <v>1.3979999999999999</v>
      </c>
      <c r="H9" s="88">
        <v>1.385</v>
      </c>
      <c r="I9" s="88">
        <v>1.3939999999999999</v>
      </c>
      <c r="J9" s="88">
        <v>1.391</v>
      </c>
      <c r="K9" s="88">
        <v>1.407</v>
      </c>
      <c r="L9" s="88">
        <v>1.4</v>
      </c>
      <c r="N9" s="20" t="s">
        <v>6</v>
      </c>
      <c r="O9" s="139"/>
      <c r="P9" s="141">
        <f t="shared" si="7"/>
        <v>-2.0000000000000018E-3</v>
      </c>
      <c r="Q9" s="141">
        <f t="shared" si="8"/>
        <v>-8.999999999999897E-3</v>
      </c>
      <c r="R9" s="141">
        <f t="shared" si="9"/>
        <v>-2.7000000000000135E-2</v>
      </c>
      <c r="S9" s="141">
        <f t="shared" si="10"/>
        <v>-1.2000000000000011E-2</v>
      </c>
      <c r="T9" s="141">
        <f t="shared" si="11"/>
        <v>-1.2999999999999901E-2</v>
      </c>
      <c r="U9" s="141">
        <f t="shared" si="12"/>
        <v>8.999999999999897E-3</v>
      </c>
      <c r="V9" s="141">
        <f t="shared" si="13"/>
        <v>-2.9999999999998916E-3</v>
      </c>
      <c r="W9" s="141">
        <f t="shared" si="14"/>
        <v>1.6000000000000014E-2</v>
      </c>
      <c r="X9" s="141">
        <f t="shared" si="15"/>
        <v>-7.0000000000001172E-3</v>
      </c>
      <c r="Y9" s="14"/>
      <c r="Z9" s="20" t="s">
        <v>6</v>
      </c>
      <c r="AA9" s="87"/>
      <c r="AB9" s="147">
        <f t="shared" si="16"/>
        <v>2.0500000000000074E-2</v>
      </c>
      <c r="AC9" s="147">
        <f t="shared" si="16"/>
        <v>7.0000000000001172E-3</v>
      </c>
      <c r="AD9" s="147">
        <f t="shared" si="16"/>
        <v>-7.0000000000001172E-3</v>
      </c>
      <c r="AE9" s="147">
        <f t="shared" si="16"/>
        <v>6.0000000000000053E-3</v>
      </c>
      <c r="AF9" s="147">
        <f t="shared" si="16"/>
        <v>7.0000000000001172E-3</v>
      </c>
      <c r="AG9" s="147">
        <f t="shared" si="16"/>
        <v>2.0000000000000018E-2</v>
      </c>
      <c r="AH9" s="147">
        <f t="shared" si="16"/>
        <v>5.0000000000001155E-3</v>
      </c>
      <c r="AI9" s="147">
        <f t="shared" si="16"/>
        <v>2.1500000000000075E-2</v>
      </c>
      <c r="AJ9" s="147">
        <f t="shared" si="16"/>
        <v>-1.0000000000001119E-3</v>
      </c>
    </row>
    <row r="10" spans="2:36" x14ac:dyDescent="0.25">
      <c r="B10" s="19" t="s">
        <v>7</v>
      </c>
      <c r="C10" s="87">
        <v>1.45</v>
      </c>
      <c r="D10" s="88"/>
      <c r="E10" s="88"/>
      <c r="F10" s="88"/>
      <c r="G10" s="88"/>
      <c r="H10" s="88"/>
      <c r="I10" s="88"/>
      <c r="J10" s="88"/>
      <c r="K10" s="88"/>
      <c r="L10" s="88"/>
      <c r="N10" s="19" t="s">
        <v>7</v>
      </c>
      <c r="O10" s="139"/>
      <c r="P10" s="144"/>
      <c r="Q10" s="144"/>
      <c r="R10" s="144"/>
      <c r="S10" s="144"/>
      <c r="T10" s="144"/>
      <c r="U10" s="144"/>
      <c r="V10" s="144"/>
      <c r="W10" s="144"/>
      <c r="X10" s="144"/>
      <c r="Y10" s="14"/>
      <c r="Z10" s="19" t="s">
        <v>7</v>
      </c>
      <c r="AA10" s="87"/>
      <c r="AB10" s="142"/>
      <c r="AC10" s="142"/>
      <c r="AD10" s="142"/>
      <c r="AE10" s="142"/>
      <c r="AF10" s="142"/>
      <c r="AG10" s="142"/>
      <c r="AH10" s="142"/>
      <c r="AI10" s="142"/>
      <c r="AJ10" s="142"/>
    </row>
    <row r="11" spans="2:36" x14ac:dyDescent="0.25">
      <c r="B11" s="20" t="s">
        <v>8</v>
      </c>
      <c r="C11" s="87">
        <v>1.4570000000000001</v>
      </c>
      <c r="D11" s="88">
        <v>1.444</v>
      </c>
      <c r="E11" s="88">
        <v>1.427</v>
      </c>
      <c r="F11" s="88">
        <v>1.4039999999999999</v>
      </c>
      <c r="G11" s="88"/>
      <c r="H11" s="88"/>
      <c r="I11" s="88">
        <v>1.413</v>
      </c>
      <c r="J11" s="88">
        <v>1.3759999999999999</v>
      </c>
      <c r="K11" s="88">
        <v>1.371</v>
      </c>
      <c r="L11" s="88"/>
      <c r="N11" s="20" t="s">
        <v>8</v>
      </c>
      <c r="O11" s="139"/>
      <c r="P11" s="141">
        <f t="shared" ref="P11:R18" si="17">D11-C11</f>
        <v>-1.3000000000000123E-2</v>
      </c>
      <c r="Q11" s="141">
        <f t="shared" si="17"/>
        <v>-1.6999999999999904E-2</v>
      </c>
      <c r="R11" s="141">
        <f t="shared" si="17"/>
        <v>-2.3000000000000131E-2</v>
      </c>
      <c r="S11" s="144"/>
      <c r="T11" s="144"/>
      <c r="U11" s="144"/>
      <c r="V11" s="141">
        <f t="shared" ref="V11:W15" si="18">J11-I11</f>
        <v>-3.7000000000000144E-2</v>
      </c>
      <c r="W11" s="141">
        <f t="shared" si="18"/>
        <v>-4.9999999999998934E-3</v>
      </c>
      <c r="X11" s="144"/>
      <c r="Y11" s="14"/>
      <c r="Z11" s="20" t="s">
        <v>8</v>
      </c>
      <c r="AA11" s="87"/>
      <c r="AB11" s="147">
        <f t="shared" ref="AB11:AD18" si="19">P11-P$218</f>
        <v>9.4999999999999529E-3</v>
      </c>
      <c r="AC11" s="147">
        <f t="shared" si="19"/>
        <v>-9.9999999999988987E-4</v>
      </c>
      <c r="AD11" s="147">
        <f t="shared" si="19"/>
        <v>-3.0000000000001137E-3</v>
      </c>
      <c r="AE11" s="142"/>
      <c r="AF11" s="142"/>
      <c r="AG11" s="142"/>
      <c r="AH11" s="147">
        <f t="shared" ref="AH11:AI14" si="20">V11-V$218</f>
        <v>-2.9000000000000137E-2</v>
      </c>
      <c r="AI11" s="147">
        <f t="shared" si="20"/>
        <v>5.0000000000016698E-4</v>
      </c>
      <c r="AJ11" s="142"/>
    </row>
    <row r="12" spans="2:36" x14ac:dyDescent="0.25">
      <c r="B12" s="19" t="s">
        <v>9</v>
      </c>
      <c r="C12" s="87">
        <v>1.458</v>
      </c>
      <c r="D12" s="88">
        <v>1.448</v>
      </c>
      <c r="E12" s="88">
        <v>1.425</v>
      </c>
      <c r="F12" s="88">
        <v>1.42</v>
      </c>
      <c r="G12" s="88">
        <v>1.425</v>
      </c>
      <c r="H12" s="88">
        <v>1.4059999999999999</v>
      </c>
      <c r="I12" s="88">
        <v>1.4079999999999999</v>
      </c>
      <c r="J12" s="88">
        <v>1.387</v>
      </c>
      <c r="K12" s="88">
        <v>1.3779999999999999</v>
      </c>
      <c r="L12" s="88">
        <v>1.379</v>
      </c>
      <c r="N12" s="19" t="s">
        <v>9</v>
      </c>
      <c r="O12" s="139"/>
      <c r="P12" s="141">
        <f t="shared" si="17"/>
        <v>-1.0000000000000009E-2</v>
      </c>
      <c r="Q12" s="141">
        <f t="shared" si="17"/>
        <v>-2.2999999999999909E-2</v>
      </c>
      <c r="R12" s="141">
        <f t="shared" si="17"/>
        <v>-5.0000000000001155E-3</v>
      </c>
      <c r="S12" s="141">
        <f t="shared" ref="S12:S17" si="21">G12-F12</f>
        <v>5.0000000000001155E-3</v>
      </c>
      <c r="T12" s="141">
        <f t="shared" ref="T12:T17" si="22">H12-G12</f>
        <v>-1.9000000000000128E-2</v>
      </c>
      <c r="U12" s="141">
        <f t="shared" ref="U12:U15" si="23">I12-H12</f>
        <v>2.0000000000000018E-3</v>
      </c>
      <c r="V12" s="141">
        <f t="shared" si="18"/>
        <v>-2.0999999999999908E-2</v>
      </c>
      <c r="W12" s="141">
        <f t="shared" si="18"/>
        <v>-9.000000000000119E-3</v>
      </c>
      <c r="X12" s="141">
        <f t="shared" ref="X12:X14" si="24">L12-K12</f>
        <v>1.0000000000001119E-3</v>
      </c>
      <c r="Y12" s="14"/>
      <c r="Z12" s="19" t="s">
        <v>9</v>
      </c>
      <c r="AA12" s="87"/>
      <c r="AB12" s="147">
        <f t="shared" si="19"/>
        <v>1.2500000000000067E-2</v>
      </c>
      <c r="AC12" s="147">
        <f t="shared" si="19"/>
        <v>-6.9999999999998952E-3</v>
      </c>
      <c r="AD12" s="147">
        <f t="shared" si="19"/>
        <v>1.4999999999999902E-2</v>
      </c>
      <c r="AE12" s="147">
        <f t="shared" ref="AE12:AG15" si="25">S12-S$218</f>
        <v>2.3000000000000131E-2</v>
      </c>
      <c r="AF12" s="147">
        <f t="shared" si="25"/>
        <v>9.9999999999988987E-4</v>
      </c>
      <c r="AG12" s="147">
        <f t="shared" si="25"/>
        <v>1.3000000000000123E-2</v>
      </c>
      <c r="AH12" s="147">
        <f t="shared" si="20"/>
        <v>-1.2999999999999901E-2</v>
      </c>
      <c r="AI12" s="147">
        <f t="shared" si="20"/>
        <v>-3.5000000000000586E-3</v>
      </c>
      <c r="AJ12" s="147">
        <f>X12-X$218</f>
        <v>7.0000000000001172E-3</v>
      </c>
    </row>
    <row r="13" spans="2:36" x14ac:dyDescent="0.25">
      <c r="B13" s="20" t="s">
        <v>10</v>
      </c>
      <c r="C13" s="87">
        <v>1.458</v>
      </c>
      <c r="D13" s="88">
        <v>1.4339999999999999</v>
      </c>
      <c r="E13" s="88">
        <v>1.431</v>
      </c>
      <c r="F13" s="88">
        <v>1.415</v>
      </c>
      <c r="G13" s="88">
        <v>1.41</v>
      </c>
      <c r="H13" s="88">
        <v>1.393</v>
      </c>
      <c r="I13" s="88">
        <v>1.393</v>
      </c>
      <c r="J13" s="88">
        <v>1.411</v>
      </c>
      <c r="K13" s="88">
        <v>1.393</v>
      </c>
      <c r="L13" s="88">
        <v>1.393</v>
      </c>
      <c r="N13" s="20" t="s">
        <v>10</v>
      </c>
      <c r="O13" s="139"/>
      <c r="P13" s="141">
        <f t="shared" si="17"/>
        <v>-2.4000000000000021E-2</v>
      </c>
      <c r="Q13" s="141">
        <f t="shared" si="17"/>
        <v>-2.9999999999998916E-3</v>
      </c>
      <c r="R13" s="141">
        <f t="shared" si="17"/>
        <v>-1.6000000000000014E-2</v>
      </c>
      <c r="S13" s="141">
        <f t="shared" si="21"/>
        <v>-5.0000000000001155E-3</v>
      </c>
      <c r="T13" s="141">
        <f t="shared" si="22"/>
        <v>-1.6999999999999904E-2</v>
      </c>
      <c r="U13" s="141">
        <f t="shared" si="23"/>
        <v>0</v>
      </c>
      <c r="V13" s="141">
        <f t="shared" si="18"/>
        <v>1.8000000000000016E-2</v>
      </c>
      <c r="W13" s="141">
        <f t="shared" si="18"/>
        <v>-1.8000000000000016E-2</v>
      </c>
      <c r="X13" s="141">
        <f t="shared" si="24"/>
        <v>0</v>
      </c>
      <c r="Y13" s="14"/>
      <c r="Z13" s="20" t="s">
        <v>10</v>
      </c>
      <c r="AA13" s="87"/>
      <c r="AB13" s="147">
        <f t="shared" si="19"/>
        <v>-1.4999999999999458E-3</v>
      </c>
      <c r="AC13" s="147">
        <f t="shared" si="19"/>
        <v>1.3000000000000123E-2</v>
      </c>
      <c r="AD13" s="147">
        <f t="shared" si="19"/>
        <v>4.0000000000000036E-3</v>
      </c>
      <c r="AE13" s="147">
        <f t="shared" si="25"/>
        <v>1.2999999999999901E-2</v>
      </c>
      <c r="AF13" s="147">
        <f t="shared" si="25"/>
        <v>3.0000000000001137E-3</v>
      </c>
      <c r="AG13" s="147">
        <f t="shared" si="25"/>
        <v>1.1000000000000121E-2</v>
      </c>
      <c r="AH13" s="147">
        <f t="shared" si="20"/>
        <v>2.6000000000000023E-2</v>
      </c>
      <c r="AI13" s="147">
        <f t="shared" si="20"/>
        <v>-1.2499999999999956E-2</v>
      </c>
      <c r="AJ13" s="147">
        <f>X13-X$218</f>
        <v>6.0000000000000053E-3</v>
      </c>
    </row>
    <row r="14" spans="2:36" x14ac:dyDescent="0.25">
      <c r="B14" s="19" t="s">
        <v>11</v>
      </c>
      <c r="C14" s="87">
        <v>1.46</v>
      </c>
      <c r="D14" s="88">
        <v>1.4370000000000001</v>
      </c>
      <c r="E14" s="88">
        <v>1.4139999999999999</v>
      </c>
      <c r="F14" s="88">
        <v>1.405</v>
      </c>
      <c r="G14" s="88">
        <v>1.401</v>
      </c>
      <c r="H14" s="88">
        <v>1.4079999999999999</v>
      </c>
      <c r="I14" s="88">
        <v>1.4079999999999999</v>
      </c>
      <c r="J14" s="88">
        <v>1.3919999999999999</v>
      </c>
      <c r="K14" s="88">
        <v>1.381</v>
      </c>
      <c r="L14" s="88">
        <v>1.407</v>
      </c>
      <c r="N14" s="19" t="s">
        <v>11</v>
      </c>
      <c r="O14" s="139"/>
      <c r="P14" s="141">
        <f t="shared" si="17"/>
        <v>-2.2999999999999909E-2</v>
      </c>
      <c r="Q14" s="141">
        <f t="shared" si="17"/>
        <v>-2.3000000000000131E-2</v>
      </c>
      <c r="R14" s="141">
        <f t="shared" si="17"/>
        <v>-8.999999999999897E-3</v>
      </c>
      <c r="S14" s="141">
        <f t="shared" si="21"/>
        <v>-4.0000000000000036E-3</v>
      </c>
      <c r="T14" s="141">
        <f t="shared" si="22"/>
        <v>6.9999999999998952E-3</v>
      </c>
      <c r="U14" s="141">
        <f t="shared" si="23"/>
        <v>0</v>
      </c>
      <c r="V14" s="141">
        <f t="shared" si="18"/>
        <v>-1.6000000000000014E-2</v>
      </c>
      <c r="W14" s="141">
        <f t="shared" si="18"/>
        <v>-1.0999999999999899E-2</v>
      </c>
      <c r="X14" s="141">
        <f t="shared" si="24"/>
        <v>2.6000000000000023E-2</v>
      </c>
      <c r="Y14" s="14"/>
      <c r="Z14" s="19" t="s">
        <v>11</v>
      </c>
      <c r="AA14" s="87"/>
      <c r="AB14" s="147">
        <f t="shared" si="19"/>
        <v>-4.9999999999983391E-4</v>
      </c>
      <c r="AC14" s="147">
        <f t="shared" si="19"/>
        <v>-7.0000000000001172E-3</v>
      </c>
      <c r="AD14" s="147">
        <f t="shared" si="19"/>
        <v>1.1000000000000121E-2</v>
      </c>
      <c r="AE14" s="147">
        <f t="shared" si="25"/>
        <v>1.4000000000000012E-2</v>
      </c>
      <c r="AF14" s="147">
        <f t="shared" si="25"/>
        <v>2.6999999999999913E-2</v>
      </c>
      <c r="AG14" s="147">
        <f t="shared" si="25"/>
        <v>1.1000000000000121E-2</v>
      </c>
      <c r="AH14" s="147">
        <f t="shared" si="20"/>
        <v>-8.0000000000000071E-3</v>
      </c>
      <c r="AI14" s="147">
        <f t="shared" si="20"/>
        <v>-5.4999999999998384E-3</v>
      </c>
      <c r="AJ14" s="147">
        <f>X14-X$218</f>
        <v>3.2000000000000028E-2</v>
      </c>
    </row>
    <row r="15" spans="2:36" x14ac:dyDescent="0.25">
      <c r="B15" s="20" t="s">
        <v>12</v>
      </c>
      <c r="C15" s="87">
        <v>1.4610000000000001</v>
      </c>
      <c r="D15" s="88">
        <v>1.4390000000000001</v>
      </c>
      <c r="E15" s="88">
        <v>1.4319999999999999</v>
      </c>
      <c r="F15" s="88">
        <v>1.425</v>
      </c>
      <c r="G15" s="88">
        <v>1.4159999999999999</v>
      </c>
      <c r="H15" s="88">
        <v>1.393</v>
      </c>
      <c r="I15" s="88">
        <v>1.417</v>
      </c>
      <c r="J15" s="88">
        <v>1.417</v>
      </c>
      <c r="K15" s="88"/>
      <c r="L15" s="88"/>
      <c r="N15" s="20" t="s">
        <v>12</v>
      </c>
      <c r="O15" s="139"/>
      <c r="P15" s="141">
        <f t="shared" si="17"/>
        <v>-2.200000000000002E-2</v>
      </c>
      <c r="Q15" s="141">
        <f t="shared" si="17"/>
        <v>-7.0000000000001172E-3</v>
      </c>
      <c r="R15" s="141">
        <f t="shared" si="17"/>
        <v>-6.9999999999998952E-3</v>
      </c>
      <c r="S15" s="141">
        <f t="shared" si="21"/>
        <v>-9.000000000000119E-3</v>
      </c>
      <c r="T15" s="141">
        <f t="shared" si="22"/>
        <v>-2.2999999999999909E-2</v>
      </c>
      <c r="U15" s="141">
        <f t="shared" si="23"/>
        <v>2.4000000000000021E-2</v>
      </c>
      <c r="V15" s="141">
        <f t="shared" si="18"/>
        <v>0</v>
      </c>
      <c r="W15" s="144"/>
      <c r="X15" s="144"/>
      <c r="Y15" s="14"/>
      <c r="Z15" s="20" t="s">
        <v>12</v>
      </c>
      <c r="AA15" s="87"/>
      <c r="AB15" s="147">
        <f t="shared" si="19"/>
        <v>5.0000000000005596E-4</v>
      </c>
      <c r="AC15" s="147">
        <f t="shared" si="19"/>
        <v>8.999999999999897E-3</v>
      </c>
      <c r="AD15" s="147">
        <f t="shared" si="19"/>
        <v>1.3000000000000123E-2</v>
      </c>
      <c r="AE15" s="147">
        <f t="shared" si="25"/>
        <v>8.999999999999897E-3</v>
      </c>
      <c r="AF15" s="147">
        <f t="shared" si="25"/>
        <v>-2.9999999999998916E-3</v>
      </c>
      <c r="AG15" s="147">
        <f t="shared" si="25"/>
        <v>3.5000000000000142E-2</v>
      </c>
      <c r="AH15" s="147">
        <f>V15-V$218</f>
        <v>8.0000000000000071E-3</v>
      </c>
      <c r="AI15" s="142"/>
      <c r="AJ15" s="142"/>
    </row>
    <row r="16" spans="2:36" x14ac:dyDescent="0.25">
      <c r="B16" s="19" t="s">
        <v>13</v>
      </c>
      <c r="C16" s="87">
        <v>1.4630000000000001</v>
      </c>
      <c r="D16" s="88">
        <v>1.4419999999999999</v>
      </c>
      <c r="E16" s="88">
        <v>1.448</v>
      </c>
      <c r="F16" s="88">
        <v>1.4359999999999999</v>
      </c>
      <c r="G16" s="88">
        <v>1.417</v>
      </c>
      <c r="H16" s="88">
        <v>1.423</v>
      </c>
      <c r="I16" s="88"/>
      <c r="J16" s="88"/>
      <c r="K16" s="88"/>
      <c r="L16" s="88"/>
      <c r="N16" s="19" t="s">
        <v>13</v>
      </c>
      <c r="O16" s="139"/>
      <c r="P16" s="141">
        <f t="shared" si="17"/>
        <v>-2.100000000000013E-2</v>
      </c>
      <c r="Q16" s="141">
        <f t="shared" si="17"/>
        <v>6.0000000000000053E-3</v>
      </c>
      <c r="R16" s="141">
        <f t="shared" si="17"/>
        <v>-1.2000000000000011E-2</v>
      </c>
      <c r="S16" s="141">
        <f t="shared" si="21"/>
        <v>-1.8999999999999906E-2</v>
      </c>
      <c r="T16" s="141">
        <f t="shared" si="22"/>
        <v>6.0000000000000053E-3</v>
      </c>
      <c r="U16" s="144"/>
      <c r="V16" s="144"/>
      <c r="W16" s="144"/>
      <c r="X16" s="144"/>
      <c r="Y16" s="14"/>
      <c r="Z16" s="19" t="s">
        <v>13</v>
      </c>
      <c r="AA16" s="87"/>
      <c r="AB16" s="147">
        <f t="shared" si="19"/>
        <v>1.4999999999999458E-3</v>
      </c>
      <c r="AC16" s="147">
        <f t="shared" si="19"/>
        <v>2.200000000000002E-2</v>
      </c>
      <c r="AD16" s="147">
        <f t="shared" si="19"/>
        <v>8.0000000000000071E-3</v>
      </c>
      <c r="AE16" s="147">
        <f>S16-S$218</f>
        <v>-9.9999999999988987E-4</v>
      </c>
      <c r="AF16" s="147">
        <f>T16-T$218</f>
        <v>2.6000000000000023E-2</v>
      </c>
      <c r="AG16" s="142"/>
      <c r="AH16" s="142"/>
      <c r="AI16" s="142"/>
      <c r="AJ16" s="142"/>
    </row>
    <row r="17" spans="2:36" x14ac:dyDescent="0.25">
      <c r="B17" s="20" t="s">
        <v>14</v>
      </c>
      <c r="C17" s="87">
        <v>1.4630000000000001</v>
      </c>
      <c r="D17" s="88">
        <v>1.4370000000000001</v>
      </c>
      <c r="E17" s="88">
        <v>1.417</v>
      </c>
      <c r="F17" s="88">
        <v>1.423</v>
      </c>
      <c r="G17" s="88">
        <v>1.407</v>
      </c>
      <c r="H17" s="88">
        <v>1.395</v>
      </c>
      <c r="I17" s="88">
        <v>1.4039999999999999</v>
      </c>
      <c r="J17" s="88">
        <v>1.405</v>
      </c>
      <c r="K17" s="88">
        <v>1.4</v>
      </c>
      <c r="L17" s="88">
        <v>1.3919999999999999</v>
      </c>
      <c r="N17" s="20" t="s">
        <v>14</v>
      </c>
      <c r="O17" s="139"/>
      <c r="P17" s="141">
        <f t="shared" si="17"/>
        <v>-2.6000000000000023E-2</v>
      </c>
      <c r="Q17" s="141">
        <f t="shared" si="17"/>
        <v>-2.0000000000000018E-2</v>
      </c>
      <c r="R17" s="141">
        <f t="shared" si="17"/>
        <v>6.0000000000000053E-3</v>
      </c>
      <c r="S17" s="141">
        <f t="shared" si="21"/>
        <v>-1.6000000000000014E-2</v>
      </c>
      <c r="T17" s="141">
        <f t="shared" si="22"/>
        <v>-1.2000000000000011E-2</v>
      </c>
      <c r="U17" s="141">
        <f t="shared" ref="U17:X17" si="26">I17-H17</f>
        <v>8.999999999999897E-3</v>
      </c>
      <c r="V17" s="141">
        <f t="shared" si="26"/>
        <v>1.0000000000001119E-3</v>
      </c>
      <c r="W17" s="141">
        <f t="shared" si="26"/>
        <v>-5.0000000000001155E-3</v>
      </c>
      <c r="X17" s="141">
        <f t="shared" si="26"/>
        <v>-8.0000000000000071E-3</v>
      </c>
      <c r="Y17" s="14"/>
      <c r="Z17" s="20" t="s">
        <v>14</v>
      </c>
      <c r="AA17" s="87"/>
      <c r="AB17" s="147">
        <f t="shared" si="19"/>
        <v>-3.4999999999999476E-3</v>
      </c>
      <c r="AC17" s="147">
        <f t="shared" si="19"/>
        <v>-4.0000000000000036E-3</v>
      </c>
      <c r="AD17" s="147">
        <f t="shared" si="19"/>
        <v>2.6000000000000023E-2</v>
      </c>
      <c r="AE17" s="147">
        <f>S17-S$218</f>
        <v>2.0000000000000018E-3</v>
      </c>
      <c r="AF17" s="147">
        <f>T17-T$218</f>
        <v>8.0000000000000071E-3</v>
      </c>
      <c r="AG17" s="147">
        <f>U17-U$218</f>
        <v>2.0000000000000018E-2</v>
      </c>
      <c r="AH17" s="147">
        <f>V17-V$218</f>
        <v>9.000000000000119E-3</v>
      </c>
      <c r="AI17" s="147">
        <f>W17-W$218</f>
        <v>4.9999999999994493E-4</v>
      </c>
      <c r="AJ17" s="147">
        <f>X17-X$218</f>
        <v>-2.0000000000000018E-3</v>
      </c>
    </row>
    <row r="18" spans="2:36" x14ac:dyDescent="0.25">
      <c r="B18" s="19" t="s">
        <v>15</v>
      </c>
      <c r="C18" s="87">
        <v>1.4630000000000001</v>
      </c>
      <c r="D18" s="88">
        <v>1.4259999999999999</v>
      </c>
      <c r="E18" s="88">
        <v>1.415</v>
      </c>
      <c r="F18" s="88">
        <v>1.41</v>
      </c>
      <c r="G18" s="88"/>
      <c r="H18" s="88"/>
      <c r="I18" s="88"/>
      <c r="J18" s="88"/>
      <c r="K18" s="88"/>
      <c r="L18" s="88"/>
      <c r="N18" s="19" t="s">
        <v>15</v>
      </c>
      <c r="O18" s="139"/>
      <c r="P18" s="141">
        <f t="shared" si="17"/>
        <v>-3.7000000000000144E-2</v>
      </c>
      <c r="Q18" s="141">
        <f t="shared" si="17"/>
        <v>-1.0999999999999899E-2</v>
      </c>
      <c r="R18" s="141">
        <f t="shared" si="17"/>
        <v>-5.0000000000001155E-3</v>
      </c>
      <c r="S18" s="144"/>
      <c r="T18" s="144"/>
      <c r="U18" s="144"/>
      <c r="V18" s="144"/>
      <c r="W18" s="144"/>
      <c r="X18" s="144"/>
      <c r="Y18" s="14"/>
      <c r="Z18" s="19" t="s">
        <v>15</v>
      </c>
      <c r="AA18" s="87"/>
      <c r="AB18" s="147">
        <f t="shared" si="19"/>
        <v>-1.4500000000000068E-2</v>
      </c>
      <c r="AC18" s="147">
        <f t="shared" si="19"/>
        <v>5.0000000000001155E-3</v>
      </c>
      <c r="AD18" s="147">
        <f t="shared" si="19"/>
        <v>1.4999999999999902E-2</v>
      </c>
      <c r="AE18" s="142"/>
      <c r="AF18" s="142"/>
      <c r="AG18" s="142"/>
      <c r="AH18" s="142"/>
      <c r="AI18" s="142"/>
      <c r="AJ18" s="142"/>
    </row>
    <row r="19" spans="2:36" x14ac:dyDescent="0.25">
      <c r="B19" s="20" t="s">
        <v>16</v>
      </c>
      <c r="C19" s="87">
        <v>1.4630000000000001</v>
      </c>
      <c r="D19" s="88">
        <v>1.4430000000000001</v>
      </c>
      <c r="E19" s="88"/>
      <c r="F19" s="88"/>
      <c r="G19" s="88"/>
      <c r="H19" s="88"/>
      <c r="I19" s="88"/>
      <c r="J19" s="88"/>
      <c r="K19" s="88"/>
      <c r="L19" s="88"/>
      <c r="N19" s="20" t="s">
        <v>16</v>
      </c>
      <c r="O19" s="139"/>
      <c r="P19" s="141">
        <f>D19-C19</f>
        <v>-2.0000000000000018E-2</v>
      </c>
      <c r="Q19" s="144"/>
      <c r="R19" s="144"/>
      <c r="S19" s="144"/>
      <c r="T19" s="144"/>
      <c r="U19" s="144"/>
      <c r="V19" s="144"/>
      <c r="W19" s="144"/>
      <c r="X19" s="144"/>
      <c r="Y19" s="14"/>
      <c r="Z19" s="20" t="s">
        <v>16</v>
      </c>
      <c r="AA19" s="87"/>
      <c r="AB19" s="147">
        <f>P19-P$218</f>
        <v>2.5000000000000577E-3</v>
      </c>
      <c r="AC19" s="142"/>
      <c r="AD19" s="142"/>
      <c r="AE19" s="142"/>
      <c r="AF19" s="142"/>
      <c r="AG19" s="142"/>
      <c r="AH19" s="142"/>
      <c r="AI19" s="142"/>
      <c r="AJ19" s="142"/>
    </row>
    <row r="20" spans="2:36" x14ac:dyDescent="0.25">
      <c r="B20" s="19" t="s">
        <v>17</v>
      </c>
      <c r="C20" s="87">
        <v>1.464</v>
      </c>
      <c r="D20" s="88">
        <v>1.4339999999999999</v>
      </c>
      <c r="E20" s="88">
        <v>1.419</v>
      </c>
      <c r="F20" s="88">
        <v>1.407</v>
      </c>
      <c r="G20" s="88">
        <v>1.4</v>
      </c>
      <c r="H20" s="88">
        <v>1.381</v>
      </c>
      <c r="I20" s="88">
        <v>1.3859999999999999</v>
      </c>
      <c r="J20" s="88">
        <v>1.38</v>
      </c>
      <c r="K20" s="88">
        <v>1.38</v>
      </c>
      <c r="L20" s="88">
        <v>1.3919999999999999</v>
      </c>
      <c r="N20" s="19" t="s">
        <v>17</v>
      </c>
      <c r="O20" s="139"/>
      <c r="P20" s="141">
        <f t="shared" ref="P20:X29" si="27">D20-C20</f>
        <v>-3.0000000000000027E-2</v>
      </c>
      <c r="Q20" s="141">
        <f t="shared" si="27"/>
        <v>-1.4999999999999902E-2</v>
      </c>
      <c r="R20" s="141">
        <f t="shared" si="27"/>
        <v>-1.2000000000000011E-2</v>
      </c>
      <c r="S20" s="141">
        <f t="shared" si="27"/>
        <v>-7.0000000000001172E-3</v>
      </c>
      <c r="T20" s="141">
        <f t="shared" si="27"/>
        <v>-1.8999999999999906E-2</v>
      </c>
      <c r="U20" s="141">
        <f t="shared" si="27"/>
        <v>4.9999999999998934E-3</v>
      </c>
      <c r="V20" s="141">
        <f t="shared" si="27"/>
        <v>-6.0000000000000053E-3</v>
      </c>
      <c r="W20" s="141">
        <f t="shared" si="27"/>
        <v>0</v>
      </c>
      <c r="X20" s="141">
        <f t="shared" si="27"/>
        <v>1.2000000000000011E-2</v>
      </c>
      <c r="Y20" s="14"/>
      <c r="Z20" s="19" t="s">
        <v>17</v>
      </c>
      <c r="AA20" s="87"/>
      <c r="AB20" s="147">
        <f>P20-P$218</f>
        <v>-7.4999999999999512E-3</v>
      </c>
      <c r="AC20" s="147">
        <f t="shared" ref="AC20:AJ20" si="28">Q20-Q$218</f>
        <v>1.0000000000001119E-3</v>
      </c>
      <c r="AD20" s="147">
        <f t="shared" si="28"/>
        <v>8.0000000000000071E-3</v>
      </c>
      <c r="AE20" s="147">
        <f t="shared" si="28"/>
        <v>1.0999999999999899E-2</v>
      </c>
      <c r="AF20" s="147">
        <f t="shared" si="28"/>
        <v>1.0000000000001119E-3</v>
      </c>
      <c r="AG20" s="147">
        <f t="shared" si="28"/>
        <v>1.6000000000000014E-2</v>
      </c>
      <c r="AH20" s="147">
        <f t="shared" si="28"/>
        <v>2.0000000000000018E-3</v>
      </c>
      <c r="AI20" s="147">
        <f t="shared" si="28"/>
        <v>5.5000000000000604E-3</v>
      </c>
      <c r="AJ20" s="147">
        <f t="shared" si="28"/>
        <v>1.8000000000000016E-2</v>
      </c>
    </row>
    <row r="21" spans="2:36" x14ac:dyDescent="0.25">
      <c r="B21" s="20" t="s">
        <v>18</v>
      </c>
      <c r="C21" s="87">
        <v>1.464</v>
      </c>
      <c r="D21" s="88">
        <v>1.466</v>
      </c>
      <c r="E21" s="88">
        <v>1.4510000000000001</v>
      </c>
      <c r="F21" s="88">
        <v>1.44</v>
      </c>
      <c r="G21" s="88">
        <v>1.429</v>
      </c>
      <c r="H21" s="88">
        <v>1.423</v>
      </c>
      <c r="I21" s="88">
        <v>1.409</v>
      </c>
      <c r="J21" s="88">
        <v>1.4219999999999999</v>
      </c>
      <c r="K21" s="88">
        <v>1.4370000000000001</v>
      </c>
      <c r="L21" s="88"/>
      <c r="N21" s="20" t="s">
        <v>18</v>
      </c>
      <c r="O21" s="139"/>
      <c r="P21" s="141">
        <f t="shared" si="27"/>
        <v>2.0000000000000018E-3</v>
      </c>
      <c r="Q21" s="141">
        <f t="shared" si="27"/>
        <v>-1.4999999999999902E-2</v>
      </c>
      <c r="R21" s="141">
        <f t="shared" si="27"/>
        <v>-1.1000000000000121E-2</v>
      </c>
      <c r="S21" s="141">
        <f t="shared" si="27"/>
        <v>-1.0999999999999899E-2</v>
      </c>
      <c r="T21" s="141">
        <f t="shared" si="27"/>
        <v>-6.0000000000000053E-3</v>
      </c>
      <c r="U21" s="141">
        <f t="shared" si="27"/>
        <v>-1.4000000000000012E-2</v>
      </c>
      <c r="V21" s="141">
        <f t="shared" si="27"/>
        <v>1.2999999999999901E-2</v>
      </c>
      <c r="W21" s="141">
        <f t="shared" si="27"/>
        <v>1.5000000000000124E-2</v>
      </c>
      <c r="X21" s="144"/>
      <c r="Y21" s="14"/>
      <c r="Z21" s="20" t="s">
        <v>18</v>
      </c>
      <c r="AA21" s="87"/>
      <c r="AB21" s="147">
        <f>P21-P$218</f>
        <v>2.4500000000000077E-2</v>
      </c>
      <c r="AC21" s="147">
        <f t="shared" ref="AC21:AI23" si="29">Q21-Q$218</f>
        <v>1.0000000000001119E-3</v>
      </c>
      <c r="AD21" s="147">
        <f t="shared" si="29"/>
        <v>8.999999999999897E-3</v>
      </c>
      <c r="AE21" s="147">
        <f t="shared" si="29"/>
        <v>7.0000000000001172E-3</v>
      </c>
      <c r="AF21" s="147">
        <f t="shared" si="29"/>
        <v>1.4000000000000012E-2</v>
      </c>
      <c r="AG21" s="147">
        <f t="shared" si="29"/>
        <v>-2.9999999999998916E-3</v>
      </c>
      <c r="AH21" s="147">
        <f t="shared" si="29"/>
        <v>2.0999999999999908E-2</v>
      </c>
      <c r="AI21" s="147">
        <f t="shared" si="29"/>
        <v>2.0500000000000185E-2</v>
      </c>
      <c r="AJ21" s="142"/>
    </row>
    <row r="22" spans="2:36" x14ac:dyDescent="0.25">
      <c r="B22" s="19" t="s">
        <v>19</v>
      </c>
      <c r="C22" s="87">
        <v>1.464</v>
      </c>
      <c r="D22" s="88">
        <v>1.5029999999999999</v>
      </c>
      <c r="E22" s="88">
        <v>1.4650000000000001</v>
      </c>
      <c r="F22" s="88">
        <v>1.458</v>
      </c>
      <c r="G22" s="88">
        <v>1.4359999999999999</v>
      </c>
      <c r="H22" s="88">
        <v>1.4279999999999999</v>
      </c>
      <c r="I22" s="88">
        <v>1.43</v>
      </c>
      <c r="J22" s="88">
        <v>1.427</v>
      </c>
      <c r="K22" s="88">
        <v>1.4119999999999999</v>
      </c>
      <c r="L22" s="88">
        <v>1.4059999999999999</v>
      </c>
      <c r="N22" s="19" t="s">
        <v>19</v>
      </c>
      <c r="O22" s="139"/>
      <c r="P22" s="144"/>
      <c r="Q22" s="141">
        <f t="shared" si="27"/>
        <v>-3.7999999999999812E-2</v>
      </c>
      <c r="R22" s="141">
        <f t="shared" si="27"/>
        <v>-7.0000000000001172E-3</v>
      </c>
      <c r="S22" s="141">
        <f t="shared" si="27"/>
        <v>-2.200000000000002E-2</v>
      </c>
      <c r="T22" s="141">
        <f t="shared" si="27"/>
        <v>-8.0000000000000071E-3</v>
      </c>
      <c r="U22" s="141">
        <f t="shared" si="27"/>
        <v>2.0000000000000018E-3</v>
      </c>
      <c r="V22" s="141">
        <f t="shared" si="27"/>
        <v>-2.9999999999998916E-3</v>
      </c>
      <c r="W22" s="141">
        <f t="shared" si="27"/>
        <v>-1.5000000000000124E-2</v>
      </c>
      <c r="X22" s="141">
        <f>L22-K22</f>
        <v>-6.0000000000000053E-3</v>
      </c>
      <c r="Y22" s="14"/>
      <c r="Z22" s="19" t="s">
        <v>19</v>
      </c>
      <c r="AA22" s="87"/>
      <c r="AB22" s="142"/>
      <c r="AC22" s="147">
        <f t="shared" si="29"/>
        <v>-2.1999999999999797E-2</v>
      </c>
      <c r="AD22" s="147">
        <f t="shared" si="29"/>
        <v>1.2999999999999901E-2</v>
      </c>
      <c r="AE22" s="147">
        <f t="shared" si="29"/>
        <v>-4.0000000000000036E-3</v>
      </c>
      <c r="AF22" s="147">
        <f t="shared" si="29"/>
        <v>1.2000000000000011E-2</v>
      </c>
      <c r="AG22" s="147">
        <f t="shared" si="29"/>
        <v>1.3000000000000123E-2</v>
      </c>
      <c r="AH22" s="147">
        <f t="shared" si="29"/>
        <v>5.0000000000001155E-3</v>
      </c>
      <c r="AI22" s="147">
        <f t="shared" si="29"/>
        <v>-9.5000000000000639E-3</v>
      </c>
      <c r="AJ22" s="147">
        <f>X22-X$218</f>
        <v>0</v>
      </c>
    </row>
    <row r="23" spans="2:36" x14ac:dyDescent="0.25">
      <c r="B23" s="20" t="s">
        <v>20</v>
      </c>
      <c r="C23" s="87">
        <v>1.4650000000000001</v>
      </c>
      <c r="D23" s="88">
        <v>1.4319999999999999</v>
      </c>
      <c r="E23" s="88">
        <v>1.4139999999999999</v>
      </c>
      <c r="F23" s="88">
        <v>1.397</v>
      </c>
      <c r="G23" s="88">
        <v>1.399</v>
      </c>
      <c r="H23" s="88">
        <v>1.39</v>
      </c>
      <c r="I23" s="88">
        <v>1.3819999999999999</v>
      </c>
      <c r="J23" s="88">
        <v>1.3680000000000001</v>
      </c>
      <c r="K23" s="88">
        <v>1.3620000000000001</v>
      </c>
      <c r="L23" s="88">
        <v>1.367</v>
      </c>
      <c r="N23" s="20" t="s">
        <v>20</v>
      </c>
      <c r="O23" s="139"/>
      <c r="P23" s="141">
        <f t="shared" ref="P23:P29" si="30">D23-C23</f>
        <v>-3.300000000000014E-2</v>
      </c>
      <c r="Q23" s="141">
        <f t="shared" si="27"/>
        <v>-1.8000000000000016E-2</v>
      </c>
      <c r="R23" s="141">
        <f t="shared" si="27"/>
        <v>-1.6999999999999904E-2</v>
      </c>
      <c r="S23" s="141">
        <f t="shared" si="27"/>
        <v>2.0000000000000018E-3</v>
      </c>
      <c r="T23" s="141">
        <f t="shared" si="27"/>
        <v>-9.000000000000119E-3</v>
      </c>
      <c r="U23" s="141">
        <f t="shared" si="27"/>
        <v>-8.0000000000000071E-3</v>
      </c>
      <c r="V23" s="141">
        <f t="shared" si="27"/>
        <v>-1.399999999999979E-2</v>
      </c>
      <c r="W23" s="141">
        <f t="shared" si="27"/>
        <v>-6.0000000000000053E-3</v>
      </c>
      <c r="X23" s="141">
        <f t="shared" ref="X23" si="31">L23-K23</f>
        <v>4.9999999999998934E-3</v>
      </c>
      <c r="Y23" s="14"/>
      <c r="Z23" s="20" t="s">
        <v>20</v>
      </c>
      <c r="AA23" s="87"/>
      <c r="AB23" s="147">
        <f t="shared" ref="AB23:AB42" si="32">P23-P$218</f>
        <v>-1.0500000000000065E-2</v>
      </c>
      <c r="AC23" s="147">
        <f t="shared" si="29"/>
        <v>-2.0000000000000018E-3</v>
      </c>
      <c r="AD23" s="147">
        <f t="shared" si="29"/>
        <v>3.0000000000001137E-3</v>
      </c>
      <c r="AE23" s="147">
        <f t="shared" si="29"/>
        <v>2.0000000000000018E-2</v>
      </c>
      <c r="AF23" s="147">
        <f t="shared" si="29"/>
        <v>1.0999999999999899E-2</v>
      </c>
      <c r="AG23" s="147">
        <f t="shared" si="29"/>
        <v>3.0000000000001137E-3</v>
      </c>
      <c r="AH23" s="147">
        <f t="shared" si="29"/>
        <v>-5.9999999999997833E-3</v>
      </c>
      <c r="AI23" s="147">
        <f t="shared" si="29"/>
        <v>-4.9999999999994493E-4</v>
      </c>
      <c r="AJ23" s="147">
        <f>X23-X$218</f>
        <v>1.0999999999999899E-2</v>
      </c>
    </row>
    <row r="24" spans="2:36" x14ac:dyDescent="0.25">
      <c r="B24" s="19" t="s">
        <v>21</v>
      </c>
      <c r="C24" s="87">
        <v>1.4650000000000001</v>
      </c>
      <c r="D24" s="88">
        <v>1.4370000000000001</v>
      </c>
      <c r="E24" s="88">
        <v>1.415</v>
      </c>
      <c r="F24" s="88">
        <v>1.417</v>
      </c>
      <c r="G24" s="88">
        <v>1.401</v>
      </c>
      <c r="H24" s="88"/>
      <c r="I24" s="88"/>
      <c r="J24" s="88"/>
      <c r="K24" s="88"/>
      <c r="L24" s="88"/>
      <c r="N24" s="19" t="s">
        <v>21</v>
      </c>
      <c r="O24" s="139"/>
      <c r="P24" s="141">
        <f t="shared" si="30"/>
        <v>-2.8000000000000025E-2</v>
      </c>
      <c r="Q24" s="141">
        <f t="shared" si="27"/>
        <v>-2.200000000000002E-2</v>
      </c>
      <c r="R24" s="141">
        <f t="shared" si="27"/>
        <v>2.0000000000000018E-3</v>
      </c>
      <c r="S24" s="141">
        <f t="shared" si="27"/>
        <v>-1.6000000000000014E-2</v>
      </c>
      <c r="T24" s="144"/>
      <c r="U24" s="144"/>
      <c r="V24" s="144"/>
      <c r="W24" s="144"/>
      <c r="X24" s="144"/>
      <c r="Y24" s="14"/>
      <c r="Z24" s="19" t="s">
        <v>21</v>
      </c>
      <c r="AA24" s="87"/>
      <c r="AB24" s="147">
        <f t="shared" si="32"/>
        <v>-5.4999999999999494E-3</v>
      </c>
      <c r="AC24" s="147">
        <f t="shared" ref="AC24:AE27" si="33">Q24-Q$218</f>
        <v>-6.0000000000000053E-3</v>
      </c>
      <c r="AD24" s="147">
        <f t="shared" si="33"/>
        <v>2.200000000000002E-2</v>
      </c>
      <c r="AE24" s="147">
        <f t="shared" si="33"/>
        <v>2.0000000000000018E-3</v>
      </c>
      <c r="AF24" s="142"/>
      <c r="AG24" s="142"/>
      <c r="AH24" s="142"/>
      <c r="AI24" s="142"/>
      <c r="AJ24" s="142"/>
    </row>
    <row r="25" spans="2:36" x14ac:dyDescent="0.25">
      <c r="B25" s="20" t="s">
        <v>22</v>
      </c>
      <c r="C25" s="87">
        <v>1.466</v>
      </c>
      <c r="D25" s="88">
        <v>1.4470000000000001</v>
      </c>
      <c r="E25" s="88">
        <v>1.4319999999999999</v>
      </c>
      <c r="F25" s="88">
        <v>1.421</v>
      </c>
      <c r="G25" s="88">
        <v>1.4139999999999999</v>
      </c>
      <c r="H25" s="88">
        <v>1.403</v>
      </c>
      <c r="I25" s="88">
        <v>1.403</v>
      </c>
      <c r="J25" s="88">
        <v>1.4179999999999999</v>
      </c>
      <c r="K25" s="88">
        <v>1.4159999999999999</v>
      </c>
      <c r="L25" s="88"/>
      <c r="N25" s="20" t="s">
        <v>22</v>
      </c>
      <c r="O25" s="139"/>
      <c r="P25" s="141">
        <f t="shared" si="30"/>
        <v>-1.8999999999999906E-2</v>
      </c>
      <c r="Q25" s="141">
        <f t="shared" si="27"/>
        <v>-1.5000000000000124E-2</v>
      </c>
      <c r="R25" s="141">
        <f t="shared" si="27"/>
        <v>-1.0999999999999899E-2</v>
      </c>
      <c r="S25" s="141">
        <f t="shared" si="27"/>
        <v>-7.0000000000001172E-3</v>
      </c>
      <c r="T25" s="141">
        <f t="shared" ref="T25:W27" si="34">H25-G25</f>
        <v>-1.0999999999999899E-2</v>
      </c>
      <c r="U25" s="141">
        <f t="shared" si="34"/>
        <v>0</v>
      </c>
      <c r="V25" s="141">
        <f t="shared" si="34"/>
        <v>1.4999999999999902E-2</v>
      </c>
      <c r="W25" s="141">
        <f t="shared" si="34"/>
        <v>-2.0000000000000018E-3</v>
      </c>
      <c r="X25" s="144"/>
      <c r="Y25" s="14"/>
      <c r="Z25" s="20" t="s">
        <v>22</v>
      </c>
      <c r="AA25" s="87"/>
      <c r="AB25" s="147">
        <f t="shared" si="32"/>
        <v>3.5000000000001696E-3</v>
      </c>
      <c r="AC25" s="147">
        <f t="shared" si="33"/>
        <v>9.9999999999988987E-4</v>
      </c>
      <c r="AD25" s="147">
        <f t="shared" si="33"/>
        <v>9.000000000000119E-3</v>
      </c>
      <c r="AE25" s="147">
        <f t="shared" si="33"/>
        <v>1.0999999999999899E-2</v>
      </c>
      <c r="AF25" s="147">
        <f>T25-T$218</f>
        <v>9.000000000000119E-3</v>
      </c>
      <c r="AG25" s="147">
        <f>U25-U$218</f>
        <v>1.1000000000000121E-2</v>
      </c>
      <c r="AH25" s="147">
        <f>V25-V$218</f>
        <v>2.2999999999999909E-2</v>
      </c>
      <c r="AI25" s="147">
        <f>W25-W$218</f>
        <v>3.5000000000000586E-3</v>
      </c>
      <c r="AJ25" s="142"/>
    </row>
    <row r="26" spans="2:36" x14ac:dyDescent="0.25">
      <c r="B26" s="19" t="s">
        <v>23</v>
      </c>
      <c r="C26" s="87">
        <v>1.466</v>
      </c>
      <c r="D26" s="88">
        <v>1.4339999999999999</v>
      </c>
      <c r="E26" s="88">
        <v>1.4119999999999999</v>
      </c>
      <c r="F26" s="88">
        <v>1.405</v>
      </c>
      <c r="G26" s="88">
        <v>1.409</v>
      </c>
      <c r="H26" s="88">
        <v>1.4019999999999999</v>
      </c>
      <c r="I26" s="88"/>
      <c r="J26" s="88">
        <v>1.4</v>
      </c>
      <c r="K26" s="88">
        <v>1.419</v>
      </c>
      <c r="L26" s="88"/>
      <c r="N26" s="19" t="s">
        <v>23</v>
      </c>
      <c r="O26" s="139"/>
      <c r="P26" s="141">
        <f t="shared" si="30"/>
        <v>-3.2000000000000028E-2</v>
      </c>
      <c r="Q26" s="141">
        <f t="shared" si="27"/>
        <v>-2.200000000000002E-2</v>
      </c>
      <c r="R26" s="141">
        <f t="shared" si="27"/>
        <v>-6.9999999999998952E-3</v>
      </c>
      <c r="S26" s="141">
        <f t="shared" si="27"/>
        <v>4.0000000000000036E-3</v>
      </c>
      <c r="T26" s="141">
        <f t="shared" si="34"/>
        <v>-7.0000000000001172E-3</v>
      </c>
      <c r="U26" s="144"/>
      <c r="V26" s="144"/>
      <c r="W26" s="141">
        <f>K26-J26</f>
        <v>1.9000000000000128E-2</v>
      </c>
      <c r="X26" s="144"/>
      <c r="Y26" s="14"/>
      <c r="Z26" s="19" t="s">
        <v>23</v>
      </c>
      <c r="AA26" s="87"/>
      <c r="AB26" s="147">
        <f t="shared" si="32"/>
        <v>-9.4999999999999529E-3</v>
      </c>
      <c r="AC26" s="147">
        <f t="shared" si="33"/>
        <v>-6.0000000000000053E-3</v>
      </c>
      <c r="AD26" s="147">
        <f t="shared" si="33"/>
        <v>1.3000000000000123E-2</v>
      </c>
      <c r="AE26" s="147">
        <f t="shared" si="33"/>
        <v>2.200000000000002E-2</v>
      </c>
      <c r="AF26" s="147">
        <f>T26-T$218</f>
        <v>1.2999999999999901E-2</v>
      </c>
      <c r="AG26" s="142"/>
      <c r="AH26" s="142"/>
      <c r="AI26" s="147">
        <f>W26-W$218</f>
        <v>2.4500000000000188E-2</v>
      </c>
      <c r="AJ26" s="142"/>
    </row>
    <row r="27" spans="2:36" x14ac:dyDescent="0.25">
      <c r="B27" s="20" t="s">
        <v>24</v>
      </c>
      <c r="C27" s="87">
        <v>1.4670000000000001</v>
      </c>
      <c r="D27" s="88">
        <v>1.4279999999999999</v>
      </c>
      <c r="E27" s="88">
        <v>1.415</v>
      </c>
      <c r="F27" s="88">
        <v>1.4019999999999999</v>
      </c>
      <c r="G27" s="88">
        <v>1.3740000000000001</v>
      </c>
      <c r="H27" s="88">
        <v>1.365</v>
      </c>
      <c r="I27" s="88">
        <v>1.3680000000000001</v>
      </c>
      <c r="J27" s="88">
        <v>1.379</v>
      </c>
      <c r="K27" s="88">
        <v>1.3939999999999999</v>
      </c>
      <c r="L27" s="88">
        <v>1.3859999999999999</v>
      </c>
      <c r="N27" s="20" t="s">
        <v>24</v>
      </c>
      <c r="O27" s="139"/>
      <c r="P27" s="141">
        <f t="shared" si="30"/>
        <v>-3.9000000000000146E-2</v>
      </c>
      <c r="Q27" s="141">
        <f t="shared" si="27"/>
        <v>-1.2999999999999901E-2</v>
      </c>
      <c r="R27" s="141">
        <f t="shared" si="27"/>
        <v>-1.3000000000000123E-2</v>
      </c>
      <c r="S27" s="141">
        <f t="shared" si="27"/>
        <v>-2.7999999999999803E-2</v>
      </c>
      <c r="T27" s="141">
        <f t="shared" si="34"/>
        <v>-9.000000000000119E-3</v>
      </c>
      <c r="U27" s="141">
        <f t="shared" ref="U27:X27" si="35">I27-H27</f>
        <v>3.0000000000001137E-3</v>
      </c>
      <c r="V27" s="141">
        <f t="shared" si="35"/>
        <v>1.0999999999999899E-2</v>
      </c>
      <c r="W27" s="141">
        <f t="shared" si="35"/>
        <v>1.4999999999999902E-2</v>
      </c>
      <c r="X27" s="141">
        <f t="shared" si="35"/>
        <v>-8.0000000000000071E-3</v>
      </c>
      <c r="Y27" s="14"/>
      <c r="Z27" s="20" t="s">
        <v>24</v>
      </c>
      <c r="AA27" s="87"/>
      <c r="AB27" s="147">
        <f t="shared" si="32"/>
        <v>-1.650000000000007E-2</v>
      </c>
      <c r="AC27" s="147">
        <f t="shared" si="33"/>
        <v>3.0000000000001137E-3</v>
      </c>
      <c r="AD27" s="147">
        <f t="shared" si="33"/>
        <v>6.9999999999998952E-3</v>
      </c>
      <c r="AE27" s="147">
        <f t="shared" si="33"/>
        <v>-9.9999999999997868E-3</v>
      </c>
      <c r="AF27" s="147">
        <f>T27-T$218</f>
        <v>1.0999999999999899E-2</v>
      </c>
      <c r="AG27" s="147">
        <f>U27-U$218</f>
        <v>1.4000000000000234E-2</v>
      </c>
      <c r="AH27" s="147">
        <f>V27-V$218</f>
        <v>1.8999999999999906E-2</v>
      </c>
      <c r="AI27" s="147">
        <f>W27-W$218</f>
        <v>2.0499999999999963E-2</v>
      </c>
      <c r="AJ27" s="147">
        <f>X27-X$218</f>
        <v>-2.0000000000000018E-3</v>
      </c>
    </row>
    <row r="28" spans="2:36" x14ac:dyDescent="0.25">
      <c r="B28" s="19" t="s">
        <v>25</v>
      </c>
      <c r="C28" s="87">
        <v>1.4670000000000001</v>
      </c>
      <c r="D28" s="88">
        <v>1.4279999999999999</v>
      </c>
      <c r="E28" s="88">
        <v>1.411</v>
      </c>
      <c r="F28" s="88">
        <v>1.401</v>
      </c>
      <c r="G28" s="88"/>
      <c r="H28" s="88"/>
      <c r="I28" s="88">
        <v>1.393</v>
      </c>
      <c r="J28" s="88"/>
      <c r="K28" s="88"/>
      <c r="L28" s="88">
        <v>1.401</v>
      </c>
      <c r="N28" s="19" t="s">
        <v>25</v>
      </c>
      <c r="O28" s="139"/>
      <c r="P28" s="141">
        <f t="shared" si="30"/>
        <v>-3.9000000000000146E-2</v>
      </c>
      <c r="Q28" s="141">
        <f t="shared" si="27"/>
        <v>-1.6999999999999904E-2</v>
      </c>
      <c r="R28" s="141">
        <f t="shared" si="27"/>
        <v>-1.0000000000000009E-2</v>
      </c>
      <c r="S28" s="144"/>
      <c r="T28" s="144"/>
      <c r="U28" s="144"/>
      <c r="V28" s="144"/>
      <c r="W28" s="144"/>
      <c r="X28" s="144"/>
      <c r="Y28" s="14"/>
      <c r="Z28" s="19" t="s">
        <v>25</v>
      </c>
      <c r="AA28" s="87"/>
      <c r="AB28" s="147">
        <f t="shared" si="32"/>
        <v>-1.650000000000007E-2</v>
      </c>
      <c r="AC28" s="147">
        <f>Q28-Q$218</f>
        <v>-9.9999999999988987E-4</v>
      </c>
      <c r="AD28" s="147">
        <f>R28-R$218</f>
        <v>1.0000000000000009E-2</v>
      </c>
      <c r="AE28" s="142"/>
      <c r="AF28" s="142"/>
      <c r="AG28" s="142"/>
      <c r="AH28" s="142"/>
      <c r="AI28" s="142"/>
      <c r="AJ28" s="142"/>
    </row>
    <row r="29" spans="2:36" x14ac:dyDescent="0.25">
      <c r="B29" s="20" t="s">
        <v>26</v>
      </c>
      <c r="C29" s="87">
        <v>1.468</v>
      </c>
      <c r="D29" s="88">
        <v>1.44</v>
      </c>
      <c r="E29" s="88">
        <v>1.411</v>
      </c>
      <c r="F29" s="88">
        <v>1.395</v>
      </c>
      <c r="G29" s="88">
        <v>1.38</v>
      </c>
      <c r="H29" s="88">
        <v>1.367</v>
      </c>
      <c r="I29" s="88">
        <v>1.357</v>
      </c>
      <c r="J29" s="88">
        <v>1.365</v>
      </c>
      <c r="K29" s="88">
        <v>1.36</v>
      </c>
      <c r="L29" s="88">
        <v>1.371</v>
      </c>
      <c r="N29" s="20" t="s">
        <v>26</v>
      </c>
      <c r="O29" s="139"/>
      <c r="P29" s="141">
        <f t="shared" si="30"/>
        <v>-2.8000000000000025E-2</v>
      </c>
      <c r="Q29" s="141">
        <f t="shared" si="27"/>
        <v>-2.8999999999999915E-2</v>
      </c>
      <c r="R29" s="141">
        <f t="shared" si="27"/>
        <v>-1.6000000000000014E-2</v>
      </c>
      <c r="S29" s="141">
        <f t="shared" ref="S29:X31" si="36">G29-F29</f>
        <v>-1.5000000000000124E-2</v>
      </c>
      <c r="T29" s="141">
        <f t="shared" si="36"/>
        <v>-1.2999999999999901E-2</v>
      </c>
      <c r="U29" s="141">
        <f t="shared" si="36"/>
        <v>-1.0000000000000009E-2</v>
      </c>
      <c r="V29" s="141">
        <f t="shared" si="36"/>
        <v>8.0000000000000071E-3</v>
      </c>
      <c r="W29" s="141">
        <f t="shared" si="36"/>
        <v>-4.9999999999998934E-3</v>
      </c>
      <c r="X29" s="141">
        <f t="shared" si="36"/>
        <v>1.0999999999999899E-2</v>
      </c>
      <c r="Y29" s="14"/>
      <c r="Z29" s="20" t="s">
        <v>26</v>
      </c>
      <c r="AA29" s="87"/>
      <c r="AB29" s="147">
        <f t="shared" si="32"/>
        <v>-5.4999999999999494E-3</v>
      </c>
      <c r="AC29" s="147">
        <f>Q29-Q$218</f>
        <v>-1.2999999999999901E-2</v>
      </c>
      <c r="AD29" s="147">
        <f>R29-R$218</f>
        <v>4.0000000000000036E-3</v>
      </c>
      <c r="AE29" s="147">
        <f t="shared" ref="AE29:AJ29" si="37">S29-S$218</f>
        <v>2.9999999999998916E-3</v>
      </c>
      <c r="AF29" s="147">
        <f t="shared" si="37"/>
        <v>7.0000000000001172E-3</v>
      </c>
      <c r="AG29" s="147">
        <f t="shared" si="37"/>
        <v>1.0000000000001119E-3</v>
      </c>
      <c r="AH29" s="147">
        <f t="shared" si="37"/>
        <v>1.6000000000000014E-2</v>
      </c>
      <c r="AI29" s="147">
        <f t="shared" si="37"/>
        <v>5.0000000000016698E-4</v>
      </c>
      <c r="AJ29" s="147">
        <f t="shared" si="37"/>
        <v>1.6999999999999904E-2</v>
      </c>
    </row>
    <row r="30" spans="2:36" x14ac:dyDescent="0.25">
      <c r="B30" s="19" t="s">
        <v>27</v>
      </c>
      <c r="C30" s="87">
        <v>1.468</v>
      </c>
      <c r="D30" s="88">
        <v>1.456</v>
      </c>
      <c r="E30" s="88"/>
      <c r="F30" s="88">
        <v>1.4039999999999999</v>
      </c>
      <c r="G30" s="88">
        <v>1.3959999999999999</v>
      </c>
      <c r="H30" s="88">
        <v>1.389</v>
      </c>
      <c r="I30" s="88">
        <v>1.393</v>
      </c>
      <c r="J30" s="88"/>
      <c r="K30" s="88">
        <v>1.3939999999999999</v>
      </c>
      <c r="L30" s="88"/>
      <c r="N30" s="19" t="s">
        <v>27</v>
      </c>
      <c r="O30" s="139"/>
      <c r="P30" s="141">
        <f>D30-C30</f>
        <v>-1.2000000000000011E-2</v>
      </c>
      <c r="Q30" s="144"/>
      <c r="R30" s="144"/>
      <c r="S30" s="141">
        <f t="shared" si="36"/>
        <v>-8.0000000000000071E-3</v>
      </c>
      <c r="T30" s="141">
        <f t="shared" si="36"/>
        <v>-6.9999999999998952E-3</v>
      </c>
      <c r="U30" s="141">
        <f t="shared" si="36"/>
        <v>4.0000000000000036E-3</v>
      </c>
      <c r="V30" s="144"/>
      <c r="W30" s="144"/>
      <c r="X30" s="144"/>
      <c r="Y30" s="14"/>
      <c r="Z30" s="19" t="s">
        <v>27</v>
      </c>
      <c r="AA30" s="87"/>
      <c r="AB30" s="147">
        <f t="shared" si="32"/>
        <v>1.0500000000000065E-2</v>
      </c>
      <c r="AC30" s="142"/>
      <c r="AD30" s="142"/>
      <c r="AE30" s="147">
        <f t="shared" ref="AE30:AG31" si="38">S30-S$218</f>
        <v>1.0000000000000009E-2</v>
      </c>
      <c r="AF30" s="147">
        <f t="shared" si="38"/>
        <v>1.3000000000000123E-2</v>
      </c>
      <c r="AG30" s="147">
        <f t="shared" si="38"/>
        <v>1.5000000000000124E-2</v>
      </c>
      <c r="AH30" s="142"/>
      <c r="AI30" s="142"/>
      <c r="AJ30" s="142"/>
    </row>
    <row r="31" spans="2:36" x14ac:dyDescent="0.25">
      <c r="B31" s="20" t="s">
        <v>28</v>
      </c>
      <c r="C31" s="87">
        <v>1.468</v>
      </c>
      <c r="D31" s="88">
        <v>1.452</v>
      </c>
      <c r="E31" s="88">
        <v>1.4390000000000001</v>
      </c>
      <c r="F31" s="88">
        <v>1.427</v>
      </c>
      <c r="G31" s="88">
        <v>1.4179999999999999</v>
      </c>
      <c r="H31" s="88">
        <v>1.4159999999999999</v>
      </c>
      <c r="I31" s="88">
        <v>1.4219999999999999</v>
      </c>
      <c r="J31" s="88">
        <v>1.413</v>
      </c>
      <c r="K31" s="88">
        <v>1.42</v>
      </c>
      <c r="L31" s="88"/>
      <c r="N31" s="20" t="s">
        <v>28</v>
      </c>
      <c r="O31" s="139"/>
      <c r="P31" s="141">
        <f t="shared" ref="P31:R42" si="39">D31-C31</f>
        <v>-1.6000000000000014E-2</v>
      </c>
      <c r="Q31" s="141">
        <f t="shared" si="39"/>
        <v>-1.2999999999999901E-2</v>
      </c>
      <c r="R31" s="141">
        <f t="shared" si="39"/>
        <v>-1.2000000000000011E-2</v>
      </c>
      <c r="S31" s="141">
        <f t="shared" si="36"/>
        <v>-9.000000000000119E-3</v>
      </c>
      <c r="T31" s="141">
        <f t="shared" si="36"/>
        <v>-2.0000000000000018E-3</v>
      </c>
      <c r="U31" s="141">
        <f t="shared" si="36"/>
        <v>6.0000000000000053E-3</v>
      </c>
      <c r="V31" s="141">
        <f t="shared" ref="V31:W32" si="40">J31-I31</f>
        <v>-8.999999999999897E-3</v>
      </c>
      <c r="W31" s="141">
        <f t="shared" si="40"/>
        <v>6.9999999999998952E-3</v>
      </c>
      <c r="X31" s="144"/>
      <c r="Y31" s="14"/>
      <c r="Z31" s="20" t="s">
        <v>28</v>
      </c>
      <c r="AA31" s="87"/>
      <c r="AB31" s="147">
        <f t="shared" si="32"/>
        <v>6.5000000000000613E-3</v>
      </c>
      <c r="AC31" s="147">
        <f t="shared" ref="AC31:AC42" si="41">Q31-Q$218</f>
        <v>3.0000000000001137E-3</v>
      </c>
      <c r="AD31" s="147">
        <f t="shared" ref="AD31:AD42" si="42">R31-R$218</f>
        <v>8.0000000000000071E-3</v>
      </c>
      <c r="AE31" s="147">
        <f t="shared" si="38"/>
        <v>8.999999999999897E-3</v>
      </c>
      <c r="AF31" s="147">
        <f t="shared" si="38"/>
        <v>1.8000000000000016E-2</v>
      </c>
      <c r="AG31" s="147">
        <f t="shared" si="38"/>
        <v>1.7000000000000126E-2</v>
      </c>
      <c r="AH31" s="147">
        <f>V31-V$218</f>
        <v>-9.9999999999988987E-4</v>
      </c>
      <c r="AI31" s="147">
        <f>W31-W$218</f>
        <v>1.2499999999999956E-2</v>
      </c>
      <c r="AJ31" s="142"/>
    </row>
    <row r="32" spans="2:36" x14ac:dyDescent="0.25">
      <c r="B32" s="19" t="s">
        <v>29</v>
      </c>
      <c r="C32" s="87">
        <v>1.4690000000000001</v>
      </c>
      <c r="D32" s="88">
        <v>1.45</v>
      </c>
      <c r="E32" s="88">
        <v>1.42</v>
      </c>
      <c r="F32" s="88">
        <v>1.4</v>
      </c>
      <c r="G32" s="88"/>
      <c r="H32" s="88"/>
      <c r="I32" s="88">
        <v>1.38</v>
      </c>
      <c r="J32" s="88">
        <v>1.39</v>
      </c>
      <c r="K32" s="88">
        <v>1.379</v>
      </c>
      <c r="L32" s="88"/>
      <c r="N32" s="19" t="s">
        <v>29</v>
      </c>
      <c r="O32" s="139"/>
      <c r="P32" s="141">
        <f t="shared" si="39"/>
        <v>-1.9000000000000128E-2</v>
      </c>
      <c r="Q32" s="141">
        <f t="shared" si="39"/>
        <v>-3.0000000000000027E-2</v>
      </c>
      <c r="R32" s="141">
        <f t="shared" si="39"/>
        <v>-2.0000000000000018E-2</v>
      </c>
      <c r="S32" s="144"/>
      <c r="T32" s="144"/>
      <c r="U32" s="144"/>
      <c r="V32" s="141">
        <f t="shared" si="40"/>
        <v>1.0000000000000009E-2</v>
      </c>
      <c r="W32" s="141">
        <f t="shared" si="40"/>
        <v>-1.0999999999999899E-2</v>
      </c>
      <c r="X32" s="144"/>
      <c r="Y32" s="14"/>
      <c r="Z32" s="19" t="s">
        <v>29</v>
      </c>
      <c r="AA32" s="87"/>
      <c r="AB32" s="147">
        <f t="shared" si="32"/>
        <v>3.4999999999999476E-3</v>
      </c>
      <c r="AC32" s="147">
        <f t="shared" si="41"/>
        <v>-1.4000000000000012E-2</v>
      </c>
      <c r="AD32" s="147">
        <f t="shared" si="42"/>
        <v>0</v>
      </c>
      <c r="AE32" s="142"/>
      <c r="AF32" s="142"/>
      <c r="AG32" s="142"/>
      <c r="AH32" s="147">
        <f>V32-V$218</f>
        <v>1.8000000000000016E-2</v>
      </c>
      <c r="AI32" s="147">
        <f>W32-W$218</f>
        <v>-5.4999999999998384E-3</v>
      </c>
      <c r="AJ32" s="142"/>
    </row>
    <row r="33" spans="2:36" x14ac:dyDescent="0.25">
      <c r="B33" s="20" t="s">
        <v>30</v>
      </c>
      <c r="C33" s="87">
        <v>1.4690000000000001</v>
      </c>
      <c r="D33" s="88">
        <v>1.452</v>
      </c>
      <c r="E33" s="88">
        <v>1.4279999999999999</v>
      </c>
      <c r="F33" s="88">
        <v>1.4119999999999999</v>
      </c>
      <c r="G33" s="88">
        <v>1.423</v>
      </c>
      <c r="H33" s="88"/>
      <c r="I33" s="88"/>
      <c r="J33" s="88"/>
      <c r="K33" s="88"/>
      <c r="L33" s="88"/>
      <c r="N33" s="20" t="s">
        <v>30</v>
      </c>
      <c r="O33" s="139"/>
      <c r="P33" s="141">
        <f t="shared" si="39"/>
        <v>-1.7000000000000126E-2</v>
      </c>
      <c r="Q33" s="141">
        <f t="shared" si="39"/>
        <v>-2.4000000000000021E-2</v>
      </c>
      <c r="R33" s="141">
        <f t="shared" si="39"/>
        <v>-1.6000000000000014E-2</v>
      </c>
      <c r="S33" s="141">
        <f t="shared" ref="S33:S42" si="43">G33-F33</f>
        <v>1.1000000000000121E-2</v>
      </c>
      <c r="T33" s="144"/>
      <c r="U33" s="144"/>
      <c r="V33" s="144"/>
      <c r="W33" s="144"/>
      <c r="X33" s="144"/>
      <c r="Y33" s="14"/>
      <c r="Z33" s="20" t="s">
        <v>30</v>
      </c>
      <c r="AA33" s="87"/>
      <c r="AB33" s="147">
        <f t="shared" si="32"/>
        <v>5.4999999999999494E-3</v>
      </c>
      <c r="AC33" s="147">
        <f t="shared" si="41"/>
        <v>-8.0000000000000071E-3</v>
      </c>
      <c r="AD33" s="147">
        <f t="shared" si="42"/>
        <v>4.0000000000000036E-3</v>
      </c>
      <c r="AE33" s="147">
        <f t="shared" ref="AE33:AE42" si="44">S33-S$218</f>
        <v>2.9000000000000137E-2</v>
      </c>
      <c r="AF33" s="142"/>
      <c r="AG33" s="142"/>
      <c r="AH33" s="142"/>
      <c r="AI33" s="142"/>
      <c r="AJ33" s="142"/>
    </row>
    <row r="34" spans="2:36" x14ac:dyDescent="0.25">
      <c r="B34" s="19" t="s">
        <v>31</v>
      </c>
      <c r="C34" s="87">
        <v>1.4690000000000001</v>
      </c>
      <c r="D34" s="88">
        <v>1.4610000000000001</v>
      </c>
      <c r="E34" s="88">
        <v>1.448</v>
      </c>
      <c r="F34" s="88">
        <v>1.4319999999999999</v>
      </c>
      <c r="G34" s="88">
        <v>1.4319999999999999</v>
      </c>
      <c r="H34" s="88">
        <v>1.4139999999999999</v>
      </c>
      <c r="I34" s="88">
        <v>1.41</v>
      </c>
      <c r="J34" s="88">
        <v>1.407</v>
      </c>
      <c r="K34" s="88">
        <v>1.4239999999999999</v>
      </c>
      <c r="L34" s="88">
        <v>1.4039999999999999</v>
      </c>
      <c r="N34" s="19" t="s">
        <v>31</v>
      </c>
      <c r="O34" s="139"/>
      <c r="P34" s="141">
        <f t="shared" si="39"/>
        <v>-8.0000000000000071E-3</v>
      </c>
      <c r="Q34" s="141">
        <f t="shared" si="39"/>
        <v>-1.3000000000000123E-2</v>
      </c>
      <c r="R34" s="141">
        <f t="shared" si="39"/>
        <v>-1.6000000000000014E-2</v>
      </c>
      <c r="S34" s="141">
        <f t="shared" si="43"/>
        <v>0</v>
      </c>
      <c r="T34" s="141">
        <f t="shared" ref="T34:T38" si="45">H34-G34</f>
        <v>-1.8000000000000016E-2</v>
      </c>
      <c r="U34" s="141">
        <f t="shared" ref="U34:U38" si="46">I34-H34</f>
        <v>-4.0000000000000036E-3</v>
      </c>
      <c r="V34" s="141">
        <f t="shared" ref="V34:V38" si="47">J34-I34</f>
        <v>-2.9999999999998916E-3</v>
      </c>
      <c r="W34" s="141">
        <f t="shared" ref="W34:W38" si="48">K34-J34</f>
        <v>1.6999999999999904E-2</v>
      </c>
      <c r="X34" s="141">
        <f t="shared" ref="X34:X38" si="49">L34-K34</f>
        <v>-2.0000000000000018E-2</v>
      </c>
      <c r="Y34" s="14"/>
      <c r="Z34" s="19" t="s">
        <v>31</v>
      </c>
      <c r="AA34" s="87"/>
      <c r="AB34" s="147">
        <f t="shared" si="32"/>
        <v>1.4500000000000068E-2</v>
      </c>
      <c r="AC34" s="147">
        <f t="shared" si="41"/>
        <v>2.9999999999998916E-3</v>
      </c>
      <c r="AD34" s="147">
        <f t="shared" si="42"/>
        <v>4.0000000000000036E-3</v>
      </c>
      <c r="AE34" s="147">
        <f t="shared" si="44"/>
        <v>1.8000000000000016E-2</v>
      </c>
      <c r="AF34" s="147">
        <f t="shared" ref="AF34:AJ38" si="50">T34-T$218</f>
        <v>2.0000000000000018E-3</v>
      </c>
      <c r="AG34" s="147">
        <f t="shared" si="50"/>
        <v>7.0000000000001172E-3</v>
      </c>
      <c r="AH34" s="147">
        <f t="shared" si="50"/>
        <v>5.0000000000001155E-3</v>
      </c>
      <c r="AI34" s="147">
        <f t="shared" si="50"/>
        <v>2.2499999999999964E-2</v>
      </c>
      <c r="AJ34" s="147">
        <f t="shared" si="50"/>
        <v>-1.4000000000000012E-2</v>
      </c>
    </row>
    <row r="35" spans="2:36" x14ac:dyDescent="0.25">
      <c r="B35" s="20" t="s">
        <v>32</v>
      </c>
      <c r="C35" s="87">
        <v>1.47</v>
      </c>
      <c r="D35" s="88">
        <v>1.4590000000000001</v>
      </c>
      <c r="E35" s="88">
        <v>1.42</v>
      </c>
      <c r="F35" s="88">
        <v>1.419</v>
      </c>
      <c r="G35" s="88">
        <v>1.429</v>
      </c>
      <c r="H35" s="88">
        <v>1.4279999999999999</v>
      </c>
      <c r="I35" s="88">
        <v>1.4239999999999999</v>
      </c>
      <c r="J35" s="88">
        <v>1.421</v>
      </c>
      <c r="K35" s="88">
        <v>1.4359999999999999</v>
      </c>
      <c r="L35" s="88">
        <v>1.4359999999999999</v>
      </c>
      <c r="N35" s="20" t="s">
        <v>32</v>
      </c>
      <c r="O35" s="139"/>
      <c r="P35" s="141">
        <f t="shared" si="39"/>
        <v>-1.0999999999999899E-2</v>
      </c>
      <c r="Q35" s="141">
        <f t="shared" si="39"/>
        <v>-3.9000000000000146E-2</v>
      </c>
      <c r="R35" s="141">
        <f t="shared" si="39"/>
        <v>-9.9999999999988987E-4</v>
      </c>
      <c r="S35" s="141">
        <f t="shared" si="43"/>
        <v>1.0000000000000009E-2</v>
      </c>
      <c r="T35" s="141">
        <f t="shared" si="45"/>
        <v>-1.0000000000001119E-3</v>
      </c>
      <c r="U35" s="141">
        <f t="shared" si="46"/>
        <v>-4.0000000000000036E-3</v>
      </c>
      <c r="V35" s="141">
        <f t="shared" si="47"/>
        <v>-2.9999999999998916E-3</v>
      </c>
      <c r="W35" s="141">
        <f t="shared" si="48"/>
        <v>1.4999999999999902E-2</v>
      </c>
      <c r="X35" s="141">
        <f t="shared" si="49"/>
        <v>0</v>
      </c>
      <c r="Y35" s="14"/>
      <c r="Z35" s="20" t="s">
        <v>32</v>
      </c>
      <c r="AA35" s="87"/>
      <c r="AB35" s="147">
        <f t="shared" si="32"/>
        <v>1.1500000000000177E-2</v>
      </c>
      <c r="AC35" s="147">
        <f t="shared" si="41"/>
        <v>-2.3000000000000131E-2</v>
      </c>
      <c r="AD35" s="147">
        <f t="shared" si="42"/>
        <v>1.9000000000000128E-2</v>
      </c>
      <c r="AE35" s="147">
        <f t="shared" si="44"/>
        <v>2.8000000000000025E-2</v>
      </c>
      <c r="AF35" s="147">
        <f t="shared" si="50"/>
        <v>1.8999999999999906E-2</v>
      </c>
      <c r="AG35" s="147">
        <f t="shared" si="50"/>
        <v>7.0000000000001172E-3</v>
      </c>
      <c r="AH35" s="147">
        <f t="shared" si="50"/>
        <v>5.0000000000001155E-3</v>
      </c>
      <c r="AI35" s="147">
        <f t="shared" si="50"/>
        <v>2.0499999999999963E-2</v>
      </c>
      <c r="AJ35" s="147">
        <f t="shared" si="50"/>
        <v>6.0000000000000053E-3</v>
      </c>
    </row>
    <row r="36" spans="2:36" x14ac:dyDescent="0.25">
      <c r="B36" s="19" t="s">
        <v>33</v>
      </c>
      <c r="C36" s="87">
        <v>1.47</v>
      </c>
      <c r="D36" s="88">
        <v>1.448</v>
      </c>
      <c r="E36" s="88">
        <v>1.444</v>
      </c>
      <c r="F36" s="88">
        <v>1.4239999999999999</v>
      </c>
      <c r="G36" s="88">
        <v>1.41</v>
      </c>
      <c r="H36" s="88">
        <v>1.409</v>
      </c>
      <c r="I36" s="88">
        <v>1.38</v>
      </c>
      <c r="J36" s="88">
        <v>1.3839999999999999</v>
      </c>
      <c r="K36" s="88">
        <v>1.391</v>
      </c>
      <c r="L36" s="88">
        <v>1.3959999999999999</v>
      </c>
      <c r="N36" s="19" t="s">
        <v>33</v>
      </c>
      <c r="O36" s="139"/>
      <c r="P36" s="141">
        <f t="shared" si="39"/>
        <v>-2.200000000000002E-2</v>
      </c>
      <c r="Q36" s="141">
        <f t="shared" si="39"/>
        <v>-4.0000000000000036E-3</v>
      </c>
      <c r="R36" s="141">
        <f t="shared" si="39"/>
        <v>-2.0000000000000018E-2</v>
      </c>
      <c r="S36" s="141">
        <f t="shared" si="43"/>
        <v>-1.4000000000000012E-2</v>
      </c>
      <c r="T36" s="141">
        <f t="shared" si="45"/>
        <v>-9.9999999999988987E-4</v>
      </c>
      <c r="U36" s="141">
        <f t="shared" si="46"/>
        <v>-2.9000000000000137E-2</v>
      </c>
      <c r="V36" s="141">
        <f t="shared" si="47"/>
        <v>4.0000000000000036E-3</v>
      </c>
      <c r="W36" s="141">
        <f t="shared" si="48"/>
        <v>7.0000000000001172E-3</v>
      </c>
      <c r="X36" s="141">
        <f t="shared" si="49"/>
        <v>4.9999999999998934E-3</v>
      </c>
      <c r="Y36" s="14"/>
      <c r="Z36" s="19" t="s">
        <v>33</v>
      </c>
      <c r="AA36" s="87"/>
      <c r="AB36" s="147">
        <f t="shared" si="32"/>
        <v>5.0000000000005596E-4</v>
      </c>
      <c r="AC36" s="147">
        <f t="shared" si="41"/>
        <v>1.2000000000000011E-2</v>
      </c>
      <c r="AD36" s="147">
        <f t="shared" si="42"/>
        <v>0</v>
      </c>
      <c r="AE36" s="147">
        <f t="shared" si="44"/>
        <v>4.0000000000000036E-3</v>
      </c>
      <c r="AF36" s="147">
        <f t="shared" si="50"/>
        <v>1.9000000000000128E-2</v>
      </c>
      <c r="AG36" s="147">
        <f t="shared" si="50"/>
        <v>-1.8000000000000016E-2</v>
      </c>
      <c r="AH36" s="147">
        <f t="shared" si="50"/>
        <v>1.2000000000000011E-2</v>
      </c>
      <c r="AI36" s="147">
        <f t="shared" si="50"/>
        <v>1.2500000000000178E-2</v>
      </c>
      <c r="AJ36" s="147">
        <f t="shared" si="50"/>
        <v>1.0999999999999899E-2</v>
      </c>
    </row>
    <row r="37" spans="2:36" x14ac:dyDescent="0.25">
      <c r="B37" s="20" t="s">
        <v>34</v>
      </c>
      <c r="C37" s="87">
        <v>1.47</v>
      </c>
      <c r="D37" s="88">
        <v>1.4490000000000001</v>
      </c>
      <c r="E37" s="88">
        <v>1.4359999999999999</v>
      </c>
      <c r="F37" s="88">
        <v>1.4159999999999999</v>
      </c>
      <c r="G37" s="88">
        <v>1.4019999999999999</v>
      </c>
      <c r="H37" s="88">
        <v>1.3979999999999999</v>
      </c>
      <c r="I37" s="88">
        <v>1.4019999999999999</v>
      </c>
      <c r="J37" s="88">
        <v>1.3979999999999999</v>
      </c>
      <c r="K37" s="88">
        <v>1.3939999999999999</v>
      </c>
      <c r="L37" s="88">
        <v>1.393</v>
      </c>
      <c r="N37" s="20" t="s">
        <v>34</v>
      </c>
      <c r="O37" s="139"/>
      <c r="P37" s="141">
        <f t="shared" si="39"/>
        <v>-2.0999999999999908E-2</v>
      </c>
      <c r="Q37" s="141">
        <f t="shared" si="39"/>
        <v>-1.3000000000000123E-2</v>
      </c>
      <c r="R37" s="141">
        <f t="shared" si="39"/>
        <v>-2.0000000000000018E-2</v>
      </c>
      <c r="S37" s="141">
        <f t="shared" si="43"/>
        <v>-1.4000000000000012E-2</v>
      </c>
      <c r="T37" s="141">
        <f t="shared" si="45"/>
        <v>-4.0000000000000036E-3</v>
      </c>
      <c r="U37" s="141">
        <f t="shared" si="46"/>
        <v>4.0000000000000036E-3</v>
      </c>
      <c r="V37" s="141">
        <f t="shared" si="47"/>
        <v>-4.0000000000000036E-3</v>
      </c>
      <c r="W37" s="141">
        <f t="shared" si="48"/>
        <v>-4.0000000000000036E-3</v>
      </c>
      <c r="X37" s="141">
        <f t="shared" si="49"/>
        <v>-9.9999999999988987E-4</v>
      </c>
      <c r="Y37" s="14"/>
      <c r="Z37" s="20" t="s">
        <v>34</v>
      </c>
      <c r="AA37" s="87"/>
      <c r="AB37" s="147">
        <f t="shared" si="32"/>
        <v>1.5000000000001679E-3</v>
      </c>
      <c r="AC37" s="147">
        <f t="shared" si="41"/>
        <v>2.9999999999998916E-3</v>
      </c>
      <c r="AD37" s="147">
        <f t="shared" si="42"/>
        <v>0</v>
      </c>
      <c r="AE37" s="147">
        <f t="shared" si="44"/>
        <v>4.0000000000000036E-3</v>
      </c>
      <c r="AF37" s="147">
        <f t="shared" si="50"/>
        <v>1.6000000000000014E-2</v>
      </c>
      <c r="AG37" s="147">
        <f t="shared" si="50"/>
        <v>1.5000000000000124E-2</v>
      </c>
      <c r="AH37" s="147">
        <f t="shared" si="50"/>
        <v>4.0000000000000036E-3</v>
      </c>
      <c r="AI37" s="147">
        <f t="shared" si="50"/>
        <v>1.5000000000000568E-3</v>
      </c>
      <c r="AJ37" s="147">
        <f t="shared" si="50"/>
        <v>5.0000000000001155E-3</v>
      </c>
    </row>
    <row r="38" spans="2:36" x14ac:dyDescent="0.25">
      <c r="B38" s="19" t="s">
        <v>35</v>
      </c>
      <c r="C38" s="87">
        <v>1.4710000000000001</v>
      </c>
      <c r="D38" s="88">
        <v>1.4419999999999999</v>
      </c>
      <c r="E38" s="88">
        <v>1.42</v>
      </c>
      <c r="F38" s="88">
        <v>1.389</v>
      </c>
      <c r="G38" s="88">
        <v>1.391</v>
      </c>
      <c r="H38" s="88">
        <v>1.385</v>
      </c>
      <c r="I38" s="88">
        <v>1.391</v>
      </c>
      <c r="J38" s="88">
        <v>1.3720000000000001</v>
      </c>
      <c r="K38" s="88">
        <v>1.371</v>
      </c>
      <c r="L38" s="88">
        <v>1.375</v>
      </c>
      <c r="N38" s="19" t="s">
        <v>35</v>
      </c>
      <c r="O38" s="139"/>
      <c r="P38" s="141">
        <f t="shared" si="39"/>
        <v>-2.9000000000000137E-2</v>
      </c>
      <c r="Q38" s="141">
        <f t="shared" si="39"/>
        <v>-2.200000000000002E-2</v>
      </c>
      <c r="R38" s="141">
        <f t="shared" si="39"/>
        <v>-3.0999999999999917E-2</v>
      </c>
      <c r="S38" s="141">
        <f t="shared" si="43"/>
        <v>2.0000000000000018E-3</v>
      </c>
      <c r="T38" s="141">
        <f t="shared" si="45"/>
        <v>-6.0000000000000053E-3</v>
      </c>
      <c r="U38" s="141">
        <f t="shared" si="46"/>
        <v>6.0000000000000053E-3</v>
      </c>
      <c r="V38" s="141">
        <f t="shared" si="47"/>
        <v>-1.8999999999999906E-2</v>
      </c>
      <c r="W38" s="141">
        <f t="shared" si="48"/>
        <v>-1.0000000000001119E-3</v>
      </c>
      <c r="X38" s="141">
        <f t="shared" si="49"/>
        <v>4.0000000000000036E-3</v>
      </c>
      <c r="Y38" s="14"/>
      <c r="Z38" s="19" t="s">
        <v>35</v>
      </c>
      <c r="AA38" s="87"/>
      <c r="AB38" s="147">
        <f t="shared" si="32"/>
        <v>-6.5000000000000613E-3</v>
      </c>
      <c r="AC38" s="147">
        <f t="shared" si="41"/>
        <v>-6.0000000000000053E-3</v>
      </c>
      <c r="AD38" s="147">
        <f t="shared" si="42"/>
        <v>-1.0999999999999899E-2</v>
      </c>
      <c r="AE38" s="147">
        <f t="shared" si="44"/>
        <v>2.0000000000000018E-2</v>
      </c>
      <c r="AF38" s="147">
        <f t="shared" si="50"/>
        <v>1.4000000000000012E-2</v>
      </c>
      <c r="AG38" s="147">
        <f t="shared" si="50"/>
        <v>1.7000000000000126E-2</v>
      </c>
      <c r="AH38" s="147">
        <f t="shared" si="50"/>
        <v>-1.0999999999999899E-2</v>
      </c>
      <c r="AI38" s="147">
        <f t="shared" si="50"/>
        <v>4.4999999999999485E-3</v>
      </c>
      <c r="AJ38" s="147">
        <f t="shared" si="50"/>
        <v>1.0000000000000009E-2</v>
      </c>
    </row>
    <row r="39" spans="2:36" x14ac:dyDescent="0.25">
      <c r="B39" s="20" t="s">
        <v>36</v>
      </c>
      <c r="C39" s="87">
        <v>1.4710000000000001</v>
      </c>
      <c r="D39" s="88">
        <v>1.4610000000000001</v>
      </c>
      <c r="E39" s="88">
        <v>1.4490000000000001</v>
      </c>
      <c r="F39" s="88">
        <v>1.43</v>
      </c>
      <c r="G39" s="88">
        <v>1.427</v>
      </c>
      <c r="H39" s="88"/>
      <c r="I39" s="88">
        <v>1.4079999999999999</v>
      </c>
      <c r="J39" s="88">
        <v>1.411</v>
      </c>
      <c r="K39" s="88"/>
      <c r="L39" s="88"/>
      <c r="N39" s="20" t="s">
        <v>36</v>
      </c>
      <c r="O39" s="139"/>
      <c r="P39" s="141">
        <f t="shared" si="39"/>
        <v>-1.0000000000000009E-2</v>
      </c>
      <c r="Q39" s="141">
        <f t="shared" si="39"/>
        <v>-1.2000000000000011E-2</v>
      </c>
      <c r="R39" s="141">
        <f t="shared" si="39"/>
        <v>-1.9000000000000128E-2</v>
      </c>
      <c r="S39" s="141">
        <f t="shared" si="43"/>
        <v>-2.9999999999998916E-3</v>
      </c>
      <c r="T39" s="144"/>
      <c r="U39" s="144"/>
      <c r="V39" s="141">
        <f>J39-I39</f>
        <v>3.0000000000001137E-3</v>
      </c>
      <c r="W39" s="144"/>
      <c r="X39" s="144"/>
      <c r="Y39" s="14"/>
      <c r="Z39" s="20" t="s">
        <v>36</v>
      </c>
      <c r="AA39" s="87"/>
      <c r="AB39" s="147">
        <f t="shared" si="32"/>
        <v>1.2500000000000067E-2</v>
      </c>
      <c r="AC39" s="147">
        <f t="shared" si="41"/>
        <v>4.0000000000000036E-3</v>
      </c>
      <c r="AD39" s="147">
        <f t="shared" si="42"/>
        <v>9.9999999999988987E-4</v>
      </c>
      <c r="AE39" s="147">
        <f t="shared" si="44"/>
        <v>1.5000000000000124E-2</v>
      </c>
      <c r="AF39" s="142"/>
      <c r="AG39" s="142"/>
      <c r="AH39" s="147">
        <f>V39-V$218</f>
        <v>1.1000000000000121E-2</v>
      </c>
      <c r="AI39" s="142"/>
      <c r="AJ39" s="142"/>
    </row>
    <row r="40" spans="2:36" x14ac:dyDescent="0.25">
      <c r="B40" s="19" t="s">
        <v>37</v>
      </c>
      <c r="C40" s="87">
        <v>1.472</v>
      </c>
      <c r="D40" s="88">
        <v>1.44</v>
      </c>
      <c r="E40" s="88">
        <v>1.431</v>
      </c>
      <c r="F40" s="88">
        <v>1.4319999999999999</v>
      </c>
      <c r="G40" s="88">
        <v>1.4410000000000001</v>
      </c>
      <c r="H40" s="88">
        <v>1.42</v>
      </c>
      <c r="I40" s="88">
        <v>1.4219999999999999</v>
      </c>
      <c r="J40" s="88"/>
      <c r="K40" s="88"/>
      <c r="L40" s="88"/>
      <c r="N40" s="19" t="s">
        <v>37</v>
      </c>
      <c r="O40" s="139"/>
      <c r="P40" s="141">
        <f t="shared" si="39"/>
        <v>-3.2000000000000028E-2</v>
      </c>
      <c r="Q40" s="141">
        <f t="shared" si="39"/>
        <v>-8.999999999999897E-3</v>
      </c>
      <c r="R40" s="141">
        <f t="shared" si="39"/>
        <v>9.9999999999988987E-4</v>
      </c>
      <c r="S40" s="141">
        <f t="shared" si="43"/>
        <v>9.000000000000119E-3</v>
      </c>
      <c r="T40" s="141">
        <f t="shared" ref="T40:U42" si="51">H40-G40</f>
        <v>-2.100000000000013E-2</v>
      </c>
      <c r="U40" s="141">
        <f t="shared" si="51"/>
        <v>2.0000000000000018E-3</v>
      </c>
      <c r="V40" s="144"/>
      <c r="W40" s="144"/>
      <c r="X40" s="144"/>
      <c r="Y40" s="14"/>
      <c r="Z40" s="19" t="s">
        <v>37</v>
      </c>
      <c r="AA40" s="87"/>
      <c r="AB40" s="147">
        <f t="shared" si="32"/>
        <v>-9.4999999999999529E-3</v>
      </c>
      <c r="AC40" s="147">
        <f t="shared" si="41"/>
        <v>7.0000000000001172E-3</v>
      </c>
      <c r="AD40" s="147">
        <f t="shared" si="42"/>
        <v>2.0999999999999908E-2</v>
      </c>
      <c r="AE40" s="147">
        <f t="shared" si="44"/>
        <v>2.7000000000000135E-2</v>
      </c>
      <c r="AF40" s="147">
        <f t="shared" ref="AF40:AG42" si="52">T40-T$218</f>
        <v>-1.0000000000001119E-3</v>
      </c>
      <c r="AG40" s="147">
        <f t="shared" si="52"/>
        <v>1.3000000000000123E-2</v>
      </c>
      <c r="AH40" s="142"/>
      <c r="AI40" s="142"/>
      <c r="AJ40" s="142"/>
    </row>
    <row r="41" spans="2:36" x14ac:dyDescent="0.25">
      <c r="B41" s="20" t="s">
        <v>38</v>
      </c>
      <c r="C41" s="87">
        <v>1.472</v>
      </c>
      <c r="D41" s="88">
        <v>1.446</v>
      </c>
      <c r="E41" s="88">
        <v>1.4319999999999999</v>
      </c>
      <c r="F41" s="88">
        <v>1.421</v>
      </c>
      <c r="G41" s="88">
        <v>1.421</v>
      </c>
      <c r="H41" s="88">
        <v>1.415</v>
      </c>
      <c r="I41" s="88">
        <v>1.4419999999999999</v>
      </c>
      <c r="J41" s="88">
        <v>1.4219999999999999</v>
      </c>
      <c r="K41" s="88">
        <v>1.417</v>
      </c>
      <c r="L41" s="88">
        <v>1.417</v>
      </c>
      <c r="N41" s="20" t="s">
        <v>38</v>
      </c>
      <c r="O41" s="139"/>
      <c r="P41" s="141">
        <f t="shared" si="39"/>
        <v>-2.6000000000000023E-2</v>
      </c>
      <c r="Q41" s="141">
        <f t="shared" si="39"/>
        <v>-1.4000000000000012E-2</v>
      </c>
      <c r="R41" s="141">
        <f t="shared" si="39"/>
        <v>-1.0999999999999899E-2</v>
      </c>
      <c r="S41" s="141">
        <f t="shared" si="43"/>
        <v>0</v>
      </c>
      <c r="T41" s="141">
        <f t="shared" si="51"/>
        <v>-6.0000000000000053E-3</v>
      </c>
      <c r="U41" s="141">
        <f t="shared" si="51"/>
        <v>2.6999999999999913E-2</v>
      </c>
      <c r="V41" s="141">
        <f t="shared" ref="V41:X41" si="53">J41-I41</f>
        <v>-2.0000000000000018E-2</v>
      </c>
      <c r="W41" s="141">
        <f t="shared" si="53"/>
        <v>-4.9999999999998934E-3</v>
      </c>
      <c r="X41" s="141">
        <f t="shared" si="53"/>
        <v>0</v>
      </c>
      <c r="Y41" s="14"/>
      <c r="Z41" s="20" t="s">
        <v>38</v>
      </c>
      <c r="AA41" s="87"/>
      <c r="AB41" s="147">
        <f t="shared" si="32"/>
        <v>-3.4999999999999476E-3</v>
      </c>
      <c r="AC41" s="147">
        <f t="shared" si="41"/>
        <v>2.0000000000000018E-3</v>
      </c>
      <c r="AD41" s="147">
        <f t="shared" si="42"/>
        <v>9.000000000000119E-3</v>
      </c>
      <c r="AE41" s="147">
        <f t="shared" si="44"/>
        <v>1.8000000000000016E-2</v>
      </c>
      <c r="AF41" s="147">
        <f t="shared" si="52"/>
        <v>1.4000000000000012E-2</v>
      </c>
      <c r="AG41" s="147">
        <f t="shared" si="52"/>
        <v>3.8000000000000034E-2</v>
      </c>
      <c r="AH41" s="147">
        <f>V41-V$218</f>
        <v>-1.2000000000000011E-2</v>
      </c>
      <c r="AI41" s="147">
        <f>W41-W$218</f>
        <v>5.0000000000016698E-4</v>
      </c>
      <c r="AJ41" s="147">
        <f>X41-X$218</f>
        <v>6.0000000000000053E-3</v>
      </c>
    </row>
    <row r="42" spans="2:36" x14ac:dyDescent="0.25">
      <c r="B42" s="19" t="s">
        <v>39</v>
      </c>
      <c r="C42" s="87">
        <v>1.4730000000000001</v>
      </c>
      <c r="D42" s="88">
        <v>1.446</v>
      </c>
      <c r="E42" s="88">
        <v>1.4359999999999999</v>
      </c>
      <c r="F42" s="88">
        <v>1.419</v>
      </c>
      <c r="G42" s="88">
        <v>1.4419999999999999</v>
      </c>
      <c r="H42" s="88">
        <v>1.431</v>
      </c>
      <c r="I42" s="88">
        <v>1.4370000000000001</v>
      </c>
      <c r="J42" s="88"/>
      <c r="K42" s="88">
        <v>1.4350000000000001</v>
      </c>
      <c r="L42" s="88"/>
      <c r="N42" s="19" t="s">
        <v>39</v>
      </c>
      <c r="O42" s="139"/>
      <c r="P42" s="141">
        <f t="shared" si="39"/>
        <v>-2.7000000000000135E-2</v>
      </c>
      <c r="Q42" s="141">
        <f t="shared" si="39"/>
        <v>-1.0000000000000009E-2</v>
      </c>
      <c r="R42" s="141">
        <f t="shared" si="39"/>
        <v>-1.6999999999999904E-2</v>
      </c>
      <c r="S42" s="141">
        <f t="shared" si="43"/>
        <v>2.2999999999999909E-2</v>
      </c>
      <c r="T42" s="141">
        <f t="shared" si="51"/>
        <v>-1.0999999999999899E-2</v>
      </c>
      <c r="U42" s="141">
        <f t="shared" si="51"/>
        <v>6.0000000000000053E-3</v>
      </c>
      <c r="V42" s="144"/>
      <c r="W42" s="144"/>
      <c r="X42" s="144"/>
      <c r="Y42" s="14"/>
      <c r="Z42" s="19" t="s">
        <v>39</v>
      </c>
      <c r="AA42" s="87"/>
      <c r="AB42" s="147">
        <f t="shared" si="32"/>
        <v>-4.5000000000000595E-3</v>
      </c>
      <c r="AC42" s="147">
        <f t="shared" si="41"/>
        <v>6.0000000000000053E-3</v>
      </c>
      <c r="AD42" s="147">
        <f t="shared" si="42"/>
        <v>3.0000000000001137E-3</v>
      </c>
      <c r="AE42" s="147">
        <f t="shared" si="44"/>
        <v>4.0999999999999925E-2</v>
      </c>
      <c r="AF42" s="147">
        <f t="shared" si="52"/>
        <v>9.000000000000119E-3</v>
      </c>
      <c r="AG42" s="147">
        <f t="shared" si="52"/>
        <v>1.7000000000000126E-2</v>
      </c>
      <c r="AH42" s="142"/>
      <c r="AI42" s="142"/>
      <c r="AJ42" s="142"/>
    </row>
    <row r="43" spans="2:36" x14ac:dyDescent="0.25">
      <c r="B43" s="20" t="s">
        <v>40</v>
      </c>
      <c r="C43" s="87">
        <v>1.4730000000000001</v>
      </c>
      <c r="D43" s="88"/>
      <c r="E43" s="88">
        <v>1.466</v>
      </c>
      <c r="F43" s="88">
        <v>1.4450000000000001</v>
      </c>
      <c r="G43" s="88"/>
      <c r="H43" s="88">
        <v>1.4139999999999999</v>
      </c>
      <c r="I43" s="88">
        <v>1.415</v>
      </c>
      <c r="J43" s="88"/>
      <c r="K43" s="88"/>
      <c r="L43" s="88"/>
      <c r="N43" s="20" t="s">
        <v>40</v>
      </c>
      <c r="O43" s="139"/>
      <c r="P43" s="144"/>
      <c r="Q43" s="144"/>
      <c r="R43" s="141">
        <f>F43-E43</f>
        <v>-2.0999999999999908E-2</v>
      </c>
      <c r="S43" s="144"/>
      <c r="T43" s="144"/>
      <c r="U43" s="141">
        <f>I43-H43</f>
        <v>1.0000000000001119E-3</v>
      </c>
      <c r="V43" s="144"/>
      <c r="W43" s="144"/>
      <c r="X43" s="144"/>
      <c r="Y43" s="14"/>
      <c r="Z43" s="20" t="s">
        <v>40</v>
      </c>
      <c r="AA43" s="87"/>
      <c r="AB43" s="142"/>
      <c r="AC43" s="142"/>
      <c r="AD43" s="147">
        <f t="shared" ref="AD43:AD85" si="54">R43-R$218</f>
        <v>-9.9999999999988987E-4</v>
      </c>
      <c r="AE43" s="142"/>
      <c r="AF43" s="142"/>
      <c r="AG43" s="147">
        <f t="shared" ref="AG43:AG48" si="55">U43-U$218</f>
        <v>1.2000000000000233E-2</v>
      </c>
      <c r="AH43" s="142"/>
      <c r="AI43" s="142"/>
      <c r="AJ43" s="142"/>
    </row>
    <row r="44" spans="2:36" x14ac:dyDescent="0.25">
      <c r="B44" s="19" t="s">
        <v>41</v>
      </c>
      <c r="C44" s="87">
        <v>1.4730000000000001</v>
      </c>
      <c r="D44" s="88">
        <v>1.4470000000000001</v>
      </c>
      <c r="E44" s="88">
        <v>1.4419999999999999</v>
      </c>
      <c r="F44" s="88">
        <v>1.4419999999999999</v>
      </c>
      <c r="G44" s="88">
        <v>1.413</v>
      </c>
      <c r="H44" s="88">
        <v>1.395</v>
      </c>
      <c r="I44" s="88">
        <v>1.397</v>
      </c>
      <c r="J44" s="88">
        <v>1.387</v>
      </c>
      <c r="K44" s="88">
        <v>1.3939999999999999</v>
      </c>
      <c r="L44" s="88">
        <v>1.3939999999999999</v>
      </c>
      <c r="N44" s="19" t="s">
        <v>41</v>
      </c>
      <c r="O44" s="139"/>
      <c r="P44" s="141">
        <f t="shared" ref="P44:P72" si="56">D44-C44</f>
        <v>-2.6000000000000023E-2</v>
      </c>
      <c r="Q44" s="141">
        <f t="shared" ref="Q44:Q87" si="57">E44-D44</f>
        <v>-5.0000000000001155E-3</v>
      </c>
      <c r="R44" s="141">
        <f t="shared" ref="R44:R85" si="58">F44-E44</f>
        <v>0</v>
      </c>
      <c r="S44" s="141">
        <f t="shared" ref="S44:S48" si="59">G44-F44</f>
        <v>-2.8999999999999915E-2</v>
      </c>
      <c r="T44" s="141">
        <f t="shared" ref="T44:T48" si="60">H44-G44</f>
        <v>-1.8000000000000016E-2</v>
      </c>
      <c r="U44" s="141">
        <f t="shared" ref="U44:U48" si="61">I44-H44</f>
        <v>2.0000000000000018E-3</v>
      </c>
      <c r="V44" s="141">
        <f t="shared" ref="V44:V48" si="62">J44-I44</f>
        <v>-1.0000000000000009E-2</v>
      </c>
      <c r="W44" s="141">
        <f t="shared" ref="W44:W48" si="63">K44-J44</f>
        <v>6.9999999999998952E-3</v>
      </c>
      <c r="X44" s="141">
        <f t="shared" ref="X44:X48" si="64">L44-K44</f>
        <v>0</v>
      </c>
      <c r="Y44" s="14"/>
      <c r="Z44" s="19" t="s">
        <v>41</v>
      </c>
      <c r="AA44" s="87"/>
      <c r="AB44" s="147">
        <f t="shared" ref="AB44:AB87" si="65">P44-P$218</f>
        <v>-3.4999999999999476E-3</v>
      </c>
      <c r="AC44" s="147">
        <f t="shared" ref="AC44:AC87" si="66">Q44-Q$218</f>
        <v>1.0999999999999899E-2</v>
      </c>
      <c r="AD44" s="147">
        <f t="shared" si="54"/>
        <v>2.0000000000000018E-2</v>
      </c>
      <c r="AE44" s="147">
        <f t="shared" ref="AE44:AF48" si="67">S44-S$218</f>
        <v>-1.0999999999999899E-2</v>
      </c>
      <c r="AF44" s="147">
        <f t="shared" si="67"/>
        <v>2.0000000000000018E-3</v>
      </c>
      <c r="AG44" s="147">
        <f t="shared" si="55"/>
        <v>1.3000000000000123E-2</v>
      </c>
      <c r="AH44" s="147">
        <f t="shared" ref="AH44:AJ48" si="68">V44-V$218</f>
        <v>-2.0000000000000018E-3</v>
      </c>
      <c r="AI44" s="147">
        <f t="shared" si="68"/>
        <v>1.2499999999999956E-2</v>
      </c>
      <c r="AJ44" s="147">
        <f t="shared" si="68"/>
        <v>6.0000000000000053E-3</v>
      </c>
    </row>
    <row r="45" spans="2:36" x14ac:dyDescent="0.25">
      <c r="B45" s="20" t="s">
        <v>42</v>
      </c>
      <c r="C45" s="87">
        <v>1.474</v>
      </c>
      <c r="D45" s="88">
        <v>1.4530000000000001</v>
      </c>
      <c r="E45" s="88">
        <v>1.4319999999999999</v>
      </c>
      <c r="F45" s="88">
        <v>1.415</v>
      </c>
      <c r="G45" s="88">
        <v>1.391</v>
      </c>
      <c r="H45" s="88">
        <v>1.375</v>
      </c>
      <c r="I45" s="88">
        <v>1.385</v>
      </c>
      <c r="J45" s="88">
        <v>1.3979999999999999</v>
      </c>
      <c r="K45" s="88">
        <v>1.3959999999999999</v>
      </c>
      <c r="L45" s="88">
        <v>1.3879999999999999</v>
      </c>
      <c r="N45" s="20" t="s">
        <v>42</v>
      </c>
      <c r="O45" s="139"/>
      <c r="P45" s="141">
        <f t="shared" si="56"/>
        <v>-2.0999999999999908E-2</v>
      </c>
      <c r="Q45" s="141">
        <f t="shared" si="57"/>
        <v>-2.100000000000013E-2</v>
      </c>
      <c r="R45" s="141">
        <f t="shared" si="58"/>
        <v>-1.6999999999999904E-2</v>
      </c>
      <c r="S45" s="141">
        <f t="shared" si="59"/>
        <v>-2.4000000000000021E-2</v>
      </c>
      <c r="T45" s="141">
        <f t="shared" si="60"/>
        <v>-1.6000000000000014E-2</v>
      </c>
      <c r="U45" s="141">
        <f t="shared" si="61"/>
        <v>1.0000000000000009E-2</v>
      </c>
      <c r="V45" s="141">
        <f t="shared" si="62"/>
        <v>1.2999999999999901E-2</v>
      </c>
      <c r="W45" s="141">
        <f t="shared" si="63"/>
        <v>-2.0000000000000018E-3</v>
      </c>
      <c r="X45" s="141">
        <f t="shared" si="64"/>
        <v>-8.0000000000000071E-3</v>
      </c>
      <c r="Y45" s="14"/>
      <c r="Z45" s="20" t="s">
        <v>42</v>
      </c>
      <c r="AA45" s="87"/>
      <c r="AB45" s="147">
        <f t="shared" si="65"/>
        <v>1.5000000000001679E-3</v>
      </c>
      <c r="AC45" s="147">
        <f t="shared" si="66"/>
        <v>-5.0000000000001155E-3</v>
      </c>
      <c r="AD45" s="147">
        <f t="shared" si="54"/>
        <v>3.0000000000001137E-3</v>
      </c>
      <c r="AE45" s="147">
        <f t="shared" si="67"/>
        <v>-6.0000000000000053E-3</v>
      </c>
      <c r="AF45" s="147">
        <f t="shared" si="67"/>
        <v>4.0000000000000036E-3</v>
      </c>
      <c r="AG45" s="147">
        <f t="shared" si="55"/>
        <v>2.100000000000013E-2</v>
      </c>
      <c r="AH45" s="147">
        <f t="shared" si="68"/>
        <v>2.0999999999999908E-2</v>
      </c>
      <c r="AI45" s="147">
        <f t="shared" si="68"/>
        <v>3.5000000000000586E-3</v>
      </c>
      <c r="AJ45" s="147">
        <f t="shared" si="68"/>
        <v>-2.0000000000000018E-3</v>
      </c>
    </row>
    <row r="46" spans="2:36" x14ac:dyDescent="0.25">
      <c r="B46" s="19" t="s">
        <v>43</v>
      </c>
      <c r="C46" s="87">
        <v>1.4750000000000001</v>
      </c>
      <c r="D46" s="88">
        <v>1.452</v>
      </c>
      <c r="E46" s="88">
        <v>1.4350000000000001</v>
      </c>
      <c r="F46" s="88">
        <v>1.407</v>
      </c>
      <c r="G46" s="88">
        <v>1.399</v>
      </c>
      <c r="H46" s="88">
        <v>1.383</v>
      </c>
      <c r="I46" s="88">
        <v>1.3939999999999999</v>
      </c>
      <c r="J46" s="88">
        <v>1.39</v>
      </c>
      <c r="K46" s="88">
        <v>1.3859999999999999</v>
      </c>
      <c r="L46" s="88">
        <v>1.3979999999999999</v>
      </c>
      <c r="N46" s="19" t="s">
        <v>43</v>
      </c>
      <c r="O46" s="139"/>
      <c r="P46" s="141">
        <f t="shared" si="56"/>
        <v>-2.3000000000000131E-2</v>
      </c>
      <c r="Q46" s="141">
        <f t="shared" si="57"/>
        <v>-1.6999999999999904E-2</v>
      </c>
      <c r="R46" s="141">
        <f t="shared" si="58"/>
        <v>-2.8000000000000025E-2</v>
      </c>
      <c r="S46" s="141">
        <f t="shared" si="59"/>
        <v>-8.0000000000000071E-3</v>
      </c>
      <c r="T46" s="141">
        <f t="shared" si="60"/>
        <v>-1.6000000000000014E-2</v>
      </c>
      <c r="U46" s="141">
        <f t="shared" si="61"/>
        <v>1.0999999999999899E-2</v>
      </c>
      <c r="V46" s="141">
        <f t="shared" si="62"/>
        <v>-4.0000000000000036E-3</v>
      </c>
      <c r="W46" s="141">
        <f t="shared" si="63"/>
        <v>-4.0000000000000036E-3</v>
      </c>
      <c r="X46" s="141">
        <f t="shared" si="64"/>
        <v>1.2000000000000011E-2</v>
      </c>
      <c r="Y46" s="14"/>
      <c r="Z46" s="19" t="s">
        <v>43</v>
      </c>
      <c r="AA46" s="87"/>
      <c r="AB46" s="147">
        <f t="shared" si="65"/>
        <v>-5.0000000000005596E-4</v>
      </c>
      <c r="AC46" s="147">
        <f t="shared" si="66"/>
        <v>-9.9999999999988987E-4</v>
      </c>
      <c r="AD46" s="147">
        <f t="shared" si="54"/>
        <v>-8.0000000000000071E-3</v>
      </c>
      <c r="AE46" s="147">
        <f t="shared" si="67"/>
        <v>1.0000000000000009E-2</v>
      </c>
      <c r="AF46" s="147">
        <f t="shared" si="67"/>
        <v>4.0000000000000036E-3</v>
      </c>
      <c r="AG46" s="147">
        <f t="shared" si="55"/>
        <v>2.200000000000002E-2</v>
      </c>
      <c r="AH46" s="147">
        <f t="shared" si="68"/>
        <v>4.0000000000000036E-3</v>
      </c>
      <c r="AI46" s="147">
        <f t="shared" si="68"/>
        <v>1.5000000000000568E-3</v>
      </c>
      <c r="AJ46" s="147">
        <f t="shared" si="68"/>
        <v>1.8000000000000016E-2</v>
      </c>
    </row>
    <row r="47" spans="2:36" x14ac:dyDescent="0.25">
      <c r="B47" s="20" t="s">
        <v>44</v>
      </c>
      <c r="C47" s="87">
        <v>1.4750000000000001</v>
      </c>
      <c r="D47" s="88">
        <v>1.4350000000000001</v>
      </c>
      <c r="E47" s="88">
        <v>1.429</v>
      </c>
      <c r="F47" s="88">
        <v>1.4139999999999999</v>
      </c>
      <c r="G47" s="88">
        <v>1.401</v>
      </c>
      <c r="H47" s="88">
        <v>1.413</v>
      </c>
      <c r="I47" s="88">
        <v>1.3919999999999999</v>
      </c>
      <c r="J47" s="88">
        <v>1.389</v>
      </c>
      <c r="K47" s="88">
        <v>1.401</v>
      </c>
      <c r="L47" s="88">
        <v>1.385</v>
      </c>
      <c r="N47" s="20" t="s">
        <v>44</v>
      </c>
      <c r="O47" s="139"/>
      <c r="P47" s="141">
        <f t="shared" si="56"/>
        <v>-4.0000000000000036E-2</v>
      </c>
      <c r="Q47" s="141">
        <f t="shared" si="57"/>
        <v>-6.0000000000000053E-3</v>
      </c>
      <c r="R47" s="141">
        <f t="shared" si="58"/>
        <v>-1.5000000000000124E-2</v>
      </c>
      <c r="S47" s="141">
        <f t="shared" si="59"/>
        <v>-1.2999999999999901E-2</v>
      </c>
      <c r="T47" s="141">
        <f t="shared" si="60"/>
        <v>1.2000000000000011E-2</v>
      </c>
      <c r="U47" s="141">
        <f t="shared" si="61"/>
        <v>-2.100000000000013E-2</v>
      </c>
      <c r="V47" s="141">
        <f t="shared" si="62"/>
        <v>-2.9999999999998916E-3</v>
      </c>
      <c r="W47" s="141">
        <f t="shared" si="63"/>
        <v>1.2000000000000011E-2</v>
      </c>
      <c r="X47" s="141">
        <f t="shared" si="64"/>
        <v>-1.6000000000000014E-2</v>
      </c>
      <c r="Y47" s="14"/>
      <c r="Z47" s="20" t="s">
        <v>44</v>
      </c>
      <c r="AA47" s="87"/>
      <c r="AB47" s="147">
        <f t="shared" si="65"/>
        <v>-1.749999999999996E-2</v>
      </c>
      <c r="AC47" s="147">
        <f t="shared" si="66"/>
        <v>1.0000000000000009E-2</v>
      </c>
      <c r="AD47" s="147">
        <f t="shared" si="54"/>
        <v>4.9999999999998934E-3</v>
      </c>
      <c r="AE47" s="147">
        <f t="shared" si="67"/>
        <v>5.0000000000001155E-3</v>
      </c>
      <c r="AF47" s="147">
        <f t="shared" si="67"/>
        <v>3.2000000000000028E-2</v>
      </c>
      <c r="AG47" s="147">
        <f t="shared" si="55"/>
        <v>-1.0000000000000009E-2</v>
      </c>
      <c r="AH47" s="147">
        <f t="shared" si="68"/>
        <v>5.0000000000001155E-3</v>
      </c>
      <c r="AI47" s="147">
        <f t="shared" si="68"/>
        <v>1.7500000000000071E-2</v>
      </c>
      <c r="AJ47" s="147">
        <f t="shared" si="68"/>
        <v>-1.0000000000000009E-2</v>
      </c>
    </row>
    <row r="48" spans="2:36" x14ac:dyDescent="0.25">
      <c r="B48" s="19" t="s">
        <v>45</v>
      </c>
      <c r="C48" s="87">
        <v>1.4750000000000001</v>
      </c>
      <c r="D48" s="88">
        <v>1.4630000000000001</v>
      </c>
      <c r="E48" s="88">
        <v>1.4550000000000001</v>
      </c>
      <c r="F48" s="88">
        <v>1.419</v>
      </c>
      <c r="G48" s="88">
        <v>1.413</v>
      </c>
      <c r="H48" s="88">
        <v>1.409</v>
      </c>
      <c r="I48" s="88">
        <v>1.421</v>
      </c>
      <c r="J48" s="88">
        <v>1.4259999999999999</v>
      </c>
      <c r="K48" s="88">
        <v>1.423</v>
      </c>
      <c r="L48" s="88">
        <v>1.4139999999999999</v>
      </c>
      <c r="N48" s="19" t="s">
        <v>45</v>
      </c>
      <c r="O48" s="139"/>
      <c r="P48" s="141">
        <f t="shared" si="56"/>
        <v>-1.2000000000000011E-2</v>
      </c>
      <c r="Q48" s="141">
        <f t="shared" si="57"/>
        <v>-8.0000000000000071E-3</v>
      </c>
      <c r="R48" s="141">
        <f t="shared" si="58"/>
        <v>-3.6000000000000032E-2</v>
      </c>
      <c r="S48" s="141">
        <f t="shared" si="59"/>
        <v>-6.0000000000000053E-3</v>
      </c>
      <c r="T48" s="141">
        <f t="shared" si="60"/>
        <v>-4.0000000000000036E-3</v>
      </c>
      <c r="U48" s="141">
        <f t="shared" si="61"/>
        <v>1.2000000000000011E-2</v>
      </c>
      <c r="V48" s="141">
        <f t="shared" si="62"/>
        <v>4.9999999999998934E-3</v>
      </c>
      <c r="W48" s="141">
        <f t="shared" si="63"/>
        <v>-2.9999999999998916E-3</v>
      </c>
      <c r="X48" s="141">
        <f t="shared" si="64"/>
        <v>-9.000000000000119E-3</v>
      </c>
      <c r="Y48" s="14"/>
      <c r="Z48" s="19" t="s">
        <v>45</v>
      </c>
      <c r="AA48" s="87"/>
      <c r="AB48" s="147">
        <f t="shared" si="65"/>
        <v>1.0500000000000065E-2</v>
      </c>
      <c r="AC48" s="147">
        <f t="shared" si="66"/>
        <v>8.0000000000000071E-3</v>
      </c>
      <c r="AD48" s="147">
        <f t="shared" si="54"/>
        <v>-1.6000000000000014E-2</v>
      </c>
      <c r="AE48" s="147">
        <f t="shared" si="67"/>
        <v>1.2000000000000011E-2</v>
      </c>
      <c r="AF48" s="147">
        <f t="shared" si="67"/>
        <v>1.6000000000000014E-2</v>
      </c>
      <c r="AG48" s="147">
        <f t="shared" si="55"/>
        <v>2.3000000000000131E-2</v>
      </c>
      <c r="AH48" s="147">
        <f t="shared" si="68"/>
        <v>1.2999999999999901E-2</v>
      </c>
      <c r="AI48" s="147">
        <f t="shared" si="68"/>
        <v>2.5000000000001688E-3</v>
      </c>
      <c r="AJ48" s="147">
        <f t="shared" si="68"/>
        <v>-3.0000000000001137E-3</v>
      </c>
    </row>
    <row r="49" spans="2:36" x14ac:dyDescent="0.25">
      <c r="B49" s="20" t="s">
        <v>46</v>
      </c>
      <c r="C49" s="87">
        <v>1.4750000000000001</v>
      </c>
      <c r="D49" s="88">
        <v>1.4610000000000001</v>
      </c>
      <c r="E49" s="88">
        <v>1.458</v>
      </c>
      <c r="F49" s="88">
        <v>1.4450000000000001</v>
      </c>
      <c r="G49" s="88"/>
      <c r="H49" s="88">
        <v>1.4470000000000001</v>
      </c>
      <c r="I49" s="88"/>
      <c r="J49" s="88"/>
      <c r="K49" s="88"/>
      <c r="L49" s="88"/>
      <c r="N49" s="20" t="s">
        <v>46</v>
      </c>
      <c r="O49" s="139"/>
      <c r="P49" s="141">
        <f t="shared" si="56"/>
        <v>-1.4000000000000012E-2</v>
      </c>
      <c r="Q49" s="141">
        <f t="shared" si="57"/>
        <v>-3.0000000000001137E-3</v>
      </c>
      <c r="R49" s="141">
        <f t="shared" si="58"/>
        <v>-1.2999999999999901E-2</v>
      </c>
      <c r="S49" s="144"/>
      <c r="T49" s="144"/>
      <c r="U49" s="144"/>
      <c r="V49" s="144"/>
      <c r="W49" s="144"/>
      <c r="X49" s="144"/>
      <c r="Y49" s="14"/>
      <c r="Z49" s="20" t="s">
        <v>46</v>
      </c>
      <c r="AA49" s="87"/>
      <c r="AB49" s="147">
        <f t="shared" si="65"/>
        <v>8.5000000000000631E-3</v>
      </c>
      <c r="AC49" s="147">
        <f t="shared" si="66"/>
        <v>1.2999999999999901E-2</v>
      </c>
      <c r="AD49" s="147">
        <f t="shared" si="54"/>
        <v>7.0000000000001172E-3</v>
      </c>
      <c r="AE49" s="142"/>
      <c r="AF49" s="142"/>
      <c r="AG49" s="142"/>
      <c r="AH49" s="142"/>
      <c r="AI49" s="142"/>
      <c r="AJ49" s="142"/>
    </row>
    <row r="50" spans="2:36" x14ac:dyDescent="0.25">
      <c r="B50" s="19" t="s">
        <v>47</v>
      </c>
      <c r="C50" s="87">
        <v>1.4750000000000001</v>
      </c>
      <c r="D50" s="88">
        <v>1.474</v>
      </c>
      <c r="E50" s="88">
        <v>1.4470000000000001</v>
      </c>
      <c r="F50" s="88">
        <v>1.4219999999999999</v>
      </c>
      <c r="G50" s="88">
        <v>1.417</v>
      </c>
      <c r="H50" s="88">
        <v>1.401</v>
      </c>
      <c r="I50" s="88">
        <v>1.4119999999999999</v>
      </c>
      <c r="J50" s="88">
        <v>1.417</v>
      </c>
      <c r="K50" s="88">
        <v>1.4079999999999999</v>
      </c>
      <c r="L50" s="88"/>
      <c r="N50" s="19" t="s">
        <v>47</v>
      </c>
      <c r="O50" s="139"/>
      <c r="P50" s="141">
        <f t="shared" si="56"/>
        <v>-1.0000000000001119E-3</v>
      </c>
      <c r="Q50" s="141">
        <f t="shared" si="57"/>
        <v>-2.6999999999999913E-2</v>
      </c>
      <c r="R50" s="141">
        <f t="shared" si="58"/>
        <v>-2.5000000000000133E-2</v>
      </c>
      <c r="S50" s="141">
        <f t="shared" ref="S50:W58" si="69">G50-F50</f>
        <v>-4.9999999999998934E-3</v>
      </c>
      <c r="T50" s="141">
        <f t="shared" si="69"/>
        <v>-1.6000000000000014E-2</v>
      </c>
      <c r="U50" s="141">
        <f t="shared" si="69"/>
        <v>1.0999999999999899E-2</v>
      </c>
      <c r="V50" s="141">
        <f t="shared" si="69"/>
        <v>5.0000000000001155E-3</v>
      </c>
      <c r="W50" s="141">
        <f t="shared" si="69"/>
        <v>-9.000000000000119E-3</v>
      </c>
      <c r="X50" s="144"/>
      <c r="Y50" s="14"/>
      <c r="Z50" s="19" t="s">
        <v>47</v>
      </c>
      <c r="AA50" s="87"/>
      <c r="AB50" s="147">
        <f t="shared" si="65"/>
        <v>2.1499999999999964E-2</v>
      </c>
      <c r="AC50" s="147">
        <f t="shared" si="66"/>
        <v>-1.0999999999999899E-2</v>
      </c>
      <c r="AD50" s="147">
        <f t="shared" si="54"/>
        <v>-5.0000000000001155E-3</v>
      </c>
      <c r="AE50" s="147">
        <f t="shared" ref="AE50:AI51" si="70">S50-S$218</f>
        <v>1.3000000000000123E-2</v>
      </c>
      <c r="AF50" s="147">
        <f t="shared" si="70"/>
        <v>4.0000000000000036E-3</v>
      </c>
      <c r="AG50" s="147">
        <f t="shared" si="70"/>
        <v>2.200000000000002E-2</v>
      </c>
      <c r="AH50" s="147">
        <f t="shared" si="70"/>
        <v>1.3000000000000123E-2</v>
      </c>
      <c r="AI50" s="147">
        <f t="shared" si="70"/>
        <v>-3.5000000000000586E-3</v>
      </c>
      <c r="AJ50" s="142"/>
    </row>
    <row r="51" spans="2:36" x14ac:dyDescent="0.25">
      <c r="B51" s="20" t="s">
        <v>48</v>
      </c>
      <c r="C51" s="87">
        <v>1.476</v>
      </c>
      <c r="D51" s="88">
        <v>1.4610000000000001</v>
      </c>
      <c r="E51" s="88">
        <v>1.4279999999999999</v>
      </c>
      <c r="F51" s="88">
        <v>1.4119999999999999</v>
      </c>
      <c r="G51" s="88">
        <v>1.411</v>
      </c>
      <c r="H51" s="88">
        <v>1.391</v>
      </c>
      <c r="I51" s="88">
        <v>1.391</v>
      </c>
      <c r="J51" s="88">
        <v>1.3819999999999999</v>
      </c>
      <c r="K51" s="88">
        <v>1.391</v>
      </c>
      <c r="L51" s="88">
        <v>1.3740000000000001</v>
      </c>
      <c r="N51" s="20" t="s">
        <v>48</v>
      </c>
      <c r="O51" s="140"/>
      <c r="P51" s="141">
        <f t="shared" si="56"/>
        <v>-1.4999999999999902E-2</v>
      </c>
      <c r="Q51" s="141">
        <f t="shared" si="57"/>
        <v>-3.300000000000014E-2</v>
      </c>
      <c r="R51" s="141">
        <f t="shared" si="58"/>
        <v>-1.6000000000000014E-2</v>
      </c>
      <c r="S51" s="141">
        <f t="shared" si="69"/>
        <v>-9.9999999999988987E-4</v>
      </c>
      <c r="T51" s="141">
        <f t="shared" si="69"/>
        <v>-2.0000000000000018E-2</v>
      </c>
      <c r="U51" s="141">
        <f t="shared" si="69"/>
        <v>0</v>
      </c>
      <c r="V51" s="141">
        <f t="shared" si="69"/>
        <v>-9.000000000000119E-3</v>
      </c>
      <c r="W51" s="141">
        <f t="shared" si="69"/>
        <v>9.000000000000119E-3</v>
      </c>
      <c r="X51" s="141">
        <f t="shared" ref="X51" si="71">L51-K51</f>
        <v>-1.6999999999999904E-2</v>
      </c>
      <c r="Y51" s="14"/>
      <c r="Z51" s="20" t="s">
        <v>48</v>
      </c>
      <c r="AA51" s="125"/>
      <c r="AB51" s="147">
        <f t="shared" si="65"/>
        <v>7.5000000000001732E-3</v>
      </c>
      <c r="AC51" s="147">
        <f t="shared" si="66"/>
        <v>-1.7000000000000126E-2</v>
      </c>
      <c r="AD51" s="147">
        <f t="shared" si="54"/>
        <v>4.0000000000000036E-3</v>
      </c>
      <c r="AE51" s="147">
        <f t="shared" si="70"/>
        <v>1.7000000000000126E-2</v>
      </c>
      <c r="AF51" s="147">
        <f t="shared" si="70"/>
        <v>0</v>
      </c>
      <c r="AG51" s="147">
        <f t="shared" si="70"/>
        <v>1.1000000000000121E-2</v>
      </c>
      <c r="AH51" s="147">
        <f t="shared" si="70"/>
        <v>-1.0000000000001119E-3</v>
      </c>
      <c r="AI51" s="147">
        <f t="shared" si="70"/>
        <v>1.4500000000000179E-2</v>
      </c>
      <c r="AJ51" s="147">
        <f>X51-X$218</f>
        <v>-1.0999999999999899E-2</v>
      </c>
    </row>
    <row r="52" spans="2:36" x14ac:dyDescent="0.25">
      <c r="B52" s="19" t="s">
        <v>49</v>
      </c>
      <c r="C52" s="87">
        <v>1.476</v>
      </c>
      <c r="D52" s="88">
        <v>1.4330000000000001</v>
      </c>
      <c r="E52" s="88">
        <v>1.4330000000000001</v>
      </c>
      <c r="F52" s="88">
        <v>1.417</v>
      </c>
      <c r="G52" s="88">
        <v>1.4219999999999999</v>
      </c>
      <c r="H52" s="88">
        <v>1.43</v>
      </c>
      <c r="I52" s="88">
        <v>1.4259999999999999</v>
      </c>
      <c r="J52" s="88"/>
      <c r="K52" s="88"/>
      <c r="L52" s="88"/>
      <c r="N52" s="19" t="s">
        <v>49</v>
      </c>
      <c r="O52" s="139"/>
      <c r="P52" s="141">
        <f t="shared" si="56"/>
        <v>-4.2999999999999927E-2</v>
      </c>
      <c r="Q52" s="141">
        <f t="shared" si="57"/>
        <v>0</v>
      </c>
      <c r="R52" s="141">
        <f t="shared" si="58"/>
        <v>-1.6000000000000014E-2</v>
      </c>
      <c r="S52" s="141">
        <f t="shared" si="69"/>
        <v>4.9999999999998934E-3</v>
      </c>
      <c r="T52" s="141">
        <f t="shared" si="69"/>
        <v>8.0000000000000071E-3</v>
      </c>
      <c r="U52" s="141">
        <f t="shared" si="69"/>
        <v>-4.0000000000000036E-3</v>
      </c>
      <c r="V52" s="144"/>
      <c r="W52" s="144"/>
      <c r="X52" s="144"/>
      <c r="Y52" s="14"/>
      <c r="Z52" s="19" t="s">
        <v>49</v>
      </c>
      <c r="AA52" s="87"/>
      <c r="AB52" s="147">
        <f t="shared" si="65"/>
        <v>-2.0499999999999852E-2</v>
      </c>
      <c r="AC52" s="147">
        <f t="shared" si="66"/>
        <v>1.6000000000000014E-2</v>
      </c>
      <c r="AD52" s="147">
        <f t="shared" si="54"/>
        <v>4.0000000000000036E-3</v>
      </c>
      <c r="AE52" s="147">
        <f t="shared" ref="AE52:AG54" si="72">S52-S$218</f>
        <v>2.2999999999999909E-2</v>
      </c>
      <c r="AF52" s="147">
        <f t="shared" si="72"/>
        <v>2.8000000000000025E-2</v>
      </c>
      <c r="AG52" s="147">
        <f t="shared" si="72"/>
        <v>7.0000000000001172E-3</v>
      </c>
      <c r="AH52" s="142"/>
      <c r="AI52" s="142"/>
      <c r="AJ52" s="142"/>
    </row>
    <row r="53" spans="2:36" x14ac:dyDescent="0.25">
      <c r="B53" s="20" t="s">
        <v>50</v>
      </c>
      <c r="C53" s="87">
        <v>1.476</v>
      </c>
      <c r="D53" s="88">
        <v>1.4530000000000001</v>
      </c>
      <c r="E53" s="88">
        <v>1.4339999999999999</v>
      </c>
      <c r="F53" s="88">
        <v>1.4219999999999999</v>
      </c>
      <c r="G53" s="88">
        <v>1.411</v>
      </c>
      <c r="H53" s="88">
        <v>1.4350000000000001</v>
      </c>
      <c r="I53" s="88">
        <v>1.407</v>
      </c>
      <c r="J53" s="88">
        <v>1.4179999999999999</v>
      </c>
      <c r="K53" s="88">
        <v>1.417</v>
      </c>
      <c r="L53" s="88">
        <v>1.417</v>
      </c>
      <c r="N53" s="20" t="s">
        <v>50</v>
      </c>
      <c r="O53" s="139"/>
      <c r="P53" s="141">
        <f t="shared" si="56"/>
        <v>-2.2999999999999909E-2</v>
      </c>
      <c r="Q53" s="141">
        <f t="shared" si="57"/>
        <v>-1.9000000000000128E-2</v>
      </c>
      <c r="R53" s="141">
        <f t="shared" si="58"/>
        <v>-1.2000000000000011E-2</v>
      </c>
      <c r="S53" s="141">
        <f t="shared" si="69"/>
        <v>-1.0999999999999899E-2</v>
      </c>
      <c r="T53" s="141">
        <f t="shared" si="69"/>
        <v>2.4000000000000021E-2</v>
      </c>
      <c r="U53" s="141">
        <f t="shared" si="69"/>
        <v>-2.8000000000000025E-2</v>
      </c>
      <c r="V53" s="141">
        <f t="shared" ref="V53:X54" si="73">J53-I53</f>
        <v>1.0999999999999899E-2</v>
      </c>
      <c r="W53" s="141">
        <f t="shared" si="73"/>
        <v>-9.9999999999988987E-4</v>
      </c>
      <c r="X53" s="141">
        <f t="shared" si="73"/>
        <v>0</v>
      </c>
      <c r="Y53" s="14"/>
      <c r="Z53" s="20" t="s">
        <v>50</v>
      </c>
      <c r="AA53" s="87"/>
      <c r="AB53" s="147">
        <f t="shared" si="65"/>
        <v>-4.9999999999983391E-4</v>
      </c>
      <c r="AC53" s="147">
        <f t="shared" si="66"/>
        <v>-3.0000000000001137E-3</v>
      </c>
      <c r="AD53" s="147">
        <f t="shared" si="54"/>
        <v>8.0000000000000071E-3</v>
      </c>
      <c r="AE53" s="147">
        <f t="shared" si="72"/>
        <v>7.0000000000001172E-3</v>
      </c>
      <c r="AF53" s="147">
        <f t="shared" si="72"/>
        <v>4.4000000000000039E-2</v>
      </c>
      <c r="AG53" s="147">
        <f t="shared" si="72"/>
        <v>-1.6999999999999904E-2</v>
      </c>
      <c r="AH53" s="147">
        <f>V53-V$218</f>
        <v>1.8999999999999906E-2</v>
      </c>
      <c r="AI53" s="147">
        <f>W53-W$218</f>
        <v>4.5000000000001705E-3</v>
      </c>
      <c r="AJ53" s="147">
        <f>X53-X$218</f>
        <v>6.0000000000000053E-3</v>
      </c>
    </row>
    <row r="54" spans="2:36" x14ac:dyDescent="0.25">
      <c r="B54" s="19" t="s">
        <v>51</v>
      </c>
      <c r="C54" s="87">
        <v>1.476</v>
      </c>
      <c r="D54" s="88">
        <v>1.4450000000000001</v>
      </c>
      <c r="E54" s="88">
        <v>1.4350000000000001</v>
      </c>
      <c r="F54" s="88">
        <v>1.4179999999999999</v>
      </c>
      <c r="G54" s="88">
        <v>1.4119999999999999</v>
      </c>
      <c r="H54" s="88">
        <v>1.4179999999999999</v>
      </c>
      <c r="I54" s="88">
        <v>1.417</v>
      </c>
      <c r="J54" s="88">
        <v>1.399</v>
      </c>
      <c r="K54" s="88">
        <v>1.417</v>
      </c>
      <c r="L54" s="88">
        <v>1.4830000000000001</v>
      </c>
      <c r="N54" s="19" t="s">
        <v>51</v>
      </c>
      <c r="O54" s="139"/>
      <c r="P54" s="141">
        <f t="shared" si="56"/>
        <v>-3.0999999999999917E-2</v>
      </c>
      <c r="Q54" s="141">
        <f t="shared" si="57"/>
        <v>-1.0000000000000009E-2</v>
      </c>
      <c r="R54" s="141">
        <f t="shared" si="58"/>
        <v>-1.7000000000000126E-2</v>
      </c>
      <c r="S54" s="141">
        <f t="shared" si="69"/>
        <v>-6.0000000000000053E-3</v>
      </c>
      <c r="T54" s="141">
        <f t="shared" si="69"/>
        <v>6.0000000000000053E-3</v>
      </c>
      <c r="U54" s="141">
        <f t="shared" si="69"/>
        <v>-9.9999999999988987E-4</v>
      </c>
      <c r="V54" s="141">
        <f t="shared" si="73"/>
        <v>-1.8000000000000016E-2</v>
      </c>
      <c r="W54" s="141">
        <f t="shared" si="73"/>
        <v>1.8000000000000016E-2</v>
      </c>
      <c r="X54" s="144"/>
      <c r="Y54" s="14"/>
      <c r="Z54" s="19" t="s">
        <v>51</v>
      </c>
      <c r="AA54" s="87"/>
      <c r="AB54" s="147">
        <f t="shared" si="65"/>
        <v>-8.499999999999841E-3</v>
      </c>
      <c r="AC54" s="147">
        <f t="shared" si="66"/>
        <v>6.0000000000000053E-3</v>
      </c>
      <c r="AD54" s="147">
        <f t="shared" si="54"/>
        <v>2.9999999999998916E-3</v>
      </c>
      <c r="AE54" s="147">
        <f t="shared" si="72"/>
        <v>1.2000000000000011E-2</v>
      </c>
      <c r="AF54" s="147">
        <f t="shared" si="72"/>
        <v>2.6000000000000023E-2</v>
      </c>
      <c r="AG54" s="147">
        <f t="shared" si="72"/>
        <v>1.0000000000000231E-2</v>
      </c>
      <c r="AH54" s="147">
        <f>V54-V$218</f>
        <v>-1.0000000000000009E-2</v>
      </c>
      <c r="AI54" s="147">
        <f>W54-W$218</f>
        <v>2.3500000000000076E-2</v>
      </c>
      <c r="AJ54" s="142"/>
    </row>
    <row r="55" spans="2:36" x14ac:dyDescent="0.25">
      <c r="B55" s="20" t="s">
        <v>52</v>
      </c>
      <c r="C55" s="87">
        <v>1.476</v>
      </c>
      <c r="D55" s="88">
        <v>1.4790000000000001</v>
      </c>
      <c r="E55" s="88">
        <v>1.4450000000000001</v>
      </c>
      <c r="F55" s="88">
        <v>1.4259999999999999</v>
      </c>
      <c r="G55" s="88">
        <v>1.4119999999999999</v>
      </c>
      <c r="H55" s="88">
        <v>1.4019999999999999</v>
      </c>
      <c r="I55" s="88"/>
      <c r="J55" s="88">
        <v>1.407</v>
      </c>
      <c r="K55" s="88"/>
      <c r="L55" s="88"/>
      <c r="N55" s="20" t="s">
        <v>52</v>
      </c>
      <c r="O55" s="139"/>
      <c r="P55" s="141">
        <f t="shared" si="56"/>
        <v>3.0000000000001137E-3</v>
      </c>
      <c r="Q55" s="141">
        <f t="shared" si="57"/>
        <v>-3.400000000000003E-2</v>
      </c>
      <c r="R55" s="141">
        <f t="shared" si="58"/>
        <v>-1.9000000000000128E-2</v>
      </c>
      <c r="S55" s="141">
        <f t="shared" si="69"/>
        <v>-1.4000000000000012E-2</v>
      </c>
      <c r="T55" s="141">
        <f t="shared" si="69"/>
        <v>-1.0000000000000009E-2</v>
      </c>
      <c r="U55" s="144"/>
      <c r="V55" s="144"/>
      <c r="W55" s="144"/>
      <c r="X55" s="144"/>
      <c r="Y55" s="14"/>
      <c r="Z55" s="20" t="s">
        <v>52</v>
      </c>
      <c r="AA55" s="87"/>
      <c r="AB55" s="147">
        <f t="shared" si="65"/>
        <v>2.5500000000000189E-2</v>
      </c>
      <c r="AC55" s="147">
        <f t="shared" si="66"/>
        <v>-1.8000000000000016E-2</v>
      </c>
      <c r="AD55" s="147">
        <f t="shared" si="54"/>
        <v>9.9999999999988987E-4</v>
      </c>
      <c r="AE55" s="147">
        <f t="shared" ref="AE55:AF58" si="74">S55-S$218</f>
        <v>4.0000000000000036E-3</v>
      </c>
      <c r="AF55" s="147">
        <f t="shared" si="74"/>
        <v>1.0000000000000009E-2</v>
      </c>
      <c r="AG55" s="142"/>
      <c r="AH55" s="142"/>
      <c r="AI55" s="142"/>
      <c r="AJ55" s="142"/>
    </row>
    <row r="56" spans="2:36" x14ac:dyDescent="0.25">
      <c r="B56" s="19" t="s">
        <v>53</v>
      </c>
      <c r="C56" s="87">
        <v>1.4770000000000001</v>
      </c>
      <c r="D56" s="88">
        <v>1.4279999999999999</v>
      </c>
      <c r="E56" s="88">
        <v>1.413</v>
      </c>
      <c r="F56" s="88">
        <v>1.39</v>
      </c>
      <c r="G56" s="88">
        <v>1.407</v>
      </c>
      <c r="H56" s="88">
        <v>1.3839999999999999</v>
      </c>
      <c r="I56" s="88">
        <v>1.39</v>
      </c>
      <c r="J56" s="88">
        <v>1.383</v>
      </c>
      <c r="K56" s="88">
        <v>1.385</v>
      </c>
      <c r="L56" s="88">
        <v>1.385</v>
      </c>
      <c r="N56" s="19" t="s">
        <v>53</v>
      </c>
      <c r="O56" s="139"/>
      <c r="P56" s="141">
        <f t="shared" si="56"/>
        <v>-4.9000000000000155E-2</v>
      </c>
      <c r="Q56" s="141">
        <f t="shared" si="57"/>
        <v>-1.4999999999999902E-2</v>
      </c>
      <c r="R56" s="141">
        <f t="shared" si="58"/>
        <v>-2.3000000000000131E-2</v>
      </c>
      <c r="S56" s="141">
        <f t="shared" si="69"/>
        <v>1.7000000000000126E-2</v>
      </c>
      <c r="T56" s="141">
        <f t="shared" si="69"/>
        <v>-2.3000000000000131E-2</v>
      </c>
      <c r="U56" s="141">
        <f t="shared" ref="U56:U58" si="75">I56-H56</f>
        <v>6.0000000000000053E-3</v>
      </c>
      <c r="V56" s="141">
        <f t="shared" ref="V56:V58" si="76">J56-I56</f>
        <v>-6.9999999999998952E-3</v>
      </c>
      <c r="W56" s="141">
        <f t="shared" ref="W56:W58" si="77">K56-J56</f>
        <v>2.0000000000000018E-3</v>
      </c>
      <c r="X56" s="141">
        <f t="shared" ref="X56:X57" si="78">L56-K56</f>
        <v>0</v>
      </c>
      <c r="Y56" s="14"/>
      <c r="Z56" s="19" t="s">
        <v>53</v>
      </c>
      <c r="AA56" s="87"/>
      <c r="AB56" s="147">
        <f t="shared" si="65"/>
        <v>-2.6500000000000079E-2</v>
      </c>
      <c r="AC56" s="147">
        <f t="shared" si="66"/>
        <v>1.0000000000001119E-3</v>
      </c>
      <c r="AD56" s="147">
        <f t="shared" si="54"/>
        <v>-3.0000000000001137E-3</v>
      </c>
      <c r="AE56" s="147">
        <f t="shared" si="74"/>
        <v>3.5000000000000142E-2</v>
      </c>
      <c r="AF56" s="147">
        <f t="shared" si="74"/>
        <v>-3.0000000000001137E-3</v>
      </c>
      <c r="AG56" s="147">
        <f t="shared" ref="AG56:AJ57" si="79">U56-U$218</f>
        <v>1.7000000000000126E-2</v>
      </c>
      <c r="AH56" s="147">
        <f t="shared" si="79"/>
        <v>1.0000000000001119E-3</v>
      </c>
      <c r="AI56" s="147">
        <f t="shared" si="79"/>
        <v>7.5000000000000622E-3</v>
      </c>
      <c r="AJ56" s="147">
        <f t="shared" si="79"/>
        <v>6.0000000000000053E-3</v>
      </c>
    </row>
    <row r="57" spans="2:36" x14ac:dyDescent="0.25">
      <c r="B57" s="20" t="s">
        <v>54</v>
      </c>
      <c r="C57" s="87">
        <v>1.4770000000000001</v>
      </c>
      <c r="D57" s="88">
        <v>1.4419999999999999</v>
      </c>
      <c r="E57" s="88">
        <v>1.4350000000000001</v>
      </c>
      <c r="F57" s="88">
        <v>1.4339999999999999</v>
      </c>
      <c r="G57" s="88">
        <v>1.4419999999999999</v>
      </c>
      <c r="H57" s="88">
        <v>1.431</v>
      </c>
      <c r="I57" s="88">
        <v>1.423</v>
      </c>
      <c r="J57" s="88">
        <v>1.421</v>
      </c>
      <c r="K57" s="88">
        <v>1.4219999999999999</v>
      </c>
      <c r="L57" s="88">
        <v>1.405</v>
      </c>
      <c r="N57" s="20" t="s">
        <v>54</v>
      </c>
      <c r="O57" s="139"/>
      <c r="P57" s="141">
        <f t="shared" si="56"/>
        <v>-3.5000000000000142E-2</v>
      </c>
      <c r="Q57" s="141">
        <f t="shared" si="57"/>
        <v>-6.9999999999998952E-3</v>
      </c>
      <c r="R57" s="141">
        <f t="shared" si="58"/>
        <v>-1.0000000000001119E-3</v>
      </c>
      <c r="S57" s="141">
        <f t="shared" si="69"/>
        <v>8.0000000000000071E-3</v>
      </c>
      <c r="T57" s="141">
        <f t="shared" si="69"/>
        <v>-1.0999999999999899E-2</v>
      </c>
      <c r="U57" s="141">
        <f t="shared" si="75"/>
        <v>-8.0000000000000071E-3</v>
      </c>
      <c r="V57" s="141">
        <f t="shared" si="76"/>
        <v>-2.0000000000000018E-3</v>
      </c>
      <c r="W57" s="141">
        <f t="shared" si="77"/>
        <v>9.9999999999988987E-4</v>
      </c>
      <c r="X57" s="141">
        <f t="shared" si="78"/>
        <v>-1.6999999999999904E-2</v>
      </c>
      <c r="Y57" s="14"/>
      <c r="Z57" s="20" t="s">
        <v>54</v>
      </c>
      <c r="AA57" s="87"/>
      <c r="AB57" s="147">
        <f t="shared" si="65"/>
        <v>-1.2500000000000067E-2</v>
      </c>
      <c r="AC57" s="147">
        <f t="shared" si="66"/>
        <v>9.000000000000119E-3</v>
      </c>
      <c r="AD57" s="147">
        <f t="shared" si="54"/>
        <v>1.8999999999999906E-2</v>
      </c>
      <c r="AE57" s="147">
        <f t="shared" si="74"/>
        <v>2.6000000000000023E-2</v>
      </c>
      <c r="AF57" s="147">
        <f t="shared" si="74"/>
        <v>9.000000000000119E-3</v>
      </c>
      <c r="AG57" s="147">
        <f t="shared" si="79"/>
        <v>3.0000000000001137E-3</v>
      </c>
      <c r="AH57" s="147">
        <f t="shared" si="79"/>
        <v>6.0000000000000053E-3</v>
      </c>
      <c r="AI57" s="147">
        <f t="shared" si="79"/>
        <v>6.4999999999999503E-3</v>
      </c>
      <c r="AJ57" s="147">
        <f t="shared" si="79"/>
        <v>-1.0999999999999899E-2</v>
      </c>
    </row>
    <row r="58" spans="2:36" x14ac:dyDescent="0.25">
      <c r="B58" s="19" t="s">
        <v>55</v>
      </c>
      <c r="C58" s="87">
        <v>1.4770000000000001</v>
      </c>
      <c r="D58" s="88">
        <v>1.468</v>
      </c>
      <c r="E58" s="88">
        <v>1.43</v>
      </c>
      <c r="F58" s="88">
        <v>1.4259999999999999</v>
      </c>
      <c r="G58" s="88">
        <v>1.419</v>
      </c>
      <c r="H58" s="88">
        <v>1.4139999999999999</v>
      </c>
      <c r="I58" s="88">
        <v>1.409</v>
      </c>
      <c r="J58" s="88">
        <v>1.423</v>
      </c>
      <c r="K58" s="88">
        <v>1.41</v>
      </c>
      <c r="L58" s="88"/>
      <c r="N58" s="19" t="s">
        <v>55</v>
      </c>
      <c r="O58" s="139"/>
      <c r="P58" s="141">
        <f t="shared" si="56"/>
        <v>-9.000000000000119E-3</v>
      </c>
      <c r="Q58" s="141">
        <f t="shared" si="57"/>
        <v>-3.8000000000000034E-2</v>
      </c>
      <c r="R58" s="141">
        <f t="shared" si="58"/>
        <v>-4.0000000000000036E-3</v>
      </c>
      <c r="S58" s="141">
        <f t="shared" si="69"/>
        <v>-6.9999999999998952E-3</v>
      </c>
      <c r="T58" s="141">
        <f t="shared" si="69"/>
        <v>-5.0000000000001155E-3</v>
      </c>
      <c r="U58" s="141">
        <f t="shared" si="75"/>
        <v>-4.9999999999998934E-3</v>
      </c>
      <c r="V58" s="141">
        <f t="shared" si="76"/>
        <v>1.4000000000000012E-2</v>
      </c>
      <c r="W58" s="141">
        <f t="shared" si="77"/>
        <v>-1.3000000000000123E-2</v>
      </c>
      <c r="X58" s="144"/>
      <c r="Y58" s="14"/>
      <c r="Z58" s="19" t="s">
        <v>55</v>
      </c>
      <c r="AA58" s="87"/>
      <c r="AB58" s="147">
        <f t="shared" si="65"/>
        <v>1.3499999999999956E-2</v>
      </c>
      <c r="AC58" s="147">
        <f t="shared" si="66"/>
        <v>-2.200000000000002E-2</v>
      </c>
      <c r="AD58" s="147">
        <f t="shared" si="54"/>
        <v>1.6000000000000014E-2</v>
      </c>
      <c r="AE58" s="147">
        <f t="shared" si="74"/>
        <v>1.1000000000000121E-2</v>
      </c>
      <c r="AF58" s="147">
        <f t="shared" si="74"/>
        <v>1.4999999999999902E-2</v>
      </c>
      <c r="AG58" s="147">
        <f>U58-U$218</f>
        <v>6.0000000000002274E-3</v>
      </c>
      <c r="AH58" s="147">
        <f>V58-V$218</f>
        <v>2.200000000000002E-2</v>
      </c>
      <c r="AI58" s="147">
        <f>W58-W$218</f>
        <v>-7.5000000000000622E-3</v>
      </c>
      <c r="AJ58" s="142"/>
    </row>
    <row r="59" spans="2:36" x14ac:dyDescent="0.25">
      <c r="B59" s="20" t="s">
        <v>56</v>
      </c>
      <c r="C59" s="87">
        <v>1.478</v>
      </c>
      <c r="D59" s="88">
        <v>1.4570000000000001</v>
      </c>
      <c r="E59" s="88">
        <v>1.4390000000000001</v>
      </c>
      <c r="F59" s="88">
        <v>1.405</v>
      </c>
      <c r="G59" s="88"/>
      <c r="H59" s="88"/>
      <c r="I59" s="88"/>
      <c r="J59" s="88"/>
      <c r="K59" s="88"/>
      <c r="L59" s="88"/>
      <c r="N59" s="20" t="s">
        <v>56</v>
      </c>
      <c r="O59" s="139"/>
      <c r="P59" s="141">
        <f t="shared" si="56"/>
        <v>-2.0999999999999908E-2</v>
      </c>
      <c r="Q59" s="141">
        <f t="shared" si="57"/>
        <v>-1.8000000000000016E-2</v>
      </c>
      <c r="R59" s="141">
        <f t="shared" si="58"/>
        <v>-3.400000000000003E-2</v>
      </c>
      <c r="S59" s="144"/>
      <c r="T59" s="144"/>
      <c r="U59" s="144"/>
      <c r="V59" s="144"/>
      <c r="W59" s="144"/>
      <c r="X59" s="144"/>
      <c r="Y59" s="14"/>
      <c r="Z59" s="20" t="s">
        <v>56</v>
      </c>
      <c r="AA59" s="87"/>
      <c r="AB59" s="147">
        <f t="shared" si="65"/>
        <v>1.5000000000001679E-3</v>
      </c>
      <c r="AC59" s="147">
        <f t="shared" si="66"/>
        <v>-2.0000000000000018E-3</v>
      </c>
      <c r="AD59" s="147">
        <f t="shared" si="54"/>
        <v>-1.4000000000000012E-2</v>
      </c>
      <c r="AE59" s="142"/>
      <c r="AF59" s="142"/>
      <c r="AG59" s="142"/>
      <c r="AH59" s="142"/>
      <c r="AI59" s="142"/>
      <c r="AJ59" s="142"/>
    </row>
    <row r="60" spans="2:36" x14ac:dyDescent="0.25">
      <c r="B60" s="19" t="s">
        <v>57</v>
      </c>
      <c r="C60" s="87">
        <v>1.478</v>
      </c>
      <c r="D60" s="88">
        <v>1.456</v>
      </c>
      <c r="E60" s="88">
        <v>1.4390000000000001</v>
      </c>
      <c r="F60" s="88">
        <v>1.42</v>
      </c>
      <c r="G60" s="88">
        <v>1.4179999999999999</v>
      </c>
      <c r="H60" s="88"/>
      <c r="I60" s="88"/>
      <c r="J60" s="88"/>
      <c r="K60" s="88">
        <v>1.399</v>
      </c>
      <c r="L60" s="88"/>
      <c r="N60" s="19" t="s">
        <v>57</v>
      </c>
      <c r="O60" s="139"/>
      <c r="P60" s="141">
        <f t="shared" si="56"/>
        <v>-2.200000000000002E-2</v>
      </c>
      <c r="Q60" s="141">
        <f t="shared" si="57"/>
        <v>-1.6999999999999904E-2</v>
      </c>
      <c r="R60" s="141">
        <f t="shared" si="58"/>
        <v>-1.9000000000000128E-2</v>
      </c>
      <c r="S60" s="141">
        <f t="shared" ref="S60:S61" si="80">G60-F60</f>
        <v>-2.0000000000000018E-3</v>
      </c>
      <c r="T60" s="144"/>
      <c r="U60" s="144"/>
      <c r="V60" s="144"/>
      <c r="W60" s="144"/>
      <c r="X60" s="144"/>
      <c r="Y60" s="14"/>
      <c r="Z60" s="19" t="s">
        <v>57</v>
      </c>
      <c r="AA60" s="87"/>
      <c r="AB60" s="147">
        <f t="shared" si="65"/>
        <v>5.0000000000005596E-4</v>
      </c>
      <c r="AC60" s="147">
        <f t="shared" si="66"/>
        <v>-9.9999999999988987E-4</v>
      </c>
      <c r="AD60" s="147">
        <f t="shared" si="54"/>
        <v>9.9999999999988987E-4</v>
      </c>
      <c r="AE60" s="147">
        <f>S60-S$218</f>
        <v>1.6000000000000014E-2</v>
      </c>
      <c r="AF60" s="142"/>
      <c r="AG60" s="142"/>
      <c r="AH60" s="142"/>
      <c r="AI60" s="142"/>
      <c r="AJ60" s="142"/>
    </row>
    <row r="61" spans="2:36" x14ac:dyDescent="0.25">
      <c r="B61" s="20" t="s">
        <v>58</v>
      </c>
      <c r="C61" s="87">
        <v>1.478</v>
      </c>
      <c r="D61" s="88">
        <v>1.4450000000000001</v>
      </c>
      <c r="E61" s="88">
        <v>1.4259999999999999</v>
      </c>
      <c r="F61" s="88">
        <v>1.423</v>
      </c>
      <c r="G61" s="88">
        <v>1.417</v>
      </c>
      <c r="H61" s="88"/>
      <c r="I61" s="88"/>
      <c r="J61" s="88"/>
      <c r="K61" s="88"/>
      <c r="L61" s="88"/>
      <c r="N61" s="20" t="s">
        <v>58</v>
      </c>
      <c r="O61" s="139"/>
      <c r="P61" s="141">
        <f t="shared" si="56"/>
        <v>-3.2999999999999918E-2</v>
      </c>
      <c r="Q61" s="141">
        <f t="shared" si="57"/>
        <v>-1.9000000000000128E-2</v>
      </c>
      <c r="R61" s="141">
        <f t="shared" si="58"/>
        <v>-2.9999999999998916E-3</v>
      </c>
      <c r="S61" s="141">
        <f t="shared" si="80"/>
        <v>-6.0000000000000053E-3</v>
      </c>
      <c r="T61" s="144"/>
      <c r="U61" s="144"/>
      <c r="V61" s="144"/>
      <c r="W61" s="144"/>
      <c r="X61" s="144"/>
      <c r="Y61" s="14"/>
      <c r="Z61" s="20" t="s">
        <v>58</v>
      </c>
      <c r="AA61" s="87"/>
      <c r="AB61" s="147">
        <f t="shared" si="65"/>
        <v>-1.0499999999999843E-2</v>
      </c>
      <c r="AC61" s="147">
        <f t="shared" si="66"/>
        <v>-3.0000000000001137E-3</v>
      </c>
      <c r="AD61" s="147">
        <f t="shared" si="54"/>
        <v>1.7000000000000126E-2</v>
      </c>
      <c r="AE61" s="147">
        <f>S61-S$218</f>
        <v>1.2000000000000011E-2</v>
      </c>
      <c r="AF61" s="142"/>
      <c r="AG61" s="142"/>
      <c r="AH61" s="142"/>
      <c r="AI61" s="142"/>
      <c r="AJ61" s="142"/>
    </row>
    <row r="62" spans="2:36" x14ac:dyDescent="0.25">
      <c r="B62" s="19" t="s">
        <v>59</v>
      </c>
      <c r="C62" s="87">
        <v>1.4790000000000001</v>
      </c>
      <c r="D62" s="88">
        <v>1.4670000000000001</v>
      </c>
      <c r="E62" s="88">
        <v>1.4390000000000001</v>
      </c>
      <c r="F62" s="88">
        <v>1.4390000000000001</v>
      </c>
      <c r="G62" s="88"/>
      <c r="H62" s="88"/>
      <c r="I62" s="88"/>
      <c r="J62" s="88"/>
      <c r="K62" s="88"/>
      <c r="L62" s="88"/>
      <c r="N62" s="19" t="s">
        <v>59</v>
      </c>
      <c r="O62" s="139"/>
      <c r="P62" s="141">
        <f t="shared" si="56"/>
        <v>-1.2000000000000011E-2</v>
      </c>
      <c r="Q62" s="141">
        <f t="shared" si="57"/>
        <v>-2.8000000000000025E-2</v>
      </c>
      <c r="R62" s="141">
        <f t="shared" si="58"/>
        <v>0</v>
      </c>
      <c r="S62" s="144"/>
      <c r="T62" s="144"/>
      <c r="U62" s="144"/>
      <c r="V62" s="144"/>
      <c r="W62" s="144"/>
      <c r="X62" s="144"/>
      <c r="Y62" s="14"/>
      <c r="Z62" s="19" t="s">
        <v>59</v>
      </c>
      <c r="AA62" s="87"/>
      <c r="AB62" s="147">
        <f t="shared" si="65"/>
        <v>1.0500000000000065E-2</v>
      </c>
      <c r="AC62" s="147">
        <f t="shared" si="66"/>
        <v>-1.2000000000000011E-2</v>
      </c>
      <c r="AD62" s="147">
        <f t="shared" si="54"/>
        <v>2.0000000000000018E-2</v>
      </c>
      <c r="AE62" s="142"/>
      <c r="AF62" s="142"/>
      <c r="AG62" s="142"/>
      <c r="AH62" s="142"/>
      <c r="AI62" s="142"/>
      <c r="AJ62" s="142"/>
    </row>
    <row r="63" spans="2:36" x14ac:dyDescent="0.25">
      <c r="B63" s="20" t="s">
        <v>60</v>
      </c>
      <c r="C63" s="87">
        <v>1.4790000000000001</v>
      </c>
      <c r="D63" s="88">
        <v>1.45</v>
      </c>
      <c r="E63" s="88">
        <v>1.4179999999999999</v>
      </c>
      <c r="F63" s="88">
        <v>1.4019999999999999</v>
      </c>
      <c r="G63" s="88">
        <v>1.3959999999999999</v>
      </c>
      <c r="H63" s="88">
        <v>1.393</v>
      </c>
      <c r="I63" s="88">
        <v>1.403</v>
      </c>
      <c r="J63" s="88">
        <v>1.407</v>
      </c>
      <c r="K63" s="88">
        <v>1.42</v>
      </c>
      <c r="L63" s="88">
        <v>1.42</v>
      </c>
      <c r="N63" s="20" t="s">
        <v>60</v>
      </c>
      <c r="O63" s="139"/>
      <c r="P63" s="141">
        <f t="shared" si="56"/>
        <v>-2.9000000000000137E-2</v>
      </c>
      <c r="Q63" s="141">
        <f t="shared" si="57"/>
        <v>-3.2000000000000028E-2</v>
      </c>
      <c r="R63" s="141">
        <f t="shared" si="58"/>
        <v>-1.6000000000000014E-2</v>
      </c>
      <c r="S63" s="141">
        <f t="shared" ref="S63:X68" si="81">G63-F63</f>
        <v>-6.0000000000000053E-3</v>
      </c>
      <c r="T63" s="141">
        <f t="shared" si="81"/>
        <v>-2.9999999999998916E-3</v>
      </c>
      <c r="U63" s="141">
        <f t="shared" si="81"/>
        <v>1.0000000000000009E-2</v>
      </c>
      <c r="V63" s="141">
        <f t="shared" si="81"/>
        <v>4.0000000000000036E-3</v>
      </c>
      <c r="W63" s="141">
        <f t="shared" si="81"/>
        <v>1.2999999999999901E-2</v>
      </c>
      <c r="X63" s="141">
        <f t="shared" si="81"/>
        <v>0</v>
      </c>
      <c r="Y63" s="14"/>
      <c r="Z63" s="20" t="s">
        <v>60</v>
      </c>
      <c r="AA63" s="87"/>
      <c r="AB63" s="147">
        <f t="shared" si="65"/>
        <v>-6.5000000000000613E-3</v>
      </c>
      <c r="AC63" s="147">
        <f t="shared" si="66"/>
        <v>-1.6000000000000014E-2</v>
      </c>
      <c r="AD63" s="147">
        <f t="shared" si="54"/>
        <v>4.0000000000000036E-3</v>
      </c>
      <c r="AE63" s="147">
        <f t="shared" ref="AE63:AJ63" si="82">S63-S$218</f>
        <v>1.2000000000000011E-2</v>
      </c>
      <c r="AF63" s="147">
        <f t="shared" si="82"/>
        <v>1.7000000000000126E-2</v>
      </c>
      <c r="AG63" s="147">
        <f t="shared" si="82"/>
        <v>2.100000000000013E-2</v>
      </c>
      <c r="AH63" s="147">
        <f t="shared" si="82"/>
        <v>1.2000000000000011E-2</v>
      </c>
      <c r="AI63" s="147">
        <f t="shared" si="82"/>
        <v>1.8499999999999961E-2</v>
      </c>
      <c r="AJ63" s="147">
        <f t="shared" si="82"/>
        <v>6.0000000000000053E-3</v>
      </c>
    </row>
    <row r="64" spans="2:36" x14ac:dyDescent="0.25">
      <c r="B64" s="19" t="s">
        <v>61</v>
      </c>
      <c r="C64" s="87">
        <v>1.4790000000000001</v>
      </c>
      <c r="D64" s="88">
        <v>1.458</v>
      </c>
      <c r="E64" s="88">
        <v>1.4510000000000001</v>
      </c>
      <c r="F64" s="88">
        <v>1.4159999999999999</v>
      </c>
      <c r="G64" s="88">
        <v>1.3879999999999999</v>
      </c>
      <c r="H64" s="88">
        <v>1.39</v>
      </c>
      <c r="I64" s="88">
        <v>1.385</v>
      </c>
      <c r="J64" s="88">
        <v>1.3879999999999999</v>
      </c>
      <c r="K64" s="88">
        <v>1.3819999999999999</v>
      </c>
      <c r="L64" s="88"/>
      <c r="N64" s="19" t="s">
        <v>61</v>
      </c>
      <c r="O64" s="139"/>
      <c r="P64" s="141">
        <f t="shared" si="56"/>
        <v>-2.100000000000013E-2</v>
      </c>
      <c r="Q64" s="141">
        <f t="shared" si="57"/>
        <v>-6.9999999999998952E-3</v>
      </c>
      <c r="R64" s="141">
        <f t="shared" si="58"/>
        <v>-3.5000000000000142E-2</v>
      </c>
      <c r="S64" s="141">
        <f t="shared" si="81"/>
        <v>-2.8000000000000025E-2</v>
      </c>
      <c r="T64" s="141">
        <f t="shared" si="81"/>
        <v>2.0000000000000018E-3</v>
      </c>
      <c r="U64" s="141">
        <f t="shared" si="81"/>
        <v>-4.9999999999998934E-3</v>
      </c>
      <c r="V64" s="141">
        <f t="shared" si="81"/>
        <v>2.9999999999998916E-3</v>
      </c>
      <c r="W64" s="141">
        <f t="shared" si="81"/>
        <v>-6.0000000000000053E-3</v>
      </c>
      <c r="X64" s="144"/>
      <c r="Y64" s="14"/>
      <c r="Z64" s="19" t="s">
        <v>61</v>
      </c>
      <c r="AA64" s="87"/>
      <c r="AB64" s="147">
        <f t="shared" si="65"/>
        <v>1.4999999999999458E-3</v>
      </c>
      <c r="AC64" s="147">
        <f t="shared" si="66"/>
        <v>9.000000000000119E-3</v>
      </c>
      <c r="AD64" s="147">
        <f t="shared" si="54"/>
        <v>-1.5000000000000124E-2</v>
      </c>
      <c r="AE64" s="147">
        <f t="shared" ref="AE64:AI68" si="83">S64-S$218</f>
        <v>-1.0000000000000009E-2</v>
      </c>
      <c r="AF64" s="147">
        <f t="shared" si="83"/>
        <v>2.200000000000002E-2</v>
      </c>
      <c r="AG64" s="147">
        <f t="shared" si="83"/>
        <v>6.0000000000002274E-3</v>
      </c>
      <c r="AH64" s="147">
        <f t="shared" si="83"/>
        <v>1.0999999999999899E-2</v>
      </c>
      <c r="AI64" s="147">
        <f t="shared" si="83"/>
        <v>-4.9999999999994493E-4</v>
      </c>
      <c r="AJ64" s="142"/>
    </row>
    <row r="65" spans="2:36" x14ac:dyDescent="0.25">
      <c r="B65" s="20" t="s">
        <v>62</v>
      </c>
      <c r="C65" s="87">
        <v>1.4790000000000001</v>
      </c>
      <c r="D65" s="88">
        <v>1.4319999999999999</v>
      </c>
      <c r="E65" s="88">
        <v>1.4259999999999999</v>
      </c>
      <c r="F65" s="88">
        <v>1.4179999999999999</v>
      </c>
      <c r="G65" s="88">
        <v>1.409</v>
      </c>
      <c r="H65" s="88">
        <v>1.4079999999999999</v>
      </c>
      <c r="I65" s="88">
        <v>1.3819999999999999</v>
      </c>
      <c r="J65" s="88">
        <v>1.391</v>
      </c>
      <c r="K65" s="88">
        <v>1.391</v>
      </c>
      <c r="L65" s="88">
        <v>1.379</v>
      </c>
      <c r="N65" s="20" t="s">
        <v>62</v>
      </c>
      <c r="O65" s="139"/>
      <c r="P65" s="141">
        <f t="shared" si="56"/>
        <v>-4.7000000000000153E-2</v>
      </c>
      <c r="Q65" s="141">
        <f t="shared" si="57"/>
        <v>-6.0000000000000053E-3</v>
      </c>
      <c r="R65" s="141">
        <f t="shared" si="58"/>
        <v>-8.0000000000000071E-3</v>
      </c>
      <c r="S65" s="141">
        <f t="shared" si="81"/>
        <v>-8.999999999999897E-3</v>
      </c>
      <c r="T65" s="141">
        <f t="shared" si="81"/>
        <v>-1.0000000000001119E-3</v>
      </c>
      <c r="U65" s="141">
        <f t="shared" si="81"/>
        <v>-2.6000000000000023E-2</v>
      </c>
      <c r="V65" s="141">
        <f t="shared" si="81"/>
        <v>9.000000000000119E-3</v>
      </c>
      <c r="W65" s="141">
        <f t="shared" si="81"/>
        <v>0</v>
      </c>
      <c r="X65" s="141">
        <f t="shared" ref="X65:X68" si="84">L65-K65</f>
        <v>-1.2000000000000011E-2</v>
      </c>
      <c r="Y65" s="14"/>
      <c r="Z65" s="20" t="s">
        <v>62</v>
      </c>
      <c r="AA65" s="87"/>
      <c r="AB65" s="147">
        <f t="shared" si="65"/>
        <v>-2.4500000000000077E-2</v>
      </c>
      <c r="AC65" s="147">
        <f t="shared" si="66"/>
        <v>1.0000000000000009E-2</v>
      </c>
      <c r="AD65" s="147">
        <f t="shared" si="54"/>
        <v>1.2000000000000011E-2</v>
      </c>
      <c r="AE65" s="147">
        <f t="shared" si="83"/>
        <v>9.000000000000119E-3</v>
      </c>
      <c r="AF65" s="147">
        <f t="shared" si="83"/>
        <v>1.8999999999999906E-2</v>
      </c>
      <c r="AG65" s="147">
        <f t="shared" si="83"/>
        <v>-1.4999999999999902E-2</v>
      </c>
      <c r="AH65" s="147">
        <f t="shared" si="83"/>
        <v>1.7000000000000126E-2</v>
      </c>
      <c r="AI65" s="147">
        <f t="shared" si="83"/>
        <v>5.5000000000000604E-3</v>
      </c>
      <c r="AJ65" s="147">
        <f>X65-X$218</f>
        <v>-6.0000000000000053E-3</v>
      </c>
    </row>
    <row r="66" spans="2:36" x14ac:dyDescent="0.25">
      <c r="B66" s="19" t="s">
        <v>63</v>
      </c>
      <c r="C66" s="87">
        <v>1.48</v>
      </c>
      <c r="D66" s="88">
        <v>1.444</v>
      </c>
      <c r="E66" s="88">
        <v>1.413</v>
      </c>
      <c r="F66" s="88">
        <v>1.4079999999999999</v>
      </c>
      <c r="G66" s="88">
        <v>1.399</v>
      </c>
      <c r="H66" s="88">
        <v>1.393</v>
      </c>
      <c r="I66" s="88">
        <v>1.38</v>
      </c>
      <c r="J66" s="88">
        <v>1.3859999999999999</v>
      </c>
      <c r="K66" s="88">
        <v>1.391</v>
      </c>
      <c r="L66" s="88">
        <v>1.381</v>
      </c>
      <c r="N66" s="19" t="s">
        <v>63</v>
      </c>
      <c r="O66" s="139"/>
      <c r="P66" s="141">
        <f t="shared" si="56"/>
        <v>-3.6000000000000032E-2</v>
      </c>
      <c r="Q66" s="141">
        <f t="shared" si="57"/>
        <v>-3.0999999999999917E-2</v>
      </c>
      <c r="R66" s="141">
        <f t="shared" si="58"/>
        <v>-5.0000000000001155E-3</v>
      </c>
      <c r="S66" s="141">
        <f t="shared" si="81"/>
        <v>-8.999999999999897E-3</v>
      </c>
      <c r="T66" s="141">
        <f t="shared" si="81"/>
        <v>-6.0000000000000053E-3</v>
      </c>
      <c r="U66" s="141">
        <f t="shared" si="81"/>
        <v>-1.3000000000000123E-2</v>
      </c>
      <c r="V66" s="141">
        <f t="shared" si="81"/>
        <v>6.0000000000000053E-3</v>
      </c>
      <c r="W66" s="141">
        <f t="shared" si="81"/>
        <v>5.0000000000001155E-3</v>
      </c>
      <c r="X66" s="141">
        <f t="shared" si="84"/>
        <v>-1.0000000000000009E-2</v>
      </c>
      <c r="Y66" s="14"/>
      <c r="Z66" s="19" t="s">
        <v>63</v>
      </c>
      <c r="AA66" s="87"/>
      <c r="AB66" s="147">
        <f t="shared" si="65"/>
        <v>-1.3499999999999956E-2</v>
      </c>
      <c r="AC66" s="147">
        <f t="shared" si="66"/>
        <v>-1.4999999999999902E-2</v>
      </c>
      <c r="AD66" s="147">
        <f t="shared" si="54"/>
        <v>1.4999999999999902E-2</v>
      </c>
      <c r="AE66" s="147">
        <f t="shared" si="83"/>
        <v>9.000000000000119E-3</v>
      </c>
      <c r="AF66" s="147">
        <f t="shared" si="83"/>
        <v>1.4000000000000012E-2</v>
      </c>
      <c r="AG66" s="147">
        <f t="shared" si="83"/>
        <v>-2.0000000000000018E-3</v>
      </c>
      <c r="AH66" s="147">
        <f t="shared" si="83"/>
        <v>1.4000000000000012E-2</v>
      </c>
      <c r="AI66" s="147">
        <f t="shared" si="83"/>
        <v>1.0500000000000176E-2</v>
      </c>
      <c r="AJ66" s="147">
        <f>X66-X$218</f>
        <v>-4.0000000000000036E-3</v>
      </c>
    </row>
    <row r="67" spans="2:36" x14ac:dyDescent="0.25">
      <c r="B67" s="20" t="s">
        <v>64</v>
      </c>
      <c r="C67" s="87">
        <v>1.48</v>
      </c>
      <c r="D67" s="88">
        <v>1.46</v>
      </c>
      <c r="E67" s="88">
        <v>1.4350000000000001</v>
      </c>
      <c r="F67" s="142">
        <v>1.4179999999999999</v>
      </c>
      <c r="G67" s="88">
        <v>1.415</v>
      </c>
      <c r="H67" s="88">
        <v>1.405</v>
      </c>
      <c r="I67" s="88">
        <v>1.3959999999999999</v>
      </c>
      <c r="J67" s="88">
        <v>1.4019999999999999</v>
      </c>
      <c r="K67" s="88">
        <v>1.4019999999999999</v>
      </c>
      <c r="L67" s="88">
        <v>1.4019999999999999</v>
      </c>
      <c r="N67" s="20" t="s">
        <v>64</v>
      </c>
      <c r="O67" s="139"/>
      <c r="P67" s="141">
        <f t="shared" si="56"/>
        <v>-2.0000000000000018E-2</v>
      </c>
      <c r="Q67" s="141">
        <f t="shared" si="57"/>
        <v>-2.4999999999999911E-2</v>
      </c>
      <c r="R67" s="141">
        <f t="shared" si="58"/>
        <v>-1.7000000000000126E-2</v>
      </c>
      <c r="S67" s="141">
        <f t="shared" si="81"/>
        <v>-2.9999999999998916E-3</v>
      </c>
      <c r="T67" s="141">
        <f t="shared" si="81"/>
        <v>-1.0000000000000009E-2</v>
      </c>
      <c r="U67" s="141">
        <f t="shared" si="81"/>
        <v>-9.000000000000119E-3</v>
      </c>
      <c r="V67" s="141">
        <f t="shared" si="81"/>
        <v>6.0000000000000053E-3</v>
      </c>
      <c r="W67" s="141">
        <f t="shared" si="81"/>
        <v>0</v>
      </c>
      <c r="X67" s="141">
        <f t="shared" si="84"/>
        <v>0</v>
      </c>
      <c r="Y67" s="14"/>
      <c r="Z67" s="20" t="s">
        <v>64</v>
      </c>
      <c r="AA67" s="87"/>
      <c r="AB67" s="147">
        <f t="shared" si="65"/>
        <v>2.5000000000000577E-3</v>
      </c>
      <c r="AC67" s="147">
        <f t="shared" si="66"/>
        <v>-8.999999999999897E-3</v>
      </c>
      <c r="AD67" s="147">
        <f t="shared" si="54"/>
        <v>2.9999999999998916E-3</v>
      </c>
      <c r="AE67" s="147">
        <f t="shared" si="83"/>
        <v>1.5000000000000124E-2</v>
      </c>
      <c r="AF67" s="147">
        <f t="shared" si="83"/>
        <v>1.0000000000000009E-2</v>
      </c>
      <c r="AG67" s="147">
        <f t="shared" si="83"/>
        <v>2.0000000000000018E-3</v>
      </c>
      <c r="AH67" s="147">
        <f t="shared" si="83"/>
        <v>1.4000000000000012E-2</v>
      </c>
      <c r="AI67" s="147">
        <f t="shared" si="83"/>
        <v>5.5000000000000604E-3</v>
      </c>
      <c r="AJ67" s="147">
        <f>X67-X$218</f>
        <v>6.0000000000000053E-3</v>
      </c>
    </row>
    <row r="68" spans="2:36" x14ac:dyDescent="0.25">
      <c r="B68" s="19" t="s">
        <v>65</v>
      </c>
      <c r="C68" s="87">
        <v>1.48</v>
      </c>
      <c r="D68" s="88">
        <v>1.4590000000000001</v>
      </c>
      <c r="E68" s="88">
        <v>1.4339999999999999</v>
      </c>
      <c r="F68" s="88">
        <v>1.417</v>
      </c>
      <c r="G68" s="88">
        <v>1.41</v>
      </c>
      <c r="H68" s="88">
        <v>1.4159999999999999</v>
      </c>
      <c r="I68" s="88">
        <v>1.3919999999999999</v>
      </c>
      <c r="J68" s="88">
        <v>1.393</v>
      </c>
      <c r="K68" s="88">
        <v>1.391</v>
      </c>
      <c r="L68" s="88">
        <v>1.391</v>
      </c>
      <c r="N68" s="19" t="s">
        <v>65</v>
      </c>
      <c r="O68" s="139"/>
      <c r="P68" s="141">
        <f t="shared" si="56"/>
        <v>-2.0999999999999908E-2</v>
      </c>
      <c r="Q68" s="141">
        <f t="shared" si="57"/>
        <v>-2.5000000000000133E-2</v>
      </c>
      <c r="R68" s="141">
        <f t="shared" si="58"/>
        <v>-1.6999999999999904E-2</v>
      </c>
      <c r="S68" s="141">
        <f t="shared" si="81"/>
        <v>-7.0000000000001172E-3</v>
      </c>
      <c r="T68" s="141">
        <f t="shared" si="81"/>
        <v>6.0000000000000053E-3</v>
      </c>
      <c r="U68" s="141">
        <f t="shared" si="81"/>
        <v>-2.4000000000000021E-2</v>
      </c>
      <c r="V68" s="141">
        <f t="shared" si="81"/>
        <v>1.0000000000001119E-3</v>
      </c>
      <c r="W68" s="141">
        <f t="shared" si="81"/>
        <v>-2.0000000000000018E-3</v>
      </c>
      <c r="X68" s="141">
        <f t="shared" si="84"/>
        <v>0</v>
      </c>
      <c r="Y68" s="14"/>
      <c r="Z68" s="19" t="s">
        <v>65</v>
      </c>
      <c r="AA68" s="87"/>
      <c r="AB68" s="147">
        <f t="shared" si="65"/>
        <v>1.5000000000001679E-3</v>
      </c>
      <c r="AC68" s="147">
        <f t="shared" si="66"/>
        <v>-9.000000000000119E-3</v>
      </c>
      <c r="AD68" s="147">
        <f t="shared" si="54"/>
        <v>3.0000000000001137E-3</v>
      </c>
      <c r="AE68" s="147">
        <f t="shared" si="83"/>
        <v>1.0999999999999899E-2</v>
      </c>
      <c r="AF68" s="147">
        <f t="shared" si="83"/>
        <v>2.6000000000000023E-2</v>
      </c>
      <c r="AG68" s="147">
        <f t="shared" si="83"/>
        <v>-1.2999999999999901E-2</v>
      </c>
      <c r="AH68" s="147">
        <f t="shared" si="83"/>
        <v>9.000000000000119E-3</v>
      </c>
      <c r="AI68" s="147">
        <f t="shared" si="83"/>
        <v>3.5000000000000586E-3</v>
      </c>
      <c r="AJ68" s="147">
        <f>X68-X$218</f>
        <v>6.0000000000000053E-3</v>
      </c>
    </row>
    <row r="69" spans="2:36" x14ac:dyDescent="0.25">
      <c r="B69" s="20" t="s">
        <v>66</v>
      </c>
      <c r="C69" s="87">
        <v>1.48</v>
      </c>
      <c r="D69" s="88">
        <v>1.466</v>
      </c>
      <c r="E69" s="88">
        <v>1.4339999999999999</v>
      </c>
      <c r="F69" s="88">
        <v>1.4239999999999999</v>
      </c>
      <c r="G69" s="88"/>
      <c r="H69" s="88"/>
      <c r="I69" s="88"/>
      <c r="J69" s="88"/>
      <c r="K69" s="88"/>
      <c r="L69" s="88"/>
      <c r="N69" s="20" t="s">
        <v>66</v>
      </c>
      <c r="O69" s="139"/>
      <c r="P69" s="141">
        <f t="shared" si="56"/>
        <v>-1.4000000000000012E-2</v>
      </c>
      <c r="Q69" s="141">
        <f t="shared" si="57"/>
        <v>-3.2000000000000028E-2</v>
      </c>
      <c r="R69" s="141">
        <f t="shared" si="58"/>
        <v>-1.0000000000000009E-2</v>
      </c>
      <c r="S69" s="144"/>
      <c r="T69" s="144"/>
      <c r="U69" s="144"/>
      <c r="V69" s="144"/>
      <c r="W69" s="144"/>
      <c r="X69" s="144"/>
      <c r="Y69" s="14"/>
      <c r="Z69" s="20" t="s">
        <v>66</v>
      </c>
      <c r="AA69" s="87"/>
      <c r="AB69" s="147">
        <f t="shared" si="65"/>
        <v>8.5000000000000631E-3</v>
      </c>
      <c r="AC69" s="147">
        <f t="shared" si="66"/>
        <v>-1.6000000000000014E-2</v>
      </c>
      <c r="AD69" s="147">
        <f t="shared" si="54"/>
        <v>1.0000000000000009E-2</v>
      </c>
      <c r="AE69" s="142"/>
      <c r="AF69" s="142"/>
      <c r="AG69" s="142"/>
      <c r="AH69" s="142"/>
      <c r="AI69" s="142"/>
      <c r="AJ69" s="142"/>
    </row>
    <row r="70" spans="2:36" x14ac:dyDescent="0.25">
      <c r="B70" s="19" t="s">
        <v>67</v>
      </c>
      <c r="C70" s="87">
        <v>1.4810000000000001</v>
      </c>
      <c r="D70" s="88">
        <v>1.4530000000000001</v>
      </c>
      <c r="E70" s="88">
        <v>1.429</v>
      </c>
      <c r="F70" s="88">
        <v>1.4059999999999999</v>
      </c>
      <c r="G70" s="88">
        <v>1.399</v>
      </c>
      <c r="H70" s="88">
        <v>1.3839999999999999</v>
      </c>
      <c r="I70" s="88">
        <v>1.39</v>
      </c>
      <c r="J70" s="88">
        <v>1.379</v>
      </c>
      <c r="K70" s="88">
        <v>1.3839999999999999</v>
      </c>
      <c r="L70" s="88">
        <v>1.379</v>
      </c>
      <c r="N70" s="19" t="s">
        <v>67</v>
      </c>
      <c r="O70" s="139"/>
      <c r="P70" s="141">
        <f>D70-C70</f>
        <v>-2.8000000000000025E-2</v>
      </c>
      <c r="Q70" s="141">
        <f t="shared" si="57"/>
        <v>-2.4000000000000021E-2</v>
      </c>
      <c r="R70" s="141">
        <f t="shared" si="58"/>
        <v>-2.3000000000000131E-2</v>
      </c>
      <c r="S70" s="141">
        <f t="shared" ref="S70:X70" si="85">G70-F70</f>
        <v>-6.9999999999998952E-3</v>
      </c>
      <c r="T70" s="141">
        <f t="shared" si="85"/>
        <v>-1.5000000000000124E-2</v>
      </c>
      <c r="U70" s="141">
        <f t="shared" si="85"/>
        <v>6.0000000000000053E-3</v>
      </c>
      <c r="V70" s="141">
        <f t="shared" si="85"/>
        <v>-1.0999999999999899E-2</v>
      </c>
      <c r="W70" s="141">
        <f t="shared" si="85"/>
        <v>4.9999999999998934E-3</v>
      </c>
      <c r="X70" s="141">
        <f t="shared" si="85"/>
        <v>-4.9999999999998934E-3</v>
      </c>
      <c r="Y70" s="14"/>
      <c r="Z70" s="19" t="s">
        <v>67</v>
      </c>
      <c r="AA70" s="87"/>
      <c r="AB70" s="147">
        <f t="shared" si="65"/>
        <v>-5.4999999999999494E-3</v>
      </c>
      <c r="AC70" s="147">
        <f t="shared" si="66"/>
        <v>-8.0000000000000071E-3</v>
      </c>
      <c r="AD70" s="147">
        <f t="shared" si="54"/>
        <v>-3.0000000000001137E-3</v>
      </c>
      <c r="AE70" s="147">
        <f t="shared" ref="AE70:AJ70" si="86">S70-S$218</f>
        <v>1.1000000000000121E-2</v>
      </c>
      <c r="AF70" s="147">
        <f t="shared" si="86"/>
        <v>4.9999999999998934E-3</v>
      </c>
      <c r="AG70" s="147">
        <f t="shared" si="86"/>
        <v>1.7000000000000126E-2</v>
      </c>
      <c r="AH70" s="147">
        <f t="shared" si="86"/>
        <v>-2.9999999999998916E-3</v>
      </c>
      <c r="AI70" s="147">
        <f t="shared" si="86"/>
        <v>1.0499999999999954E-2</v>
      </c>
      <c r="AJ70" s="147">
        <f t="shared" si="86"/>
        <v>1.0000000000001119E-3</v>
      </c>
    </row>
    <row r="71" spans="2:36" x14ac:dyDescent="0.25">
      <c r="B71" s="20" t="s">
        <v>68</v>
      </c>
      <c r="C71" s="87">
        <v>1.4810000000000001</v>
      </c>
      <c r="D71" s="88">
        <v>1.4419999999999999</v>
      </c>
      <c r="E71" s="88">
        <v>1.44</v>
      </c>
      <c r="F71" s="88">
        <v>1.4219999999999999</v>
      </c>
      <c r="G71" s="88"/>
      <c r="H71" s="88"/>
      <c r="I71" s="88"/>
      <c r="J71" s="88"/>
      <c r="K71" s="88"/>
      <c r="L71" s="88"/>
      <c r="N71" s="20" t="s">
        <v>68</v>
      </c>
      <c r="O71" s="139"/>
      <c r="P71" s="141">
        <f t="shared" si="56"/>
        <v>-3.9000000000000146E-2</v>
      </c>
      <c r="Q71" s="141">
        <f t="shared" si="57"/>
        <v>-2.0000000000000018E-3</v>
      </c>
      <c r="R71" s="141">
        <f t="shared" si="58"/>
        <v>-1.8000000000000016E-2</v>
      </c>
      <c r="S71" s="144"/>
      <c r="T71" s="144"/>
      <c r="U71" s="144"/>
      <c r="V71" s="144"/>
      <c r="W71" s="144"/>
      <c r="X71" s="144"/>
      <c r="Y71" s="14"/>
      <c r="Z71" s="20" t="s">
        <v>68</v>
      </c>
      <c r="AA71" s="87"/>
      <c r="AB71" s="147">
        <f t="shared" si="65"/>
        <v>-1.650000000000007E-2</v>
      </c>
      <c r="AC71" s="147">
        <f t="shared" si="66"/>
        <v>1.4000000000000012E-2</v>
      </c>
      <c r="AD71" s="147">
        <f t="shared" si="54"/>
        <v>2.0000000000000018E-3</v>
      </c>
      <c r="AE71" s="142"/>
      <c r="AF71" s="142"/>
      <c r="AG71" s="142"/>
      <c r="AH71" s="142"/>
      <c r="AI71" s="142"/>
      <c r="AJ71" s="142"/>
    </row>
    <row r="72" spans="2:36" x14ac:dyDescent="0.25">
      <c r="B72" s="19" t="s">
        <v>69</v>
      </c>
      <c r="C72" s="87">
        <v>1.4810000000000001</v>
      </c>
      <c r="D72" s="88">
        <v>1.456</v>
      </c>
      <c r="E72" s="88">
        <v>1.43</v>
      </c>
      <c r="F72" s="88">
        <v>1.421</v>
      </c>
      <c r="G72" s="88">
        <v>1.423</v>
      </c>
      <c r="H72" s="88">
        <v>1.4279999999999999</v>
      </c>
      <c r="I72" s="88">
        <v>1.415</v>
      </c>
      <c r="J72" s="88">
        <v>1.4139999999999999</v>
      </c>
      <c r="K72" s="88"/>
      <c r="L72" s="88"/>
      <c r="N72" s="19" t="s">
        <v>69</v>
      </c>
      <c r="O72" s="139"/>
      <c r="P72" s="141">
        <f t="shared" si="56"/>
        <v>-2.5000000000000133E-2</v>
      </c>
      <c r="Q72" s="141">
        <f t="shared" si="57"/>
        <v>-2.6000000000000023E-2</v>
      </c>
      <c r="R72" s="141">
        <f t="shared" si="58"/>
        <v>-8.999999999999897E-3</v>
      </c>
      <c r="S72" s="141">
        <f t="shared" ref="S72:V85" si="87">G72-F72</f>
        <v>2.0000000000000018E-3</v>
      </c>
      <c r="T72" s="141">
        <f t="shared" si="87"/>
        <v>4.9999999999998934E-3</v>
      </c>
      <c r="U72" s="141">
        <f t="shared" si="87"/>
        <v>-1.2999999999999901E-2</v>
      </c>
      <c r="V72" s="141">
        <f t="shared" si="87"/>
        <v>-1.0000000000001119E-3</v>
      </c>
      <c r="W72" s="144"/>
      <c r="X72" s="144"/>
      <c r="Y72" s="14"/>
      <c r="Z72" s="19" t="s">
        <v>69</v>
      </c>
      <c r="AA72" s="87"/>
      <c r="AB72" s="147">
        <f t="shared" si="65"/>
        <v>-2.5000000000000577E-3</v>
      </c>
      <c r="AC72" s="147">
        <f t="shared" si="66"/>
        <v>-1.0000000000000009E-2</v>
      </c>
      <c r="AD72" s="147">
        <f t="shared" si="54"/>
        <v>1.1000000000000121E-2</v>
      </c>
      <c r="AE72" s="147">
        <f>S72-S$218</f>
        <v>2.0000000000000018E-2</v>
      </c>
      <c r="AF72" s="147">
        <f>T72-T$218</f>
        <v>2.4999999999999911E-2</v>
      </c>
      <c r="AG72" s="147">
        <f>U72-U$218</f>
        <v>-1.9999999999997797E-3</v>
      </c>
      <c r="AH72" s="147">
        <f>V72-V$218</f>
        <v>6.9999999999998952E-3</v>
      </c>
      <c r="AI72" s="142"/>
      <c r="AJ72" s="142"/>
    </row>
    <row r="73" spans="2:36" x14ac:dyDescent="0.25">
      <c r="B73" s="20" t="s">
        <v>70</v>
      </c>
      <c r="C73" s="87">
        <v>1.4810000000000001</v>
      </c>
      <c r="D73" s="88">
        <v>1.4610000000000001</v>
      </c>
      <c r="E73" s="88">
        <v>1.4510000000000001</v>
      </c>
      <c r="F73" s="88">
        <v>1.4350000000000001</v>
      </c>
      <c r="G73" s="88">
        <v>1.4330000000000001</v>
      </c>
      <c r="H73" s="88"/>
      <c r="I73" s="88">
        <v>1.454</v>
      </c>
      <c r="J73" s="88"/>
      <c r="K73" s="88"/>
      <c r="L73" s="88"/>
      <c r="N73" s="20" t="s">
        <v>70</v>
      </c>
      <c r="O73" s="139"/>
      <c r="P73" s="141">
        <f t="shared" ref="P73:P87" si="88">D73-C73</f>
        <v>-2.0000000000000018E-2</v>
      </c>
      <c r="Q73" s="141">
        <f t="shared" si="57"/>
        <v>-1.0000000000000009E-2</v>
      </c>
      <c r="R73" s="141">
        <f t="shared" si="58"/>
        <v>-1.6000000000000014E-2</v>
      </c>
      <c r="S73" s="141">
        <f t="shared" si="87"/>
        <v>-2.0000000000000018E-3</v>
      </c>
      <c r="T73" s="144"/>
      <c r="U73" s="144"/>
      <c r="V73" s="144"/>
      <c r="W73" s="144"/>
      <c r="X73" s="144"/>
      <c r="Y73" s="14"/>
      <c r="Z73" s="20" t="s">
        <v>70</v>
      </c>
      <c r="AA73" s="87"/>
      <c r="AB73" s="147">
        <f t="shared" si="65"/>
        <v>2.5000000000000577E-3</v>
      </c>
      <c r="AC73" s="147">
        <f t="shared" si="66"/>
        <v>6.0000000000000053E-3</v>
      </c>
      <c r="AD73" s="147">
        <f t="shared" si="54"/>
        <v>4.0000000000000036E-3</v>
      </c>
      <c r="AE73" s="147">
        <f t="shared" ref="AE73:AE85" si="89">S73-S$218</f>
        <v>1.6000000000000014E-2</v>
      </c>
      <c r="AF73" s="142"/>
      <c r="AG73" s="142"/>
      <c r="AH73" s="142"/>
      <c r="AI73" s="142"/>
      <c r="AJ73" s="142"/>
    </row>
    <row r="74" spans="2:36" x14ac:dyDescent="0.25">
      <c r="B74" s="19" t="s">
        <v>71</v>
      </c>
      <c r="C74" s="87">
        <v>1.4810000000000001</v>
      </c>
      <c r="D74" s="88">
        <v>1.4530000000000001</v>
      </c>
      <c r="E74" s="88">
        <v>1.4330000000000001</v>
      </c>
      <c r="F74" s="88">
        <v>1.4179999999999999</v>
      </c>
      <c r="G74" s="88">
        <v>1.417</v>
      </c>
      <c r="H74" s="88">
        <v>1.401</v>
      </c>
      <c r="I74" s="88">
        <v>1.3959999999999999</v>
      </c>
      <c r="J74" s="88">
        <v>1.397</v>
      </c>
      <c r="K74" s="88">
        <v>1.39</v>
      </c>
      <c r="L74" s="88">
        <v>1.39</v>
      </c>
      <c r="N74" s="19" t="s">
        <v>71</v>
      </c>
      <c r="O74" s="139"/>
      <c r="P74" s="141">
        <f t="shared" si="88"/>
        <v>-2.8000000000000025E-2</v>
      </c>
      <c r="Q74" s="141">
        <f t="shared" si="57"/>
        <v>-2.0000000000000018E-2</v>
      </c>
      <c r="R74" s="141">
        <f t="shared" si="58"/>
        <v>-1.5000000000000124E-2</v>
      </c>
      <c r="S74" s="141">
        <f t="shared" si="87"/>
        <v>-9.9999999999988987E-4</v>
      </c>
      <c r="T74" s="141">
        <f t="shared" ref="T74:T76" si="90">H74-G74</f>
        <v>-1.6000000000000014E-2</v>
      </c>
      <c r="U74" s="141">
        <f t="shared" ref="U74:U76" si="91">I74-H74</f>
        <v>-5.0000000000001155E-3</v>
      </c>
      <c r="V74" s="141">
        <f t="shared" ref="V74:V76" si="92">J74-I74</f>
        <v>1.0000000000001119E-3</v>
      </c>
      <c r="W74" s="141">
        <f t="shared" ref="W74" si="93">K74-J74</f>
        <v>-7.0000000000001172E-3</v>
      </c>
      <c r="X74" s="144"/>
      <c r="Y74" s="14"/>
      <c r="Z74" s="19" t="s">
        <v>71</v>
      </c>
      <c r="AA74" s="87"/>
      <c r="AB74" s="147">
        <f t="shared" si="65"/>
        <v>-5.4999999999999494E-3</v>
      </c>
      <c r="AC74" s="147">
        <f t="shared" si="66"/>
        <v>-4.0000000000000036E-3</v>
      </c>
      <c r="AD74" s="147">
        <f t="shared" si="54"/>
        <v>4.9999999999998934E-3</v>
      </c>
      <c r="AE74" s="147">
        <f t="shared" si="89"/>
        <v>1.7000000000000126E-2</v>
      </c>
      <c r="AF74" s="147">
        <f>T74-T$218</f>
        <v>4.0000000000000036E-3</v>
      </c>
      <c r="AG74" s="147">
        <f>U74-U$218</f>
        <v>6.0000000000000053E-3</v>
      </c>
      <c r="AH74" s="147">
        <f>V74-V$218</f>
        <v>9.000000000000119E-3</v>
      </c>
      <c r="AI74" s="147">
        <f>W74-W$218</f>
        <v>-1.5000000000000568E-3</v>
      </c>
      <c r="AJ74" s="142"/>
    </row>
    <row r="75" spans="2:36" x14ac:dyDescent="0.25">
      <c r="B75" s="20" t="s">
        <v>72</v>
      </c>
      <c r="C75" s="87">
        <v>1.4810000000000001</v>
      </c>
      <c r="D75" s="88">
        <v>1.4470000000000001</v>
      </c>
      <c r="E75" s="88">
        <v>1.4430000000000001</v>
      </c>
      <c r="F75" s="88">
        <v>1.4259999999999999</v>
      </c>
      <c r="G75" s="88">
        <v>1.4079999999999999</v>
      </c>
      <c r="H75" s="88">
        <v>1.4079999999999999</v>
      </c>
      <c r="I75" s="88">
        <v>1.377</v>
      </c>
      <c r="J75" s="88">
        <v>1.367</v>
      </c>
      <c r="K75" s="88"/>
      <c r="L75" s="88"/>
      <c r="N75" s="20" t="s">
        <v>72</v>
      </c>
      <c r="O75" s="139"/>
      <c r="P75" s="141">
        <f t="shared" si="88"/>
        <v>-3.400000000000003E-2</v>
      </c>
      <c r="Q75" s="141">
        <f t="shared" si="57"/>
        <v>-4.0000000000000036E-3</v>
      </c>
      <c r="R75" s="141">
        <f t="shared" si="58"/>
        <v>-1.7000000000000126E-2</v>
      </c>
      <c r="S75" s="141">
        <f t="shared" si="87"/>
        <v>-1.8000000000000016E-2</v>
      </c>
      <c r="T75" s="141">
        <f t="shared" si="90"/>
        <v>0</v>
      </c>
      <c r="U75" s="141">
        <f t="shared" si="91"/>
        <v>-3.0999999999999917E-2</v>
      </c>
      <c r="V75" s="141">
        <f t="shared" si="92"/>
        <v>-1.0000000000000009E-2</v>
      </c>
      <c r="W75" s="144"/>
      <c r="X75" s="144"/>
      <c r="Y75" s="14"/>
      <c r="Z75" s="20" t="s">
        <v>72</v>
      </c>
      <c r="AA75" s="87"/>
      <c r="AB75" s="147">
        <f t="shared" si="65"/>
        <v>-1.1499999999999955E-2</v>
      </c>
      <c r="AC75" s="147">
        <f t="shared" si="66"/>
        <v>1.2000000000000011E-2</v>
      </c>
      <c r="AD75" s="147">
        <f t="shared" si="54"/>
        <v>2.9999999999998916E-3</v>
      </c>
      <c r="AE75" s="147">
        <f t="shared" si="89"/>
        <v>0</v>
      </c>
      <c r="AF75" s="147">
        <f t="shared" ref="AF75:AH76" si="94">T75-T$218</f>
        <v>2.0000000000000018E-2</v>
      </c>
      <c r="AG75" s="147">
        <f t="shared" si="94"/>
        <v>-1.9999999999999796E-2</v>
      </c>
      <c r="AH75" s="147">
        <f t="shared" si="94"/>
        <v>-2.0000000000000018E-3</v>
      </c>
      <c r="AI75" s="142"/>
      <c r="AJ75" s="142"/>
    </row>
    <row r="76" spans="2:36" x14ac:dyDescent="0.25">
      <c r="B76" s="19" t="s">
        <v>73</v>
      </c>
      <c r="C76" s="87">
        <v>1.4810000000000001</v>
      </c>
      <c r="D76" s="88">
        <v>1.44</v>
      </c>
      <c r="E76" s="88">
        <v>1.4319999999999999</v>
      </c>
      <c r="F76" s="88">
        <v>1.413</v>
      </c>
      <c r="G76" s="88">
        <v>1.4059999999999999</v>
      </c>
      <c r="H76" s="88">
        <v>1.385</v>
      </c>
      <c r="I76" s="88">
        <v>1.3859999999999999</v>
      </c>
      <c r="J76" s="88">
        <v>1.379</v>
      </c>
      <c r="K76" s="88">
        <v>1.3779999999999999</v>
      </c>
      <c r="L76" s="88">
        <v>1.37</v>
      </c>
      <c r="N76" s="19" t="s">
        <v>73</v>
      </c>
      <c r="O76" s="139"/>
      <c r="P76" s="141">
        <f t="shared" si="88"/>
        <v>-4.1000000000000147E-2</v>
      </c>
      <c r="Q76" s="141">
        <f t="shared" si="57"/>
        <v>-8.0000000000000071E-3</v>
      </c>
      <c r="R76" s="141">
        <f t="shared" si="58"/>
        <v>-1.8999999999999906E-2</v>
      </c>
      <c r="S76" s="141">
        <f t="shared" si="87"/>
        <v>-7.0000000000001172E-3</v>
      </c>
      <c r="T76" s="141">
        <f t="shared" si="90"/>
        <v>-2.0999999999999908E-2</v>
      </c>
      <c r="U76" s="141">
        <f t="shared" si="91"/>
        <v>9.9999999999988987E-4</v>
      </c>
      <c r="V76" s="141">
        <f t="shared" si="92"/>
        <v>-6.9999999999998952E-3</v>
      </c>
      <c r="W76" s="141">
        <f t="shared" ref="W76" si="95">K76-J76</f>
        <v>-1.0000000000001119E-3</v>
      </c>
      <c r="X76" s="141">
        <f t="shared" ref="X76" si="96">L76-K76</f>
        <v>-7.9999999999997851E-3</v>
      </c>
      <c r="Y76" s="14"/>
      <c r="Z76" s="19" t="s">
        <v>73</v>
      </c>
      <c r="AA76" s="87"/>
      <c r="AB76" s="147">
        <f t="shared" si="65"/>
        <v>-1.8500000000000072E-2</v>
      </c>
      <c r="AC76" s="147">
        <f t="shared" si="66"/>
        <v>8.0000000000000071E-3</v>
      </c>
      <c r="AD76" s="147">
        <f t="shared" si="54"/>
        <v>1.0000000000001119E-3</v>
      </c>
      <c r="AE76" s="147">
        <f t="shared" si="89"/>
        <v>1.0999999999999899E-2</v>
      </c>
      <c r="AF76" s="147">
        <f t="shared" si="94"/>
        <v>-9.9999999999988987E-4</v>
      </c>
      <c r="AG76" s="147">
        <f t="shared" si="94"/>
        <v>1.2000000000000011E-2</v>
      </c>
      <c r="AH76" s="147">
        <f t="shared" si="94"/>
        <v>1.0000000000001119E-3</v>
      </c>
      <c r="AI76" s="147">
        <f>W76-W$218</f>
        <v>4.4999999999999485E-3</v>
      </c>
      <c r="AJ76" s="147">
        <f>X76-X$218</f>
        <v>-1.9999999999997797E-3</v>
      </c>
    </row>
    <row r="77" spans="2:36" x14ac:dyDescent="0.25">
      <c r="B77" s="20" t="s">
        <v>74</v>
      </c>
      <c r="C77" s="87">
        <v>1.482</v>
      </c>
      <c r="D77" s="88">
        <v>1.4570000000000001</v>
      </c>
      <c r="E77" s="88">
        <v>1.4550000000000001</v>
      </c>
      <c r="F77" s="88">
        <v>1.454</v>
      </c>
      <c r="G77" s="88">
        <v>1.458</v>
      </c>
      <c r="H77" s="88"/>
      <c r="I77" s="88"/>
      <c r="J77" s="88"/>
      <c r="K77" s="88"/>
      <c r="L77" s="88"/>
      <c r="N77" s="20" t="s">
        <v>74</v>
      </c>
      <c r="O77" s="139"/>
      <c r="P77" s="141">
        <f t="shared" si="88"/>
        <v>-2.4999999999999911E-2</v>
      </c>
      <c r="Q77" s="141">
        <f t="shared" si="57"/>
        <v>-2.0000000000000018E-3</v>
      </c>
      <c r="R77" s="141">
        <f t="shared" si="58"/>
        <v>-1.0000000000001119E-3</v>
      </c>
      <c r="S77" s="141">
        <f t="shared" si="87"/>
        <v>4.0000000000000036E-3</v>
      </c>
      <c r="T77" s="144"/>
      <c r="U77" s="144"/>
      <c r="V77" s="144"/>
      <c r="W77" s="144"/>
      <c r="X77" s="144"/>
      <c r="Y77" s="14"/>
      <c r="Z77" s="20" t="s">
        <v>74</v>
      </c>
      <c r="AA77" s="87"/>
      <c r="AB77" s="147">
        <f t="shared" si="65"/>
        <v>-2.4999999999998357E-3</v>
      </c>
      <c r="AC77" s="147">
        <f t="shared" si="66"/>
        <v>1.4000000000000012E-2</v>
      </c>
      <c r="AD77" s="147">
        <f t="shared" si="54"/>
        <v>1.8999999999999906E-2</v>
      </c>
      <c r="AE77" s="147">
        <f t="shared" si="89"/>
        <v>2.200000000000002E-2</v>
      </c>
      <c r="AF77" s="142"/>
      <c r="AG77" s="142"/>
      <c r="AH77" s="142"/>
      <c r="AI77" s="142"/>
      <c r="AJ77" s="142"/>
    </row>
    <row r="78" spans="2:36" x14ac:dyDescent="0.25">
      <c r="B78" s="19" t="s">
        <v>75</v>
      </c>
      <c r="C78" s="87">
        <v>1.482</v>
      </c>
      <c r="D78" s="88">
        <v>1.45</v>
      </c>
      <c r="E78" s="88">
        <v>1.4279999999999999</v>
      </c>
      <c r="F78" s="88">
        <v>1.427</v>
      </c>
      <c r="G78" s="88">
        <v>1.431</v>
      </c>
      <c r="H78" s="88"/>
      <c r="I78" s="88"/>
      <c r="J78" s="88"/>
      <c r="K78" s="88"/>
      <c r="L78" s="88"/>
      <c r="N78" s="19" t="s">
        <v>75</v>
      </c>
      <c r="O78" s="139"/>
      <c r="P78" s="141">
        <f t="shared" si="88"/>
        <v>-3.2000000000000028E-2</v>
      </c>
      <c r="Q78" s="141">
        <f t="shared" si="57"/>
        <v>-2.200000000000002E-2</v>
      </c>
      <c r="R78" s="141">
        <f t="shared" si="58"/>
        <v>-9.9999999999988987E-4</v>
      </c>
      <c r="S78" s="141">
        <f t="shared" si="87"/>
        <v>4.0000000000000036E-3</v>
      </c>
      <c r="T78" s="144"/>
      <c r="U78" s="144"/>
      <c r="V78" s="144"/>
      <c r="W78" s="144"/>
      <c r="X78" s="144"/>
      <c r="Y78" s="14"/>
      <c r="Z78" s="19" t="s">
        <v>75</v>
      </c>
      <c r="AA78" s="87"/>
      <c r="AB78" s="147">
        <f t="shared" si="65"/>
        <v>-9.4999999999999529E-3</v>
      </c>
      <c r="AC78" s="147">
        <f t="shared" si="66"/>
        <v>-6.0000000000000053E-3</v>
      </c>
      <c r="AD78" s="147">
        <f t="shared" si="54"/>
        <v>1.9000000000000128E-2</v>
      </c>
      <c r="AE78" s="147">
        <f t="shared" si="89"/>
        <v>2.200000000000002E-2</v>
      </c>
      <c r="AF78" s="142"/>
      <c r="AG78" s="142"/>
      <c r="AH78" s="142"/>
      <c r="AI78" s="142"/>
      <c r="AJ78" s="142"/>
    </row>
    <row r="79" spans="2:36" x14ac:dyDescent="0.25">
      <c r="B79" s="20" t="s">
        <v>76</v>
      </c>
      <c r="C79" s="87">
        <v>1.482</v>
      </c>
      <c r="D79" s="88">
        <v>1.4970000000000001</v>
      </c>
      <c r="E79" s="88">
        <v>1.4610000000000001</v>
      </c>
      <c r="F79" s="88">
        <v>1.4410000000000001</v>
      </c>
      <c r="G79" s="88">
        <v>1.444</v>
      </c>
      <c r="H79" s="88">
        <v>1.4259999999999999</v>
      </c>
      <c r="I79" s="88">
        <v>1.4319999999999999</v>
      </c>
      <c r="J79" s="88">
        <v>1.419</v>
      </c>
      <c r="K79" s="88">
        <v>1.4259999999999999</v>
      </c>
      <c r="L79" s="88"/>
      <c r="N79" s="20" t="s">
        <v>76</v>
      </c>
      <c r="O79" s="139"/>
      <c r="P79" s="141">
        <f t="shared" si="88"/>
        <v>1.5000000000000124E-2</v>
      </c>
      <c r="Q79" s="141">
        <f t="shared" si="57"/>
        <v>-3.6000000000000032E-2</v>
      </c>
      <c r="R79" s="141">
        <f t="shared" si="58"/>
        <v>-2.0000000000000018E-2</v>
      </c>
      <c r="S79" s="141">
        <f t="shared" si="87"/>
        <v>2.9999999999998916E-3</v>
      </c>
      <c r="T79" s="141">
        <f t="shared" ref="T79:T80" si="97">H79-G79</f>
        <v>-1.8000000000000016E-2</v>
      </c>
      <c r="U79" s="141">
        <f t="shared" ref="U79:U80" si="98">I79-H79</f>
        <v>6.0000000000000053E-3</v>
      </c>
      <c r="V79" s="141">
        <f t="shared" ref="V79:V80" si="99">J79-I79</f>
        <v>-1.2999999999999901E-2</v>
      </c>
      <c r="W79" s="141">
        <f t="shared" ref="W79" si="100">K79-J79</f>
        <v>6.9999999999998952E-3</v>
      </c>
      <c r="X79" s="144"/>
      <c r="Y79" s="14"/>
      <c r="Z79" s="20" t="s">
        <v>76</v>
      </c>
      <c r="AA79" s="87"/>
      <c r="AB79" s="147">
        <f t="shared" si="65"/>
        <v>3.75000000000002E-2</v>
      </c>
      <c r="AC79" s="147">
        <f t="shared" si="66"/>
        <v>-2.0000000000000018E-2</v>
      </c>
      <c r="AD79" s="147">
        <f t="shared" si="54"/>
        <v>0</v>
      </c>
      <c r="AE79" s="147">
        <f t="shared" si="89"/>
        <v>2.0999999999999908E-2</v>
      </c>
      <c r="AF79" s="147">
        <f>T79-T$218</f>
        <v>2.0000000000000018E-3</v>
      </c>
      <c r="AG79" s="147">
        <f>U79-U$218</f>
        <v>1.7000000000000126E-2</v>
      </c>
      <c r="AH79" s="147">
        <f>V79-V$218</f>
        <v>-4.9999999999998934E-3</v>
      </c>
      <c r="AI79" s="147">
        <f>W79-W$218</f>
        <v>1.2499999999999956E-2</v>
      </c>
      <c r="AJ79" s="142"/>
    </row>
    <row r="80" spans="2:36" x14ac:dyDescent="0.25">
      <c r="B80" s="19" t="s">
        <v>77</v>
      </c>
      <c r="C80" s="87">
        <v>1.482</v>
      </c>
      <c r="D80" s="88">
        <v>1.44</v>
      </c>
      <c r="E80" s="88">
        <v>1.43</v>
      </c>
      <c r="F80" s="88">
        <v>1.423</v>
      </c>
      <c r="G80" s="88">
        <v>1.421</v>
      </c>
      <c r="H80" s="88">
        <v>1.4119999999999999</v>
      </c>
      <c r="I80" s="88">
        <v>1.4119999999999999</v>
      </c>
      <c r="J80" s="88">
        <v>1.4</v>
      </c>
      <c r="K80" s="88"/>
      <c r="L80" s="88"/>
      <c r="N80" s="19" t="s">
        <v>77</v>
      </c>
      <c r="O80" s="139"/>
      <c r="P80" s="141">
        <f t="shared" si="88"/>
        <v>-4.2000000000000037E-2</v>
      </c>
      <c r="Q80" s="141">
        <f t="shared" si="57"/>
        <v>-1.0000000000000009E-2</v>
      </c>
      <c r="R80" s="141">
        <f t="shared" si="58"/>
        <v>-6.9999999999998952E-3</v>
      </c>
      <c r="S80" s="141">
        <f t="shared" si="87"/>
        <v>-2.0000000000000018E-3</v>
      </c>
      <c r="T80" s="141">
        <f t="shared" si="97"/>
        <v>-9.000000000000119E-3</v>
      </c>
      <c r="U80" s="141">
        <f t="shared" si="98"/>
        <v>0</v>
      </c>
      <c r="V80" s="141">
        <f t="shared" si="99"/>
        <v>-1.2000000000000011E-2</v>
      </c>
      <c r="W80" s="144"/>
      <c r="X80" s="144"/>
      <c r="Y80" s="14"/>
      <c r="Z80" s="19" t="s">
        <v>77</v>
      </c>
      <c r="AA80" s="87"/>
      <c r="AB80" s="147">
        <f t="shared" si="65"/>
        <v>-1.9499999999999962E-2</v>
      </c>
      <c r="AC80" s="147">
        <f t="shared" si="66"/>
        <v>6.0000000000000053E-3</v>
      </c>
      <c r="AD80" s="147">
        <f t="shared" si="54"/>
        <v>1.3000000000000123E-2</v>
      </c>
      <c r="AE80" s="147">
        <f t="shared" si="89"/>
        <v>1.6000000000000014E-2</v>
      </c>
      <c r="AF80" s="147">
        <f>T80-T$218</f>
        <v>1.0999999999999899E-2</v>
      </c>
      <c r="AG80" s="147">
        <f>U80-U$218</f>
        <v>1.1000000000000121E-2</v>
      </c>
      <c r="AH80" s="147">
        <f>V80-V$218</f>
        <v>-4.0000000000000036E-3</v>
      </c>
      <c r="AI80" s="142"/>
      <c r="AJ80" s="142"/>
    </row>
    <row r="81" spans="2:36" x14ac:dyDescent="0.25">
      <c r="B81" s="20" t="s">
        <v>78</v>
      </c>
      <c r="C81" s="87">
        <v>1.482</v>
      </c>
      <c r="D81" s="88">
        <v>1.452</v>
      </c>
      <c r="E81" s="88">
        <v>1.4370000000000001</v>
      </c>
      <c r="F81" s="88">
        <v>1.4139999999999999</v>
      </c>
      <c r="G81" s="88">
        <v>1.4179999999999999</v>
      </c>
      <c r="H81" s="88"/>
      <c r="I81" s="88"/>
      <c r="J81" s="88"/>
      <c r="K81" s="88"/>
      <c r="L81" s="88"/>
      <c r="N81" s="20" t="s">
        <v>78</v>
      </c>
      <c r="O81" s="139"/>
      <c r="P81" s="141">
        <f t="shared" si="88"/>
        <v>-3.0000000000000027E-2</v>
      </c>
      <c r="Q81" s="141">
        <f t="shared" si="57"/>
        <v>-1.4999999999999902E-2</v>
      </c>
      <c r="R81" s="141">
        <f t="shared" si="58"/>
        <v>-2.3000000000000131E-2</v>
      </c>
      <c r="S81" s="141">
        <f t="shared" si="87"/>
        <v>4.0000000000000036E-3</v>
      </c>
      <c r="T81" s="144"/>
      <c r="U81" s="144"/>
      <c r="V81" s="144"/>
      <c r="W81" s="144"/>
      <c r="X81" s="144"/>
      <c r="Y81" s="14"/>
      <c r="Z81" s="20" t="s">
        <v>78</v>
      </c>
      <c r="AA81" s="87"/>
      <c r="AB81" s="147">
        <f t="shared" si="65"/>
        <v>-7.4999999999999512E-3</v>
      </c>
      <c r="AC81" s="147">
        <f t="shared" si="66"/>
        <v>1.0000000000001119E-3</v>
      </c>
      <c r="AD81" s="147">
        <f t="shared" si="54"/>
        <v>-3.0000000000001137E-3</v>
      </c>
      <c r="AE81" s="147">
        <f t="shared" si="89"/>
        <v>2.200000000000002E-2</v>
      </c>
      <c r="AF81" s="142"/>
      <c r="AG81" s="142"/>
      <c r="AH81" s="142"/>
      <c r="AI81" s="142"/>
      <c r="AJ81" s="142"/>
    </row>
    <row r="82" spans="2:36" x14ac:dyDescent="0.25">
      <c r="B82" s="19" t="s">
        <v>79</v>
      </c>
      <c r="C82" s="87">
        <v>1.4830000000000001</v>
      </c>
      <c r="D82" s="88">
        <v>1.4650000000000001</v>
      </c>
      <c r="E82" s="88">
        <v>1.448</v>
      </c>
      <c r="F82" s="88">
        <v>1.4259999999999999</v>
      </c>
      <c r="G82" s="88">
        <v>1.4179999999999999</v>
      </c>
      <c r="H82" s="88">
        <v>1.411</v>
      </c>
      <c r="I82" s="88"/>
      <c r="J82" s="88"/>
      <c r="K82" s="88">
        <v>1.3979999999999999</v>
      </c>
      <c r="L82" s="88"/>
      <c r="N82" s="19" t="s">
        <v>79</v>
      </c>
      <c r="O82" s="139"/>
      <c r="P82" s="141">
        <f t="shared" si="88"/>
        <v>-1.8000000000000016E-2</v>
      </c>
      <c r="Q82" s="141">
        <f t="shared" si="57"/>
        <v>-1.7000000000000126E-2</v>
      </c>
      <c r="R82" s="141">
        <f t="shared" si="58"/>
        <v>-2.200000000000002E-2</v>
      </c>
      <c r="S82" s="141">
        <f t="shared" si="87"/>
        <v>-8.0000000000000071E-3</v>
      </c>
      <c r="T82" s="141">
        <f t="shared" si="87"/>
        <v>-6.9999999999998952E-3</v>
      </c>
      <c r="U82" s="144"/>
      <c r="V82" s="144"/>
      <c r="W82" s="144"/>
      <c r="X82" s="144"/>
      <c r="Y82" s="14"/>
      <c r="Z82" s="19" t="s">
        <v>79</v>
      </c>
      <c r="AA82" s="87"/>
      <c r="AB82" s="147">
        <f t="shared" si="65"/>
        <v>4.5000000000000595E-3</v>
      </c>
      <c r="AC82" s="147">
        <f t="shared" si="66"/>
        <v>-1.0000000000001119E-3</v>
      </c>
      <c r="AD82" s="147">
        <f t="shared" si="54"/>
        <v>-2.0000000000000018E-3</v>
      </c>
      <c r="AE82" s="147">
        <f t="shared" si="89"/>
        <v>1.0000000000000009E-2</v>
      </c>
      <c r="AF82" s="147">
        <f>T82-T$218</f>
        <v>1.3000000000000123E-2</v>
      </c>
      <c r="AG82" s="142"/>
      <c r="AH82" s="142"/>
      <c r="AI82" s="142"/>
      <c r="AJ82" s="142"/>
    </row>
    <row r="83" spans="2:36" x14ac:dyDescent="0.25">
      <c r="B83" s="20" t="s">
        <v>80</v>
      </c>
      <c r="C83" s="87">
        <v>1.4830000000000001</v>
      </c>
      <c r="D83" s="88">
        <v>1.4590000000000001</v>
      </c>
      <c r="E83" s="88">
        <v>1.4450000000000001</v>
      </c>
      <c r="F83" s="88">
        <v>1.41</v>
      </c>
      <c r="G83" s="88">
        <v>1.3959999999999999</v>
      </c>
      <c r="H83" s="88">
        <v>1.41</v>
      </c>
      <c r="I83" s="88">
        <v>1.383</v>
      </c>
      <c r="J83" s="88">
        <v>1.383</v>
      </c>
      <c r="K83" s="88">
        <v>1.377</v>
      </c>
      <c r="L83" s="88">
        <v>1.3740000000000001</v>
      </c>
      <c r="N83" s="20" t="s">
        <v>80</v>
      </c>
      <c r="O83" s="139"/>
      <c r="P83" s="141">
        <f t="shared" si="88"/>
        <v>-2.4000000000000021E-2</v>
      </c>
      <c r="Q83" s="141">
        <f t="shared" si="57"/>
        <v>-1.4000000000000012E-2</v>
      </c>
      <c r="R83" s="141">
        <f t="shared" si="58"/>
        <v>-3.5000000000000142E-2</v>
      </c>
      <c r="S83" s="141">
        <f t="shared" si="87"/>
        <v>-1.4000000000000012E-2</v>
      </c>
      <c r="T83" s="141">
        <f t="shared" si="87"/>
        <v>1.4000000000000012E-2</v>
      </c>
      <c r="U83" s="141">
        <f t="shared" ref="U83:U85" si="101">I83-H83</f>
        <v>-2.6999999999999913E-2</v>
      </c>
      <c r="V83" s="141">
        <f t="shared" ref="V83:V85" si="102">J83-I83</f>
        <v>0</v>
      </c>
      <c r="W83" s="141">
        <f t="shared" ref="W83:W85" si="103">K83-J83</f>
        <v>-6.0000000000000053E-3</v>
      </c>
      <c r="X83" s="141">
        <f t="shared" ref="X83:X84" si="104">L83-K83</f>
        <v>-2.9999999999998916E-3</v>
      </c>
      <c r="Y83" s="14"/>
      <c r="Z83" s="20" t="s">
        <v>80</v>
      </c>
      <c r="AA83" s="87"/>
      <c r="AB83" s="147">
        <f t="shared" si="65"/>
        <v>-1.4999999999999458E-3</v>
      </c>
      <c r="AC83" s="147">
        <f t="shared" si="66"/>
        <v>2.0000000000000018E-3</v>
      </c>
      <c r="AD83" s="147">
        <f t="shared" si="54"/>
        <v>-1.5000000000000124E-2</v>
      </c>
      <c r="AE83" s="147">
        <f t="shared" si="89"/>
        <v>4.0000000000000036E-3</v>
      </c>
      <c r="AF83" s="147">
        <f>T83-T$218</f>
        <v>3.400000000000003E-2</v>
      </c>
      <c r="AG83" s="147">
        <f t="shared" ref="AG83:AJ84" si="105">U83-U$218</f>
        <v>-1.5999999999999792E-2</v>
      </c>
      <c r="AH83" s="147">
        <f t="shared" si="105"/>
        <v>8.0000000000000071E-3</v>
      </c>
      <c r="AI83" s="147">
        <f t="shared" si="105"/>
        <v>-4.9999999999994493E-4</v>
      </c>
      <c r="AJ83" s="147">
        <f t="shared" si="105"/>
        <v>3.0000000000001137E-3</v>
      </c>
    </row>
    <row r="84" spans="2:36" x14ac:dyDescent="0.25">
      <c r="B84" s="19" t="s">
        <v>81</v>
      </c>
      <c r="C84" s="87">
        <v>1.4830000000000001</v>
      </c>
      <c r="D84" s="88">
        <v>1.4570000000000001</v>
      </c>
      <c r="E84" s="88">
        <v>1.4470000000000001</v>
      </c>
      <c r="F84" s="88">
        <v>1.4179999999999999</v>
      </c>
      <c r="G84" s="88">
        <v>1.4039999999999999</v>
      </c>
      <c r="H84" s="88">
        <v>1.3879999999999999</v>
      </c>
      <c r="I84" s="88">
        <v>1.39</v>
      </c>
      <c r="J84" s="88">
        <v>1.381</v>
      </c>
      <c r="K84" s="88">
        <v>1.375</v>
      </c>
      <c r="L84" s="88">
        <v>1.3740000000000001</v>
      </c>
      <c r="N84" s="19" t="s">
        <v>81</v>
      </c>
      <c r="O84" s="139"/>
      <c r="P84" s="141">
        <f t="shared" si="88"/>
        <v>-2.6000000000000023E-2</v>
      </c>
      <c r="Q84" s="141">
        <f t="shared" si="57"/>
        <v>-1.0000000000000009E-2</v>
      </c>
      <c r="R84" s="141">
        <f t="shared" si="58"/>
        <v>-2.9000000000000137E-2</v>
      </c>
      <c r="S84" s="141">
        <f t="shared" si="87"/>
        <v>-1.4000000000000012E-2</v>
      </c>
      <c r="T84" s="141">
        <f t="shared" si="87"/>
        <v>-1.6000000000000014E-2</v>
      </c>
      <c r="U84" s="141">
        <f t="shared" si="101"/>
        <v>2.0000000000000018E-3</v>
      </c>
      <c r="V84" s="141">
        <f t="shared" si="102"/>
        <v>-8.999999999999897E-3</v>
      </c>
      <c r="W84" s="141">
        <f t="shared" si="103"/>
        <v>-6.0000000000000053E-3</v>
      </c>
      <c r="X84" s="141">
        <f t="shared" si="104"/>
        <v>-9.9999999999988987E-4</v>
      </c>
      <c r="Y84" s="14"/>
      <c r="Z84" s="19" t="s">
        <v>81</v>
      </c>
      <c r="AA84" s="87"/>
      <c r="AB84" s="147">
        <f t="shared" si="65"/>
        <v>-3.4999999999999476E-3</v>
      </c>
      <c r="AC84" s="147">
        <f t="shared" si="66"/>
        <v>6.0000000000000053E-3</v>
      </c>
      <c r="AD84" s="147">
        <f t="shared" si="54"/>
        <v>-9.000000000000119E-3</v>
      </c>
      <c r="AE84" s="147">
        <f t="shared" si="89"/>
        <v>4.0000000000000036E-3</v>
      </c>
      <c r="AF84" s="147">
        <f>T84-T$218</f>
        <v>4.0000000000000036E-3</v>
      </c>
      <c r="AG84" s="147">
        <f t="shared" si="105"/>
        <v>1.3000000000000123E-2</v>
      </c>
      <c r="AH84" s="147">
        <f t="shared" si="105"/>
        <v>-9.9999999999988987E-4</v>
      </c>
      <c r="AI84" s="147">
        <f t="shared" si="105"/>
        <v>-4.9999999999994493E-4</v>
      </c>
      <c r="AJ84" s="147">
        <f t="shared" si="105"/>
        <v>5.0000000000001155E-3</v>
      </c>
    </row>
    <row r="85" spans="2:36" x14ac:dyDescent="0.25">
      <c r="B85" s="20" t="s">
        <v>82</v>
      </c>
      <c r="C85" s="87">
        <v>1.4830000000000001</v>
      </c>
      <c r="D85" s="88">
        <v>1.45</v>
      </c>
      <c r="E85" s="88">
        <v>1.4330000000000001</v>
      </c>
      <c r="F85" s="88">
        <v>1.4259999999999999</v>
      </c>
      <c r="G85" s="88">
        <v>1.4159999999999999</v>
      </c>
      <c r="H85" s="88">
        <v>1.41</v>
      </c>
      <c r="I85" s="88">
        <v>1.409</v>
      </c>
      <c r="J85" s="88">
        <v>1.39</v>
      </c>
      <c r="K85" s="88">
        <v>1.393</v>
      </c>
      <c r="L85" s="88"/>
      <c r="N85" s="20" t="s">
        <v>82</v>
      </c>
      <c r="O85" s="139"/>
      <c r="P85" s="141">
        <f t="shared" si="88"/>
        <v>-3.300000000000014E-2</v>
      </c>
      <c r="Q85" s="141">
        <f t="shared" si="57"/>
        <v>-1.6999999999999904E-2</v>
      </c>
      <c r="R85" s="141">
        <f t="shared" si="58"/>
        <v>-7.0000000000001172E-3</v>
      </c>
      <c r="S85" s="141">
        <f t="shared" si="87"/>
        <v>-1.0000000000000009E-2</v>
      </c>
      <c r="T85" s="141">
        <f t="shared" si="87"/>
        <v>-6.0000000000000053E-3</v>
      </c>
      <c r="U85" s="141">
        <f t="shared" si="101"/>
        <v>-9.9999999999988987E-4</v>
      </c>
      <c r="V85" s="141">
        <f t="shared" si="102"/>
        <v>-1.9000000000000128E-2</v>
      </c>
      <c r="W85" s="141">
        <f t="shared" si="103"/>
        <v>3.0000000000001137E-3</v>
      </c>
      <c r="X85" s="144"/>
      <c r="Y85" s="14"/>
      <c r="Z85" s="20" t="s">
        <v>82</v>
      </c>
      <c r="AA85" s="87"/>
      <c r="AB85" s="147">
        <f t="shared" si="65"/>
        <v>-1.0500000000000065E-2</v>
      </c>
      <c r="AC85" s="147">
        <f t="shared" si="66"/>
        <v>-9.9999999999988987E-4</v>
      </c>
      <c r="AD85" s="147">
        <f t="shared" si="54"/>
        <v>1.2999999999999901E-2</v>
      </c>
      <c r="AE85" s="147">
        <f t="shared" si="89"/>
        <v>8.0000000000000071E-3</v>
      </c>
      <c r="AF85" s="147">
        <f>T85-T$218</f>
        <v>1.4000000000000012E-2</v>
      </c>
      <c r="AG85" s="147">
        <f>U85-U$218</f>
        <v>1.0000000000000231E-2</v>
      </c>
      <c r="AH85" s="147">
        <f>V85-V$218</f>
        <v>-1.1000000000000121E-2</v>
      </c>
      <c r="AI85" s="147">
        <f>W85-W$218</f>
        <v>8.5000000000001741E-3</v>
      </c>
      <c r="AJ85" s="142"/>
    </row>
    <row r="86" spans="2:36" x14ac:dyDescent="0.25">
      <c r="B86" s="19" t="s">
        <v>83</v>
      </c>
      <c r="C86" s="87">
        <v>1.4830000000000001</v>
      </c>
      <c r="D86" s="88">
        <v>1.4630000000000001</v>
      </c>
      <c r="E86" s="88">
        <v>1.4410000000000001</v>
      </c>
      <c r="F86" s="88"/>
      <c r="G86" s="88"/>
      <c r="H86" s="88"/>
      <c r="I86" s="88"/>
      <c r="J86" s="88"/>
      <c r="K86" s="88">
        <v>1.395</v>
      </c>
      <c r="L86" s="88"/>
      <c r="N86" s="19" t="s">
        <v>83</v>
      </c>
      <c r="O86" s="139"/>
      <c r="P86" s="141">
        <f t="shared" si="88"/>
        <v>-2.0000000000000018E-2</v>
      </c>
      <c r="Q86" s="141">
        <f t="shared" si="57"/>
        <v>-2.200000000000002E-2</v>
      </c>
      <c r="R86" s="144"/>
      <c r="S86" s="144"/>
      <c r="T86" s="144"/>
      <c r="U86" s="144"/>
      <c r="V86" s="144"/>
      <c r="W86" s="144"/>
      <c r="X86" s="144"/>
      <c r="Y86" s="14"/>
      <c r="Z86" s="19" t="s">
        <v>83</v>
      </c>
      <c r="AA86" s="87"/>
      <c r="AB86" s="147">
        <f t="shared" si="65"/>
        <v>2.5000000000000577E-3</v>
      </c>
      <c r="AC86" s="147">
        <f t="shared" si="66"/>
        <v>-6.0000000000000053E-3</v>
      </c>
      <c r="AD86" s="142"/>
      <c r="AE86" s="142"/>
      <c r="AF86" s="142"/>
      <c r="AG86" s="142"/>
      <c r="AH86" s="142"/>
      <c r="AI86" s="142"/>
      <c r="AJ86" s="142"/>
    </row>
    <row r="87" spans="2:36" x14ac:dyDescent="0.25">
      <c r="B87" s="20" t="s">
        <v>84</v>
      </c>
      <c r="C87" s="87">
        <v>1.4830000000000001</v>
      </c>
      <c r="D87" s="88">
        <v>1.4610000000000001</v>
      </c>
      <c r="E87" s="88">
        <v>1.4359999999999999</v>
      </c>
      <c r="F87" s="88">
        <v>1.4159999999999999</v>
      </c>
      <c r="G87" s="88">
        <v>1.4019999999999999</v>
      </c>
      <c r="H87" s="88">
        <v>1.411</v>
      </c>
      <c r="I87" s="88">
        <v>1.38</v>
      </c>
      <c r="J87" s="88">
        <v>1.3819999999999999</v>
      </c>
      <c r="K87" s="88">
        <v>1.383</v>
      </c>
      <c r="L87" s="88">
        <v>1.3859999999999999</v>
      </c>
      <c r="N87" s="20" t="s">
        <v>84</v>
      </c>
      <c r="O87" s="139"/>
      <c r="P87" s="141">
        <f t="shared" si="88"/>
        <v>-2.200000000000002E-2</v>
      </c>
      <c r="Q87" s="141">
        <f t="shared" si="57"/>
        <v>-2.5000000000000133E-2</v>
      </c>
      <c r="R87" s="141">
        <f t="shared" ref="R87" si="106">F87-E87</f>
        <v>-2.0000000000000018E-2</v>
      </c>
      <c r="S87" s="141">
        <f t="shared" ref="S87" si="107">G87-F87</f>
        <v>-1.4000000000000012E-2</v>
      </c>
      <c r="T87" s="141">
        <f t="shared" ref="T87" si="108">H87-G87</f>
        <v>9.000000000000119E-3</v>
      </c>
      <c r="U87" s="141">
        <f t="shared" ref="U87" si="109">I87-H87</f>
        <v>-3.1000000000000139E-2</v>
      </c>
      <c r="V87" s="141">
        <f t="shared" ref="V87" si="110">J87-I87</f>
        <v>2.0000000000000018E-3</v>
      </c>
      <c r="W87" s="141">
        <f t="shared" ref="W87" si="111">K87-J87</f>
        <v>1.0000000000001119E-3</v>
      </c>
      <c r="X87" s="141">
        <f t="shared" ref="X87" si="112">L87-K87</f>
        <v>2.9999999999998916E-3</v>
      </c>
      <c r="Y87" s="14"/>
      <c r="Z87" s="20" t="s">
        <v>84</v>
      </c>
      <c r="AA87" s="87"/>
      <c r="AB87" s="147">
        <f t="shared" si="65"/>
        <v>5.0000000000005596E-4</v>
      </c>
      <c r="AC87" s="147">
        <f t="shared" si="66"/>
        <v>-9.000000000000119E-3</v>
      </c>
      <c r="AD87" s="147">
        <f t="shared" ref="AD87:AJ87" si="113">R87-R$218</f>
        <v>0</v>
      </c>
      <c r="AE87" s="147">
        <f t="shared" si="113"/>
        <v>4.0000000000000036E-3</v>
      </c>
      <c r="AF87" s="147">
        <f t="shared" si="113"/>
        <v>2.9000000000000137E-2</v>
      </c>
      <c r="AG87" s="147">
        <f t="shared" si="113"/>
        <v>-2.0000000000000018E-2</v>
      </c>
      <c r="AH87" s="147">
        <f t="shared" si="113"/>
        <v>1.0000000000000009E-2</v>
      </c>
      <c r="AI87" s="147">
        <f t="shared" si="113"/>
        <v>6.5000000000001723E-3</v>
      </c>
      <c r="AJ87" s="147">
        <f t="shared" si="113"/>
        <v>8.999999999999897E-3</v>
      </c>
    </row>
    <row r="88" spans="2:36" x14ac:dyDescent="0.25">
      <c r="B88" s="19" t="s">
        <v>85</v>
      </c>
      <c r="C88" s="87">
        <v>1.4830000000000001</v>
      </c>
      <c r="D88" s="88"/>
      <c r="E88" s="88"/>
      <c r="F88" s="88"/>
      <c r="G88" s="88"/>
      <c r="H88" s="88"/>
      <c r="I88" s="88"/>
      <c r="J88" s="88"/>
      <c r="K88" s="88"/>
      <c r="L88" s="88"/>
      <c r="N88" s="19" t="s">
        <v>85</v>
      </c>
      <c r="O88" s="139"/>
      <c r="P88" s="144"/>
      <c r="Q88" s="144"/>
      <c r="R88" s="144"/>
      <c r="S88" s="144"/>
      <c r="T88" s="144"/>
      <c r="U88" s="144"/>
      <c r="V88" s="144"/>
      <c r="W88" s="144"/>
      <c r="X88" s="144"/>
      <c r="Y88" s="14"/>
      <c r="Z88" s="19" t="s">
        <v>85</v>
      </c>
      <c r="AA88" s="87"/>
      <c r="AB88" s="142"/>
      <c r="AC88" s="142"/>
      <c r="AD88" s="142"/>
      <c r="AE88" s="142"/>
      <c r="AF88" s="142"/>
      <c r="AG88" s="142"/>
      <c r="AH88" s="142"/>
      <c r="AI88" s="142"/>
      <c r="AJ88" s="142"/>
    </row>
    <row r="89" spans="2:36" x14ac:dyDescent="0.25">
      <c r="B89" s="20" t="s">
        <v>86</v>
      </c>
      <c r="C89" s="87">
        <v>1.484</v>
      </c>
      <c r="D89" s="88">
        <v>1.454</v>
      </c>
      <c r="E89" s="88">
        <v>1.4530000000000001</v>
      </c>
      <c r="F89" s="88">
        <v>1.4359999999999999</v>
      </c>
      <c r="G89" s="88">
        <v>1.43</v>
      </c>
      <c r="H89" s="88">
        <v>1.429</v>
      </c>
      <c r="I89" s="88">
        <v>1.4239999999999999</v>
      </c>
      <c r="J89" s="88">
        <v>1.4419999999999999</v>
      </c>
      <c r="K89" s="88">
        <v>1.4330000000000001</v>
      </c>
      <c r="L89" s="88">
        <v>1.417</v>
      </c>
      <c r="N89" s="20" t="s">
        <v>86</v>
      </c>
      <c r="O89" s="139"/>
      <c r="P89" s="141">
        <f t="shared" ref="P89:P103" si="114">D89-C89</f>
        <v>-3.0000000000000027E-2</v>
      </c>
      <c r="Q89" s="141">
        <f t="shared" ref="Q89:Q103" si="115">E89-D89</f>
        <v>-9.9999999999988987E-4</v>
      </c>
      <c r="R89" s="141">
        <f t="shared" ref="R89:R94" si="116">F89-E89</f>
        <v>-1.7000000000000126E-2</v>
      </c>
      <c r="S89" s="141">
        <f t="shared" ref="S89:S94" si="117">G89-F89</f>
        <v>-6.0000000000000053E-3</v>
      </c>
      <c r="T89" s="141">
        <f t="shared" ref="T89" si="118">H89-G89</f>
        <v>-9.9999999999988987E-4</v>
      </c>
      <c r="U89" s="141">
        <f t="shared" ref="U89" si="119">I89-H89</f>
        <v>-5.0000000000001155E-3</v>
      </c>
      <c r="V89" s="141">
        <f t="shared" ref="V89" si="120">J89-I89</f>
        <v>1.8000000000000016E-2</v>
      </c>
      <c r="W89" s="141">
        <f t="shared" ref="W89:X92" si="121">K89-J89</f>
        <v>-8.999999999999897E-3</v>
      </c>
      <c r="X89" s="141">
        <f t="shared" ref="X89" si="122">L89-K89</f>
        <v>-1.6000000000000014E-2</v>
      </c>
      <c r="Y89" s="14"/>
      <c r="Z89" s="20" t="s">
        <v>86</v>
      </c>
      <c r="AA89" s="87"/>
      <c r="AB89" s="147">
        <f t="shared" ref="AB89:AJ89" si="123">P89-P$218</f>
        <v>-7.4999999999999512E-3</v>
      </c>
      <c r="AC89" s="147">
        <f t="shared" si="123"/>
        <v>1.5000000000000124E-2</v>
      </c>
      <c r="AD89" s="147">
        <f t="shared" si="123"/>
        <v>2.9999999999998916E-3</v>
      </c>
      <c r="AE89" s="147">
        <f t="shared" si="123"/>
        <v>1.2000000000000011E-2</v>
      </c>
      <c r="AF89" s="147">
        <f t="shared" si="123"/>
        <v>1.9000000000000128E-2</v>
      </c>
      <c r="AG89" s="147">
        <f t="shared" si="123"/>
        <v>6.0000000000000053E-3</v>
      </c>
      <c r="AH89" s="147">
        <f t="shared" si="123"/>
        <v>2.6000000000000023E-2</v>
      </c>
      <c r="AI89" s="147">
        <f t="shared" si="123"/>
        <v>-3.4999999999998366E-3</v>
      </c>
      <c r="AJ89" s="147">
        <f t="shared" si="123"/>
        <v>-1.0000000000000009E-2</v>
      </c>
    </row>
    <row r="90" spans="2:36" x14ac:dyDescent="0.25">
      <c r="B90" s="19" t="s">
        <v>87</v>
      </c>
      <c r="C90" s="87">
        <v>1.484</v>
      </c>
      <c r="D90" s="88">
        <v>1.4610000000000001</v>
      </c>
      <c r="E90" s="88">
        <v>1.4530000000000001</v>
      </c>
      <c r="F90" s="88">
        <v>1.446</v>
      </c>
      <c r="G90" s="88">
        <v>1.4319999999999999</v>
      </c>
      <c r="H90" s="88"/>
      <c r="I90" s="88"/>
      <c r="J90" s="88">
        <v>1.456</v>
      </c>
      <c r="K90" s="88">
        <v>1.44</v>
      </c>
      <c r="L90" s="88"/>
      <c r="N90" s="19" t="s">
        <v>87</v>
      </c>
      <c r="O90" s="139"/>
      <c r="P90" s="141">
        <f t="shared" si="114"/>
        <v>-2.2999999999999909E-2</v>
      </c>
      <c r="Q90" s="141">
        <f t="shared" si="115"/>
        <v>-8.0000000000000071E-3</v>
      </c>
      <c r="R90" s="141">
        <f t="shared" si="116"/>
        <v>-7.0000000000001172E-3</v>
      </c>
      <c r="S90" s="141">
        <f t="shared" si="117"/>
        <v>-1.4000000000000012E-2</v>
      </c>
      <c r="T90" s="144"/>
      <c r="U90" s="144"/>
      <c r="V90" s="144"/>
      <c r="W90" s="141">
        <f t="shared" si="121"/>
        <v>-1.6000000000000014E-2</v>
      </c>
      <c r="X90" s="144"/>
      <c r="Y90" s="14"/>
      <c r="Z90" s="19" t="s">
        <v>87</v>
      </c>
      <c r="AA90" s="87"/>
      <c r="AB90" s="147">
        <f t="shared" ref="AB90:AE94" si="124">P90-P$218</f>
        <v>-4.9999999999983391E-4</v>
      </c>
      <c r="AC90" s="147">
        <f t="shared" si="124"/>
        <v>8.0000000000000071E-3</v>
      </c>
      <c r="AD90" s="147">
        <f t="shared" si="124"/>
        <v>1.2999999999999901E-2</v>
      </c>
      <c r="AE90" s="147">
        <f t="shared" si="124"/>
        <v>4.0000000000000036E-3</v>
      </c>
      <c r="AF90" s="142"/>
      <c r="AG90" s="142"/>
      <c r="AH90" s="142"/>
      <c r="AI90" s="147">
        <f>W90-W$218</f>
        <v>-1.0499999999999954E-2</v>
      </c>
      <c r="AJ90" s="142"/>
    </row>
    <row r="91" spans="2:36" x14ac:dyDescent="0.25">
      <c r="B91" s="20" t="s">
        <v>88</v>
      </c>
      <c r="C91" s="87">
        <v>1.484</v>
      </c>
      <c r="D91" s="88">
        <v>1.464</v>
      </c>
      <c r="E91" s="88">
        <v>1.4510000000000001</v>
      </c>
      <c r="F91" s="88">
        <v>1.419</v>
      </c>
      <c r="G91" s="88">
        <v>1.4119999999999999</v>
      </c>
      <c r="H91" s="88">
        <v>1.407</v>
      </c>
      <c r="I91" s="88">
        <v>1.3979999999999999</v>
      </c>
      <c r="J91" s="88">
        <v>1.393</v>
      </c>
      <c r="K91" s="88">
        <v>1.3759999999999999</v>
      </c>
      <c r="L91" s="88"/>
      <c r="N91" s="20" t="s">
        <v>88</v>
      </c>
      <c r="O91" s="139"/>
      <c r="P91" s="141">
        <f t="shared" si="114"/>
        <v>-2.0000000000000018E-2</v>
      </c>
      <c r="Q91" s="141">
        <f t="shared" si="115"/>
        <v>-1.2999999999999901E-2</v>
      </c>
      <c r="R91" s="141">
        <f t="shared" si="116"/>
        <v>-3.2000000000000028E-2</v>
      </c>
      <c r="S91" s="141">
        <f t="shared" si="117"/>
        <v>-7.0000000000001172E-3</v>
      </c>
      <c r="T91" s="141">
        <f t="shared" ref="T91:T94" si="125">H91-G91</f>
        <v>-4.9999999999998934E-3</v>
      </c>
      <c r="U91" s="141">
        <f t="shared" ref="U91:U94" si="126">I91-H91</f>
        <v>-9.000000000000119E-3</v>
      </c>
      <c r="V91" s="141">
        <f t="shared" ref="V91:V94" si="127">J91-I91</f>
        <v>-4.9999999999998934E-3</v>
      </c>
      <c r="W91" s="141">
        <f t="shared" si="121"/>
        <v>-1.7000000000000126E-2</v>
      </c>
      <c r="X91" s="144"/>
      <c r="Y91" s="14"/>
      <c r="Z91" s="20" t="s">
        <v>88</v>
      </c>
      <c r="AA91" s="87"/>
      <c r="AB91" s="147">
        <f t="shared" si="124"/>
        <v>2.5000000000000577E-3</v>
      </c>
      <c r="AC91" s="147">
        <f t="shared" si="124"/>
        <v>3.0000000000001137E-3</v>
      </c>
      <c r="AD91" s="147">
        <f t="shared" si="124"/>
        <v>-1.2000000000000011E-2</v>
      </c>
      <c r="AE91" s="147">
        <f t="shared" si="124"/>
        <v>1.0999999999999899E-2</v>
      </c>
      <c r="AF91" s="147">
        <f t="shared" ref="AF91:AH94" si="128">T91-T$218</f>
        <v>1.5000000000000124E-2</v>
      </c>
      <c r="AG91" s="147">
        <f t="shared" si="128"/>
        <v>2.0000000000000018E-3</v>
      </c>
      <c r="AH91" s="147">
        <f t="shared" si="128"/>
        <v>3.0000000000001137E-3</v>
      </c>
      <c r="AI91" s="147">
        <f>W91-W$218</f>
        <v>-1.1500000000000066E-2</v>
      </c>
      <c r="AJ91" s="142"/>
    </row>
    <row r="92" spans="2:36" x14ac:dyDescent="0.25">
      <c r="B92" s="19" t="s">
        <v>89</v>
      </c>
      <c r="C92" s="87">
        <v>1.484</v>
      </c>
      <c r="D92" s="88">
        <v>1.454</v>
      </c>
      <c r="E92" s="88">
        <v>1.423</v>
      </c>
      <c r="F92" s="88">
        <v>1.4139999999999999</v>
      </c>
      <c r="G92" s="88">
        <v>1.413</v>
      </c>
      <c r="H92" s="88">
        <v>1.419</v>
      </c>
      <c r="I92" s="88">
        <v>1.4139999999999999</v>
      </c>
      <c r="J92" s="88">
        <v>1.427</v>
      </c>
      <c r="K92" s="88">
        <v>1.415</v>
      </c>
      <c r="L92" s="88">
        <v>1.4039999999999999</v>
      </c>
      <c r="N92" s="19" t="s">
        <v>89</v>
      </c>
      <c r="O92" s="139"/>
      <c r="P92" s="141">
        <f t="shared" si="114"/>
        <v>-3.0000000000000027E-2</v>
      </c>
      <c r="Q92" s="141">
        <f t="shared" si="115"/>
        <v>-3.0999999999999917E-2</v>
      </c>
      <c r="R92" s="141">
        <f t="shared" si="116"/>
        <v>-9.000000000000119E-3</v>
      </c>
      <c r="S92" s="141">
        <f t="shared" si="117"/>
        <v>-9.9999999999988987E-4</v>
      </c>
      <c r="T92" s="141">
        <f t="shared" si="125"/>
        <v>6.0000000000000053E-3</v>
      </c>
      <c r="U92" s="141">
        <f t="shared" si="126"/>
        <v>-5.0000000000001155E-3</v>
      </c>
      <c r="V92" s="141">
        <f t="shared" si="127"/>
        <v>1.3000000000000123E-2</v>
      </c>
      <c r="W92" s="141">
        <f t="shared" si="121"/>
        <v>-1.2000000000000011E-2</v>
      </c>
      <c r="X92" s="141">
        <f t="shared" si="121"/>
        <v>-1.1000000000000121E-2</v>
      </c>
      <c r="Y92" s="14"/>
      <c r="Z92" s="19" t="s">
        <v>89</v>
      </c>
      <c r="AA92" s="87"/>
      <c r="AB92" s="147">
        <f t="shared" si="124"/>
        <v>-7.4999999999999512E-3</v>
      </c>
      <c r="AC92" s="147">
        <f t="shared" si="124"/>
        <v>-1.4999999999999902E-2</v>
      </c>
      <c r="AD92" s="147">
        <f t="shared" si="124"/>
        <v>1.0999999999999899E-2</v>
      </c>
      <c r="AE92" s="147">
        <f t="shared" si="124"/>
        <v>1.7000000000000126E-2</v>
      </c>
      <c r="AF92" s="147">
        <f t="shared" si="128"/>
        <v>2.6000000000000023E-2</v>
      </c>
      <c r="AG92" s="147">
        <f t="shared" si="128"/>
        <v>6.0000000000000053E-3</v>
      </c>
      <c r="AH92" s="147">
        <f t="shared" si="128"/>
        <v>2.100000000000013E-2</v>
      </c>
      <c r="AI92" s="147">
        <f>W92-W$218</f>
        <v>-6.4999999999999503E-3</v>
      </c>
      <c r="AJ92" s="147">
        <f>X92-X$218</f>
        <v>-5.0000000000001155E-3</v>
      </c>
    </row>
    <row r="93" spans="2:36" x14ac:dyDescent="0.25">
      <c r="B93" s="20" t="s">
        <v>90</v>
      </c>
      <c r="C93" s="87">
        <v>1.4850000000000001</v>
      </c>
      <c r="D93" s="88">
        <v>1.4670000000000001</v>
      </c>
      <c r="E93" s="88">
        <v>1.454</v>
      </c>
      <c r="F93" s="88">
        <v>1.4350000000000001</v>
      </c>
      <c r="G93" s="88">
        <v>1.415</v>
      </c>
      <c r="H93" s="88">
        <v>1.4059999999999999</v>
      </c>
      <c r="I93" s="88">
        <v>1.4119999999999999</v>
      </c>
      <c r="J93" s="88">
        <v>1.403</v>
      </c>
      <c r="K93" s="88"/>
      <c r="L93" s="88"/>
      <c r="N93" s="20" t="s">
        <v>90</v>
      </c>
      <c r="O93" s="139"/>
      <c r="P93" s="141">
        <f t="shared" si="114"/>
        <v>-1.8000000000000016E-2</v>
      </c>
      <c r="Q93" s="141">
        <f t="shared" si="115"/>
        <v>-1.3000000000000123E-2</v>
      </c>
      <c r="R93" s="141">
        <f t="shared" si="116"/>
        <v>-1.8999999999999906E-2</v>
      </c>
      <c r="S93" s="141">
        <f t="shared" si="117"/>
        <v>-2.0000000000000018E-2</v>
      </c>
      <c r="T93" s="141">
        <f t="shared" si="125"/>
        <v>-9.000000000000119E-3</v>
      </c>
      <c r="U93" s="141">
        <f t="shared" si="126"/>
        <v>6.0000000000000053E-3</v>
      </c>
      <c r="V93" s="141">
        <f t="shared" si="127"/>
        <v>-8.999999999999897E-3</v>
      </c>
      <c r="W93" s="144"/>
      <c r="X93" s="144"/>
      <c r="Y93" s="14"/>
      <c r="Z93" s="20" t="s">
        <v>90</v>
      </c>
      <c r="AA93" s="87"/>
      <c r="AB93" s="147">
        <f t="shared" si="124"/>
        <v>4.5000000000000595E-3</v>
      </c>
      <c r="AC93" s="147">
        <f t="shared" si="124"/>
        <v>2.9999999999998916E-3</v>
      </c>
      <c r="AD93" s="147">
        <f t="shared" si="124"/>
        <v>1.0000000000001119E-3</v>
      </c>
      <c r="AE93" s="147">
        <f t="shared" si="124"/>
        <v>-2.0000000000000018E-3</v>
      </c>
      <c r="AF93" s="147">
        <f t="shared" si="128"/>
        <v>1.0999999999999899E-2</v>
      </c>
      <c r="AG93" s="147">
        <f t="shared" si="128"/>
        <v>1.7000000000000126E-2</v>
      </c>
      <c r="AH93" s="147">
        <f t="shared" si="128"/>
        <v>-9.9999999999988987E-4</v>
      </c>
      <c r="AI93" s="142"/>
      <c r="AJ93" s="142"/>
    </row>
    <row r="94" spans="2:36" x14ac:dyDescent="0.25">
      <c r="B94" s="19" t="s">
        <v>91</v>
      </c>
      <c r="C94" s="87">
        <v>1.4850000000000001</v>
      </c>
      <c r="D94" s="88">
        <v>1.454</v>
      </c>
      <c r="E94" s="88">
        <v>1.4470000000000001</v>
      </c>
      <c r="F94" s="88">
        <v>1.421</v>
      </c>
      <c r="G94" s="88">
        <v>1.407</v>
      </c>
      <c r="H94" s="88">
        <v>1.387</v>
      </c>
      <c r="I94" s="88">
        <v>1.381</v>
      </c>
      <c r="J94" s="88">
        <v>1.371</v>
      </c>
      <c r="K94" s="88">
        <v>1.371</v>
      </c>
      <c r="L94" s="88">
        <v>1.367</v>
      </c>
      <c r="N94" s="19" t="s">
        <v>91</v>
      </c>
      <c r="O94" s="139"/>
      <c r="P94" s="141">
        <f t="shared" si="114"/>
        <v>-3.1000000000000139E-2</v>
      </c>
      <c r="Q94" s="141">
        <f t="shared" si="115"/>
        <v>-6.9999999999998952E-3</v>
      </c>
      <c r="R94" s="141">
        <f t="shared" si="116"/>
        <v>-2.6000000000000023E-2</v>
      </c>
      <c r="S94" s="141">
        <f t="shared" si="117"/>
        <v>-1.4000000000000012E-2</v>
      </c>
      <c r="T94" s="141">
        <f t="shared" si="125"/>
        <v>-2.0000000000000018E-2</v>
      </c>
      <c r="U94" s="141">
        <f t="shared" si="126"/>
        <v>-6.0000000000000053E-3</v>
      </c>
      <c r="V94" s="141">
        <f t="shared" si="127"/>
        <v>-1.0000000000000009E-2</v>
      </c>
      <c r="W94" s="141">
        <f t="shared" ref="W94" si="129">K94-J94</f>
        <v>0</v>
      </c>
      <c r="X94" s="141">
        <f t="shared" ref="X94" si="130">L94-K94</f>
        <v>-4.0000000000000036E-3</v>
      </c>
      <c r="Y94" s="14"/>
      <c r="Z94" s="19" t="s">
        <v>91</v>
      </c>
      <c r="AA94" s="87"/>
      <c r="AB94" s="147">
        <f t="shared" si="124"/>
        <v>-8.5000000000000631E-3</v>
      </c>
      <c r="AC94" s="147">
        <f t="shared" si="124"/>
        <v>9.000000000000119E-3</v>
      </c>
      <c r="AD94" s="147">
        <f t="shared" si="124"/>
        <v>-6.0000000000000053E-3</v>
      </c>
      <c r="AE94" s="147">
        <f t="shared" si="124"/>
        <v>4.0000000000000036E-3</v>
      </c>
      <c r="AF94" s="147">
        <f t="shared" si="128"/>
        <v>0</v>
      </c>
      <c r="AG94" s="147">
        <f t="shared" si="128"/>
        <v>5.0000000000001155E-3</v>
      </c>
      <c r="AH94" s="147">
        <f t="shared" si="128"/>
        <v>-2.0000000000000018E-3</v>
      </c>
      <c r="AI94" s="147">
        <f>W94-W$218</f>
        <v>5.5000000000000604E-3</v>
      </c>
      <c r="AJ94" s="147">
        <f>X94-X$218</f>
        <v>2.0000000000000018E-3</v>
      </c>
    </row>
    <row r="95" spans="2:36" x14ac:dyDescent="0.25">
      <c r="B95" s="20" t="s">
        <v>92</v>
      </c>
      <c r="C95" s="87">
        <v>1.4850000000000001</v>
      </c>
      <c r="D95" s="88">
        <v>1.4570000000000001</v>
      </c>
      <c r="E95" s="88">
        <v>1.4510000000000001</v>
      </c>
      <c r="F95" s="88"/>
      <c r="G95" s="88"/>
      <c r="H95" s="88"/>
      <c r="I95" s="88"/>
      <c r="J95" s="88"/>
      <c r="K95" s="88"/>
      <c r="L95" s="88"/>
      <c r="N95" s="20" t="s">
        <v>92</v>
      </c>
      <c r="O95" s="139"/>
      <c r="P95" s="141">
        <f t="shared" si="114"/>
        <v>-2.8000000000000025E-2</v>
      </c>
      <c r="Q95" s="141">
        <f t="shared" si="115"/>
        <v>-6.0000000000000053E-3</v>
      </c>
      <c r="R95" s="144"/>
      <c r="S95" s="144"/>
      <c r="T95" s="144"/>
      <c r="U95" s="144"/>
      <c r="V95" s="144"/>
      <c r="W95" s="144"/>
      <c r="X95" s="144"/>
      <c r="Y95" s="14"/>
      <c r="Z95" s="20" t="s">
        <v>92</v>
      </c>
      <c r="AA95" s="87"/>
      <c r="AB95" s="147">
        <f t="shared" ref="AB95:AB103" si="131">P95-P$218</f>
        <v>-5.4999999999999494E-3</v>
      </c>
      <c r="AC95" s="147">
        <f t="shared" ref="AC95:AC103" si="132">Q95-Q$218</f>
        <v>1.0000000000000009E-2</v>
      </c>
      <c r="AD95" s="142"/>
      <c r="AE95" s="142"/>
      <c r="AF95" s="142"/>
      <c r="AG95" s="142"/>
      <c r="AH95" s="142"/>
      <c r="AI95" s="142"/>
      <c r="AJ95" s="142"/>
    </row>
    <row r="96" spans="2:36" x14ac:dyDescent="0.25">
      <c r="B96" s="19" t="s">
        <v>93</v>
      </c>
      <c r="C96" s="87">
        <v>1.4850000000000001</v>
      </c>
      <c r="D96" s="88">
        <v>1.4490000000000001</v>
      </c>
      <c r="E96" s="88">
        <v>1.4410000000000001</v>
      </c>
      <c r="F96" s="88">
        <v>1.4139999999999999</v>
      </c>
      <c r="G96" s="88">
        <v>1.4159999999999999</v>
      </c>
      <c r="H96" s="88">
        <v>1.4179999999999999</v>
      </c>
      <c r="I96" s="88">
        <v>1.405</v>
      </c>
      <c r="J96" s="88">
        <v>1.3879999999999999</v>
      </c>
      <c r="K96" s="88">
        <v>1.391</v>
      </c>
      <c r="L96" s="88">
        <v>1.391</v>
      </c>
      <c r="N96" s="19" t="s">
        <v>93</v>
      </c>
      <c r="O96" s="139"/>
      <c r="P96" s="141">
        <f t="shared" si="114"/>
        <v>-3.6000000000000032E-2</v>
      </c>
      <c r="Q96" s="141">
        <f t="shared" si="115"/>
        <v>-8.0000000000000071E-3</v>
      </c>
      <c r="R96" s="141">
        <f t="shared" ref="R96:R103" si="133">F96-E96</f>
        <v>-2.7000000000000135E-2</v>
      </c>
      <c r="S96" s="141">
        <f t="shared" ref="S96:S98" si="134">G96-F96</f>
        <v>2.0000000000000018E-3</v>
      </c>
      <c r="T96" s="141">
        <f t="shared" ref="T96:T98" si="135">H96-G96</f>
        <v>2.0000000000000018E-3</v>
      </c>
      <c r="U96" s="141">
        <f t="shared" ref="U96:U98" si="136">I96-H96</f>
        <v>-1.2999999999999901E-2</v>
      </c>
      <c r="V96" s="141">
        <f t="shared" ref="V96:V98" si="137">J96-I96</f>
        <v>-1.7000000000000126E-2</v>
      </c>
      <c r="W96" s="141">
        <f t="shared" ref="W96:W98" si="138">K96-J96</f>
        <v>3.0000000000001137E-3</v>
      </c>
      <c r="X96" s="141">
        <f t="shared" ref="X96:X98" si="139">L96-K96</f>
        <v>0</v>
      </c>
      <c r="Y96" s="14"/>
      <c r="Z96" s="19" t="s">
        <v>93</v>
      </c>
      <c r="AA96" s="87"/>
      <c r="AB96" s="147">
        <f t="shared" si="131"/>
        <v>-1.3499999999999956E-2</v>
      </c>
      <c r="AC96" s="147">
        <f t="shared" si="132"/>
        <v>8.0000000000000071E-3</v>
      </c>
      <c r="AD96" s="147">
        <f t="shared" ref="AD96:AJ98" si="140">R96-R$218</f>
        <v>-7.0000000000001172E-3</v>
      </c>
      <c r="AE96" s="147">
        <f t="shared" si="140"/>
        <v>2.0000000000000018E-2</v>
      </c>
      <c r="AF96" s="147">
        <f t="shared" si="140"/>
        <v>2.200000000000002E-2</v>
      </c>
      <c r="AG96" s="147">
        <f t="shared" si="140"/>
        <v>-1.9999999999997797E-3</v>
      </c>
      <c r="AH96" s="147">
        <f t="shared" si="140"/>
        <v>-9.000000000000119E-3</v>
      </c>
      <c r="AI96" s="147">
        <f t="shared" si="140"/>
        <v>8.5000000000001741E-3</v>
      </c>
      <c r="AJ96" s="147">
        <f t="shared" si="140"/>
        <v>6.0000000000000053E-3</v>
      </c>
    </row>
    <row r="97" spans="2:36" x14ac:dyDescent="0.25">
      <c r="B97" s="20" t="s">
        <v>94</v>
      </c>
      <c r="C97" s="87">
        <v>1.4850000000000001</v>
      </c>
      <c r="D97" s="88">
        <v>1.446</v>
      </c>
      <c r="E97" s="88">
        <v>1.4259999999999999</v>
      </c>
      <c r="F97" s="88">
        <v>1.4239999999999999</v>
      </c>
      <c r="G97" s="88">
        <v>1.417</v>
      </c>
      <c r="H97" s="88">
        <v>1.4279999999999999</v>
      </c>
      <c r="I97" s="88">
        <v>1.4219999999999999</v>
      </c>
      <c r="J97" s="88">
        <v>1.4</v>
      </c>
      <c r="K97" s="88">
        <v>1.4</v>
      </c>
      <c r="L97" s="88">
        <v>1.381</v>
      </c>
      <c r="N97" s="20" t="s">
        <v>94</v>
      </c>
      <c r="O97" s="139"/>
      <c r="P97" s="141">
        <f t="shared" si="114"/>
        <v>-3.9000000000000146E-2</v>
      </c>
      <c r="Q97" s="141">
        <f t="shared" si="115"/>
        <v>-2.0000000000000018E-2</v>
      </c>
      <c r="R97" s="141">
        <f t="shared" si="133"/>
        <v>-2.0000000000000018E-3</v>
      </c>
      <c r="S97" s="141">
        <f t="shared" si="134"/>
        <v>-6.9999999999998952E-3</v>
      </c>
      <c r="T97" s="141">
        <f t="shared" si="135"/>
        <v>1.0999999999999899E-2</v>
      </c>
      <c r="U97" s="141">
        <f t="shared" si="136"/>
        <v>-6.0000000000000053E-3</v>
      </c>
      <c r="V97" s="141">
        <f t="shared" si="137"/>
        <v>-2.200000000000002E-2</v>
      </c>
      <c r="W97" s="141">
        <f t="shared" si="138"/>
        <v>0</v>
      </c>
      <c r="X97" s="141">
        <f t="shared" si="139"/>
        <v>-1.8999999999999906E-2</v>
      </c>
      <c r="Y97" s="14"/>
      <c r="Z97" s="20" t="s">
        <v>94</v>
      </c>
      <c r="AA97" s="87"/>
      <c r="AB97" s="147">
        <f t="shared" si="131"/>
        <v>-1.650000000000007E-2</v>
      </c>
      <c r="AC97" s="147">
        <f t="shared" si="132"/>
        <v>-4.0000000000000036E-3</v>
      </c>
      <c r="AD97" s="147">
        <f t="shared" si="140"/>
        <v>1.8000000000000016E-2</v>
      </c>
      <c r="AE97" s="147">
        <f t="shared" si="140"/>
        <v>1.1000000000000121E-2</v>
      </c>
      <c r="AF97" s="147">
        <f t="shared" si="140"/>
        <v>3.0999999999999917E-2</v>
      </c>
      <c r="AG97" s="147">
        <f t="shared" si="140"/>
        <v>5.0000000000001155E-3</v>
      </c>
      <c r="AH97" s="147">
        <f t="shared" si="140"/>
        <v>-1.4000000000000012E-2</v>
      </c>
      <c r="AI97" s="147">
        <f t="shared" si="140"/>
        <v>5.5000000000000604E-3</v>
      </c>
      <c r="AJ97" s="147">
        <f t="shared" si="140"/>
        <v>-1.2999999999999901E-2</v>
      </c>
    </row>
    <row r="98" spans="2:36" x14ac:dyDescent="0.25">
      <c r="B98" s="19" t="s">
        <v>95</v>
      </c>
      <c r="C98" s="87">
        <v>1.4850000000000001</v>
      </c>
      <c r="D98" s="88">
        <v>1.466</v>
      </c>
      <c r="E98" s="88">
        <v>1.45</v>
      </c>
      <c r="F98" s="88">
        <v>1.4359999999999999</v>
      </c>
      <c r="G98" s="88">
        <v>1.4319999999999999</v>
      </c>
      <c r="H98" s="88">
        <v>1.431</v>
      </c>
      <c r="I98" s="88">
        <v>1.41</v>
      </c>
      <c r="J98" s="88">
        <v>1.4039999999999999</v>
      </c>
      <c r="K98" s="88">
        <v>1.4059999999999999</v>
      </c>
      <c r="L98" s="88">
        <v>1.4059999999999999</v>
      </c>
      <c r="N98" s="19" t="s">
        <v>95</v>
      </c>
      <c r="O98" s="139"/>
      <c r="P98" s="141">
        <f t="shared" si="114"/>
        <v>-1.9000000000000128E-2</v>
      </c>
      <c r="Q98" s="141">
        <f t="shared" si="115"/>
        <v>-1.6000000000000014E-2</v>
      </c>
      <c r="R98" s="141">
        <f t="shared" si="133"/>
        <v>-1.4000000000000012E-2</v>
      </c>
      <c r="S98" s="141">
        <f t="shared" si="134"/>
        <v>-4.0000000000000036E-3</v>
      </c>
      <c r="T98" s="141">
        <f t="shared" si="135"/>
        <v>-9.9999999999988987E-4</v>
      </c>
      <c r="U98" s="141">
        <f t="shared" si="136"/>
        <v>-2.100000000000013E-2</v>
      </c>
      <c r="V98" s="141">
        <f t="shared" si="137"/>
        <v>-6.0000000000000053E-3</v>
      </c>
      <c r="W98" s="141">
        <f t="shared" si="138"/>
        <v>2.0000000000000018E-3</v>
      </c>
      <c r="X98" s="141">
        <f t="shared" si="139"/>
        <v>0</v>
      </c>
      <c r="Y98" s="14"/>
      <c r="Z98" s="19" t="s">
        <v>95</v>
      </c>
      <c r="AA98" s="87"/>
      <c r="AB98" s="147">
        <f t="shared" si="131"/>
        <v>3.4999999999999476E-3</v>
      </c>
      <c r="AC98" s="147">
        <f t="shared" si="132"/>
        <v>0</v>
      </c>
      <c r="AD98" s="147">
        <f t="shared" si="140"/>
        <v>6.0000000000000053E-3</v>
      </c>
      <c r="AE98" s="147">
        <f t="shared" si="140"/>
        <v>1.4000000000000012E-2</v>
      </c>
      <c r="AF98" s="147">
        <f t="shared" si="140"/>
        <v>1.9000000000000128E-2</v>
      </c>
      <c r="AG98" s="147">
        <f t="shared" si="140"/>
        <v>-1.0000000000000009E-2</v>
      </c>
      <c r="AH98" s="147">
        <f t="shared" si="140"/>
        <v>2.0000000000000018E-3</v>
      </c>
      <c r="AI98" s="147">
        <f t="shared" si="140"/>
        <v>7.5000000000000622E-3</v>
      </c>
      <c r="AJ98" s="147">
        <f t="shared" si="140"/>
        <v>6.0000000000000053E-3</v>
      </c>
    </row>
    <row r="99" spans="2:36" x14ac:dyDescent="0.25">
      <c r="B99" s="20" t="s">
        <v>96</v>
      </c>
      <c r="C99" s="87">
        <v>1.4850000000000001</v>
      </c>
      <c r="D99" s="88">
        <v>1.4530000000000001</v>
      </c>
      <c r="E99" s="88">
        <v>1.448</v>
      </c>
      <c r="F99" s="88">
        <v>1.4390000000000001</v>
      </c>
      <c r="G99" s="88"/>
      <c r="H99" s="88"/>
      <c r="I99" s="88"/>
      <c r="J99" s="88">
        <v>1.4390000000000001</v>
      </c>
      <c r="K99" s="88"/>
      <c r="L99" s="88"/>
      <c r="N99" s="20" t="s">
        <v>96</v>
      </c>
      <c r="O99" s="139"/>
      <c r="P99" s="141">
        <f t="shared" si="114"/>
        <v>-3.2000000000000028E-2</v>
      </c>
      <c r="Q99" s="141">
        <f t="shared" si="115"/>
        <v>-5.0000000000001155E-3</v>
      </c>
      <c r="R99" s="141">
        <f t="shared" si="133"/>
        <v>-8.999999999999897E-3</v>
      </c>
      <c r="S99" s="144"/>
      <c r="T99" s="144"/>
      <c r="U99" s="144"/>
      <c r="V99" s="144"/>
      <c r="W99" s="144"/>
      <c r="X99" s="144"/>
      <c r="Y99" s="14"/>
      <c r="Z99" s="20" t="s">
        <v>96</v>
      </c>
      <c r="AA99" s="87"/>
      <c r="AB99" s="147">
        <f t="shared" si="131"/>
        <v>-9.4999999999999529E-3</v>
      </c>
      <c r="AC99" s="147">
        <f t="shared" si="132"/>
        <v>1.0999999999999899E-2</v>
      </c>
      <c r="AD99" s="147">
        <f>R99-R$218</f>
        <v>1.1000000000000121E-2</v>
      </c>
      <c r="AE99" s="142"/>
      <c r="AF99" s="142"/>
      <c r="AG99" s="142"/>
      <c r="AH99" s="142"/>
      <c r="AI99" s="142"/>
      <c r="AJ99" s="142"/>
    </row>
    <row r="100" spans="2:36" x14ac:dyDescent="0.25">
      <c r="B100" s="19" t="s">
        <v>97</v>
      </c>
      <c r="C100" s="87">
        <v>1.486</v>
      </c>
      <c r="D100" s="88">
        <v>1.47</v>
      </c>
      <c r="E100" s="88">
        <v>1.4510000000000001</v>
      </c>
      <c r="F100" s="88">
        <v>1.4319999999999999</v>
      </c>
      <c r="G100" s="88">
        <v>1.413</v>
      </c>
      <c r="H100" s="88">
        <v>1.42</v>
      </c>
      <c r="I100" s="88"/>
      <c r="J100" s="88"/>
      <c r="K100" s="88"/>
      <c r="L100" s="88"/>
      <c r="N100" s="19" t="s">
        <v>97</v>
      </c>
      <c r="O100" s="139"/>
      <c r="P100" s="141">
        <f t="shared" si="114"/>
        <v>-1.6000000000000014E-2</v>
      </c>
      <c r="Q100" s="141">
        <f t="shared" si="115"/>
        <v>-1.8999999999999906E-2</v>
      </c>
      <c r="R100" s="141">
        <f t="shared" si="133"/>
        <v>-1.9000000000000128E-2</v>
      </c>
      <c r="S100" s="141">
        <f t="shared" ref="S100:S102" si="141">G100-F100</f>
        <v>-1.8999999999999906E-2</v>
      </c>
      <c r="T100" s="141">
        <f t="shared" ref="T100:T102" si="142">H100-G100</f>
        <v>6.9999999999998952E-3</v>
      </c>
      <c r="U100" s="144"/>
      <c r="V100" s="144"/>
      <c r="W100" s="144"/>
      <c r="X100" s="144"/>
      <c r="Y100" s="14"/>
      <c r="Z100" s="19" t="s">
        <v>97</v>
      </c>
      <c r="AA100" s="87"/>
      <c r="AB100" s="147">
        <f t="shared" si="131"/>
        <v>6.5000000000000613E-3</v>
      </c>
      <c r="AC100" s="147">
        <f t="shared" si="132"/>
        <v>-2.9999999999998916E-3</v>
      </c>
      <c r="AD100" s="147">
        <f>R100-R$218</f>
        <v>9.9999999999988987E-4</v>
      </c>
      <c r="AE100" s="147">
        <f t="shared" ref="AE100:AF102" si="143">S100-S$218</f>
        <v>-9.9999999999988987E-4</v>
      </c>
      <c r="AF100" s="147">
        <f t="shared" si="143"/>
        <v>2.6999999999999913E-2</v>
      </c>
      <c r="AG100" s="142"/>
      <c r="AH100" s="142"/>
      <c r="AI100" s="142"/>
      <c r="AJ100" s="142"/>
    </row>
    <row r="101" spans="2:36" x14ac:dyDescent="0.25">
      <c r="B101" s="20" t="s">
        <v>98</v>
      </c>
      <c r="C101" s="87">
        <v>1.486</v>
      </c>
      <c r="D101" s="88">
        <v>1.464</v>
      </c>
      <c r="E101" s="88">
        <v>1.448</v>
      </c>
      <c r="F101" s="88">
        <v>1.42</v>
      </c>
      <c r="G101" s="88">
        <v>1.407</v>
      </c>
      <c r="H101" s="88">
        <v>1.4119999999999999</v>
      </c>
      <c r="I101" s="88">
        <v>1.411</v>
      </c>
      <c r="J101" s="88">
        <v>1.401</v>
      </c>
      <c r="K101" s="88">
        <v>1.4</v>
      </c>
      <c r="L101" s="88">
        <v>1.4139999999999999</v>
      </c>
      <c r="N101" s="20" t="s">
        <v>98</v>
      </c>
      <c r="O101" s="139"/>
      <c r="P101" s="141">
        <f t="shared" si="114"/>
        <v>-2.200000000000002E-2</v>
      </c>
      <c r="Q101" s="141">
        <f t="shared" si="115"/>
        <v>-1.6000000000000014E-2</v>
      </c>
      <c r="R101" s="141">
        <f t="shared" si="133"/>
        <v>-2.8000000000000025E-2</v>
      </c>
      <c r="S101" s="141">
        <f t="shared" si="141"/>
        <v>-1.2999999999999901E-2</v>
      </c>
      <c r="T101" s="141">
        <f t="shared" si="142"/>
        <v>4.9999999999998934E-3</v>
      </c>
      <c r="U101" s="141">
        <f t="shared" ref="U101:U103" si="144">I101-H101</f>
        <v>-9.9999999999988987E-4</v>
      </c>
      <c r="V101" s="141">
        <f t="shared" ref="V101:V102" si="145">J101-I101</f>
        <v>-1.0000000000000009E-2</v>
      </c>
      <c r="W101" s="141">
        <f t="shared" ref="W101:W102" si="146">K101-J101</f>
        <v>-1.0000000000001119E-3</v>
      </c>
      <c r="X101" s="141">
        <f t="shared" ref="X101:X102" si="147">L101-K101</f>
        <v>1.4000000000000012E-2</v>
      </c>
      <c r="Y101" s="14"/>
      <c r="Z101" s="20" t="s">
        <v>98</v>
      </c>
      <c r="AA101" s="87"/>
      <c r="AB101" s="147">
        <f t="shared" si="131"/>
        <v>5.0000000000005596E-4</v>
      </c>
      <c r="AC101" s="147">
        <f t="shared" si="132"/>
        <v>0</v>
      </c>
      <c r="AD101" s="147">
        <f>R101-R$218</f>
        <v>-8.0000000000000071E-3</v>
      </c>
      <c r="AE101" s="147">
        <f t="shared" si="143"/>
        <v>5.0000000000001155E-3</v>
      </c>
      <c r="AF101" s="147">
        <f t="shared" si="143"/>
        <v>2.4999999999999911E-2</v>
      </c>
      <c r="AG101" s="147">
        <f t="shared" ref="AG101:AJ102" si="148">U101-U$218</f>
        <v>1.0000000000000231E-2</v>
      </c>
      <c r="AH101" s="147">
        <f t="shared" si="148"/>
        <v>-2.0000000000000018E-3</v>
      </c>
      <c r="AI101" s="147">
        <f t="shared" si="148"/>
        <v>4.4999999999999485E-3</v>
      </c>
      <c r="AJ101" s="147">
        <f t="shared" si="148"/>
        <v>2.0000000000000018E-2</v>
      </c>
    </row>
    <row r="102" spans="2:36" x14ac:dyDescent="0.25">
      <c r="B102" s="19" t="s">
        <v>99</v>
      </c>
      <c r="C102" s="87">
        <v>1.486</v>
      </c>
      <c r="D102" s="88">
        <v>1.464</v>
      </c>
      <c r="E102" s="88">
        <v>1.4530000000000001</v>
      </c>
      <c r="F102" s="88">
        <v>1.4279999999999999</v>
      </c>
      <c r="G102" s="88">
        <v>1.41</v>
      </c>
      <c r="H102" s="88">
        <v>1.417</v>
      </c>
      <c r="I102" s="88">
        <v>1.421</v>
      </c>
      <c r="J102" s="88">
        <v>1.43</v>
      </c>
      <c r="K102" s="88">
        <v>1.429</v>
      </c>
      <c r="L102" s="88">
        <v>1.421</v>
      </c>
      <c r="N102" s="19" t="s">
        <v>99</v>
      </c>
      <c r="O102" s="139"/>
      <c r="P102" s="141">
        <f t="shared" si="114"/>
        <v>-2.200000000000002E-2</v>
      </c>
      <c r="Q102" s="141">
        <f t="shared" si="115"/>
        <v>-1.0999999999999899E-2</v>
      </c>
      <c r="R102" s="141">
        <f t="shared" si="133"/>
        <v>-2.5000000000000133E-2</v>
      </c>
      <c r="S102" s="141">
        <f t="shared" si="141"/>
        <v>-1.8000000000000016E-2</v>
      </c>
      <c r="T102" s="141">
        <f t="shared" si="142"/>
        <v>7.0000000000001172E-3</v>
      </c>
      <c r="U102" s="141">
        <f t="shared" si="144"/>
        <v>4.0000000000000036E-3</v>
      </c>
      <c r="V102" s="141">
        <f t="shared" si="145"/>
        <v>8.999999999999897E-3</v>
      </c>
      <c r="W102" s="141">
        <f t="shared" si="146"/>
        <v>-9.9999999999988987E-4</v>
      </c>
      <c r="X102" s="141">
        <f t="shared" si="147"/>
        <v>-8.0000000000000071E-3</v>
      </c>
      <c r="Y102" s="14"/>
      <c r="Z102" s="19" t="s">
        <v>99</v>
      </c>
      <c r="AA102" s="87"/>
      <c r="AB102" s="147">
        <f t="shared" si="131"/>
        <v>5.0000000000005596E-4</v>
      </c>
      <c r="AC102" s="147">
        <f t="shared" si="132"/>
        <v>5.0000000000001155E-3</v>
      </c>
      <c r="AD102" s="147">
        <f>R102-R$218</f>
        <v>-5.0000000000001155E-3</v>
      </c>
      <c r="AE102" s="147">
        <f t="shared" si="143"/>
        <v>0</v>
      </c>
      <c r="AF102" s="147">
        <f t="shared" si="143"/>
        <v>2.7000000000000135E-2</v>
      </c>
      <c r="AG102" s="147">
        <f t="shared" si="148"/>
        <v>1.5000000000000124E-2</v>
      </c>
      <c r="AH102" s="147">
        <f t="shared" si="148"/>
        <v>1.6999999999999904E-2</v>
      </c>
      <c r="AI102" s="147">
        <f t="shared" si="148"/>
        <v>4.5000000000001705E-3</v>
      </c>
      <c r="AJ102" s="147">
        <f t="shared" si="148"/>
        <v>-2.0000000000000018E-3</v>
      </c>
    </row>
    <row r="103" spans="2:36" x14ac:dyDescent="0.25">
      <c r="B103" s="20" t="s">
        <v>100</v>
      </c>
      <c r="C103" s="87">
        <v>1.486</v>
      </c>
      <c r="D103" s="88">
        <v>1.446</v>
      </c>
      <c r="E103" s="88">
        <v>1.4259999999999999</v>
      </c>
      <c r="F103" s="88">
        <v>1.401</v>
      </c>
      <c r="G103" s="88"/>
      <c r="H103" s="88">
        <v>1.3660000000000001</v>
      </c>
      <c r="I103" s="88">
        <v>1.363</v>
      </c>
      <c r="J103" s="88"/>
      <c r="K103" s="88"/>
      <c r="L103" s="88">
        <v>1.361</v>
      </c>
      <c r="N103" s="20" t="s">
        <v>100</v>
      </c>
      <c r="O103" s="139"/>
      <c r="P103" s="141">
        <f t="shared" si="114"/>
        <v>-4.0000000000000036E-2</v>
      </c>
      <c r="Q103" s="141">
        <f t="shared" si="115"/>
        <v>-2.0000000000000018E-2</v>
      </c>
      <c r="R103" s="141">
        <f t="shared" si="133"/>
        <v>-2.4999999999999911E-2</v>
      </c>
      <c r="S103" s="144"/>
      <c r="T103" s="144"/>
      <c r="U103" s="141">
        <f t="shared" si="144"/>
        <v>-3.0000000000001137E-3</v>
      </c>
      <c r="V103" s="144"/>
      <c r="W103" s="144"/>
      <c r="X103" s="144"/>
      <c r="Y103" s="14"/>
      <c r="Z103" s="20" t="s">
        <v>100</v>
      </c>
      <c r="AA103" s="87"/>
      <c r="AB103" s="147">
        <f t="shared" si="131"/>
        <v>-1.749999999999996E-2</v>
      </c>
      <c r="AC103" s="147">
        <f t="shared" si="132"/>
        <v>-4.0000000000000036E-3</v>
      </c>
      <c r="AD103" s="147">
        <f>R103-R$218</f>
        <v>-4.9999999999998934E-3</v>
      </c>
      <c r="AE103" s="142"/>
      <c r="AF103" s="142"/>
      <c r="AG103" s="147">
        <f>U103-U$218</f>
        <v>8.0000000000000071E-3</v>
      </c>
      <c r="AH103" s="142"/>
      <c r="AI103" s="142"/>
      <c r="AJ103" s="142"/>
    </row>
    <row r="104" spans="2:36" x14ac:dyDescent="0.25">
      <c r="P104" s="137"/>
      <c r="Q104" s="137"/>
      <c r="R104" s="137"/>
      <c r="S104" s="137"/>
      <c r="T104" s="137"/>
      <c r="U104" s="137"/>
      <c r="V104" s="137"/>
      <c r="W104" s="137"/>
      <c r="X104" s="137"/>
      <c r="Y104" s="14"/>
      <c r="AB104" s="137"/>
      <c r="AC104" s="137"/>
      <c r="AD104" s="137"/>
      <c r="AE104" s="137"/>
      <c r="AF104" s="137"/>
      <c r="AG104" s="137"/>
      <c r="AH104" s="137"/>
      <c r="AI104" s="137"/>
      <c r="AJ104" s="137"/>
    </row>
    <row r="105" spans="2:36" x14ac:dyDescent="0.25">
      <c r="B105" s="26" t="s">
        <v>203</v>
      </c>
      <c r="C105" s="132">
        <f t="shared" ref="C105:L105" si="149">AVERAGE(C4:C103)</f>
        <v>1.4734900000000004</v>
      </c>
      <c r="D105" s="132">
        <f t="shared" si="149"/>
        <v>1.4505312499999994</v>
      </c>
      <c r="E105" s="132">
        <f t="shared" si="149"/>
        <v>1.4347052631578947</v>
      </c>
      <c r="F105" s="132">
        <f t="shared" si="149"/>
        <v>1.4188936170212771</v>
      </c>
      <c r="G105" s="132">
        <f t="shared" si="149"/>
        <v>1.4124268292682933</v>
      </c>
      <c r="H105" s="132">
        <f t="shared" si="149"/>
        <v>1.4046000000000003</v>
      </c>
      <c r="I105" s="132">
        <f t="shared" si="149"/>
        <v>1.4016486486486488</v>
      </c>
      <c r="J105" s="132">
        <f t="shared" si="149"/>
        <v>1.3990579710144933</v>
      </c>
      <c r="K105" s="132">
        <f t="shared" si="149"/>
        <v>1.3982121212121217</v>
      </c>
      <c r="L105" s="132">
        <f t="shared" si="149"/>
        <v>1.3937000000000004</v>
      </c>
      <c r="N105" s="26" t="s">
        <v>203</v>
      </c>
      <c r="O105" s="42"/>
      <c r="P105" s="145">
        <f t="shared" ref="P105:X105" si="150">AVERAGE(P4:P103)</f>
        <v>-2.4052631578947409E-2</v>
      </c>
      <c r="Q105" s="145">
        <f t="shared" si="150"/>
        <v>-1.6180851063829785E-2</v>
      </c>
      <c r="R105" s="145">
        <f t="shared" si="150"/>
        <v>-1.5408602150537664E-2</v>
      </c>
      <c r="S105" s="145">
        <f t="shared" si="150"/>
        <v>-6.3658536585365719E-3</v>
      </c>
      <c r="T105" s="145">
        <f t="shared" si="150"/>
        <v>-6.1527777777777813E-3</v>
      </c>
      <c r="U105" s="145">
        <f t="shared" si="150"/>
        <v>-2.4057971014492903E-3</v>
      </c>
      <c r="V105" s="145">
        <f t="shared" si="150"/>
        <v>-2.6461538461538246E-3</v>
      </c>
      <c r="W105" s="145">
        <f t="shared" si="150"/>
        <v>-2.6229508196721699E-4</v>
      </c>
      <c r="X105" s="145">
        <f t="shared" si="150"/>
        <v>-2.7608695652173916E-3</v>
      </c>
      <c r="Y105" s="14"/>
      <c r="Z105" s="26" t="s">
        <v>203</v>
      </c>
      <c r="AA105" s="42"/>
      <c r="AB105" s="145">
        <f t="shared" ref="AB105:AJ105" si="151">AVERAGE(AB4:AB103)</f>
        <v>-1.5526315789473272E-3</v>
      </c>
      <c r="AC105" s="145">
        <f t="shared" si="151"/>
        <v>-1.8085106382977203E-4</v>
      </c>
      <c r="AD105" s="145">
        <f t="shared" si="151"/>
        <v>4.5913978494623543E-3</v>
      </c>
      <c r="AE105" s="145">
        <f t="shared" si="151"/>
        <v>1.1634146341463444E-2</v>
      </c>
      <c r="AF105" s="145">
        <f t="shared" si="151"/>
        <v>1.3847222222222236E-2</v>
      </c>
      <c r="AG105" s="145">
        <f t="shared" si="151"/>
        <v>8.5942028985508297E-3</v>
      </c>
      <c r="AH105" s="145">
        <f t="shared" si="151"/>
        <v>5.3538461538461821E-3</v>
      </c>
      <c r="AI105" s="145">
        <f t="shared" si="151"/>
        <v>5.2377049180328435E-3</v>
      </c>
      <c r="AJ105" s="145">
        <f t="shared" si="151"/>
        <v>3.2391304347826138E-3</v>
      </c>
    </row>
    <row r="106" spans="2:36" x14ac:dyDescent="0.25">
      <c r="B106" s="26" t="s">
        <v>204</v>
      </c>
      <c r="C106" s="132">
        <f t="shared" ref="C106:L106" si="152">STDEV(C4:C103)</f>
        <v>1.0663347021314174E-2</v>
      </c>
      <c r="D106" s="132">
        <f t="shared" si="152"/>
        <v>1.4704065406331837E-2</v>
      </c>
      <c r="E106" s="132">
        <f t="shared" si="152"/>
        <v>1.4217814480440535E-2</v>
      </c>
      <c r="F106" s="132">
        <f t="shared" si="152"/>
        <v>1.4860981664203526E-2</v>
      </c>
      <c r="G106" s="132">
        <f t="shared" si="152"/>
        <v>1.5614199368559005E-2</v>
      </c>
      <c r="H106" s="132">
        <f t="shared" si="152"/>
        <v>1.8478621687221676E-2</v>
      </c>
      <c r="I106" s="132">
        <f t="shared" si="152"/>
        <v>1.9025168933372302E-2</v>
      </c>
      <c r="J106" s="132">
        <f t="shared" si="152"/>
        <v>1.9896706835089577E-2</v>
      </c>
      <c r="K106" s="132">
        <f t="shared" si="152"/>
        <v>2.0026532517188406E-2</v>
      </c>
      <c r="L106" s="132">
        <f t="shared" si="152"/>
        <v>2.1591050678180419E-2</v>
      </c>
      <c r="N106" s="30" t="s">
        <v>204</v>
      </c>
      <c r="O106" s="42"/>
      <c r="P106" s="145">
        <f t="shared" ref="P106:X106" si="153">STDEV(P4:P103)</f>
        <v>1.1216788728691415E-2</v>
      </c>
      <c r="Q106" s="145">
        <f t="shared" si="153"/>
        <v>9.9590157629570446E-3</v>
      </c>
      <c r="R106" s="145">
        <f t="shared" si="153"/>
        <v>9.5351028346975179E-3</v>
      </c>
      <c r="S106" s="145">
        <f t="shared" si="153"/>
        <v>9.6960119014538482E-3</v>
      </c>
      <c r="T106" s="145">
        <f t="shared" si="153"/>
        <v>1.007669144536703E-2</v>
      </c>
      <c r="U106" s="145">
        <f t="shared" si="153"/>
        <v>1.2208144389251592E-2</v>
      </c>
      <c r="V106" s="145">
        <f t="shared" si="153"/>
        <v>1.1082687469132269E-2</v>
      </c>
      <c r="W106" s="145">
        <f t="shared" si="153"/>
        <v>8.9738539460372801E-3</v>
      </c>
      <c r="X106" s="145">
        <f t="shared" si="153"/>
        <v>9.3170924950000521E-3</v>
      </c>
      <c r="Y106" s="14"/>
      <c r="Z106" s="30" t="s">
        <v>204</v>
      </c>
      <c r="AA106" s="42"/>
      <c r="AB106" s="145">
        <f t="shared" ref="AB106:AJ106" si="154">STDEV(AB4:AB103)</f>
        <v>1.1216788728691435E-2</v>
      </c>
      <c r="AC106" s="145">
        <f t="shared" si="154"/>
        <v>9.9590157629570481E-3</v>
      </c>
      <c r="AD106" s="145">
        <f t="shared" si="154"/>
        <v>9.5351028346975179E-3</v>
      </c>
      <c r="AE106" s="145">
        <f t="shared" si="154"/>
        <v>9.6960119014538465E-3</v>
      </c>
      <c r="AF106" s="145">
        <f t="shared" si="154"/>
        <v>1.0076691445367023E-2</v>
      </c>
      <c r="AG106" s="145">
        <f t="shared" si="154"/>
        <v>1.2208144389251593E-2</v>
      </c>
      <c r="AH106" s="145">
        <f t="shared" si="154"/>
        <v>1.1082687469132272E-2</v>
      </c>
      <c r="AI106" s="145">
        <f t="shared" si="154"/>
        <v>8.9738539460372836E-3</v>
      </c>
      <c r="AJ106" s="145">
        <f t="shared" si="154"/>
        <v>9.3170924950000521E-3</v>
      </c>
    </row>
    <row r="107" spans="2:36" x14ac:dyDescent="0.25">
      <c r="B107" s="26" t="s">
        <v>205</v>
      </c>
      <c r="C107" s="132">
        <f t="shared" ref="C107:L107" si="155">MEDIAN(C4:C103)</f>
        <v>1.476</v>
      </c>
      <c r="D107" s="132">
        <f t="shared" si="155"/>
        <v>1.4510000000000001</v>
      </c>
      <c r="E107" s="132">
        <f t="shared" si="155"/>
        <v>1.4339999999999999</v>
      </c>
      <c r="F107" s="132">
        <f t="shared" si="155"/>
        <v>1.419</v>
      </c>
      <c r="G107" s="132">
        <f t="shared" si="155"/>
        <v>1.4125000000000001</v>
      </c>
      <c r="H107" s="132">
        <f t="shared" si="155"/>
        <v>1.4079999999999999</v>
      </c>
      <c r="I107" s="132">
        <f t="shared" si="155"/>
        <v>1.403</v>
      </c>
      <c r="J107" s="132">
        <f t="shared" si="155"/>
        <v>1.3979999999999999</v>
      </c>
      <c r="K107" s="132">
        <f t="shared" si="155"/>
        <v>1.3939999999999999</v>
      </c>
      <c r="L107" s="132">
        <f t="shared" si="155"/>
        <v>1.3915</v>
      </c>
      <c r="N107" s="26" t="s">
        <v>205</v>
      </c>
      <c r="O107" s="42"/>
      <c r="P107" s="145">
        <f t="shared" ref="P107:X107" si="156">MEDIAN(P4:P103)</f>
        <v>-2.3000000000000131E-2</v>
      </c>
      <c r="Q107" s="145">
        <f t="shared" si="156"/>
        <v>-1.5500000000000069E-2</v>
      </c>
      <c r="R107" s="145">
        <f t="shared" si="156"/>
        <v>-1.6000000000000014E-2</v>
      </c>
      <c r="S107" s="145">
        <f t="shared" si="156"/>
        <v>-6.9999999999998952E-3</v>
      </c>
      <c r="T107" s="145">
        <f t="shared" si="156"/>
        <v>-6.9999999999998952E-3</v>
      </c>
      <c r="U107" s="145">
        <f t="shared" si="156"/>
        <v>0</v>
      </c>
      <c r="V107" s="145">
        <f t="shared" si="156"/>
        <v>-2.9999999999998916E-3</v>
      </c>
      <c r="W107" s="145">
        <f t="shared" si="156"/>
        <v>-9.9999999999988987E-4</v>
      </c>
      <c r="X107" s="145">
        <f t="shared" si="156"/>
        <v>-4.9999999999994493E-4</v>
      </c>
      <c r="Y107" s="14"/>
      <c r="Z107" s="26" t="s">
        <v>205</v>
      </c>
      <c r="AA107" s="42"/>
      <c r="AB107" s="145">
        <f t="shared" ref="AB107:AF107" si="157">MEDIAN(AB4:AB103)</f>
        <v>-5.0000000000005596E-4</v>
      </c>
      <c r="AC107" s="145">
        <f t="shared" si="157"/>
        <v>4.9999999999994493E-4</v>
      </c>
      <c r="AD107" s="145">
        <f t="shared" si="157"/>
        <v>4.0000000000000036E-3</v>
      </c>
      <c r="AE107" s="145">
        <f t="shared" si="157"/>
        <v>1.1000000000000121E-2</v>
      </c>
      <c r="AF107" s="145">
        <f t="shared" si="157"/>
        <v>1.3000000000000123E-2</v>
      </c>
      <c r="AG107" s="145">
        <f>MEDIAN(AG4:AG103)</f>
        <v>1.1000000000000121E-2</v>
      </c>
      <c r="AH107" s="145">
        <f t="shared" ref="AH107:AJ107" si="158">MEDIAN(AH4:AH103)</f>
        <v>5.0000000000001155E-3</v>
      </c>
      <c r="AI107" s="145">
        <f t="shared" si="158"/>
        <v>4.5000000000001705E-3</v>
      </c>
      <c r="AJ107" s="145">
        <f t="shared" si="158"/>
        <v>5.5000000000000604E-3</v>
      </c>
    </row>
    <row r="108" spans="2:36" x14ac:dyDescent="0.25">
      <c r="B108" s="26" t="s">
        <v>206</v>
      </c>
      <c r="C108" s="132">
        <f>MIN(C4:C103)</f>
        <v>1.4450000000000001</v>
      </c>
      <c r="D108" s="132">
        <f t="shared" ref="D108:L108" si="159">MIN(D4:D103)</f>
        <v>1.407</v>
      </c>
      <c r="E108" s="132">
        <f t="shared" si="159"/>
        <v>1.403</v>
      </c>
      <c r="F108" s="132">
        <f t="shared" si="159"/>
        <v>1.3759999999999999</v>
      </c>
      <c r="G108" s="132">
        <f t="shared" si="159"/>
        <v>1.3740000000000001</v>
      </c>
      <c r="H108" s="132">
        <f t="shared" si="159"/>
        <v>1.365</v>
      </c>
      <c r="I108" s="132">
        <f t="shared" si="159"/>
        <v>1.357</v>
      </c>
      <c r="J108" s="132">
        <f t="shared" si="159"/>
        <v>1.365</v>
      </c>
      <c r="K108" s="132">
        <f t="shared" si="159"/>
        <v>1.36</v>
      </c>
      <c r="L108" s="132">
        <f t="shared" si="159"/>
        <v>1.355</v>
      </c>
      <c r="N108" s="30" t="s">
        <v>206</v>
      </c>
      <c r="O108" s="27"/>
      <c r="P108" s="132">
        <f t="shared" ref="P108:X108" si="160">MIN(P4:P103)</f>
        <v>-4.9000000000000155E-2</v>
      </c>
      <c r="Q108" s="132">
        <f t="shared" si="160"/>
        <v>-3.9000000000000146E-2</v>
      </c>
      <c r="R108" s="132">
        <f t="shared" si="160"/>
        <v>-4.1000000000000147E-2</v>
      </c>
      <c r="S108" s="132">
        <f t="shared" si="160"/>
        <v>-2.8999999999999915E-2</v>
      </c>
      <c r="T108" s="132">
        <f t="shared" si="160"/>
        <v>-2.3000000000000131E-2</v>
      </c>
      <c r="U108" s="132">
        <f t="shared" si="160"/>
        <v>-3.1000000000000139E-2</v>
      </c>
      <c r="V108" s="132">
        <f t="shared" si="160"/>
        <v>-3.7000000000000144E-2</v>
      </c>
      <c r="W108" s="132">
        <f t="shared" si="160"/>
        <v>-1.8000000000000016E-2</v>
      </c>
      <c r="X108" s="132">
        <f t="shared" si="160"/>
        <v>-2.0000000000000018E-2</v>
      </c>
      <c r="Y108" s="14"/>
      <c r="Z108" s="30" t="s">
        <v>206</v>
      </c>
      <c r="AA108" s="27"/>
      <c r="AB108" s="132">
        <f t="shared" ref="AB108:AJ108" si="161">MIN(AB4:AB103)</f>
        <v>-2.6500000000000079E-2</v>
      </c>
      <c r="AC108" s="132">
        <f t="shared" si="161"/>
        <v>-2.3000000000000131E-2</v>
      </c>
      <c r="AD108" s="132">
        <f t="shared" si="161"/>
        <v>-2.100000000000013E-2</v>
      </c>
      <c r="AE108" s="132">
        <f t="shared" si="161"/>
        <v>-1.0999999999999899E-2</v>
      </c>
      <c r="AF108" s="132">
        <f t="shared" si="161"/>
        <v>-3.0000000000001137E-3</v>
      </c>
      <c r="AG108" s="132">
        <f t="shared" si="161"/>
        <v>-2.0000000000000018E-2</v>
      </c>
      <c r="AH108" s="132">
        <f t="shared" si="161"/>
        <v>-2.9000000000000137E-2</v>
      </c>
      <c r="AI108" s="132">
        <f t="shared" si="161"/>
        <v>-1.2499999999999956E-2</v>
      </c>
      <c r="AJ108" s="132">
        <f t="shared" si="161"/>
        <v>-1.4000000000000012E-2</v>
      </c>
    </row>
    <row r="109" spans="2:36" x14ac:dyDescent="0.25">
      <c r="B109" s="26" t="s">
        <v>207</v>
      </c>
      <c r="C109" s="132">
        <f>MAX(C4:C103)</f>
        <v>1.486</v>
      </c>
      <c r="D109" s="132">
        <f t="shared" ref="D109:L109" si="162">MAX(D4:D103)</f>
        <v>1.5029999999999999</v>
      </c>
      <c r="E109" s="132">
        <f t="shared" si="162"/>
        <v>1.466</v>
      </c>
      <c r="F109" s="132">
        <f t="shared" si="162"/>
        <v>1.458</v>
      </c>
      <c r="G109" s="132">
        <f t="shared" si="162"/>
        <v>1.458</v>
      </c>
      <c r="H109" s="132">
        <f t="shared" si="162"/>
        <v>1.4470000000000001</v>
      </c>
      <c r="I109" s="132">
        <f t="shared" si="162"/>
        <v>1.454</v>
      </c>
      <c r="J109" s="132">
        <f t="shared" si="162"/>
        <v>1.456</v>
      </c>
      <c r="K109" s="132">
        <f t="shared" si="162"/>
        <v>1.44</v>
      </c>
      <c r="L109" s="132">
        <f t="shared" si="162"/>
        <v>1.4830000000000001</v>
      </c>
      <c r="N109" s="26" t="s">
        <v>207</v>
      </c>
      <c r="O109" s="27" t="s">
        <v>212</v>
      </c>
      <c r="P109" s="132">
        <f t="shared" ref="P109:X109" si="163">MAX(P4:P103)</f>
        <v>1.5000000000000124E-2</v>
      </c>
      <c r="Q109" s="132">
        <f t="shared" si="163"/>
        <v>1.0000000000000009E-2</v>
      </c>
      <c r="R109" s="132">
        <f t="shared" si="163"/>
        <v>6.0000000000000053E-3</v>
      </c>
      <c r="S109" s="132">
        <f t="shared" si="163"/>
        <v>2.2999999999999909E-2</v>
      </c>
      <c r="T109" s="132">
        <f t="shared" si="163"/>
        <v>2.4000000000000021E-2</v>
      </c>
      <c r="U109" s="132">
        <f t="shared" si="163"/>
        <v>2.6999999999999913E-2</v>
      </c>
      <c r="V109" s="132">
        <f t="shared" si="163"/>
        <v>1.8000000000000016E-2</v>
      </c>
      <c r="W109" s="132">
        <f t="shared" si="163"/>
        <v>1.9000000000000128E-2</v>
      </c>
      <c r="X109" s="132">
        <f t="shared" si="163"/>
        <v>2.6000000000000023E-2</v>
      </c>
      <c r="Y109" s="14"/>
      <c r="Z109" s="26" t="s">
        <v>207</v>
      </c>
      <c r="AA109" s="27" t="s">
        <v>212</v>
      </c>
      <c r="AB109" s="132">
        <f>MAX(AB4:AB103)</f>
        <v>3.75000000000002E-2</v>
      </c>
      <c r="AC109" s="132">
        <f t="shared" ref="AC109:AI109" si="164">MAX(AC4:AC103)</f>
        <v>2.6000000000000023E-2</v>
      </c>
      <c r="AD109" s="132">
        <f t="shared" si="164"/>
        <v>2.6000000000000023E-2</v>
      </c>
      <c r="AE109" s="132">
        <f t="shared" si="164"/>
        <v>4.0999999999999925E-2</v>
      </c>
      <c r="AF109" s="132">
        <f t="shared" si="164"/>
        <v>4.4000000000000039E-2</v>
      </c>
      <c r="AG109" s="132">
        <f t="shared" si="164"/>
        <v>3.8000000000000034E-2</v>
      </c>
      <c r="AH109" s="132">
        <f t="shared" si="164"/>
        <v>2.6000000000000023E-2</v>
      </c>
      <c r="AI109" s="132">
        <f t="shared" si="164"/>
        <v>2.4500000000000188E-2</v>
      </c>
      <c r="AJ109" s="132">
        <f>MAX(AJ4:AJ103)</f>
        <v>3.2000000000000028E-2</v>
      </c>
    </row>
    <row r="110" spans="2:36" x14ac:dyDescent="0.25">
      <c r="B110" s="28" t="s">
        <v>208</v>
      </c>
      <c r="C110" s="26">
        <f>COUNT(C4:C103)</f>
        <v>100</v>
      </c>
      <c r="D110" s="26">
        <f t="shared" ref="D110:L110" si="165">COUNT(D4:D103)</f>
        <v>96</v>
      </c>
      <c r="E110" s="26">
        <f t="shared" si="165"/>
        <v>95</v>
      </c>
      <c r="F110" s="26">
        <f t="shared" si="165"/>
        <v>94</v>
      </c>
      <c r="G110" s="26">
        <f t="shared" si="165"/>
        <v>82</v>
      </c>
      <c r="H110" s="26">
        <f t="shared" si="165"/>
        <v>75</v>
      </c>
      <c r="I110" s="26">
        <f t="shared" si="165"/>
        <v>74</v>
      </c>
      <c r="J110" s="26">
        <f t="shared" si="165"/>
        <v>69</v>
      </c>
      <c r="K110" s="26">
        <f t="shared" si="165"/>
        <v>66</v>
      </c>
      <c r="L110" s="26">
        <f t="shared" si="165"/>
        <v>50</v>
      </c>
      <c r="N110" s="32" t="s">
        <v>208</v>
      </c>
      <c r="O110" s="27"/>
      <c r="P110" s="26">
        <f t="shared" ref="P110:X110" si="166">COUNT(P4:P103)</f>
        <v>95</v>
      </c>
      <c r="Q110" s="26">
        <f t="shared" si="166"/>
        <v>94</v>
      </c>
      <c r="R110" s="26">
        <f t="shared" si="166"/>
        <v>93</v>
      </c>
      <c r="S110" s="26">
        <f t="shared" si="166"/>
        <v>82</v>
      </c>
      <c r="T110" s="26">
        <f t="shared" si="166"/>
        <v>72</v>
      </c>
      <c r="U110" s="26">
        <f t="shared" si="166"/>
        <v>69</v>
      </c>
      <c r="V110" s="26">
        <f t="shared" si="166"/>
        <v>65</v>
      </c>
      <c r="W110" s="26">
        <f t="shared" si="166"/>
        <v>61</v>
      </c>
      <c r="X110" s="26">
        <f t="shared" si="166"/>
        <v>46</v>
      </c>
      <c r="Y110" s="14"/>
      <c r="Z110" s="32" t="s">
        <v>208</v>
      </c>
      <c r="AA110" s="27"/>
      <c r="AB110" s="26">
        <f t="shared" ref="AB110:AJ110" si="167">COUNT(AB4:AB103)</f>
        <v>95</v>
      </c>
      <c r="AC110" s="26">
        <f t="shared" si="167"/>
        <v>94</v>
      </c>
      <c r="AD110" s="26">
        <f t="shared" si="167"/>
        <v>93</v>
      </c>
      <c r="AE110" s="26">
        <f t="shared" si="167"/>
        <v>82</v>
      </c>
      <c r="AF110" s="26">
        <f t="shared" si="167"/>
        <v>72</v>
      </c>
      <c r="AG110" s="26">
        <f t="shared" si="167"/>
        <v>69</v>
      </c>
      <c r="AH110" s="26">
        <f t="shared" si="167"/>
        <v>65</v>
      </c>
      <c r="AI110" s="26">
        <f t="shared" si="167"/>
        <v>61</v>
      </c>
      <c r="AJ110" s="26">
        <f t="shared" si="167"/>
        <v>46</v>
      </c>
    </row>
    <row r="111" spans="2:36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</row>
    <row r="113" spans="2:36" x14ac:dyDescent="0.25">
      <c r="B113" s="201" t="s">
        <v>0</v>
      </c>
      <c r="C113" s="202" t="s">
        <v>209</v>
      </c>
      <c r="D113" s="202"/>
      <c r="E113" s="202"/>
      <c r="F113" s="202"/>
      <c r="G113" s="202"/>
      <c r="H113" s="202"/>
      <c r="I113" s="202"/>
      <c r="J113" s="202"/>
      <c r="K113" s="202"/>
      <c r="L113" s="202"/>
      <c r="N113" s="129" t="s">
        <v>0</v>
      </c>
      <c r="O113" s="130" t="s">
        <v>291</v>
      </c>
      <c r="P113" s="130"/>
      <c r="Q113" s="130"/>
      <c r="R113" s="130"/>
      <c r="S113" s="130"/>
      <c r="T113" s="130"/>
      <c r="U113" s="130"/>
      <c r="V113" s="130"/>
      <c r="W113" s="130"/>
      <c r="X113" s="130"/>
      <c r="Y113" s="14"/>
      <c r="Z113" s="201" t="s">
        <v>0</v>
      </c>
      <c r="AA113" s="202" t="s">
        <v>291</v>
      </c>
      <c r="AB113" s="202"/>
      <c r="AC113" s="202"/>
      <c r="AD113" s="202"/>
      <c r="AE113" s="202"/>
      <c r="AF113" s="202"/>
      <c r="AG113" s="202"/>
      <c r="AH113" s="202"/>
      <c r="AI113" s="202"/>
      <c r="AJ113" s="202"/>
    </row>
    <row r="114" spans="2:36" x14ac:dyDescent="0.25">
      <c r="B114" s="201"/>
      <c r="C114" s="17">
        <v>2004</v>
      </c>
      <c r="D114" s="18">
        <v>2005</v>
      </c>
      <c r="E114" s="17">
        <v>2006</v>
      </c>
      <c r="F114" s="18">
        <v>2007</v>
      </c>
      <c r="G114" s="17">
        <v>2008</v>
      </c>
      <c r="H114" s="18">
        <v>2009</v>
      </c>
      <c r="I114" s="17">
        <v>2010</v>
      </c>
      <c r="J114" s="18">
        <v>2011</v>
      </c>
      <c r="K114" s="17">
        <v>2012</v>
      </c>
      <c r="L114" s="17">
        <v>2013</v>
      </c>
      <c r="N114" s="129"/>
      <c r="O114" s="17">
        <v>9</v>
      </c>
      <c r="P114" s="18">
        <v>10</v>
      </c>
      <c r="Q114" s="18">
        <v>11</v>
      </c>
      <c r="R114" s="18">
        <v>12</v>
      </c>
      <c r="S114" s="18">
        <v>13</v>
      </c>
      <c r="T114" s="18">
        <v>14</v>
      </c>
      <c r="U114" s="18">
        <v>15</v>
      </c>
      <c r="V114" s="18">
        <v>16</v>
      </c>
      <c r="W114" s="18">
        <v>17</v>
      </c>
      <c r="X114" s="130">
        <v>18</v>
      </c>
      <c r="Y114" s="14"/>
      <c r="Z114" s="201"/>
      <c r="AA114" s="17">
        <v>9</v>
      </c>
      <c r="AB114" s="18">
        <v>10</v>
      </c>
      <c r="AC114" s="18">
        <v>11</v>
      </c>
      <c r="AD114" s="18">
        <v>12</v>
      </c>
      <c r="AE114" s="18">
        <v>13</v>
      </c>
      <c r="AF114" s="18">
        <v>14</v>
      </c>
      <c r="AG114" s="18">
        <v>15</v>
      </c>
      <c r="AH114" s="18">
        <v>16</v>
      </c>
      <c r="AI114" s="18">
        <v>17</v>
      </c>
      <c r="AJ114" s="130">
        <v>18</v>
      </c>
    </row>
    <row r="115" spans="2:36" x14ac:dyDescent="0.25">
      <c r="B115" s="19" t="s">
        <v>103</v>
      </c>
      <c r="C115" s="132">
        <v>1.42</v>
      </c>
      <c r="D115" s="133">
        <v>1.405</v>
      </c>
      <c r="E115" s="133">
        <v>1.383</v>
      </c>
      <c r="F115" s="133">
        <v>1.3620000000000001</v>
      </c>
      <c r="G115" s="133">
        <v>1.3440000000000001</v>
      </c>
      <c r="H115" s="133">
        <v>1.333</v>
      </c>
      <c r="I115" s="133">
        <v>1.333</v>
      </c>
      <c r="J115" s="133">
        <v>1.32</v>
      </c>
      <c r="K115" s="133">
        <v>1.319</v>
      </c>
      <c r="L115" s="133">
        <v>1.319</v>
      </c>
      <c r="N115" s="19" t="s">
        <v>103</v>
      </c>
      <c r="O115" s="126"/>
      <c r="P115" s="141">
        <f>D115-C115</f>
        <v>-1.4999999999999902E-2</v>
      </c>
      <c r="Q115" s="141">
        <f t="shared" ref="Q115:X123" si="168">E115-D115</f>
        <v>-2.200000000000002E-2</v>
      </c>
      <c r="R115" s="141">
        <f t="shared" si="168"/>
        <v>-2.0999999999999908E-2</v>
      </c>
      <c r="S115" s="141">
        <f t="shared" si="168"/>
        <v>-1.8000000000000016E-2</v>
      </c>
      <c r="T115" s="141">
        <f t="shared" si="168"/>
        <v>-1.1000000000000121E-2</v>
      </c>
      <c r="U115" s="141">
        <f t="shared" si="168"/>
        <v>0</v>
      </c>
      <c r="V115" s="141">
        <f t="shared" si="168"/>
        <v>-1.2999999999999901E-2</v>
      </c>
      <c r="W115" s="141">
        <f t="shared" si="168"/>
        <v>-1.0000000000001119E-3</v>
      </c>
      <c r="X115" s="141">
        <f t="shared" si="168"/>
        <v>0</v>
      </c>
      <c r="Y115" s="14"/>
      <c r="Z115" s="19" t="s">
        <v>103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2:36" x14ac:dyDescent="0.25">
      <c r="B116" s="20" t="s">
        <v>104</v>
      </c>
      <c r="C116" s="134">
        <v>1.4419999999999999</v>
      </c>
      <c r="D116" s="135">
        <v>1.4330000000000001</v>
      </c>
      <c r="E116" s="135">
        <v>1.415</v>
      </c>
      <c r="F116" s="135">
        <v>1.399</v>
      </c>
      <c r="G116" s="135">
        <v>1.359</v>
      </c>
      <c r="H116" s="135">
        <v>1.351</v>
      </c>
      <c r="I116" s="135">
        <v>1.3280000000000001</v>
      </c>
      <c r="J116" s="135">
        <v>1.3140000000000001</v>
      </c>
      <c r="K116" s="135">
        <v>1.3089999999999999</v>
      </c>
      <c r="L116" s="135">
        <v>1.3160000000000001</v>
      </c>
      <c r="N116" s="20" t="s">
        <v>104</v>
      </c>
      <c r="O116" s="146"/>
      <c r="P116" s="141">
        <f t="shared" ref="P116:P123" si="169">D116-C116</f>
        <v>-8.999999999999897E-3</v>
      </c>
      <c r="Q116" s="141">
        <f t="shared" si="168"/>
        <v>-1.8000000000000016E-2</v>
      </c>
      <c r="R116" s="141">
        <f t="shared" si="168"/>
        <v>-1.6000000000000014E-2</v>
      </c>
      <c r="S116" s="141">
        <f t="shared" si="168"/>
        <v>-4.0000000000000036E-2</v>
      </c>
      <c r="T116" s="141">
        <f t="shared" si="168"/>
        <v>-8.0000000000000071E-3</v>
      </c>
      <c r="U116" s="141">
        <f t="shared" si="168"/>
        <v>-2.2999999999999909E-2</v>
      </c>
      <c r="V116" s="141">
        <f t="shared" si="168"/>
        <v>-1.4000000000000012E-2</v>
      </c>
      <c r="W116" s="141">
        <f t="shared" si="168"/>
        <v>-5.0000000000001155E-3</v>
      </c>
      <c r="X116" s="141">
        <f t="shared" si="168"/>
        <v>7.0000000000001172E-3</v>
      </c>
      <c r="Y116" s="14"/>
      <c r="Z116" s="20" t="s">
        <v>104</v>
      </c>
      <c r="AA116" s="120"/>
      <c r="AB116" s="120"/>
      <c r="AC116" s="11"/>
      <c r="AD116" s="11"/>
      <c r="AE116" s="11"/>
      <c r="AF116" s="11"/>
      <c r="AG116" s="11"/>
      <c r="AH116" s="11"/>
      <c r="AI116" s="11"/>
      <c r="AJ116" s="11"/>
    </row>
    <row r="117" spans="2:36" x14ac:dyDescent="0.25">
      <c r="B117" s="19" t="s">
        <v>105</v>
      </c>
      <c r="C117" s="134">
        <v>1.4470000000000001</v>
      </c>
      <c r="D117" s="135">
        <v>1.425</v>
      </c>
      <c r="E117" s="135">
        <v>1.401</v>
      </c>
      <c r="F117" s="135">
        <v>1.3919999999999999</v>
      </c>
      <c r="G117" s="135"/>
      <c r="H117" s="135"/>
      <c r="I117" s="135"/>
      <c r="J117" s="135">
        <v>1.331</v>
      </c>
      <c r="K117" s="135">
        <v>1.3220000000000001</v>
      </c>
      <c r="L117" s="135"/>
      <c r="N117" s="19" t="s">
        <v>105</v>
      </c>
      <c r="O117" s="126"/>
      <c r="P117" s="141">
        <f t="shared" si="169"/>
        <v>-2.200000000000002E-2</v>
      </c>
      <c r="Q117" s="141">
        <f t="shared" si="168"/>
        <v>-2.4000000000000021E-2</v>
      </c>
      <c r="R117" s="141">
        <f t="shared" si="168"/>
        <v>-9.000000000000119E-3</v>
      </c>
      <c r="S117" s="126"/>
      <c r="T117" s="126"/>
      <c r="U117" s="126"/>
      <c r="V117" s="126"/>
      <c r="W117" s="141">
        <f>K117-J117</f>
        <v>-8.999999999999897E-3</v>
      </c>
      <c r="X117" s="126"/>
      <c r="Y117" s="14"/>
      <c r="Z117" s="19" t="s">
        <v>105</v>
      </c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2:36" x14ac:dyDescent="0.25">
      <c r="B118" s="20" t="s">
        <v>106</v>
      </c>
      <c r="C118" s="134">
        <v>1.4490000000000001</v>
      </c>
      <c r="D118" s="135">
        <v>1.4279999999999999</v>
      </c>
      <c r="E118" s="135">
        <v>1.407</v>
      </c>
      <c r="F118" s="135">
        <v>1.3819999999999999</v>
      </c>
      <c r="G118" s="135">
        <v>1.361</v>
      </c>
      <c r="H118" s="135">
        <v>1.3380000000000001</v>
      </c>
      <c r="I118" s="135">
        <v>1.327</v>
      </c>
      <c r="J118" s="135">
        <v>1.329</v>
      </c>
      <c r="K118" s="135">
        <v>1.3149999999999999</v>
      </c>
      <c r="L118" s="135">
        <v>1.3280000000000001</v>
      </c>
      <c r="N118" s="20" t="s">
        <v>106</v>
      </c>
      <c r="O118" s="126"/>
      <c r="P118" s="141">
        <f t="shared" si="169"/>
        <v>-2.100000000000013E-2</v>
      </c>
      <c r="Q118" s="141">
        <f t="shared" si="168"/>
        <v>-2.0999999999999908E-2</v>
      </c>
      <c r="R118" s="141">
        <f t="shared" si="168"/>
        <v>-2.5000000000000133E-2</v>
      </c>
      <c r="S118" s="141">
        <f t="shared" ref="S118:S120" si="170">G118-F118</f>
        <v>-2.0999999999999908E-2</v>
      </c>
      <c r="T118" s="141">
        <f t="shared" ref="T118:T120" si="171">H118-G118</f>
        <v>-2.2999999999999909E-2</v>
      </c>
      <c r="U118" s="141">
        <f t="shared" ref="U118:U120" si="172">I118-H118</f>
        <v>-1.1000000000000121E-2</v>
      </c>
      <c r="V118" s="141">
        <f t="shared" ref="V118:V120" si="173">J118-I118</f>
        <v>2.0000000000000018E-3</v>
      </c>
      <c r="W118" s="141">
        <f t="shared" ref="W118:W120" si="174">K118-J118</f>
        <v>-1.4000000000000012E-2</v>
      </c>
      <c r="X118" s="141">
        <f t="shared" ref="X118:X120" si="175">L118-K118</f>
        <v>1.3000000000000123E-2</v>
      </c>
      <c r="Y118" s="14"/>
      <c r="Z118" s="20" t="s">
        <v>106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2:36" x14ac:dyDescent="0.25">
      <c r="B119" s="19" t="s">
        <v>107</v>
      </c>
      <c r="C119" s="134">
        <v>1.4510000000000001</v>
      </c>
      <c r="D119" s="135">
        <v>1.415</v>
      </c>
      <c r="E119" s="135">
        <v>1.3879999999999999</v>
      </c>
      <c r="F119" s="135">
        <v>1.355</v>
      </c>
      <c r="G119" s="135">
        <v>1.353</v>
      </c>
      <c r="H119" s="135">
        <v>1.3420000000000001</v>
      </c>
      <c r="I119" s="135">
        <v>1.337</v>
      </c>
      <c r="J119" s="135">
        <v>1.329</v>
      </c>
      <c r="K119" s="135">
        <v>1.327</v>
      </c>
      <c r="L119" s="135">
        <v>1.3220000000000001</v>
      </c>
      <c r="N119" s="19" t="s">
        <v>107</v>
      </c>
      <c r="O119" s="146"/>
      <c r="P119" s="141">
        <f t="shared" si="169"/>
        <v>-3.6000000000000032E-2</v>
      </c>
      <c r="Q119" s="141">
        <f t="shared" si="168"/>
        <v>-2.7000000000000135E-2</v>
      </c>
      <c r="R119" s="141">
        <f t="shared" si="168"/>
        <v>-3.2999999999999918E-2</v>
      </c>
      <c r="S119" s="141">
        <f t="shared" si="170"/>
        <v>-2.0000000000000018E-3</v>
      </c>
      <c r="T119" s="141">
        <f t="shared" si="171"/>
        <v>-1.0999999999999899E-2</v>
      </c>
      <c r="U119" s="141">
        <f t="shared" si="172"/>
        <v>-5.0000000000001155E-3</v>
      </c>
      <c r="V119" s="141">
        <f t="shared" si="173"/>
        <v>-8.0000000000000071E-3</v>
      </c>
      <c r="W119" s="141">
        <f t="shared" si="174"/>
        <v>-2.0000000000000018E-3</v>
      </c>
      <c r="X119" s="141">
        <f t="shared" si="175"/>
        <v>-4.9999999999998934E-3</v>
      </c>
      <c r="Y119" s="14"/>
      <c r="Z119" s="19" t="s">
        <v>107</v>
      </c>
      <c r="AA119" s="121"/>
      <c r="AB119" s="121"/>
      <c r="AC119" s="27"/>
      <c r="AD119" s="27"/>
      <c r="AE119" s="27"/>
      <c r="AF119" s="27"/>
      <c r="AG119" s="27"/>
      <c r="AH119" s="27"/>
      <c r="AI119" s="27"/>
      <c r="AJ119" s="27"/>
    </row>
    <row r="120" spans="2:36" x14ac:dyDescent="0.25">
      <c r="B120" s="20" t="s">
        <v>108</v>
      </c>
      <c r="C120" s="134">
        <v>1.452</v>
      </c>
      <c r="D120" s="135">
        <v>1.431</v>
      </c>
      <c r="E120" s="135">
        <v>1.413</v>
      </c>
      <c r="F120" s="135">
        <v>1.391</v>
      </c>
      <c r="G120" s="135">
        <v>1.3620000000000001</v>
      </c>
      <c r="H120" s="135">
        <v>1.3480000000000001</v>
      </c>
      <c r="I120" s="135">
        <v>1.337</v>
      </c>
      <c r="J120" s="135">
        <v>1.3320000000000001</v>
      </c>
      <c r="K120" s="135">
        <v>1.329</v>
      </c>
      <c r="L120" s="135">
        <v>1.323</v>
      </c>
      <c r="N120" s="20" t="s">
        <v>108</v>
      </c>
      <c r="O120" s="126"/>
      <c r="P120" s="141">
        <f t="shared" si="169"/>
        <v>-2.0999999999999908E-2</v>
      </c>
      <c r="Q120" s="141">
        <f t="shared" si="168"/>
        <v>-1.8000000000000016E-2</v>
      </c>
      <c r="R120" s="141">
        <f t="shared" si="168"/>
        <v>-2.200000000000002E-2</v>
      </c>
      <c r="S120" s="141">
        <f t="shared" si="170"/>
        <v>-2.8999999999999915E-2</v>
      </c>
      <c r="T120" s="141">
        <f t="shared" si="171"/>
        <v>-1.4000000000000012E-2</v>
      </c>
      <c r="U120" s="141">
        <f t="shared" si="172"/>
        <v>-1.1000000000000121E-2</v>
      </c>
      <c r="V120" s="141">
        <f t="shared" si="173"/>
        <v>-4.9999999999998934E-3</v>
      </c>
      <c r="W120" s="141">
        <f t="shared" si="174"/>
        <v>-3.0000000000001137E-3</v>
      </c>
      <c r="X120" s="141">
        <f t="shared" si="175"/>
        <v>-6.0000000000000053E-3</v>
      </c>
      <c r="Y120" s="14"/>
      <c r="Z120" s="20" t="s">
        <v>108</v>
      </c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2:36" x14ac:dyDescent="0.25">
      <c r="B121" s="19" t="s">
        <v>109</v>
      </c>
      <c r="C121" s="134">
        <v>1.454</v>
      </c>
      <c r="D121" s="135">
        <v>1.4470000000000001</v>
      </c>
      <c r="E121" s="135">
        <v>1.429</v>
      </c>
      <c r="F121" s="135"/>
      <c r="G121" s="135"/>
      <c r="H121" s="135"/>
      <c r="I121" s="135"/>
      <c r="J121" s="135"/>
      <c r="K121" s="135"/>
      <c r="L121" s="135"/>
      <c r="N121" s="19" t="s">
        <v>109</v>
      </c>
      <c r="O121" s="126"/>
      <c r="P121" s="141">
        <f t="shared" si="169"/>
        <v>-6.9999999999998952E-3</v>
      </c>
      <c r="Q121" s="141">
        <f t="shared" si="168"/>
        <v>-1.8000000000000016E-2</v>
      </c>
      <c r="R121" s="126"/>
      <c r="S121" s="126"/>
      <c r="T121" s="126"/>
      <c r="U121" s="126"/>
      <c r="V121" s="126"/>
      <c r="W121" s="126"/>
      <c r="X121" s="126"/>
      <c r="Y121" s="14"/>
      <c r="Z121" s="19" t="s">
        <v>109</v>
      </c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2:36" x14ac:dyDescent="0.25">
      <c r="B122" s="20" t="s">
        <v>110</v>
      </c>
      <c r="C122" s="134">
        <v>1.4550000000000001</v>
      </c>
      <c r="D122" s="135">
        <v>1.4379999999999999</v>
      </c>
      <c r="E122" s="135">
        <v>1.423</v>
      </c>
      <c r="F122" s="135">
        <v>1.401</v>
      </c>
      <c r="G122" s="135">
        <v>1.3740000000000001</v>
      </c>
      <c r="H122" s="135">
        <v>1.347</v>
      </c>
      <c r="I122" s="135">
        <v>1.327</v>
      </c>
      <c r="J122" s="135"/>
      <c r="K122" s="135"/>
      <c r="L122" s="135"/>
      <c r="N122" s="20" t="s">
        <v>110</v>
      </c>
      <c r="O122" s="126"/>
      <c r="P122" s="141">
        <f t="shared" si="169"/>
        <v>-1.7000000000000126E-2</v>
      </c>
      <c r="Q122" s="141">
        <f t="shared" si="168"/>
        <v>-1.4999999999999902E-2</v>
      </c>
      <c r="R122" s="141">
        <f t="shared" ref="R122:U123" si="176">F122-E122</f>
        <v>-2.200000000000002E-2</v>
      </c>
      <c r="S122" s="141">
        <f t="shared" si="176"/>
        <v>-2.6999999999999913E-2</v>
      </c>
      <c r="T122" s="141">
        <f t="shared" si="176"/>
        <v>-2.7000000000000135E-2</v>
      </c>
      <c r="U122" s="141">
        <f t="shared" si="176"/>
        <v>-2.0000000000000018E-2</v>
      </c>
      <c r="V122" s="126"/>
      <c r="W122" s="126"/>
      <c r="X122" s="126"/>
      <c r="Y122" s="14"/>
      <c r="Z122" s="20" t="s">
        <v>110</v>
      </c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2:36" x14ac:dyDescent="0.25">
      <c r="B123" s="19" t="s">
        <v>111</v>
      </c>
      <c r="C123" s="134">
        <v>1.456</v>
      </c>
      <c r="D123" s="135">
        <v>1.429</v>
      </c>
      <c r="E123" s="135">
        <v>1.405</v>
      </c>
      <c r="F123" s="135">
        <v>1.38</v>
      </c>
      <c r="G123" s="135">
        <v>1.3779999999999999</v>
      </c>
      <c r="H123" s="135">
        <v>1.3680000000000001</v>
      </c>
      <c r="I123" s="135">
        <v>1.3640000000000001</v>
      </c>
      <c r="J123" s="135">
        <v>1.365</v>
      </c>
      <c r="K123" s="135">
        <v>1.355</v>
      </c>
      <c r="L123" s="135">
        <v>1.361</v>
      </c>
      <c r="N123" s="19" t="s">
        <v>111</v>
      </c>
      <c r="O123" s="126"/>
      <c r="P123" s="141">
        <f t="shared" si="169"/>
        <v>-2.6999999999999913E-2</v>
      </c>
      <c r="Q123" s="141">
        <f t="shared" si="168"/>
        <v>-2.4000000000000021E-2</v>
      </c>
      <c r="R123" s="141">
        <f t="shared" si="176"/>
        <v>-2.5000000000000133E-2</v>
      </c>
      <c r="S123" s="141">
        <f t="shared" si="176"/>
        <v>-2.0000000000000018E-3</v>
      </c>
      <c r="T123" s="141">
        <f t="shared" si="176"/>
        <v>-9.9999999999997868E-3</v>
      </c>
      <c r="U123" s="141">
        <f t="shared" si="176"/>
        <v>-4.0000000000000036E-3</v>
      </c>
      <c r="V123" s="141">
        <f t="shared" ref="V123:X123" si="177">J123-I123</f>
        <v>9.9999999999988987E-4</v>
      </c>
      <c r="W123" s="141">
        <f t="shared" si="177"/>
        <v>-1.0000000000000009E-2</v>
      </c>
      <c r="X123" s="141">
        <f t="shared" si="177"/>
        <v>6.0000000000000053E-3</v>
      </c>
      <c r="Y123" s="14"/>
      <c r="Z123" s="19" t="s">
        <v>111</v>
      </c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2:36" x14ac:dyDescent="0.25">
      <c r="B124" s="20" t="s">
        <v>112</v>
      </c>
      <c r="C124" s="134">
        <v>1.456</v>
      </c>
      <c r="D124" s="135">
        <v>1.45</v>
      </c>
      <c r="E124" s="135">
        <v>1.4239999999999999</v>
      </c>
      <c r="F124" s="135"/>
      <c r="G124" s="135">
        <v>1.4139999999999999</v>
      </c>
      <c r="H124" s="135">
        <v>1.36</v>
      </c>
      <c r="I124" s="135"/>
      <c r="J124" s="135">
        <v>1.3380000000000001</v>
      </c>
      <c r="K124" s="135">
        <v>1.329</v>
      </c>
      <c r="L124" s="135"/>
      <c r="N124" s="20" t="s">
        <v>112</v>
      </c>
      <c r="O124" s="126"/>
      <c r="P124" s="141">
        <f>D124-C124</f>
        <v>-6.0000000000000053E-3</v>
      </c>
      <c r="Q124" s="141">
        <f>E124-D124</f>
        <v>-2.6000000000000023E-2</v>
      </c>
      <c r="R124" s="126"/>
      <c r="S124" s="126"/>
      <c r="T124" s="141">
        <f>H124-G124</f>
        <v>-5.3999999999999826E-2</v>
      </c>
      <c r="U124" s="126"/>
      <c r="V124" s="126"/>
      <c r="W124" s="141">
        <f>K124-J124</f>
        <v>-9.000000000000119E-3</v>
      </c>
      <c r="X124" s="126"/>
      <c r="Y124" s="14"/>
      <c r="Z124" s="20" t="s">
        <v>112</v>
      </c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spans="2:36" x14ac:dyDescent="0.25">
      <c r="B125" s="19" t="s">
        <v>113</v>
      </c>
      <c r="C125" s="134">
        <v>1.458</v>
      </c>
      <c r="D125" s="135">
        <v>1.4259999999999999</v>
      </c>
      <c r="E125" s="135">
        <v>1.399</v>
      </c>
      <c r="F125" s="135">
        <v>1.383</v>
      </c>
      <c r="G125" s="135">
        <v>1.375</v>
      </c>
      <c r="H125" s="135">
        <v>1.3540000000000001</v>
      </c>
      <c r="I125" s="135">
        <v>1.35</v>
      </c>
      <c r="J125" s="135">
        <v>1.3420000000000001</v>
      </c>
      <c r="K125" s="135">
        <v>1.33</v>
      </c>
      <c r="L125" s="135">
        <v>1.33</v>
      </c>
      <c r="N125" s="19" t="s">
        <v>113</v>
      </c>
      <c r="O125" s="126"/>
      <c r="P125" s="141">
        <f t="shared" ref="P125:P127" si="178">D125-C125</f>
        <v>-3.2000000000000028E-2</v>
      </c>
      <c r="Q125" s="141">
        <f t="shared" ref="Q125:Q127" si="179">E125-D125</f>
        <v>-2.6999999999999913E-2</v>
      </c>
      <c r="R125" s="141">
        <f t="shared" ref="R125:R127" si="180">F125-E125</f>
        <v>-1.6000000000000014E-2</v>
      </c>
      <c r="S125" s="141">
        <f t="shared" ref="S125:S127" si="181">G125-F125</f>
        <v>-8.0000000000000071E-3</v>
      </c>
      <c r="T125" s="141">
        <f t="shared" ref="T125:T127" si="182">H125-G125</f>
        <v>-2.0999999999999908E-2</v>
      </c>
      <c r="U125" s="141">
        <f t="shared" ref="U125:U127" si="183">I125-H125</f>
        <v>-4.0000000000000036E-3</v>
      </c>
      <c r="V125" s="141">
        <f t="shared" ref="V125:V127" si="184">J125-I125</f>
        <v>-8.0000000000000071E-3</v>
      </c>
      <c r="W125" s="141">
        <f t="shared" ref="W125:W127" si="185">K125-J125</f>
        <v>-1.2000000000000011E-2</v>
      </c>
      <c r="X125" s="141">
        <f t="shared" ref="X125:X127" si="186">L125-K125</f>
        <v>0</v>
      </c>
      <c r="Y125" s="14"/>
      <c r="Z125" s="19" t="s">
        <v>113</v>
      </c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2:36" x14ac:dyDescent="0.25">
      <c r="B126" s="20" t="s">
        <v>114</v>
      </c>
      <c r="C126" s="134">
        <v>1.4590000000000001</v>
      </c>
      <c r="D126" s="135">
        <v>1.454</v>
      </c>
      <c r="E126" s="135">
        <v>1.4530000000000001</v>
      </c>
      <c r="F126" s="135">
        <v>1.4330000000000001</v>
      </c>
      <c r="G126" s="135">
        <v>1.401</v>
      </c>
      <c r="H126" s="135">
        <v>1.367</v>
      </c>
      <c r="I126" s="135">
        <v>1.3420000000000001</v>
      </c>
      <c r="J126" s="135">
        <v>1.3380000000000001</v>
      </c>
      <c r="K126" s="135">
        <v>1.3520000000000001</v>
      </c>
      <c r="L126" s="135">
        <v>1.3420000000000001</v>
      </c>
      <c r="N126" s="20" t="s">
        <v>114</v>
      </c>
      <c r="O126" s="126"/>
      <c r="P126" s="141">
        <f t="shared" si="178"/>
        <v>-5.0000000000001155E-3</v>
      </c>
      <c r="Q126" s="141">
        <f t="shared" si="179"/>
        <v>-9.9999999999988987E-4</v>
      </c>
      <c r="R126" s="141">
        <f t="shared" si="180"/>
        <v>-2.0000000000000018E-2</v>
      </c>
      <c r="S126" s="141">
        <f t="shared" si="181"/>
        <v>-3.2000000000000028E-2</v>
      </c>
      <c r="T126" s="141">
        <f t="shared" si="182"/>
        <v>-3.400000000000003E-2</v>
      </c>
      <c r="U126" s="141">
        <f t="shared" si="183"/>
        <v>-2.4999999999999911E-2</v>
      </c>
      <c r="V126" s="141">
        <f t="shared" si="184"/>
        <v>-4.0000000000000036E-3</v>
      </c>
      <c r="W126" s="141">
        <f t="shared" si="185"/>
        <v>1.4000000000000012E-2</v>
      </c>
      <c r="X126" s="141">
        <f t="shared" si="186"/>
        <v>-1.0000000000000009E-2</v>
      </c>
      <c r="Y126" s="14"/>
      <c r="Z126" s="20" t="s">
        <v>114</v>
      </c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2:36" x14ac:dyDescent="0.25">
      <c r="B127" s="19" t="s">
        <v>115</v>
      </c>
      <c r="C127" s="134">
        <v>1.4590000000000001</v>
      </c>
      <c r="D127" s="135">
        <v>1.456</v>
      </c>
      <c r="E127" s="135">
        <v>1.4450000000000001</v>
      </c>
      <c r="F127" s="135">
        <v>1.4159999999999999</v>
      </c>
      <c r="G127" s="135">
        <v>1.383</v>
      </c>
      <c r="H127" s="135">
        <v>1.369</v>
      </c>
      <c r="I127" s="135">
        <v>1.353</v>
      </c>
      <c r="J127" s="135">
        <v>1.3380000000000001</v>
      </c>
      <c r="K127" s="135">
        <v>1.339</v>
      </c>
      <c r="L127" s="135">
        <v>1.3320000000000001</v>
      </c>
      <c r="N127" s="19" t="s">
        <v>115</v>
      </c>
      <c r="O127" s="126"/>
      <c r="P127" s="141">
        <f t="shared" si="178"/>
        <v>-3.0000000000001137E-3</v>
      </c>
      <c r="Q127" s="141">
        <f t="shared" si="179"/>
        <v>-1.0999999999999899E-2</v>
      </c>
      <c r="R127" s="141">
        <f t="shared" si="180"/>
        <v>-2.9000000000000137E-2</v>
      </c>
      <c r="S127" s="141">
        <f t="shared" si="181"/>
        <v>-3.2999999999999918E-2</v>
      </c>
      <c r="T127" s="141">
        <f t="shared" si="182"/>
        <v>-1.4000000000000012E-2</v>
      </c>
      <c r="U127" s="141">
        <f t="shared" si="183"/>
        <v>-1.6000000000000014E-2</v>
      </c>
      <c r="V127" s="141">
        <f t="shared" si="184"/>
        <v>-1.4999999999999902E-2</v>
      </c>
      <c r="W127" s="141">
        <f t="shared" si="185"/>
        <v>9.9999999999988987E-4</v>
      </c>
      <c r="X127" s="141">
        <f t="shared" si="186"/>
        <v>-6.9999999999998952E-3</v>
      </c>
      <c r="Y127" s="14"/>
      <c r="Z127" s="19" t="s">
        <v>115</v>
      </c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2:36" x14ac:dyDescent="0.25">
      <c r="B128" s="20" t="s">
        <v>116</v>
      </c>
      <c r="C128" s="134">
        <v>1.4590000000000001</v>
      </c>
      <c r="D128" s="135">
        <v>1.47</v>
      </c>
      <c r="E128" s="135"/>
      <c r="F128" s="135"/>
      <c r="G128" s="135"/>
      <c r="H128" s="135"/>
      <c r="I128" s="135"/>
      <c r="J128" s="135"/>
      <c r="K128" s="135"/>
      <c r="L128" s="135"/>
      <c r="N128" s="20" t="s">
        <v>116</v>
      </c>
      <c r="O128" s="126"/>
      <c r="P128" s="141">
        <f>D128-C128</f>
        <v>1.0999999999999899E-2</v>
      </c>
      <c r="Q128" s="126"/>
      <c r="R128" s="126"/>
      <c r="S128" s="126"/>
      <c r="T128" s="126"/>
      <c r="U128" s="126"/>
      <c r="V128" s="126"/>
      <c r="W128" s="126"/>
      <c r="X128" s="126"/>
      <c r="Y128" s="14"/>
      <c r="Z128" s="20" t="s">
        <v>116</v>
      </c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2:36" x14ac:dyDescent="0.25">
      <c r="B129" s="19" t="s">
        <v>117</v>
      </c>
      <c r="C129" s="134">
        <v>1.4590000000000001</v>
      </c>
      <c r="D129" s="135">
        <v>1.4410000000000001</v>
      </c>
      <c r="E129" s="135">
        <v>1.4390000000000001</v>
      </c>
      <c r="F129" s="135">
        <v>1.4139999999999999</v>
      </c>
      <c r="G129" s="135">
        <v>1.409</v>
      </c>
      <c r="H129" s="135">
        <v>1.385</v>
      </c>
      <c r="I129" s="135">
        <v>1.375</v>
      </c>
      <c r="J129" s="135">
        <v>1.347</v>
      </c>
      <c r="K129" s="135">
        <v>1.3320000000000001</v>
      </c>
      <c r="L129" s="135">
        <v>1.3169999999999999</v>
      </c>
      <c r="N129" s="19" t="s">
        <v>117</v>
      </c>
      <c r="O129" s="126"/>
      <c r="P129" s="141">
        <f t="shared" ref="P129:X144" si="187">D129-C129</f>
        <v>-1.8000000000000016E-2</v>
      </c>
      <c r="Q129" s="141">
        <f t="shared" si="187"/>
        <v>-2.0000000000000018E-3</v>
      </c>
      <c r="R129" s="141">
        <f t="shared" si="187"/>
        <v>-2.5000000000000133E-2</v>
      </c>
      <c r="S129" s="141">
        <f t="shared" si="187"/>
        <v>-4.9999999999998934E-3</v>
      </c>
      <c r="T129" s="141">
        <f t="shared" si="187"/>
        <v>-2.4000000000000021E-2</v>
      </c>
      <c r="U129" s="141">
        <f t="shared" si="187"/>
        <v>-1.0000000000000009E-2</v>
      </c>
      <c r="V129" s="141">
        <f t="shared" si="187"/>
        <v>-2.8000000000000025E-2</v>
      </c>
      <c r="W129" s="141">
        <f t="shared" si="187"/>
        <v>-1.4999999999999902E-2</v>
      </c>
      <c r="X129" s="141">
        <f t="shared" si="187"/>
        <v>-1.5000000000000124E-2</v>
      </c>
      <c r="Y129" s="14"/>
      <c r="Z129" s="19" t="s">
        <v>117</v>
      </c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2:36" x14ac:dyDescent="0.25">
      <c r="B130" s="20" t="s">
        <v>118</v>
      </c>
      <c r="C130" s="134">
        <v>1.4590000000000001</v>
      </c>
      <c r="D130" s="135">
        <v>1.4330000000000001</v>
      </c>
      <c r="E130" s="135">
        <v>1.4119999999999999</v>
      </c>
      <c r="F130" s="135">
        <v>1.3879999999999999</v>
      </c>
      <c r="G130" s="135">
        <v>1.3740000000000001</v>
      </c>
      <c r="H130" s="135">
        <v>1.361</v>
      </c>
      <c r="I130" s="135">
        <v>1.355</v>
      </c>
      <c r="J130" s="135">
        <v>1.35</v>
      </c>
      <c r="K130" s="135"/>
      <c r="L130" s="135"/>
      <c r="N130" s="20" t="s">
        <v>118</v>
      </c>
      <c r="O130" s="126"/>
      <c r="P130" s="141">
        <f t="shared" si="187"/>
        <v>-2.6000000000000023E-2</v>
      </c>
      <c r="Q130" s="141">
        <f t="shared" si="187"/>
        <v>-2.100000000000013E-2</v>
      </c>
      <c r="R130" s="141">
        <f t="shared" si="187"/>
        <v>-2.4000000000000021E-2</v>
      </c>
      <c r="S130" s="141">
        <f t="shared" si="187"/>
        <v>-1.399999999999979E-2</v>
      </c>
      <c r="T130" s="141">
        <f t="shared" si="187"/>
        <v>-1.3000000000000123E-2</v>
      </c>
      <c r="U130" s="141">
        <f t="shared" si="187"/>
        <v>-6.0000000000000053E-3</v>
      </c>
      <c r="V130" s="141">
        <f t="shared" si="187"/>
        <v>-4.9999999999998934E-3</v>
      </c>
      <c r="W130" s="126"/>
      <c r="X130" s="126"/>
      <c r="Y130" s="14"/>
      <c r="Z130" s="20" t="s">
        <v>118</v>
      </c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2:36" x14ac:dyDescent="0.25">
      <c r="B131" s="19" t="s">
        <v>119</v>
      </c>
      <c r="C131" s="134">
        <v>1.46</v>
      </c>
      <c r="D131" s="135">
        <v>1.4379999999999999</v>
      </c>
      <c r="E131" s="135">
        <v>1.4259999999999999</v>
      </c>
      <c r="F131" s="135">
        <v>1.3879999999999999</v>
      </c>
      <c r="G131" s="135">
        <v>1.3640000000000001</v>
      </c>
      <c r="H131" s="135">
        <v>1.349</v>
      </c>
      <c r="I131" s="135">
        <v>1.347</v>
      </c>
      <c r="J131" s="135"/>
      <c r="K131" s="135"/>
      <c r="L131" s="135"/>
      <c r="N131" s="19" t="s">
        <v>119</v>
      </c>
      <c r="O131" s="126"/>
      <c r="P131" s="141">
        <f t="shared" si="187"/>
        <v>-2.200000000000002E-2</v>
      </c>
      <c r="Q131" s="141">
        <f t="shared" si="187"/>
        <v>-1.2000000000000011E-2</v>
      </c>
      <c r="R131" s="141">
        <f t="shared" si="187"/>
        <v>-3.8000000000000034E-2</v>
      </c>
      <c r="S131" s="141">
        <f t="shared" si="187"/>
        <v>-2.3999999999999799E-2</v>
      </c>
      <c r="T131" s="141">
        <f t="shared" si="187"/>
        <v>-1.5000000000000124E-2</v>
      </c>
      <c r="U131" s="141">
        <f t="shared" si="187"/>
        <v>-2.0000000000000018E-3</v>
      </c>
      <c r="V131" s="126"/>
      <c r="W131" s="126"/>
      <c r="X131" s="126"/>
      <c r="Y131" s="14"/>
      <c r="Z131" s="19" t="s">
        <v>119</v>
      </c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2:36" x14ac:dyDescent="0.25">
      <c r="B132" s="20" t="s">
        <v>120</v>
      </c>
      <c r="C132" s="134">
        <v>1.46</v>
      </c>
      <c r="D132" s="135">
        <v>1.43</v>
      </c>
      <c r="E132" s="135">
        <v>1.42</v>
      </c>
      <c r="F132" s="135"/>
      <c r="G132" s="135"/>
      <c r="H132" s="135"/>
      <c r="I132" s="135"/>
      <c r="J132" s="135"/>
      <c r="K132" s="135"/>
      <c r="L132" s="135"/>
      <c r="N132" s="20" t="s">
        <v>120</v>
      </c>
      <c r="O132" s="126"/>
      <c r="P132" s="141">
        <f t="shared" si="187"/>
        <v>-3.0000000000000027E-2</v>
      </c>
      <c r="Q132" s="141">
        <f t="shared" si="187"/>
        <v>-1.0000000000000009E-2</v>
      </c>
      <c r="R132" s="126"/>
      <c r="S132" s="126"/>
      <c r="T132" s="126"/>
      <c r="U132" s="126"/>
      <c r="V132" s="126"/>
      <c r="W132" s="126"/>
      <c r="X132" s="126"/>
      <c r="Y132" s="14"/>
      <c r="Z132" s="20" t="s">
        <v>120</v>
      </c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2:36" x14ac:dyDescent="0.25">
      <c r="B133" s="19" t="s">
        <v>121</v>
      </c>
      <c r="C133" s="134">
        <v>1.4610000000000001</v>
      </c>
      <c r="D133" s="135">
        <v>1.4410000000000001</v>
      </c>
      <c r="E133" s="135">
        <v>1.425</v>
      </c>
      <c r="F133" s="135">
        <v>1.409</v>
      </c>
      <c r="G133" s="135">
        <v>1.3879999999999999</v>
      </c>
      <c r="H133" s="135">
        <v>1.371</v>
      </c>
      <c r="I133" s="135">
        <v>1.3580000000000001</v>
      </c>
      <c r="J133" s="135">
        <v>1.3560000000000001</v>
      </c>
      <c r="K133" s="135"/>
      <c r="L133" s="135"/>
      <c r="N133" s="19" t="s">
        <v>121</v>
      </c>
      <c r="O133" s="126"/>
      <c r="P133" s="141">
        <f t="shared" si="187"/>
        <v>-2.0000000000000018E-2</v>
      </c>
      <c r="Q133" s="141">
        <f t="shared" si="187"/>
        <v>-1.6000000000000014E-2</v>
      </c>
      <c r="R133" s="141">
        <f t="shared" ref="R133:V145" si="188">F133-E133</f>
        <v>-1.6000000000000014E-2</v>
      </c>
      <c r="S133" s="141">
        <f t="shared" si="188"/>
        <v>-2.100000000000013E-2</v>
      </c>
      <c r="T133" s="141">
        <f t="shared" si="188"/>
        <v>-1.6999999999999904E-2</v>
      </c>
      <c r="U133" s="141">
        <f t="shared" si="188"/>
        <v>-1.2999999999999901E-2</v>
      </c>
      <c r="V133" s="141">
        <f t="shared" si="188"/>
        <v>-2.0000000000000018E-3</v>
      </c>
      <c r="W133" s="126"/>
      <c r="X133" s="126"/>
      <c r="Y133" s="14"/>
      <c r="Z133" s="19" t="s">
        <v>121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2:36" x14ac:dyDescent="0.25">
      <c r="B134" s="20" t="s">
        <v>122</v>
      </c>
      <c r="C134" s="134">
        <v>1.462</v>
      </c>
      <c r="D134" s="135">
        <v>1.4419999999999999</v>
      </c>
      <c r="E134" s="135">
        <v>1.427</v>
      </c>
      <c r="F134" s="135">
        <v>1.4239999999999999</v>
      </c>
      <c r="G134" s="135"/>
      <c r="H134" s="135">
        <v>1.3939999999999999</v>
      </c>
      <c r="I134" s="135">
        <v>1.35</v>
      </c>
      <c r="J134" s="135">
        <v>1.335</v>
      </c>
      <c r="K134" s="135">
        <v>1.323</v>
      </c>
      <c r="L134" s="135">
        <v>1.329</v>
      </c>
      <c r="N134" s="20" t="s">
        <v>122</v>
      </c>
      <c r="O134" s="146"/>
      <c r="P134" s="141">
        <f t="shared" si="187"/>
        <v>-2.0000000000000018E-2</v>
      </c>
      <c r="Q134" s="141">
        <f t="shared" si="187"/>
        <v>-1.4999999999999902E-2</v>
      </c>
      <c r="R134" s="141">
        <f t="shared" si="188"/>
        <v>-3.0000000000001137E-3</v>
      </c>
      <c r="S134" s="126"/>
      <c r="T134" s="126"/>
      <c r="U134" s="141">
        <f t="shared" si="188"/>
        <v>-4.3999999999999817E-2</v>
      </c>
      <c r="V134" s="141">
        <f t="shared" si="188"/>
        <v>-1.5000000000000124E-2</v>
      </c>
      <c r="W134" s="141">
        <f t="shared" ref="W134:X138" si="189">K134-J134</f>
        <v>-1.2000000000000011E-2</v>
      </c>
      <c r="X134" s="141">
        <f t="shared" si="189"/>
        <v>6.0000000000000053E-3</v>
      </c>
      <c r="Y134" s="14"/>
      <c r="Z134" s="20" t="s">
        <v>122</v>
      </c>
      <c r="AA134" s="120"/>
      <c r="AB134" s="120"/>
      <c r="AC134" s="11"/>
      <c r="AD134" s="11"/>
      <c r="AE134" s="11"/>
      <c r="AF134" s="11"/>
      <c r="AG134" s="11"/>
      <c r="AH134" s="11"/>
      <c r="AI134" s="11"/>
      <c r="AJ134" s="11"/>
    </row>
    <row r="135" spans="2:36" x14ac:dyDescent="0.25">
      <c r="B135" s="19" t="s">
        <v>123</v>
      </c>
      <c r="C135" s="134">
        <v>1.4630000000000001</v>
      </c>
      <c r="D135" s="135">
        <v>1.448</v>
      </c>
      <c r="E135" s="135">
        <v>1.4330000000000001</v>
      </c>
      <c r="F135" s="135">
        <v>1.423</v>
      </c>
      <c r="G135" s="135">
        <v>1.409</v>
      </c>
      <c r="H135" s="135">
        <v>1.3720000000000001</v>
      </c>
      <c r="I135" s="135">
        <v>1.35</v>
      </c>
      <c r="J135" s="135">
        <v>1.34</v>
      </c>
      <c r="K135" s="135">
        <v>1.3280000000000001</v>
      </c>
      <c r="L135" s="135">
        <v>1.3280000000000001</v>
      </c>
      <c r="N135" s="19" t="s">
        <v>123</v>
      </c>
      <c r="O135" s="126"/>
      <c r="P135" s="141">
        <f t="shared" si="187"/>
        <v>-1.5000000000000124E-2</v>
      </c>
      <c r="Q135" s="141">
        <f t="shared" si="187"/>
        <v>-1.4999999999999902E-2</v>
      </c>
      <c r="R135" s="141">
        <f t="shared" si="188"/>
        <v>-1.0000000000000009E-2</v>
      </c>
      <c r="S135" s="141">
        <f t="shared" ref="S135:S145" si="190">G135-F135</f>
        <v>-1.4000000000000012E-2</v>
      </c>
      <c r="T135" s="141">
        <f t="shared" ref="T135:T142" si="191">H135-G135</f>
        <v>-3.6999999999999922E-2</v>
      </c>
      <c r="U135" s="141">
        <f t="shared" si="188"/>
        <v>-2.200000000000002E-2</v>
      </c>
      <c r="V135" s="141">
        <f t="shared" si="188"/>
        <v>-1.0000000000000009E-2</v>
      </c>
      <c r="W135" s="141">
        <f t="shared" si="189"/>
        <v>-1.2000000000000011E-2</v>
      </c>
      <c r="X135" s="141">
        <f t="shared" si="189"/>
        <v>0</v>
      </c>
      <c r="Y135" s="14"/>
      <c r="Z135" s="19" t="s">
        <v>123</v>
      </c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2:36" x14ac:dyDescent="0.25">
      <c r="B136" s="20" t="s">
        <v>124</v>
      </c>
      <c r="C136" s="134">
        <v>1.464</v>
      </c>
      <c r="D136" s="135">
        <v>1.44</v>
      </c>
      <c r="E136" s="135">
        <v>1.42</v>
      </c>
      <c r="F136" s="135">
        <v>1.399</v>
      </c>
      <c r="G136" s="135">
        <v>1.3819999999999999</v>
      </c>
      <c r="H136" s="135">
        <v>1.3580000000000001</v>
      </c>
      <c r="I136" s="135">
        <v>1.3480000000000001</v>
      </c>
      <c r="J136" s="135">
        <v>1.345</v>
      </c>
      <c r="K136" s="135">
        <v>1.323</v>
      </c>
      <c r="L136" s="135">
        <v>1.3129999999999999</v>
      </c>
      <c r="N136" s="20" t="s">
        <v>124</v>
      </c>
      <c r="O136" s="126"/>
      <c r="P136" s="141">
        <f t="shared" si="187"/>
        <v>-2.4000000000000021E-2</v>
      </c>
      <c r="Q136" s="141">
        <f t="shared" si="187"/>
        <v>-2.0000000000000018E-2</v>
      </c>
      <c r="R136" s="141">
        <f t="shared" si="188"/>
        <v>-2.0999999999999908E-2</v>
      </c>
      <c r="S136" s="141">
        <f t="shared" si="190"/>
        <v>-1.7000000000000126E-2</v>
      </c>
      <c r="T136" s="141">
        <f t="shared" si="191"/>
        <v>-2.3999999999999799E-2</v>
      </c>
      <c r="U136" s="141">
        <f t="shared" si="188"/>
        <v>-1.0000000000000009E-2</v>
      </c>
      <c r="V136" s="141">
        <f t="shared" si="188"/>
        <v>-3.0000000000001137E-3</v>
      </c>
      <c r="W136" s="141">
        <f t="shared" si="189"/>
        <v>-2.200000000000002E-2</v>
      </c>
      <c r="X136" s="141">
        <f t="shared" si="189"/>
        <v>-1.0000000000000009E-2</v>
      </c>
      <c r="Y136" s="14"/>
      <c r="Z136" s="20" t="s">
        <v>124</v>
      </c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2:36" x14ac:dyDescent="0.25">
      <c r="B137" s="19" t="s">
        <v>125</v>
      </c>
      <c r="C137" s="134">
        <v>1.464</v>
      </c>
      <c r="D137" s="135">
        <v>1.4490000000000001</v>
      </c>
      <c r="E137" s="135">
        <v>1.4339999999999999</v>
      </c>
      <c r="F137" s="135">
        <v>1.4139999999999999</v>
      </c>
      <c r="G137" s="135">
        <v>1.4039999999999999</v>
      </c>
      <c r="H137" s="135">
        <v>1.379</v>
      </c>
      <c r="I137" s="135">
        <v>1.3620000000000001</v>
      </c>
      <c r="J137" s="135">
        <v>1.355</v>
      </c>
      <c r="K137" s="135">
        <v>1.3480000000000001</v>
      </c>
      <c r="L137" s="135">
        <v>1.347</v>
      </c>
      <c r="N137" s="19" t="s">
        <v>125</v>
      </c>
      <c r="O137" s="146"/>
      <c r="P137" s="141">
        <f t="shared" si="187"/>
        <v>-1.4999999999999902E-2</v>
      </c>
      <c r="Q137" s="141">
        <f t="shared" si="187"/>
        <v>-1.5000000000000124E-2</v>
      </c>
      <c r="R137" s="141">
        <f t="shared" si="188"/>
        <v>-2.0000000000000018E-2</v>
      </c>
      <c r="S137" s="141">
        <f t="shared" si="190"/>
        <v>-1.0000000000000009E-2</v>
      </c>
      <c r="T137" s="141">
        <f t="shared" si="191"/>
        <v>-2.4999999999999911E-2</v>
      </c>
      <c r="U137" s="141">
        <f t="shared" si="188"/>
        <v>-1.6999999999999904E-2</v>
      </c>
      <c r="V137" s="141">
        <f t="shared" si="188"/>
        <v>-7.0000000000001172E-3</v>
      </c>
      <c r="W137" s="141">
        <f t="shared" si="189"/>
        <v>-6.9999999999998952E-3</v>
      </c>
      <c r="X137" s="141">
        <f t="shared" si="189"/>
        <v>-1.0000000000001119E-3</v>
      </c>
      <c r="Y137" s="14"/>
      <c r="Z137" s="19" t="s">
        <v>125</v>
      </c>
      <c r="AA137" s="121"/>
      <c r="AB137" s="121"/>
      <c r="AC137" s="27"/>
      <c r="AD137" s="27"/>
      <c r="AE137" s="27"/>
      <c r="AF137" s="27"/>
      <c r="AG137" s="27"/>
      <c r="AH137" s="27"/>
      <c r="AI137" s="27"/>
      <c r="AJ137" s="27"/>
    </row>
    <row r="138" spans="2:36" x14ac:dyDescent="0.25">
      <c r="B138" s="20" t="s">
        <v>126</v>
      </c>
      <c r="C138" s="134">
        <v>1.464</v>
      </c>
      <c r="D138" s="135">
        <v>1.4510000000000001</v>
      </c>
      <c r="E138" s="135">
        <v>1.4279999999999999</v>
      </c>
      <c r="F138" s="135">
        <v>1.405</v>
      </c>
      <c r="G138" s="135">
        <v>1.385</v>
      </c>
      <c r="H138" s="135">
        <v>1.3660000000000001</v>
      </c>
      <c r="I138" s="135">
        <v>1.3480000000000001</v>
      </c>
      <c r="J138" s="135">
        <v>1.339</v>
      </c>
      <c r="K138" s="135">
        <v>1.331</v>
      </c>
      <c r="L138" s="135">
        <v>1.34</v>
      </c>
      <c r="N138" s="20" t="s">
        <v>126</v>
      </c>
      <c r="O138" s="126"/>
      <c r="P138" s="141">
        <f t="shared" si="187"/>
        <v>-1.2999999999999901E-2</v>
      </c>
      <c r="Q138" s="141">
        <f t="shared" si="187"/>
        <v>-2.3000000000000131E-2</v>
      </c>
      <c r="R138" s="141">
        <f t="shared" si="188"/>
        <v>-2.2999999999999909E-2</v>
      </c>
      <c r="S138" s="141">
        <f t="shared" si="190"/>
        <v>-2.0000000000000018E-2</v>
      </c>
      <c r="T138" s="141">
        <f t="shared" si="191"/>
        <v>-1.8999999999999906E-2</v>
      </c>
      <c r="U138" s="141">
        <f t="shared" si="188"/>
        <v>-1.8000000000000016E-2</v>
      </c>
      <c r="V138" s="141">
        <f t="shared" si="188"/>
        <v>-9.000000000000119E-3</v>
      </c>
      <c r="W138" s="141">
        <f t="shared" si="189"/>
        <v>-8.0000000000000071E-3</v>
      </c>
      <c r="X138" s="141">
        <f t="shared" si="189"/>
        <v>9.000000000000119E-3</v>
      </c>
      <c r="Y138" s="14"/>
      <c r="Z138" s="20" t="s">
        <v>126</v>
      </c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2:36" x14ac:dyDescent="0.25">
      <c r="B139" s="19" t="s">
        <v>127</v>
      </c>
      <c r="C139" s="134">
        <v>1.464</v>
      </c>
      <c r="D139" s="135">
        <v>1.4319999999999999</v>
      </c>
      <c r="E139" s="135">
        <v>1.3939999999999999</v>
      </c>
      <c r="F139" s="135">
        <v>1.379</v>
      </c>
      <c r="G139" s="135">
        <v>1.359</v>
      </c>
      <c r="H139" s="135">
        <v>1.341</v>
      </c>
      <c r="I139" s="135"/>
      <c r="J139" s="135">
        <v>1.3169999999999999</v>
      </c>
      <c r="K139" s="135">
        <v>1.3149999999999999</v>
      </c>
      <c r="L139" s="135"/>
      <c r="N139" s="19" t="s">
        <v>127</v>
      </c>
      <c r="O139" s="126"/>
      <c r="P139" s="141">
        <f t="shared" si="187"/>
        <v>-3.2000000000000028E-2</v>
      </c>
      <c r="Q139" s="141">
        <f t="shared" si="187"/>
        <v>-3.8000000000000034E-2</v>
      </c>
      <c r="R139" s="141">
        <f t="shared" si="188"/>
        <v>-1.4999999999999902E-2</v>
      </c>
      <c r="S139" s="141">
        <f t="shared" si="190"/>
        <v>-2.0000000000000018E-2</v>
      </c>
      <c r="T139" s="141">
        <f t="shared" si="191"/>
        <v>-1.8000000000000016E-2</v>
      </c>
      <c r="U139" s="126"/>
      <c r="V139" s="126"/>
      <c r="W139" s="141">
        <f>K139-J139</f>
        <v>-2.0000000000000018E-3</v>
      </c>
      <c r="X139" s="126"/>
      <c r="Y139" s="14"/>
      <c r="Z139" s="19" t="s">
        <v>127</v>
      </c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2:36" x14ac:dyDescent="0.25">
      <c r="B140" s="20" t="s">
        <v>128</v>
      </c>
      <c r="C140" s="134">
        <v>1.4650000000000001</v>
      </c>
      <c r="D140" s="135">
        <v>1.4379999999999999</v>
      </c>
      <c r="E140" s="135">
        <v>1.3979999999999999</v>
      </c>
      <c r="F140" s="135">
        <v>1.3859999999999999</v>
      </c>
      <c r="G140" s="135">
        <v>1.365</v>
      </c>
      <c r="H140" s="135">
        <v>1.3560000000000001</v>
      </c>
      <c r="I140" s="135">
        <v>1.3540000000000001</v>
      </c>
      <c r="J140" s="135">
        <v>1.345</v>
      </c>
      <c r="K140" s="135">
        <v>1.3480000000000001</v>
      </c>
      <c r="L140" s="135">
        <v>1.339</v>
      </c>
      <c r="N140" s="20" t="s">
        <v>128</v>
      </c>
      <c r="O140" s="126"/>
      <c r="P140" s="141">
        <f t="shared" si="187"/>
        <v>-2.7000000000000135E-2</v>
      </c>
      <c r="Q140" s="141">
        <f t="shared" si="187"/>
        <v>-4.0000000000000036E-2</v>
      </c>
      <c r="R140" s="141">
        <f t="shared" si="188"/>
        <v>-1.2000000000000011E-2</v>
      </c>
      <c r="S140" s="141">
        <f t="shared" si="190"/>
        <v>-2.0999999999999908E-2</v>
      </c>
      <c r="T140" s="141">
        <f t="shared" si="191"/>
        <v>-8.999999999999897E-3</v>
      </c>
      <c r="U140" s="141">
        <f t="shared" ref="U140:X140" si="192">I140-H140</f>
        <v>-2.0000000000000018E-3</v>
      </c>
      <c r="V140" s="141">
        <f t="shared" si="192"/>
        <v>-9.000000000000119E-3</v>
      </c>
      <c r="W140" s="141">
        <f t="shared" si="192"/>
        <v>3.0000000000001137E-3</v>
      </c>
      <c r="X140" s="141">
        <f t="shared" si="192"/>
        <v>-9.000000000000119E-3</v>
      </c>
      <c r="Y140" s="14"/>
      <c r="Z140" s="20" t="s">
        <v>128</v>
      </c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2:36" x14ac:dyDescent="0.25">
      <c r="B141" s="19" t="s">
        <v>129</v>
      </c>
      <c r="C141" s="134">
        <v>1.4650000000000001</v>
      </c>
      <c r="D141" s="135">
        <v>1.454</v>
      </c>
      <c r="E141" s="135">
        <v>1.4410000000000001</v>
      </c>
      <c r="F141" s="135">
        <v>1.421</v>
      </c>
      <c r="G141" s="135">
        <v>1.397</v>
      </c>
      <c r="H141" s="135">
        <v>1.391</v>
      </c>
      <c r="I141" s="135"/>
      <c r="J141" s="135"/>
      <c r="K141" s="135"/>
      <c r="L141" s="135"/>
      <c r="N141" s="19" t="s">
        <v>129</v>
      </c>
      <c r="O141" s="126"/>
      <c r="P141" s="141">
        <f t="shared" si="187"/>
        <v>-1.1000000000000121E-2</v>
      </c>
      <c r="Q141" s="141">
        <f t="shared" si="187"/>
        <v>-1.2999999999999901E-2</v>
      </c>
      <c r="R141" s="141">
        <f t="shared" si="188"/>
        <v>-2.0000000000000018E-2</v>
      </c>
      <c r="S141" s="141">
        <f t="shared" si="190"/>
        <v>-2.4000000000000021E-2</v>
      </c>
      <c r="T141" s="141">
        <f t="shared" si="191"/>
        <v>-6.0000000000000053E-3</v>
      </c>
      <c r="U141" s="126"/>
      <c r="V141" s="126"/>
      <c r="W141" s="126"/>
      <c r="X141" s="126"/>
      <c r="Y141" s="14"/>
      <c r="Z141" s="19" t="s">
        <v>129</v>
      </c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2:36" x14ac:dyDescent="0.25">
      <c r="B142" s="20" t="s">
        <v>130</v>
      </c>
      <c r="C142" s="134">
        <v>1.4650000000000001</v>
      </c>
      <c r="D142" s="135">
        <v>1.464</v>
      </c>
      <c r="E142" s="135">
        <v>1.431</v>
      </c>
      <c r="F142" s="135">
        <v>1.4179999999999999</v>
      </c>
      <c r="G142" s="135">
        <v>1.409</v>
      </c>
      <c r="H142" s="135">
        <v>1.3879999999999999</v>
      </c>
      <c r="I142" s="135">
        <v>1.375</v>
      </c>
      <c r="J142" s="135">
        <v>1.3680000000000001</v>
      </c>
      <c r="K142" s="135">
        <v>1.3620000000000001</v>
      </c>
      <c r="L142" s="135">
        <v>1.3440000000000001</v>
      </c>
      <c r="N142" s="20" t="s">
        <v>130</v>
      </c>
      <c r="O142" s="126"/>
      <c r="P142" s="141">
        <f t="shared" si="187"/>
        <v>-1.0000000000001119E-3</v>
      </c>
      <c r="Q142" s="141">
        <f t="shared" si="187"/>
        <v>-3.2999999999999918E-2</v>
      </c>
      <c r="R142" s="141">
        <f t="shared" si="188"/>
        <v>-1.3000000000000123E-2</v>
      </c>
      <c r="S142" s="141">
        <f t="shared" si="190"/>
        <v>-8.999999999999897E-3</v>
      </c>
      <c r="T142" s="141">
        <f t="shared" si="191"/>
        <v>-2.100000000000013E-2</v>
      </c>
      <c r="U142" s="141">
        <f t="shared" ref="U142:X145" si="193">I142-H142</f>
        <v>-1.2999999999999901E-2</v>
      </c>
      <c r="V142" s="141">
        <f t="shared" si="193"/>
        <v>-6.9999999999998952E-3</v>
      </c>
      <c r="W142" s="141">
        <f t="shared" si="193"/>
        <v>-6.0000000000000053E-3</v>
      </c>
      <c r="X142" s="141">
        <f t="shared" si="193"/>
        <v>-1.8000000000000016E-2</v>
      </c>
      <c r="Y142" s="14"/>
      <c r="Z142" s="20" t="s">
        <v>130</v>
      </c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2:36" x14ac:dyDescent="0.25">
      <c r="B143" s="19" t="s">
        <v>131</v>
      </c>
      <c r="C143" s="134">
        <v>1.466</v>
      </c>
      <c r="D143" s="135">
        <v>1.452</v>
      </c>
      <c r="E143" s="135">
        <v>1.4359999999999999</v>
      </c>
      <c r="F143" s="135">
        <v>1.4139999999999999</v>
      </c>
      <c r="G143" s="135">
        <v>1.4059999999999999</v>
      </c>
      <c r="H143" s="135"/>
      <c r="I143" s="135">
        <v>1.359</v>
      </c>
      <c r="J143" s="135">
        <v>1.355</v>
      </c>
      <c r="K143" s="135">
        <v>1.347</v>
      </c>
      <c r="L143" s="135">
        <v>1.361</v>
      </c>
      <c r="N143" s="19" t="s">
        <v>131</v>
      </c>
      <c r="O143" s="126"/>
      <c r="P143" s="141">
        <f t="shared" si="187"/>
        <v>-1.4000000000000012E-2</v>
      </c>
      <c r="Q143" s="141">
        <f t="shared" si="187"/>
        <v>-1.6000000000000014E-2</v>
      </c>
      <c r="R143" s="141">
        <f t="shared" si="188"/>
        <v>-2.200000000000002E-2</v>
      </c>
      <c r="S143" s="141">
        <f t="shared" si="190"/>
        <v>-8.0000000000000071E-3</v>
      </c>
      <c r="T143" s="126"/>
      <c r="U143" s="126"/>
      <c r="V143" s="141">
        <f t="shared" si="193"/>
        <v>-4.0000000000000036E-3</v>
      </c>
      <c r="W143" s="141">
        <f t="shared" si="193"/>
        <v>-8.0000000000000071E-3</v>
      </c>
      <c r="X143" s="141">
        <f t="shared" si="193"/>
        <v>1.4000000000000012E-2</v>
      </c>
      <c r="Y143" s="14"/>
      <c r="Z143" s="19" t="s">
        <v>131</v>
      </c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2:36" x14ac:dyDescent="0.25">
      <c r="B144" s="20" t="s">
        <v>132</v>
      </c>
      <c r="C144" s="134">
        <v>1.466</v>
      </c>
      <c r="D144" s="135">
        <v>1.4319999999999999</v>
      </c>
      <c r="E144" s="135">
        <v>1.419</v>
      </c>
      <c r="F144" s="135">
        <v>1.3839999999999999</v>
      </c>
      <c r="G144" s="135">
        <v>1.375</v>
      </c>
      <c r="H144" s="135">
        <v>1.355</v>
      </c>
      <c r="I144" s="135">
        <v>1.3420000000000001</v>
      </c>
      <c r="J144" s="135">
        <v>1.335</v>
      </c>
      <c r="K144" s="135">
        <v>1.341</v>
      </c>
      <c r="L144" s="135">
        <v>1.3460000000000001</v>
      </c>
      <c r="N144" s="20" t="s">
        <v>132</v>
      </c>
      <c r="O144" s="126"/>
      <c r="P144" s="141">
        <f t="shared" si="187"/>
        <v>-3.400000000000003E-2</v>
      </c>
      <c r="Q144" s="141">
        <f t="shared" si="187"/>
        <v>-1.2999999999999901E-2</v>
      </c>
      <c r="R144" s="141">
        <f t="shared" si="188"/>
        <v>-3.5000000000000142E-2</v>
      </c>
      <c r="S144" s="141">
        <f t="shared" si="190"/>
        <v>-8.999999999999897E-3</v>
      </c>
      <c r="T144" s="141">
        <f t="shared" ref="T144:U145" si="194">H144-G144</f>
        <v>-2.0000000000000018E-2</v>
      </c>
      <c r="U144" s="141">
        <f t="shared" si="194"/>
        <v>-1.2999999999999901E-2</v>
      </c>
      <c r="V144" s="141">
        <f t="shared" si="193"/>
        <v>-7.0000000000001172E-3</v>
      </c>
      <c r="W144" s="141">
        <f t="shared" si="193"/>
        <v>6.0000000000000053E-3</v>
      </c>
      <c r="X144" s="141">
        <f t="shared" si="193"/>
        <v>5.0000000000001155E-3</v>
      </c>
      <c r="Y144" s="14"/>
      <c r="Z144" s="20" t="s">
        <v>132</v>
      </c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2:36" x14ac:dyDescent="0.25">
      <c r="B145" s="19" t="s">
        <v>133</v>
      </c>
      <c r="C145" s="134">
        <v>1.4670000000000001</v>
      </c>
      <c r="D145" s="135">
        <v>1.444</v>
      </c>
      <c r="E145" s="135">
        <v>1.4450000000000001</v>
      </c>
      <c r="F145" s="135">
        <v>1.411</v>
      </c>
      <c r="G145" s="135">
        <v>1.3959999999999999</v>
      </c>
      <c r="H145" s="135">
        <v>1.3919999999999999</v>
      </c>
      <c r="I145" s="135"/>
      <c r="J145" s="135">
        <v>1.3680000000000001</v>
      </c>
      <c r="K145" s="135">
        <v>1.351</v>
      </c>
      <c r="L145" s="135">
        <v>1.329</v>
      </c>
      <c r="N145" s="19" t="s">
        <v>133</v>
      </c>
      <c r="O145" s="126"/>
      <c r="P145" s="141">
        <f t="shared" ref="P145:Q145" si="195">D145-C145</f>
        <v>-2.3000000000000131E-2</v>
      </c>
      <c r="Q145" s="141">
        <f t="shared" si="195"/>
        <v>1.0000000000001119E-3</v>
      </c>
      <c r="R145" s="141">
        <f t="shared" si="188"/>
        <v>-3.400000000000003E-2</v>
      </c>
      <c r="S145" s="141">
        <f t="shared" si="190"/>
        <v>-1.5000000000000124E-2</v>
      </c>
      <c r="T145" s="141">
        <f t="shared" si="194"/>
        <v>-4.0000000000000036E-3</v>
      </c>
      <c r="U145" s="126"/>
      <c r="V145" s="126"/>
      <c r="W145" s="141">
        <f t="shared" si="193"/>
        <v>-1.7000000000000126E-2</v>
      </c>
      <c r="X145" s="141">
        <f t="shared" si="193"/>
        <v>-2.200000000000002E-2</v>
      </c>
      <c r="Y145" s="14"/>
      <c r="Z145" s="19" t="s">
        <v>133</v>
      </c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2:36" x14ac:dyDescent="0.25">
      <c r="B146" s="20" t="s">
        <v>134</v>
      </c>
      <c r="C146" s="134">
        <v>1.468</v>
      </c>
      <c r="D146" s="135">
        <v>1.444</v>
      </c>
      <c r="E146" s="135"/>
      <c r="F146" s="135"/>
      <c r="G146" s="135">
        <v>1.4159999999999999</v>
      </c>
      <c r="H146" s="135"/>
      <c r="I146" s="135"/>
      <c r="J146" s="135"/>
      <c r="K146" s="135"/>
      <c r="L146" s="135"/>
      <c r="N146" s="20" t="s">
        <v>134</v>
      </c>
      <c r="O146" s="126"/>
      <c r="P146" s="141">
        <f>D146-C146</f>
        <v>-2.4000000000000021E-2</v>
      </c>
      <c r="Q146" s="126"/>
      <c r="R146" s="126"/>
      <c r="S146" s="126"/>
      <c r="T146" s="126"/>
      <c r="U146" s="126"/>
      <c r="V146" s="126"/>
      <c r="W146" s="126"/>
      <c r="X146" s="126"/>
      <c r="Y146" s="14"/>
      <c r="Z146" s="20" t="s">
        <v>134</v>
      </c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2:36" x14ac:dyDescent="0.25">
      <c r="B147" s="19" t="s">
        <v>135</v>
      </c>
      <c r="C147" s="134">
        <v>1.468</v>
      </c>
      <c r="D147" s="135"/>
      <c r="E147" s="135"/>
      <c r="F147" s="135"/>
      <c r="G147" s="135"/>
      <c r="H147" s="135"/>
      <c r="I147" s="135"/>
      <c r="J147" s="135"/>
      <c r="K147" s="135"/>
      <c r="L147" s="135"/>
      <c r="N147" s="19" t="s">
        <v>135</v>
      </c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4"/>
      <c r="Z147" s="19" t="s">
        <v>135</v>
      </c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2:36" x14ac:dyDescent="0.25">
      <c r="B148" s="20" t="s">
        <v>136</v>
      </c>
      <c r="C148" s="134">
        <v>1.468</v>
      </c>
      <c r="D148" s="135">
        <v>1.4550000000000001</v>
      </c>
      <c r="E148" s="135"/>
      <c r="F148" s="135"/>
      <c r="G148" s="135"/>
      <c r="H148" s="135">
        <v>1.4379999999999999</v>
      </c>
      <c r="I148" s="135"/>
      <c r="J148" s="135"/>
      <c r="K148" s="135">
        <v>1.3420000000000001</v>
      </c>
      <c r="L148" s="135"/>
      <c r="N148" s="20" t="s">
        <v>136</v>
      </c>
      <c r="O148" s="126"/>
      <c r="P148" s="141">
        <f>D148-C148</f>
        <v>-1.2999999999999901E-2</v>
      </c>
      <c r="Q148" s="126"/>
      <c r="R148" s="126"/>
      <c r="S148" s="126"/>
      <c r="T148" s="126"/>
      <c r="U148" s="126"/>
      <c r="V148" s="126"/>
      <c r="W148" s="126"/>
      <c r="X148" s="126"/>
      <c r="Y148" s="14"/>
      <c r="Z148" s="20" t="s">
        <v>136</v>
      </c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2:36" x14ac:dyDescent="0.25">
      <c r="B149" s="19" t="s">
        <v>137</v>
      </c>
      <c r="C149" s="134">
        <v>1.4690000000000001</v>
      </c>
      <c r="D149" s="135">
        <v>1.456</v>
      </c>
      <c r="E149" s="135">
        <v>1.4319999999999999</v>
      </c>
      <c r="F149" s="135">
        <v>1.395</v>
      </c>
      <c r="G149" s="135">
        <v>1.377</v>
      </c>
      <c r="H149" s="135">
        <v>1.36</v>
      </c>
      <c r="I149" s="135">
        <v>1.361</v>
      </c>
      <c r="J149" s="135">
        <v>1.3560000000000001</v>
      </c>
      <c r="K149" s="135">
        <v>1.34</v>
      </c>
      <c r="L149" s="135"/>
      <c r="N149" s="19" t="s">
        <v>137</v>
      </c>
      <c r="O149" s="126"/>
      <c r="P149" s="141">
        <f t="shared" ref="P149:W149" si="196">D149-C149</f>
        <v>-1.3000000000000123E-2</v>
      </c>
      <c r="Q149" s="141">
        <f t="shared" si="196"/>
        <v>-2.4000000000000021E-2</v>
      </c>
      <c r="R149" s="141">
        <f t="shared" si="196"/>
        <v>-3.6999999999999922E-2</v>
      </c>
      <c r="S149" s="141">
        <f t="shared" si="196"/>
        <v>-1.8000000000000016E-2</v>
      </c>
      <c r="T149" s="141">
        <f t="shared" si="196"/>
        <v>-1.6999999999999904E-2</v>
      </c>
      <c r="U149" s="141">
        <f t="shared" si="196"/>
        <v>9.9999999999988987E-4</v>
      </c>
      <c r="V149" s="141">
        <f t="shared" si="196"/>
        <v>-4.9999999999998934E-3</v>
      </c>
      <c r="W149" s="141">
        <f t="shared" si="196"/>
        <v>-1.6000000000000014E-2</v>
      </c>
      <c r="X149" s="126"/>
      <c r="Y149" s="14"/>
      <c r="Z149" s="19" t="s">
        <v>137</v>
      </c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2:36" x14ac:dyDescent="0.25">
      <c r="B150" s="20" t="s">
        <v>138</v>
      </c>
      <c r="C150" s="134">
        <v>1.4690000000000001</v>
      </c>
      <c r="D150" s="135"/>
      <c r="E150" s="135"/>
      <c r="F150" s="135">
        <v>1.5329999999999999</v>
      </c>
      <c r="G150" s="135">
        <v>1.476</v>
      </c>
      <c r="H150" s="135"/>
      <c r="I150" s="135"/>
      <c r="J150" s="135"/>
      <c r="K150" s="135"/>
      <c r="L150" s="135"/>
      <c r="N150" s="20" t="s">
        <v>138</v>
      </c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4"/>
      <c r="Z150" s="20" t="s">
        <v>138</v>
      </c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2:36" x14ac:dyDescent="0.25">
      <c r="B151" s="19" t="s">
        <v>139</v>
      </c>
      <c r="C151" s="134">
        <v>1.4690000000000001</v>
      </c>
      <c r="D151" s="135">
        <v>1.458</v>
      </c>
      <c r="E151" s="135">
        <v>1.446</v>
      </c>
      <c r="F151" s="135">
        <v>1.4239999999999999</v>
      </c>
      <c r="G151" s="135">
        <v>1.407</v>
      </c>
      <c r="H151" s="135">
        <v>1.381</v>
      </c>
      <c r="I151" s="135">
        <v>1.3720000000000001</v>
      </c>
      <c r="J151" s="135">
        <v>1.3540000000000001</v>
      </c>
      <c r="K151" s="135">
        <v>1.3520000000000001</v>
      </c>
      <c r="L151" s="135">
        <v>1.3520000000000001</v>
      </c>
      <c r="N151" s="19" t="s">
        <v>139</v>
      </c>
      <c r="O151" s="126"/>
      <c r="P151" s="141">
        <f t="shared" ref="P151:X157" si="197">D151-C151</f>
        <v>-1.1000000000000121E-2</v>
      </c>
      <c r="Q151" s="141">
        <f t="shared" si="197"/>
        <v>-1.2000000000000011E-2</v>
      </c>
      <c r="R151" s="141">
        <f t="shared" si="197"/>
        <v>-2.200000000000002E-2</v>
      </c>
      <c r="S151" s="141">
        <f t="shared" si="197"/>
        <v>-1.6999999999999904E-2</v>
      </c>
      <c r="T151" s="141">
        <f t="shared" si="197"/>
        <v>-2.6000000000000023E-2</v>
      </c>
      <c r="U151" s="141">
        <f t="shared" si="197"/>
        <v>-8.999999999999897E-3</v>
      </c>
      <c r="V151" s="141">
        <f t="shared" si="197"/>
        <v>-1.8000000000000016E-2</v>
      </c>
      <c r="W151" s="141">
        <f t="shared" si="197"/>
        <v>-2.0000000000000018E-3</v>
      </c>
      <c r="X151" s="141">
        <f t="shared" si="197"/>
        <v>0</v>
      </c>
      <c r="Y151" s="14"/>
      <c r="Z151" s="19" t="s">
        <v>139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2:36" x14ac:dyDescent="0.25">
      <c r="B152" s="20" t="s">
        <v>140</v>
      </c>
      <c r="C152" s="134">
        <v>1.4690000000000001</v>
      </c>
      <c r="D152" s="135">
        <v>1.4359999999999999</v>
      </c>
      <c r="E152" s="135">
        <v>1.4119999999999999</v>
      </c>
      <c r="F152" s="135">
        <v>1.3879999999999999</v>
      </c>
      <c r="G152" s="135"/>
      <c r="H152" s="135"/>
      <c r="I152" s="135"/>
      <c r="J152" s="135"/>
      <c r="K152" s="135"/>
      <c r="L152" s="135">
        <v>1.3420000000000001</v>
      </c>
      <c r="N152" s="20" t="s">
        <v>140</v>
      </c>
      <c r="O152" s="146"/>
      <c r="P152" s="141">
        <f t="shared" si="197"/>
        <v>-3.300000000000014E-2</v>
      </c>
      <c r="Q152" s="141">
        <f t="shared" si="197"/>
        <v>-2.4000000000000021E-2</v>
      </c>
      <c r="R152" s="141">
        <f t="shared" si="197"/>
        <v>-2.4000000000000021E-2</v>
      </c>
      <c r="S152" s="126"/>
      <c r="T152" s="126"/>
      <c r="U152" s="126"/>
      <c r="V152" s="126"/>
      <c r="W152" s="126"/>
      <c r="X152" s="126"/>
      <c r="Y152" s="14"/>
      <c r="Z152" s="20" t="s">
        <v>140</v>
      </c>
      <c r="AA152" s="120"/>
      <c r="AB152" s="120"/>
      <c r="AC152" s="11"/>
      <c r="AD152" s="11"/>
      <c r="AE152" s="11"/>
      <c r="AF152" s="11"/>
      <c r="AG152" s="11"/>
      <c r="AH152" s="11"/>
      <c r="AI152" s="11"/>
      <c r="AJ152" s="11"/>
    </row>
    <row r="153" spans="2:36" x14ac:dyDescent="0.25">
      <c r="B153" s="19" t="s">
        <v>141</v>
      </c>
      <c r="C153" s="134">
        <v>1.47</v>
      </c>
      <c r="D153" s="135">
        <v>1.4570000000000001</v>
      </c>
      <c r="E153" s="135">
        <v>1.444</v>
      </c>
      <c r="F153" s="135">
        <v>1.4219999999999999</v>
      </c>
      <c r="G153" s="135">
        <v>1.4219999999999999</v>
      </c>
      <c r="H153" s="135">
        <v>1.393</v>
      </c>
      <c r="I153" s="135">
        <v>1.4119999999999999</v>
      </c>
      <c r="J153" s="135">
        <v>1.3979999999999999</v>
      </c>
      <c r="K153" s="135">
        <v>1.401</v>
      </c>
      <c r="L153" s="135">
        <v>1.349</v>
      </c>
      <c r="N153" s="19" t="s">
        <v>141</v>
      </c>
      <c r="O153" s="126"/>
      <c r="P153" s="141">
        <f t="shared" si="197"/>
        <v>-1.2999999999999901E-2</v>
      </c>
      <c r="Q153" s="141">
        <f t="shared" si="197"/>
        <v>-1.3000000000000123E-2</v>
      </c>
      <c r="R153" s="141">
        <f t="shared" si="197"/>
        <v>-2.200000000000002E-2</v>
      </c>
      <c r="S153" s="141">
        <f t="shared" ref="S153:S157" si="198">G153-F153</f>
        <v>0</v>
      </c>
      <c r="T153" s="141">
        <f t="shared" ref="T153:T157" si="199">H153-G153</f>
        <v>-2.8999999999999915E-2</v>
      </c>
      <c r="U153" s="141">
        <f t="shared" ref="U153:U156" si="200">I153-H153</f>
        <v>1.8999999999999906E-2</v>
      </c>
      <c r="V153" s="141">
        <f t="shared" ref="V153:V156" si="201">J153-I153</f>
        <v>-1.4000000000000012E-2</v>
      </c>
      <c r="W153" s="141">
        <f t="shared" ref="W153:W156" si="202">K153-J153</f>
        <v>3.0000000000001137E-3</v>
      </c>
      <c r="X153" s="141">
        <f t="shared" ref="X153:X156" si="203">L153-K153</f>
        <v>-5.2000000000000046E-2</v>
      </c>
      <c r="Y153" s="14"/>
      <c r="Z153" s="19" t="s">
        <v>141</v>
      </c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2:36" x14ac:dyDescent="0.25">
      <c r="B154" s="20" t="s">
        <v>142</v>
      </c>
      <c r="C154" s="134">
        <v>1.47</v>
      </c>
      <c r="D154" s="135">
        <v>1.446</v>
      </c>
      <c r="E154" s="135">
        <v>1.44</v>
      </c>
      <c r="F154" s="135">
        <v>1.423</v>
      </c>
      <c r="G154" s="135">
        <v>1.403</v>
      </c>
      <c r="H154" s="135">
        <v>1.391</v>
      </c>
      <c r="I154" s="135">
        <v>1.359</v>
      </c>
      <c r="J154" s="135">
        <v>1.3360000000000001</v>
      </c>
      <c r="K154" s="135">
        <v>1.3360000000000001</v>
      </c>
      <c r="L154" s="135">
        <v>1.331</v>
      </c>
      <c r="N154" s="20" t="s">
        <v>142</v>
      </c>
      <c r="O154" s="126"/>
      <c r="P154" s="141">
        <f t="shared" si="197"/>
        <v>-2.4000000000000021E-2</v>
      </c>
      <c r="Q154" s="141">
        <f t="shared" si="197"/>
        <v>-6.0000000000000053E-3</v>
      </c>
      <c r="R154" s="141">
        <f t="shared" si="197"/>
        <v>-1.6999999999999904E-2</v>
      </c>
      <c r="S154" s="141">
        <f t="shared" si="198"/>
        <v>-2.0000000000000018E-2</v>
      </c>
      <c r="T154" s="141">
        <f t="shared" si="199"/>
        <v>-1.2000000000000011E-2</v>
      </c>
      <c r="U154" s="141">
        <f t="shared" si="200"/>
        <v>-3.2000000000000028E-2</v>
      </c>
      <c r="V154" s="141">
        <f t="shared" si="201"/>
        <v>-2.2999999999999909E-2</v>
      </c>
      <c r="W154" s="141">
        <f t="shared" si="202"/>
        <v>0</v>
      </c>
      <c r="X154" s="141">
        <f t="shared" si="203"/>
        <v>-5.0000000000001155E-3</v>
      </c>
      <c r="Y154" s="14"/>
      <c r="Z154" s="20" t="s">
        <v>142</v>
      </c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2:36" x14ac:dyDescent="0.25">
      <c r="B155" s="19" t="s">
        <v>143</v>
      </c>
      <c r="C155" s="134">
        <v>1.47</v>
      </c>
      <c r="D155" s="135">
        <v>1.4410000000000001</v>
      </c>
      <c r="E155" s="135">
        <v>1.425</v>
      </c>
      <c r="F155" s="135">
        <v>1.4139999999999999</v>
      </c>
      <c r="G155" s="135">
        <v>1.38</v>
      </c>
      <c r="H155" s="135">
        <v>1.3859999999999999</v>
      </c>
      <c r="I155" s="135">
        <v>1.38</v>
      </c>
      <c r="J155" s="135">
        <v>1.3580000000000001</v>
      </c>
      <c r="K155" s="135">
        <v>1.3560000000000001</v>
      </c>
      <c r="L155" s="135">
        <v>1.3420000000000001</v>
      </c>
      <c r="N155" s="19" t="s">
        <v>143</v>
      </c>
      <c r="O155" s="146"/>
      <c r="P155" s="141">
        <f t="shared" si="197"/>
        <v>-2.8999999999999915E-2</v>
      </c>
      <c r="Q155" s="141">
        <f t="shared" si="197"/>
        <v>-1.6000000000000014E-2</v>
      </c>
      <c r="R155" s="141">
        <f t="shared" si="197"/>
        <v>-1.1000000000000121E-2</v>
      </c>
      <c r="S155" s="141">
        <f t="shared" si="198"/>
        <v>-3.400000000000003E-2</v>
      </c>
      <c r="T155" s="141">
        <f t="shared" si="199"/>
        <v>6.0000000000000053E-3</v>
      </c>
      <c r="U155" s="141">
        <f t="shared" si="200"/>
        <v>-6.0000000000000053E-3</v>
      </c>
      <c r="V155" s="141">
        <f t="shared" si="201"/>
        <v>-2.1999999999999797E-2</v>
      </c>
      <c r="W155" s="141">
        <f t="shared" si="202"/>
        <v>-2.0000000000000018E-3</v>
      </c>
      <c r="X155" s="141">
        <f t="shared" si="203"/>
        <v>-1.4000000000000012E-2</v>
      </c>
      <c r="Y155" s="14"/>
      <c r="Z155" s="19" t="s">
        <v>143</v>
      </c>
      <c r="AA155" s="121"/>
      <c r="AB155" s="121"/>
      <c r="AC155" s="27"/>
      <c r="AD155" s="27"/>
      <c r="AE155" s="27"/>
      <c r="AF155" s="27"/>
      <c r="AG155" s="27"/>
      <c r="AH155" s="27"/>
      <c r="AI155" s="27"/>
      <c r="AJ155" s="27"/>
    </row>
    <row r="156" spans="2:36" x14ac:dyDescent="0.25">
      <c r="B156" s="20" t="s">
        <v>144</v>
      </c>
      <c r="C156" s="134">
        <v>1.47</v>
      </c>
      <c r="D156" s="135">
        <v>1.4530000000000001</v>
      </c>
      <c r="E156" s="135">
        <v>1.446</v>
      </c>
      <c r="F156" s="135">
        <v>1.4319999999999999</v>
      </c>
      <c r="G156" s="135">
        <v>1.405</v>
      </c>
      <c r="H156" s="135">
        <v>1.3979999999999999</v>
      </c>
      <c r="I156" s="135">
        <v>1.4019999999999999</v>
      </c>
      <c r="J156" s="135">
        <v>1.3759999999999999</v>
      </c>
      <c r="K156" s="135">
        <v>1.3540000000000001</v>
      </c>
      <c r="L156" s="135">
        <v>1.3460000000000001</v>
      </c>
      <c r="N156" s="20" t="s">
        <v>144</v>
      </c>
      <c r="O156" s="126"/>
      <c r="P156" s="141">
        <f t="shared" si="197"/>
        <v>-1.6999999999999904E-2</v>
      </c>
      <c r="Q156" s="141">
        <f t="shared" si="197"/>
        <v>-7.0000000000001172E-3</v>
      </c>
      <c r="R156" s="141">
        <f t="shared" si="197"/>
        <v>-1.4000000000000012E-2</v>
      </c>
      <c r="S156" s="141">
        <f t="shared" si="198"/>
        <v>-2.6999999999999913E-2</v>
      </c>
      <c r="T156" s="141">
        <f t="shared" si="199"/>
        <v>-7.0000000000001172E-3</v>
      </c>
      <c r="U156" s="141">
        <f t="shared" si="200"/>
        <v>4.0000000000000036E-3</v>
      </c>
      <c r="V156" s="141">
        <f t="shared" si="201"/>
        <v>-2.6000000000000023E-2</v>
      </c>
      <c r="W156" s="141">
        <f t="shared" si="202"/>
        <v>-2.1999999999999797E-2</v>
      </c>
      <c r="X156" s="141">
        <f t="shared" si="203"/>
        <v>-8.0000000000000071E-3</v>
      </c>
      <c r="Y156" s="14"/>
      <c r="Z156" s="20" t="s">
        <v>144</v>
      </c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2:36" x14ac:dyDescent="0.25">
      <c r="B157" s="19" t="s">
        <v>145</v>
      </c>
      <c r="C157" s="134">
        <v>1.472</v>
      </c>
      <c r="D157" s="135">
        <v>1.456</v>
      </c>
      <c r="E157" s="135">
        <v>1.4510000000000001</v>
      </c>
      <c r="F157" s="135">
        <v>1.4350000000000001</v>
      </c>
      <c r="G157" s="135">
        <v>1.409</v>
      </c>
      <c r="H157" s="135">
        <v>1.3979999999999999</v>
      </c>
      <c r="I157" s="135"/>
      <c r="J157" s="135"/>
      <c r="K157" s="135">
        <v>1.3540000000000001</v>
      </c>
      <c r="L157" s="135"/>
      <c r="N157" s="19" t="s">
        <v>145</v>
      </c>
      <c r="O157" s="126"/>
      <c r="P157" s="141">
        <f t="shared" si="197"/>
        <v>-1.6000000000000014E-2</v>
      </c>
      <c r="Q157" s="141">
        <f t="shared" si="197"/>
        <v>-4.9999999999998934E-3</v>
      </c>
      <c r="R157" s="141">
        <f t="shared" si="197"/>
        <v>-1.6000000000000014E-2</v>
      </c>
      <c r="S157" s="141">
        <f t="shared" si="198"/>
        <v>-2.6000000000000023E-2</v>
      </c>
      <c r="T157" s="141">
        <f t="shared" si="199"/>
        <v>-1.1000000000000121E-2</v>
      </c>
      <c r="U157" s="126"/>
      <c r="V157" s="126"/>
      <c r="W157" s="126"/>
      <c r="X157" s="126"/>
      <c r="Y157" s="14"/>
      <c r="Z157" s="19" t="s">
        <v>145</v>
      </c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2:36" x14ac:dyDescent="0.25">
      <c r="B158" s="20" t="s">
        <v>146</v>
      </c>
      <c r="C158" s="134">
        <v>1.472</v>
      </c>
      <c r="D158" s="135">
        <v>1.4570000000000001</v>
      </c>
      <c r="E158" s="135"/>
      <c r="F158" s="135"/>
      <c r="G158" s="135"/>
      <c r="H158" s="135"/>
      <c r="I158" s="135"/>
      <c r="J158" s="135"/>
      <c r="K158" s="135">
        <v>1.3819999999999999</v>
      </c>
      <c r="L158" s="135"/>
      <c r="N158" s="20" t="s">
        <v>146</v>
      </c>
      <c r="O158" s="126"/>
      <c r="P158" s="141">
        <f>D158-C158</f>
        <v>-1.4999999999999902E-2</v>
      </c>
      <c r="Q158" s="126"/>
      <c r="R158" s="126"/>
      <c r="S158" s="126"/>
      <c r="T158" s="126"/>
      <c r="U158" s="126"/>
      <c r="V158" s="126"/>
      <c r="W158" s="126"/>
      <c r="X158" s="126"/>
      <c r="Y158" s="14"/>
      <c r="Z158" s="20" t="s">
        <v>146</v>
      </c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2:36" x14ac:dyDescent="0.25">
      <c r="B159" s="19" t="s">
        <v>147</v>
      </c>
      <c r="C159" s="134">
        <v>1.472</v>
      </c>
      <c r="D159" s="135">
        <v>1.4419999999999999</v>
      </c>
      <c r="E159" s="135">
        <v>1.4219999999999999</v>
      </c>
      <c r="F159" s="135">
        <v>1.4139999999999999</v>
      </c>
      <c r="G159" s="135">
        <v>1.387</v>
      </c>
      <c r="H159" s="135">
        <v>1.367</v>
      </c>
      <c r="I159" s="135">
        <v>1.35</v>
      </c>
      <c r="J159" s="135">
        <v>1.345</v>
      </c>
      <c r="K159" s="135">
        <v>1.347</v>
      </c>
      <c r="L159" s="135">
        <v>1.3360000000000001</v>
      </c>
      <c r="N159" s="19" t="s">
        <v>147</v>
      </c>
      <c r="O159" s="126"/>
      <c r="P159" s="141">
        <f t="shared" ref="P159:P161" si="204">D159-C159</f>
        <v>-3.0000000000000027E-2</v>
      </c>
      <c r="Q159" s="141">
        <f t="shared" ref="Q159:Q161" si="205">E159-D159</f>
        <v>-2.0000000000000018E-2</v>
      </c>
      <c r="R159" s="141">
        <f t="shared" ref="R159:R161" si="206">F159-E159</f>
        <v>-8.0000000000000071E-3</v>
      </c>
      <c r="S159" s="141">
        <f t="shared" ref="S159:S161" si="207">G159-F159</f>
        <v>-2.6999999999999913E-2</v>
      </c>
      <c r="T159" s="141">
        <f t="shared" ref="T159:T161" si="208">H159-G159</f>
        <v>-2.0000000000000018E-2</v>
      </c>
      <c r="U159" s="141">
        <f t="shared" ref="U159:U161" si="209">I159-H159</f>
        <v>-1.6999999999999904E-2</v>
      </c>
      <c r="V159" s="141">
        <f t="shared" ref="V159:V161" si="210">J159-I159</f>
        <v>-5.0000000000001155E-3</v>
      </c>
      <c r="W159" s="141">
        <f t="shared" ref="W159:W160" si="211">K159-J159</f>
        <v>2.0000000000000018E-3</v>
      </c>
      <c r="X159" s="141">
        <f t="shared" ref="X159:X160" si="212">L159-K159</f>
        <v>-1.0999999999999899E-2</v>
      </c>
      <c r="Y159" s="14"/>
      <c r="Z159" s="19" t="s">
        <v>147</v>
      </c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2:36" x14ac:dyDescent="0.25">
      <c r="B160" s="20" t="s">
        <v>148</v>
      </c>
      <c r="C160" s="134">
        <v>1.472</v>
      </c>
      <c r="D160" s="135">
        <v>1.4470000000000001</v>
      </c>
      <c r="E160" s="135">
        <v>1.44</v>
      </c>
      <c r="F160" s="135">
        <v>1.413</v>
      </c>
      <c r="G160" s="135">
        <v>1.391</v>
      </c>
      <c r="H160" s="135">
        <v>1.377</v>
      </c>
      <c r="I160" s="135">
        <v>1.367</v>
      </c>
      <c r="J160" s="135">
        <v>1.371</v>
      </c>
      <c r="K160" s="135">
        <v>1.379</v>
      </c>
      <c r="L160" s="135">
        <v>1.379</v>
      </c>
      <c r="N160" s="20" t="s">
        <v>148</v>
      </c>
      <c r="O160" s="126"/>
      <c r="P160" s="141">
        <f t="shared" si="204"/>
        <v>-2.4999999999999911E-2</v>
      </c>
      <c r="Q160" s="141">
        <f t="shared" si="205"/>
        <v>-7.0000000000001172E-3</v>
      </c>
      <c r="R160" s="141">
        <f t="shared" si="206"/>
        <v>-2.6999999999999913E-2</v>
      </c>
      <c r="S160" s="141">
        <f t="shared" si="207"/>
        <v>-2.200000000000002E-2</v>
      </c>
      <c r="T160" s="141">
        <f t="shared" si="208"/>
        <v>-1.4000000000000012E-2</v>
      </c>
      <c r="U160" s="141">
        <f t="shared" si="209"/>
        <v>-1.0000000000000009E-2</v>
      </c>
      <c r="V160" s="141">
        <f t="shared" si="210"/>
        <v>4.0000000000000036E-3</v>
      </c>
      <c r="W160" s="141">
        <f t="shared" si="211"/>
        <v>8.0000000000000071E-3</v>
      </c>
      <c r="X160" s="141">
        <f t="shared" si="212"/>
        <v>0</v>
      </c>
      <c r="Y160" s="14"/>
      <c r="Z160" s="20" t="s">
        <v>148</v>
      </c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2:36" x14ac:dyDescent="0.25">
      <c r="B161" s="19" t="s">
        <v>149</v>
      </c>
      <c r="C161" s="134">
        <v>1.472</v>
      </c>
      <c r="D161" s="135">
        <v>1.452</v>
      </c>
      <c r="E161" s="135">
        <v>1.4179999999999999</v>
      </c>
      <c r="F161" s="135">
        <v>1.389</v>
      </c>
      <c r="G161" s="135">
        <v>1.3779999999999999</v>
      </c>
      <c r="H161" s="135">
        <v>1.3740000000000001</v>
      </c>
      <c r="I161" s="135">
        <v>1.3680000000000001</v>
      </c>
      <c r="J161" s="135">
        <v>1.365</v>
      </c>
      <c r="K161" s="135"/>
      <c r="L161" s="135"/>
      <c r="N161" s="19" t="s">
        <v>149</v>
      </c>
      <c r="O161" s="126"/>
      <c r="P161" s="141">
        <f t="shared" si="204"/>
        <v>-2.0000000000000018E-2</v>
      </c>
      <c r="Q161" s="141">
        <f t="shared" si="205"/>
        <v>-3.400000000000003E-2</v>
      </c>
      <c r="R161" s="141">
        <f t="shared" si="206"/>
        <v>-2.8999999999999915E-2</v>
      </c>
      <c r="S161" s="141">
        <f t="shared" si="207"/>
        <v>-1.1000000000000121E-2</v>
      </c>
      <c r="T161" s="141">
        <f t="shared" si="208"/>
        <v>-3.9999999999997815E-3</v>
      </c>
      <c r="U161" s="141">
        <f t="shared" si="209"/>
        <v>-6.0000000000000053E-3</v>
      </c>
      <c r="V161" s="141">
        <f t="shared" si="210"/>
        <v>-3.0000000000001137E-3</v>
      </c>
      <c r="W161" s="126"/>
      <c r="X161" s="126"/>
      <c r="Y161" s="14"/>
      <c r="Z161" s="19" t="s">
        <v>149</v>
      </c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2:36" x14ac:dyDescent="0.25">
      <c r="B162" s="20" t="s">
        <v>150</v>
      </c>
      <c r="C162" s="134">
        <v>1.4730000000000001</v>
      </c>
      <c r="D162" s="135">
        <v>1.448</v>
      </c>
      <c r="E162" s="135"/>
      <c r="F162" s="135"/>
      <c r="G162" s="135"/>
      <c r="H162" s="135"/>
      <c r="I162" s="135"/>
      <c r="J162" s="135"/>
      <c r="K162" s="135"/>
      <c r="L162" s="135"/>
      <c r="N162" s="20" t="s">
        <v>150</v>
      </c>
      <c r="O162" s="126"/>
      <c r="P162" s="141">
        <f>D162-C162</f>
        <v>-2.5000000000000133E-2</v>
      </c>
      <c r="Q162" s="126"/>
      <c r="R162" s="126"/>
      <c r="S162" s="126"/>
      <c r="T162" s="126"/>
      <c r="U162" s="126"/>
      <c r="V162" s="126"/>
      <c r="W162" s="126"/>
      <c r="X162" s="126"/>
      <c r="Y162" s="14"/>
      <c r="Z162" s="20" t="s">
        <v>150</v>
      </c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2:36" x14ac:dyDescent="0.25">
      <c r="B163" s="19" t="s">
        <v>151</v>
      </c>
      <c r="C163" s="134">
        <v>1.4730000000000001</v>
      </c>
      <c r="D163" s="135">
        <v>1.484</v>
      </c>
      <c r="E163" s="135">
        <v>1.4419999999999999</v>
      </c>
      <c r="F163" s="135">
        <v>1.4179999999999999</v>
      </c>
      <c r="G163" s="135">
        <v>1.4039999999999999</v>
      </c>
      <c r="H163" s="135">
        <v>1.4019999999999999</v>
      </c>
      <c r="I163" s="135"/>
      <c r="J163" s="135"/>
      <c r="K163" s="135"/>
      <c r="L163" s="135"/>
      <c r="N163" s="19" t="s">
        <v>151</v>
      </c>
      <c r="O163" s="126"/>
      <c r="P163" s="141">
        <f t="shared" ref="P163:T174" si="213">D163-C163</f>
        <v>1.0999999999999899E-2</v>
      </c>
      <c r="Q163" s="141">
        <f t="shared" si="213"/>
        <v>-4.2000000000000037E-2</v>
      </c>
      <c r="R163" s="141">
        <f t="shared" si="213"/>
        <v>-2.4000000000000021E-2</v>
      </c>
      <c r="S163" s="141">
        <f t="shared" si="213"/>
        <v>-1.4000000000000012E-2</v>
      </c>
      <c r="T163" s="141">
        <f t="shared" si="213"/>
        <v>-2.0000000000000018E-3</v>
      </c>
      <c r="U163" s="126"/>
      <c r="V163" s="126"/>
      <c r="W163" s="126"/>
      <c r="X163" s="126"/>
      <c r="Y163" s="14"/>
      <c r="Z163" s="19" t="s">
        <v>151</v>
      </c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2:36" x14ac:dyDescent="0.25">
      <c r="B164" s="20" t="s">
        <v>152</v>
      </c>
      <c r="C164" s="134">
        <v>1.4730000000000001</v>
      </c>
      <c r="D164" s="135">
        <v>1.4550000000000001</v>
      </c>
      <c r="E164" s="135">
        <v>1.4470000000000001</v>
      </c>
      <c r="F164" s="135"/>
      <c r="G164" s="135"/>
      <c r="H164" s="135"/>
      <c r="I164" s="135"/>
      <c r="J164" s="135"/>
      <c r="K164" s="135"/>
      <c r="L164" s="135"/>
      <c r="N164" s="20" t="s">
        <v>152</v>
      </c>
      <c r="O164" s="126"/>
      <c r="P164" s="141">
        <f t="shared" si="213"/>
        <v>-1.8000000000000016E-2</v>
      </c>
      <c r="Q164" s="141">
        <f t="shared" si="213"/>
        <v>-8.0000000000000071E-3</v>
      </c>
      <c r="R164" s="126"/>
      <c r="S164" s="126"/>
      <c r="T164" s="126"/>
      <c r="U164" s="126"/>
      <c r="V164" s="126"/>
      <c r="W164" s="126"/>
      <c r="X164" s="126"/>
      <c r="Y164" s="14"/>
      <c r="Z164" s="20" t="s">
        <v>152</v>
      </c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2:36" x14ac:dyDescent="0.25">
      <c r="B165" s="19" t="s">
        <v>153</v>
      </c>
      <c r="C165" s="134">
        <v>1.4730000000000001</v>
      </c>
      <c r="D165" s="135">
        <v>1.4419999999999999</v>
      </c>
      <c r="E165" s="135">
        <v>1.4159999999999999</v>
      </c>
      <c r="F165" s="135">
        <v>1.38</v>
      </c>
      <c r="G165" s="135">
        <v>1.355</v>
      </c>
      <c r="H165" s="135">
        <v>1.3580000000000001</v>
      </c>
      <c r="I165" s="135">
        <v>1.35</v>
      </c>
      <c r="J165" s="135">
        <v>1.355</v>
      </c>
      <c r="K165" s="135">
        <v>1.3360000000000001</v>
      </c>
      <c r="L165" s="135">
        <v>1.3220000000000001</v>
      </c>
      <c r="N165" s="19" t="s">
        <v>153</v>
      </c>
      <c r="O165" s="126"/>
      <c r="P165" s="141">
        <f t="shared" si="213"/>
        <v>-3.1000000000000139E-2</v>
      </c>
      <c r="Q165" s="141">
        <f t="shared" si="213"/>
        <v>-2.6000000000000023E-2</v>
      </c>
      <c r="R165" s="141">
        <f t="shared" ref="R165:R172" si="214">F165-E165</f>
        <v>-3.6000000000000032E-2</v>
      </c>
      <c r="S165" s="141">
        <f t="shared" ref="S165:S167" si="215">G165-F165</f>
        <v>-2.4999999999999911E-2</v>
      </c>
      <c r="T165" s="141">
        <f t="shared" ref="T165:T167" si="216">H165-G165</f>
        <v>3.0000000000001137E-3</v>
      </c>
      <c r="U165" s="141">
        <f t="shared" ref="U165:U167" si="217">I165-H165</f>
        <v>-8.0000000000000071E-3</v>
      </c>
      <c r="V165" s="141">
        <f t="shared" ref="V165:V167" si="218">J165-I165</f>
        <v>4.9999999999998934E-3</v>
      </c>
      <c r="W165" s="141">
        <f t="shared" ref="W165:W166" si="219">K165-J165</f>
        <v>-1.8999999999999906E-2</v>
      </c>
      <c r="X165" s="141">
        <f t="shared" ref="X165:X166" si="220">L165-K165</f>
        <v>-1.4000000000000012E-2</v>
      </c>
      <c r="Y165" s="14"/>
      <c r="Z165" s="19" t="s">
        <v>153</v>
      </c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2:36" x14ac:dyDescent="0.25">
      <c r="B166" s="20" t="s">
        <v>154</v>
      </c>
      <c r="C166" s="134">
        <v>1.4730000000000001</v>
      </c>
      <c r="D166" s="135">
        <v>1.4390000000000001</v>
      </c>
      <c r="E166" s="135">
        <v>1.419</v>
      </c>
      <c r="F166" s="135">
        <v>1.419</v>
      </c>
      <c r="G166" s="135">
        <v>1.409</v>
      </c>
      <c r="H166" s="135">
        <v>1.3979999999999999</v>
      </c>
      <c r="I166" s="135">
        <v>1.377</v>
      </c>
      <c r="J166" s="135">
        <v>1.375</v>
      </c>
      <c r="K166" s="135">
        <v>1.36</v>
      </c>
      <c r="L166" s="135">
        <v>1.355</v>
      </c>
      <c r="N166" s="20" t="s">
        <v>154</v>
      </c>
      <c r="O166" s="126"/>
      <c r="P166" s="141">
        <f t="shared" si="213"/>
        <v>-3.400000000000003E-2</v>
      </c>
      <c r="Q166" s="141">
        <f t="shared" si="213"/>
        <v>-2.0000000000000018E-2</v>
      </c>
      <c r="R166" s="141">
        <f t="shared" si="214"/>
        <v>0</v>
      </c>
      <c r="S166" s="141">
        <f t="shared" si="215"/>
        <v>-1.0000000000000009E-2</v>
      </c>
      <c r="T166" s="141">
        <f t="shared" si="216"/>
        <v>-1.1000000000000121E-2</v>
      </c>
      <c r="U166" s="141">
        <f t="shared" si="217"/>
        <v>-2.0999999999999908E-2</v>
      </c>
      <c r="V166" s="141">
        <f t="shared" si="218"/>
        <v>-2.0000000000000018E-3</v>
      </c>
      <c r="W166" s="141">
        <f t="shared" si="219"/>
        <v>-1.4999999999999902E-2</v>
      </c>
      <c r="X166" s="141">
        <f t="shared" si="220"/>
        <v>-5.0000000000001155E-3</v>
      </c>
      <c r="Y166" s="14"/>
      <c r="Z166" s="20" t="s">
        <v>154</v>
      </c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2:36" x14ac:dyDescent="0.25">
      <c r="B167" s="19" t="s">
        <v>155</v>
      </c>
      <c r="C167" s="134">
        <v>1.4730000000000001</v>
      </c>
      <c r="D167" s="135">
        <v>1.4419999999999999</v>
      </c>
      <c r="E167" s="135">
        <v>1.4359999999999999</v>
      </c>
      <c r="F167" s="135">
        <v>1.43</v>
      </c>
      <c r="G167" s="135">
        <v>1.4279999999999999</v>
      </c>
      <c r="H167" s="135">
        <v>1.3979999999999999</v>
      </c>
      <c r="I167" s="135">
        <v>1.383</v>
      </c>
      <c r="J167" s="135">
        <v>1.373</v>
      </c>
      <c r="K167" s="135"/>
      <c r="L167" s="135"/>
      <c r="N167" s="19" t="s">
        <v>155</v>
      </c>
      <c r="O167" s="126"/>
      <c r="P167" s="141">
        <f t="shared" si="213"/>
        <v>-3.1000000000000139E-2</v>
      </c>
      <c r="Q167" s="141">
        <f t="shared" si="213"/>
        <v>-6.0000000000000053E-3</v>
      </c>
      <c r="R167" s="141">
        <f t="shared" si="214"/>
        <v>-6.0000000000000053E-3</v>
      </c>
      <c r="S167" s="141">
        <f t="shared" si="215"/>
        <v>-2.0000000000000018E-3</v>
      </c>
      <c r="T167" s="141">
        <f t="shared" si="216"/>
        <v>-3.0000000000000027E-2</v>
      </c>
      <c r="U167" s="141">
        <f t="shared" si="217"/>
        <v>-1.4999999999999902E-2</v>
      </c>
      <c r="V167" s="141">
        <f t="shared" si="218"/>
        <v>-1.0000000000000009E-2</v>
      </c>
      <c r="W167" s="126"/>
      <c r="X167" s="126"/>
      <c r="Y167" s="14"/>
      <c r="Z167" s="19" t="s">
        <v>155</v>
      </c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2:36" x14ac:dyDescent="0.25">
      <c r="B168" s="20" t="s">
        <v>156</v>
      </c>
      <c r="C168" s="134">
        <v>1.4730000000000001</v>
      </c>
      <c r="D168" s="135">
        <v>1.4470000000000001</v>
      </c>
      <c r="E168" s="135">
        <v>1.427</v>
      </c>
      <c r="F168" s="135">
        <v>1.42</v>
      </c>
      <c r="G168" s="135"/>
      <c r="H168" s="135"/>
      <c r="I168" s="135"/>
      <c r="J168" s="135"/>
      <c r="K168" s="135"/>
      <c r="L168" s="135"/>
      <c r="N168" s="20" t="s">
        <v>156</v>
      </c>
      <c r="O168" s="126"/>
      <c r="P168" s="141">
        <f t="shared" si="213"/>
        <v>-2.6000000000000023E-2</v>
      </c>
      <c r="Q168" s="141">
        <f t="shared" si="213"/>
        <v>-2.0000000000000018E-2</v>
      </c>
      <c r="R168" s="141">
        <f t="shared" si="214"/>
        <v>-7.0000000000001172E-3</v>
      </c>
      <c r="S168" s="126"/>
      <c r="T168" s="126"/>
      <c r="U168" s="126"/>
      <c r="V168" s="126"/>
      <c r="W168" s="126"/>
      <c r="X168" s="126"/>
      <c r="Y168" s="14"/>
      <c r="Z168" s="20" t="s">
        <v>156</v>
      </c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2:36" x14ac:dyDescent="0.25">
      <c r="B169" s="19" t="s">
        <v>157</v>
      </c>
      <c r="C169" s="134">
        <v>1.474</v>
      </c>
      <c r="D169" s="135">
        <v>1.4450000000000001</v>
      </c>
      <c r="E169" s="135">
        <v>1.44</v>
      </c>
      <c r="F169" s="135">
        <v>1.42</v>
      </c>
      <c r="G169" s="135">
        <v>1.43</v>
      </c>
      <c r="H169" s="135">
        <v>1.387</v>
      </c>
      <c r="I169" s="135">
        <v>1.38</v>
      </c>
      <c r="J169" s="135">
        <v>1.37</v>
      </c>
      <c r="K169" s="135">
        <v>1.3360000000000001</v>
      </c>
      <c r="L169" s="135"/>
      <c r="N169" s="19" t="s">
        <v>157</v>
      </c>
      <c r="O169" s="126"/>
      <c r="P169" s="141">
        <f t="shared" si="213"/>
        <v>-2.8999999999999915E-2</v>
      </c>
      <c r="Q169" s="141">
        <f t="shared" si="213"/>
        <v>-5.0000000000001155E-3</v>
      </c>
      <c r="R169" s="141">
        <f t="shared" si="214"/>
        <v>-2.0000000000000018E-2</v>
      </c>
      <c r="S169" s="141">
        <f t="shared" ref="S169:W172" si="221">G169-F169</f>
        <v>1.0000000000000009E-2</v>
      </c>
      <c r="T169" s="141">
        <f t="shared" si="221"/>
        <v>-4.2999999999999927E-2</v>
      </c>
      <c r="U169" s="141">
        <f t="shared" si="221"/>
        <v>-7.0000000000001172E-3</v>
      </c>
      <c r="V169" s="141">
        <f t="shared" si="221"/>
        <v>-9.9999999999997868E-3</v>
      </c>
      <c r="W169" s="141">
        <f t="shared" si="221"/>
        <v>-3.400000000000003E-2</v>
      </c>
      <c r="X169" s="126"/>
      <c r="Y169" s="14"/>
      <c r="Z169" s="19" t="s">
        <v>157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2:36" x14ac:dyDescent="0.25">
      <c r="B170" s="20" t="s">
        <v>158</v>
      </c>
      <c r="C170" s="134">
        <v>1.474</v>
      </c>
      <c r="D170" s="135">
        <v>1.468</v>
      </c>
      <c r="E170" s="135">
        <v>1.44</v>
      </c>
      <c r="F170" s="135">
        <v>1.4139999999999999</v>
      </c>
      <c r="G170" s="135">
        <v>1.4079999999999999</v>
      </c>
      <c r="H170" s="135">
        <v>1.389</v>
      </c>
      <c r="I170" s="135">
        <v>1.367</v>
      </c>
      <c r="J170" s="135"/>
      <c r="K170" s="135"/>
      <c r="L170" s="135"/>
      <c r="N170" s="20" t="s">
        <v>158</v>
      </c>
      <c r="O170" s="146"/>
      <c r="P170" s="141">
        <f t="shared" si="213"/>
        <v>-6.0000000000000053E-3</v>
      </c>
      <c r="Q170" s="141">
        <f t="shared" si="213"/>
        <v>-2.8000000000000025E-2</v>
      </c>
      <c r="R170" s="141">
        <f t="shared" si="214"/>
        <v>-2.6000000000000023E-2</v>
      </c>
      <c r="S170" s="141">
        <f t="shared" si="221"/>
        <v>-6.0000000000000053E-3</v>
      </c>
      <c r="T170" s="141">
        <f t="shared" si="221"/>
        <v>-1.8999999999999906E-2</v>
      </c>
      <c r="U170" s="141">
        <f t="shared" si="221"/>
        <v>-2.200000000000002E-2</v>
      </c>
      <c r="V170" s="126"/>
      <c r="W170" s="126"/>
      <c r="X170" s="126"/>
      <c r="Y170" s="14"/>
      <c r="Z170" s="20" t="s">
        <v>158</v>
      </c>
      <c r="AA170" s="120"/>
      <c r="AB170" s="120"/>
      <c r="AC170" s="11"/>
      <c r="AD170" s="11"/>
      <c r="AE170" s="11"/>
      <c r="AF170" s="11"/>
      <c r="AG170" s="11"/>
      <c r="AH170" s="11"/>
      <c r="AI170" s="11"/>
      <c r="AJ170" s="11"/>
    </row>
    <row r="171" spans="2:36" x14ac:dyDescent="0.25">
      <c r="B171" s="19" t="s">
        <v>159</v>
      </c>
      <c r="C171" s="134">
        <v>1.474</v>
      </c>
      <c r="D171" s="135">
        <v>1.4530000000000001</v>
      </c>
      <c r="E171" s="135">
        <v>1.4319999999999999</v>
      </c>
      <c r="F171" s="135">
        <v>1.4039999999999999</v>
      </c>
      <c r="G171" s="135">
        <v>1.3819999999999999</v>
      </c>
      <c r="H171" s="135">
        <v>1.359</v>
      </c>
      <c r="I171" s="135">
        <v>1.353</v>
      </c>
      <c r="J171" s="135">
        <v>1.367</v>
      </c>
      <c r="K171" s="135">
        <v>1.371</v>
      </c>
      <c r="L171" s="135">
        <v>1.371</v>
      </c>
      <c r="N171" s="19" t="s">
        <v>159</v>
      </c>
      <c r="O171" s="126"/>
      <c r="P171" s="141">
        <f t="shared" si="213"/>
        <v>-2.0999999999999908E-2</v>
      </c>
      <c r="Q171" s="141">
        <f t="shared" si="213"/>
        <v>-2.100000000000013E-2</v>
      </c>
      <c r="R171" s="141">
        <f t="shared" si="214"/>
        <v>-2.8000000000000025E-2</v>
      </c>
      <c r="S171" s="141">
        <f t="shared" si="221"/>
        <v>-2.200000000000002E-2</v>
      </c>
      <c r="T171" s="141">
        <f t="shared" si="221"/>
        <v>-2.2999999999999909E-2</v>
      </c>
      <c r="U171" s="141">
        <f t="shared" si="221"/>
        <v>-6.0000000000000053E-3</v>
      </c>
      <c r="V171" s="141">
        <f t="shared" ref="V171:V172" si="222">J171-I171</f>
        <v>1.4000000000000012E-2</v>
      </c>
      <c r="W171" s="141">
        <f t="shared" ref="W171:W172" si="223">K171-J171</f>
        <v>4.0000000000000036E-3</v>
      </c>
      <c r="X171" s="141">
        <f t="shared" ref="X171:X172" si="224">L171-K171</f>
        <v>0</v>
      </c>
      <c r="Y171" s="14"/>
      <c r="Z171" s="19" t="s">
        <v>159</v>
      </c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2:36" x14ac:dyDescent="0.25">
      <c r="B172" s="20" t="s">
        <v>160</v>
      </c>
      <c r="C172" s="134">
        <v>1.474</v>
      </c>
      <c r="D172" s="135">
        <v>1.4450000000000001</v>
      </c>
      <c r="E172" s="135">
        <v>1.4359999999999999</v>
      </c>
      <c r="F172" s="135">
        <v>1.421</v>
      </c>
      <c r="G172" s="135">
        <v>1.43</v>
      </c>
      <c r="H172" s="135">
        <v>1.389</v>
      </c>
      <c r="I172" s="135">
        <v>1.3680000000000001</v>
      </c>
      <c r="J172" s="135">
        <v>1.3440000000000001</v>
      </c>
      <c r="K172" s="135">
        <v>1.345</v>
      </c>
      <c r="L172" s="135">
        <v>1.331</v>
      </c>
      <c r="N172" s="20" t="s">
        <v>160</v>
      </c>
      <c r="O172" s="126"/>
      <c r="P172" s="141">
        <f t="shared" si="213"/>
        <v>-2.8999999999999915E-2</v>
      </c>
      <c r="Q172" s="141">
        <f t="shared" si="213"/>
        <v>-9.000000000000119E-3</v>
      </c>
      <c r="R172" s="141">
        <f t="shared" si="214"/>
        <v>-1.4999999999999902E-2</v>
      </c>
      <c r="S172" s="141">
        <f t="shared" si="221"/>
        <v>8.999999999999897E-3</v>
      </c>
      <c r="T172" s="141">
        <f t="shared" si="221"/>
        <v>-4.0999999999999925E-2</v>
      </c>
      <c r="U172" s="141">
        <f t="shared" si="221"/>
        <v>-2.0999999999999908E-2</v>
      </c>
      <c r="V172" s="141">
        <f t="shared" si="222"/>
        <v>-2.4000000000000021E-2</v>
      </c>
      <c r="W172" s="141">
        <f t="shared" si="223"/>
        <v>9.9999999999988987E-4</v>
      </c>
      <c r="X172" s="141">
        <f t="shared" si="224"/>
        <v>-1.4000000000000012E-2</v>
      </c>
      <c r="Y172" s="14"/>
      <c r="Z172" s="20" t="s">
        <v>160</v>
      </c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2:36" x14ac:dyDescent="0.25">
      <c r="B173" s="19" t="s">
        <v>161</v>
      </c>
      <c r="C173" s="134">
        <v>1.474</v>
      </c>
      <c r="D173" s="135">
        <v>1.448</v>
      </c>
      <c r="E173" s="135">
        <v>1.4319999999999999</v>
      </c>
      <c r="F173" s="135"/>
      <c r="G173" s="135"/>
      <c r="H173" s="135"/>
      <c r="I173" s="135"/>
      <c r="J173" s="135"/>
      <c r="K173" s="135"/>
      <c r="L173" s="135"/>
      <c r="N173" s="19" t="s">
        <v>161</v>
      </c>
      <c r="O173" s="146"/>
      <c r="P173" s="141">
        <f t="shared" si="213"/>
        <v>-2.6000000000000023E-2</v>
      </c>
      <c r="Q173" s="141">
        <f t="shared" si="213"/>
        <v>-1.6000000000000014E-2</v>
      </c>
      <c r="R173" s="126"/>
      <c r="S173" s="126"/>
      <c r="T173" s="126"/>
      <c r="U173" s="126"/>
      <c r="V173" s="126"/>
      <c r="W173" s="126"/>
      <c r="X173" s="126"/>
      <c r="Y173" s="14"/>
      <c r="Z173" s="19" t="s">
        <v>161</v>
      </c>
      <c r="AA173" s="121"/>
      <c r="AB173" s="121"/>
      <c r="AC173" s="27"/>
      <c r="AD173" s="27"/>
      <c r="AE173" s="27"/>
      <c r="AF173" s="27"/>
      <c r="AG173" s="27"/>
      <c r="AH173" s="27"/>
      <c r="AI173" s="27"/>
      <c r="AJ173" s="27"/>
    </row>
    <row r="174" spans="2:36" x14ac:dyDescent="0.25">
      <c r="B174" s="20" t="s">
        <v>162</v>
      </c>
      <c r="C174" s="134">
        <v>1.474</v>
      </c>
      <c r="D174" s="135">
        <v>1.454</v>
      </c>
      <c r="E174" s="135">
        <v>1.43</v>
      </c>
      <c r="F174" s="135">
        <v>1.389</v>
      </c>
      <c r="G174" s="135">
        <v>1.369</v>
      </c>
      <c r="H174" s="135">
        <v>1.355</v>
      </c>
      <c r="I174" s="135">
        <v>1.3480000000000001</v>
      </c>
      <c r="J174" s="135">
        <v>1.345</v>
      </c>
      <c r="K174" s="135">
        <v>1.339</v>
      </c>
      <c r="L174" s="135">
        <v>1.3320000000000001</v>
      </c>
      <c r="N174" s="20" t="s">
        <v>162</v>
      </c>
      <c r="O174" s="126"/>
      <c r="P174" s="141">
        <f t="shared" si="213"/>
        <v>-2.0000000000000018E-2</v>
      </c>
      <c r="Q174" s="141">
        <f t="shared" si="213"/>
        <v>-2.4000000000000021E-2</v>
      </c>
      <c r="R174" s="141">
        <f t="shared" ref="R174:X174" si="225">F174-E174</f>
        <v>-4.0999999999999925E-2</v>
      </c>
      <c r="S174" s="141">
        <f t="shared" si="225"/>
        <v>-2.0000000000000018E-2</v>
      </c>
      <c r="T174" s="141">
        <f t="shared" si="225"/>
        <v>-1.4000000000000012E-2</v>
      </c>
      <c r="U174" s="141">
        <f t="shared" si="225"/>
        <v>-6.9999999999998952E-3</v>
      </c>
      <c r="V174" s="141">
        <f t="shared" si="225"/>
        <v>-3.0000000000001137E-3</v>
      </c>
      <c r="W174" s="141">
        <f t="shared" si="225"/>
        <v>-6.0000000000000053E-3</v>
      </c>
      <c r="X174" s="141">
        <f t="shared" si="225"/>
        <v>-6.9999999999998952E-3</v>
      </c>
      <c r="Y174" s="14"/>
      <c r="Z174" s="20" t="s">
        <v>162</v>
      </c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2:36" x14ac:dyDescent="0.25">
      <c r="B175" s="19" t="s">
        <v>163</v>
      </c>
      <c r="C175" s="134">
        <v>1.474</v>
      </c>
      <c r="D175" s="135"/>
      <c r="E175" s="135"/>
      <c r="F175" s="135"/>
      <c r="G175" s="135"/>
      <c r="H175" s="135"/>
      <c r="I175" s="135"/>
      <c r="J175" s="135"/>
      <c r="K175" s="135"/>
      <c r="L175" s="135"/>
      <c r="N175" s="19" t="s">
        <v>163</v>
      </c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4"/>
      <c r="Z175" s="19" t="s">
        <v>163</v>
      </c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2:36" x14ac:dyDescent="0.25">
      <c r="B176" s="20" t="s">
        <v>164</v>
      </c>
      <c r="C176" s="134">
        <v>1.4750000000000001</v>
      </c>
      <c r="D176" s="135">
        <v>1.4570000000000001</v>
      </c>
      <c r="E176" s="135">
        <v>1.4390000000000001</v>
      </c>
      <c r="F176" s="135">
        <v>1.4219999999999999</v>
      </c>
      <c r="G176" s="135">
        <v>1.4019999999999999</v>
      </c>
      <c r="H176" s="135"/>
      <c r="I176" s="135"/>
      <c r="J176" s="135"/>
      <c r="K176" s="135"/>
      <c r="L176" s="135"/>
      <c r="N176" s="20" t="s">
        <v>164</v>
      </c>
      <c r="O176" s="126"/>
      <c r="P176" s="141">
        <f t="shared" ref="P176:S191" si="226">D176-C176</f>
        <v>-1.8000000000000016E-2</v>
      </c>
      <c r="Q176" s="141">
        <f t="shared" si="226"/>
        <v>-1.8000000000000016E-2</v>
      </c>
      <c r="R176" s="141">
        <f t="shared" si="226"/>
        <v>-1.7000000000000126E-2</v>
      </c>
      <c r="S176" s="141">
        <f t="shared" si="226"/>
        <v>-2.0000000000000018E-2</v>
      </c>
      <c r="T176" s="126"/>
      <c r="U176" s="126"/>
      <c r="V176" s="126"/>
      <c r="W176" s="126"/>
      <c r="X176" s="126"/>
      <c r="Y176" s="14"/>
      <c r="Z176" s="20" t="s">
        <v>164</v>
      </c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2:36" x14ac:dyDescent="0.25">
      <c r="B177" s="19" t="s">
        <v>165</v>
      </c>
      <c r="C177" s="134">
        <v>1.4750000000000001</v>
      </c>
      <c r="D177" s="135">
        <v>1.45</v>
      </c>
      <c r="E177" s="135">
        <v>1.4339999999999999</v>
      </c>
      <c r="F177" s="135">
        <v>1.4219999999999999</v>
      </c>
      <c r="G177" s="135">
        <v>1.399</v>
      </c>
      <c r="H177" s="135">
        <v>1.3720000000000001</v>
      </c>
      <c r="I177" s="135">
        <v>1.357</v>
      </c>
      <c r="J177" s="135">
        <v>1.33</v>
      </c>
      <c r="K177" s="135">
        <v>1.321</v>
      </c>
      <c r="L177" s="135">
        <v>1.3120000000000001</v>
      </c>
      <c r="N177" s="19" t="s">
        <v>165</v>
      </c>
      <c r="O177" s="126"/>
      <c r="P177" s="141">
        <f t="shared" si="226"/>
        <v>-2.5000000000000133E-2</v>
      </c>
      <c r="Q177" s="141">
        <f t="shared" si="226"/>
        <v>-1.6000000000000014E-2</v>
      </c>
      <c r="R177" s="141">
        <f t="shared" si="226"/>
        <v>-1.2000000000000011E-2</v>
      </c>
      <c r="S177" s="141">
        <f t="shared" si="226"/>
        <v>-2.2999999999999909E-2</v>
      </c>
      <c r="T177" s="141">
        <f t="shared" ref="T177:T180" si="227">H177-G177</f>
        <v>-2.6999999999999913E-2</v>
      </c>
      <c r="U177" s="141">
        <f t="shared" ref="U177:U180" si="228">I177-H177</f>
        <v>-1.5000000000000124E-2</v>
      </c>
      <c r="V177" s="141">
        <f t="shared" ref="V177:V180" si="229">J177-I177</f>
        <v>-2.6999999999999913E-2</v>
      </c>
      <c r="W177" s="141">
        <f t="shared" ref="W177:W180" si="230">K177-J177</f>
        <v>-9.000000000000119E-3</v>
      </c>
      <c r="X177" s="141">
        <f t="shared" ref="X177:X180" si="231">L177-K177</f>
        <v>-8.999999999999897E-3</v>
      </c>
      <c r="Y177" s="14"/>
      <c r="Z177" s="19" t="s">
        <v>165</v>
      </c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2:36" x14ac:dyDescent="0.25">
      <c r="B178" s="20" t="s">
        <v>166</v>
      </c>
      <c r="C178" s="134">
        <v>1.4750000000000001</v>
      </c>
      <c r="D178" s="135">
        <v>1.4450000000000001</v>
      </c>
      <c r="E178" s="135">
        <v>1.4330000000000001</v>
      </c>
      <c r="F178" s="135">
        <v>1.3859999999999999</v>
      </c>
      <c r="G178" s="135">
        <v>1.3660000000000001</v>
      </c>
      <c r="H178" s="135">
        <v>1.345</v>
      </c>
      <c r="I178" s="135">
        <v>1.331</v>
      </c>
      <c r="J178" s="135">
        <v>1.32</v>
      </c>
      <c r="K178" s="135">
        <v>1.306</v>
      </c>
      <c r="L178" s="135">
        <v>1.2969999999999999</v>
      </c>
      <c r="N178" s="20" t="s">
        <v>166</v>
      </c>
      <c r="O178" s="126"/>
      <c r="P178" s="141">
        <f t="shared" si="226"/>
        <v>-3.0000000000000027E-2</v>
      </c>
      <c r="Q178" s="141">
        <f t="shared" si="226"/>
        <v>-1.2000000000000011E-2</v>
      </c>
      <c r="R178" s="141">
        <f t="shared" si="226"/>
        <v>-4.7000000000000153E-2</v>
      </c>
      <c r="S178" s="141">
        <f t="shared" si="226"/>
        <v>-1.9999999999999796E-2</v>
      </c>
      <c r="T178" s="141">
        <f t="shared" si="227"/>
        <v>-2.100000000000013E-2</v>
      </c>
      <c r="U178" s="141">
        <f t="shared" si="228"/>
        <v>-1.4000000000000012E-2</v>
      </c>
      <c r="V178" s="141">
        <f t="shared" si="229"/>
        <v>-1.0999999999999899E-2</v>
      </c>
      <c r="W178" s="141">
        <f t="shared" si="230"/>
        <v>-1.4000000000000012E-2</v>
      </c>
      <c r="X178" s="141">
        <f t="shared" si="231"/>
        <v>-9.000000000000119E-3</v>
      </c>
      <c r="Y178" s="14"/>
      <c r="Z178" s="20" t="s">
        <v>166</v>
      </c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2:36" x14ac:dyDescent="0.25">
      <c r="B179" s="19" t="s">
        <v>167</v>
      </c>
      <c r="C179" s="134">
        <v>1.4750000000000001</v>
      </c>
      <c r="D179" s="135">
        <v>1.446</v>
      </c>
      <c r="E179" s="135">
        <v>1.427</v>
      </c>
      <c r="F179" s="135">
        <v>1.3939999999999999</v>
      </c>
      <c r="G179" s="135">
        <v>1.359</v>
      </c>
      <c r="H179" s="135">
        <v>1.33</v>
      </c>
      <c r="I179" s="135">
        <v>1.335</v>
      </c>
      <c r="J179" s="135">
        <v>1.3220000000000001</v>
      </c>
      <c r="K179" s="135">
        <v>1.3169999999999999</v>
      </c>
      <c r="L179" s="135">
        <v>1.3140000000000001</v>
      </c>
      <c r="N179" s="19" t="s">
        <v>167</v>
      </c>
      <c r="O179" s="126"/>
      <c r="P179" s="141">
        <f t="shared" si="226"/>
        <v>-2.9000000000000137E-2</v>
      </c>
      <c r="Q179" s="141">
        <f t="shared" si="226"/>
        <v>-1.8999999999999906E-2</v>
      </c>
      <c r="R179" s="141">
        <f t="shared" si="226"/>
        <v>-3.300000000000014E-2</v>
      </c>
      <c r="S179" s="141">
        <f t="shared" si="226"/>
        <v>-3.499999999999992E-2</v>
      </c>
      <c r="T179" s="141">
        <f t="shared" si="227"/>
        <v>-2.8999999999999915E-2</v>
      </c>
      <c r="U179" s="141">
        <f t="shared" si="228"/>
        <v>4.9999999999998934E-3</v>
      </c>
      <c r="V179" s="141">
        <f t="shared" si="229"/>
        <v>-1.2999999999999901E-2</v>
      </c>
      <c r="W179" s="141">
        <f t="shared" si="230"/>
        <v>-5.0000000000001155E-3</v>
      </c>
      <c r="X179" s="141">
        <f t="shared" si="231"/>
        <v>-2.9999999999998916E-3</v>
      </c>
      <c r="Y179" s="14"/>
      <c r="Z179" s="19" t="s">
        <v>167</v>
      </c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2:36" x14ac:dyDescent="0.25">
      <c r="B180" s="20" t="s">
        <v>168</v>
      </c>
      <c r="C180" s="134">
        <v>1.4750000000000001</v>
      </c>
      <c r="D180" s="135">
        <v>1.4039999999999999</v>
      </c>
      <c r="E180" s="135">
        <v>1.399</v>
      </c>
      <c r="F180" s="135">
        <v>1.371</v>
      </c>
      <c r="G180" s="135">
        <v>1.353</v>
      </c>
      <c r="H180" s="135">
        <v>1.3260000000000001</v>
      </c>
      <c r="I180" s="135">
        <v>1.321</v>
      </c>
      <c r="J180" s="135">
        <v>1.3129999999999999</v>
      </c>
      <c r="K180" s="135">
        <v>1.3120000000000001</v>
      </c>
      <c r="L180" s="135">
        <v>1.3069999999999999</v>
      </c>
      <c r="N180" s="20" t="s">
        <v>168</v>
      </c>
      <c r="O180" s="126"/>
      <c r="P180" s="141">
        <f t="shared" si="226"/>
        <v>-7.1000000000000174E-2</v>
      </c>
      <c r="Q180" s="141">
        <f t="shared" si="226"/>
        <v>-4.9999999999998934E-3</v>
      </c>
      <c r="R180" s="141">
        <f t="shared" si="226"/>
        <v>-2.8000000000000025E-2</v>
      </c>
      <c r="S180" s="141">
        <f t="shared" si="226"/>
        <v>-1.8000000000000016E-2</v>
      </c>
      <c r="T180" s="141">
        <f t="shared" si="227"/>
        <v>-2.6999999999999913E-2</v>
      </c>
      <c r="U180" s="141">
        <f t="shared" si="228"/>
        <v>-5.0000000000001155E-3</v>
      </c>
      <c r="V180" s="141">
        <f t="shared" si="229"/>
        <v>-8.0000000000000071E-3</v>
      </c>
      <c r="W180" s="141">
        <f t="shared" si="230"/>
        <v>-9.9999999999988987E-4</v>
      </c>
      <c r="X180" s="141">
        <f t="shared" si="231"/>
        <v>-5.0000000000001155E-3</v>
      </c>
      <c r="Y180" s="14"/>
      <c r="Z180" s="20" t="s">
        <v>168</v>
      </c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2:36" x14ac:dyDescent="0.25">
      <c r="B181" s="19" t="s">
        <v>169</v>
      </c>
      <c r="C181" s="134">
        <v>1.4750000000000001</v>
      </c>
      <c r="D181" s="135">
        <v>1.4490000000000001</v>
      </c>
      <c r="E181" s="135">
        <v>1.448</v>
      </c>
      <c r="F181" s="135"/>
      <c r="G181" s="135"/>
      <c r="H181" s="135"/>
      <c r="I181" s="135"/>
      <c r="J181" s="135"/>
      <c r="K181" s="135"/>
      <c r="L181" s="135"/>
      <c r="N181" s="19" t="s">
        <v>169</v>
      </c>
      <c r="O181" s="126"/>
      <c r="P181" s="141">
        <f t="shared" si="226"/>
        <v>-2.6000000000000023E-2</v>
      </c>
      <c r="Q181" s="141">
        <f t="shared" si="226"/>
        <v>-1.0000000000001119E-3</v>
      </c>
      <c r="R181" s="126"/>
      <c r="S181" s="126"/>
      <c r="T181" s="126"/>
      <c r="U181" s="126"/>
      <c r="V181" s="126"/>
      <c r="W181" s="126"/>
      <c r="X181" s="126"/>
      <c r="Y181" s="14"/>
      <c r="Z181" s="19" t="s">
        <v>169</v>
      </c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2:36" x14ac:dyDescent="0.25">
      <c r="B182" s="20" t="s">
        <v>170</v>
      </c>
      <c r="C182" s="134">
        <v>1.476</v>
      </c>
      <c r="D182" s="135">
        <v>1.4370000000000001</v>
      </c>
      <c r="E182" s="135">
        <v>1.429</v>
      </c>
      <c r="F182" s="135">
        <v>1.409</v>
      </c>
      <c r="G182" s="135">
        <v>1.389</v>
      </c>
      <c r="H182" s="135"/>
      <c r="I182" s="135"/>
      <c r="J182" s="135">
        <v>1.335</v>
      </c>
      <c r="K182" s="135">
        <v>1.339</v>
      </c>
      <c r="L182" s="135">
        <v>1.321</v>
      </c>
      <c r="N182" s="20" t="s">
        <v>170</v>
      </c>
      <c r="O182" s="126"/>
      <c r="P182" s="141">
        <f t="shared" si="226"/>
        <v>-3.8999999999999924E-2</v>
      </c>
      <c r="Q182" s="141">
        <f t="shared" si="226"/>
        <v>-8.0000000000000071E-3</v>
      </c>
      <c r="R182" s="141">
        <f t="shared" ref="R182:S197" si="232">F182-E182</f>
        <v>-2.0000000000000018E-2</v>
      </c>
      <c r="S182" s="141">
        <f t="shared" si="232"/>
        <v>-2.0000000000000018E-2</v>
      </c>
      <c r="T182" s="126"/>
      <c r="U182" s="126"/>
      <c r="V182" s="126"/>
      <c r="W182" s="141">
        <f t="shared" ref="W182:X183" si="233">K182-J182</f>
        <v>4.0000000000000036E-3</v>
      </c>
      <c r="X182" s="141">
        <f t="shared" si="233"/>
        <v>-1.8000000000000016E-2</v>
      </c>
      <c r="Y182" s="14"/>
      <c r="Z182" s="20" t="s">
        <v>170</v>
      </c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2:36" x14ac:dyDescent="0.25">
      <c r="B183" s="19" t="s">
        <v>171</v>
      </c>
      <c r="C183" s="134">
        <v>1.476</v>
      </c>
      <c r="D183" s="135">
        <v>1.44</v>
      </c>
      <c r="E183" s="135">
        <v>1.4390000000000001</v>
      </c>
      <c r="F183" s="135">
        <v>1.417</v>
      </c>
      <c r="G183" s="135">
        <v>1.385</v>
      </c>
      <c r="H183" s="135">
        <v>1.37</v>
      </c>
      <c r="I183" s="135">
        <v>1.351</v>
      </c>
      <c r="J183" s="135">
        <v>1.337</v>
      </c>
      <c r="K183" s="135">
        <v>1.319</v>
      </c>
      <c r="L183" s="135">
        <v>1.325</v>
      </c>
      <c r="N183" s="19" t="s">
        <v>171</v>
      </c>
      <c r="O183" s="126"/>
      <c r="P183" s="141">
        <f t="shared" si="226"/>
        <v>-3.6000000000000032E-2</v>
      </c>
      <c r="Q183" s="141">
        <f t="shared" si="226"/>
        <v>-9.9999999999988987E-4</v>
      </c>
      <c r="R183" s="141">
        <f t="shared" si="232"/>
        <v>-2.200000000000002E-2</v>
      </c>
      <c r="S183" s="141">
        <f t="shared" si="232"/>
        <v>-3.2000000000000028E-2</v>
      </c>
      <c r="T183" s="141">
        <f t="shared" ref="T183:V183" si="234">H183-G183</f>
        <v>-1.4999999999999902E-2</v>
      </c>
      <c r="U183" s="141">
        <f t="shared" si="234"/>
        <v>-1.9000000000000128E-2</v>
      </c>
      <c r="V183" s="141">
        <f t="shared" si="234"/>
        <v>-1.4000000000000012E-2</v>
      </c>
      <c r="W183" s="141">
        <f t="shared" si="233"/>
        <v>-1.8000000000000016E-2</v>
      </c>
      <c r="X183" s="141">
        <f t="shared" si="233"/>
        <v>6.0000000000000053E-3</v>
      </c>
      <c r="Y183" s="14"/>
      <c r="Z183" s="19" t="s">
        <v>171</v>
      </c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2:36" x14ac:dyDescent="0.25">
      <c r="B184" s="20" t="s">
        <v>172</v>
      </c>
      <c r="C184" s="134">
        <v>1.4770000000000001</v>
      </c>
      <c r="D184" s="135">
        <v>1.448</v>
      </c>
      <c r="E184" s="135">
        <v>1.43</v>
      </c>
      <c r="F184" s="135">
        <v>1.41</v>
      </c>
      <c r="G184" s="135">
        <v>1.407</v>
      </c>
      <c r="H184" s="135"/>
      <c r="I184" s="135">
        <v>1.3819999999999999</v>
      </c>
      <c r="J184" s="135"/>
      <c r="K184" s="135">
        <v>1.359</v>
      </c>
      <c r="L184" s="135"/>
      <c r="N184" s="20" t="s">
        <v>172</v>
      </c>
      <c r="O184" s="126"/>
      <c r="P184" s="141">
        <f t="shared" si="226"/>
        <v>-2.9000000000000137E-2</v>
      </c>
      <c r="Q184" s="141">
        <f t="shared" si="226"/>
        <v>-1.8000000000000016E-2</v>
      </c>
      <c r="R184" s="141">
        <f t="shared" si="232"/>
        <v>-2.0000000000000018E-2</v>
      </c>
      <c r="S184" s="141">
        <f t="shared" si="232"/>
        <v>-2.9999999999998916E-3</v>
      </c>
      <c r="T184" s="126"/>
      <c r="U184" s="126"/>
      <c r="V184" s="126"/>
      <c r="W184" s="126"/>
      <c r="X184" s="126"/>
      <c r="Y184" s="14"/>
      <c r="Z184" s="20" t="s">
        <v>172</v>
      </c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2:36" x14ac:dyDescent="0.25">
      <c r="B185" s="19" t="s">
        <v>173</v>
      </c>
      <c r="C185" s="134">
        <v>1.4770000000000001</v>
      </c>
      <c r="D185" s="135">
        <v>1.452</v>
      </c>
      <c r="E185" s="135">
        <v>1.4450000000000001</v>
      </c>
      <c r="F185" s="135">
        <v>1.43</v>
      </c>
      <c r="G185" s="135">
        <v>1.41</v>
      </c>
      <c r="H185" s="135">
        <v>1.4039999999999999</v>
      </c>
      <c r="I185" s="135">
        <v>1.381</v>
      </c>
      <c r="J185" s="135">
        <v>1.3520000000000001</v>
      </c>
      <c r="K185" s="135">
        <v>1.3480000000000001</v>
      </c>
      <c r="L185" s="135">
        <v>1.3420000000000001</v>
      </c>
      <c r="N185" s="19" t="s">
        <v>173</v>
      </c>
      <c r="O185" s="126"/>
      <c r="P185" s="141">
        <f t="shared" si="226"/>
        <v>-2.5000000000000133E-2</v>
      </c>
      <c r="Q185" s="141">
        <f t="shared" si="226"/>
        <v>-6.9999999999998952E-3</v>
      </c>
      <c r="R185" s="141">
        <f t="shared" si="232"/>
        <v>-1.5000000000000124E-2</v>
      </c>
      <c r="S185" s="141">
        <f t="shared" si="232"/>
        <v>-2.0000000000000018E-2</v>
      </c>
      <c r="T185" s="141">
        <f t="shared" ref="T185:X185" si="235">H185-G185</f>
        <v>-6.0000000000000053E-3</v>
      </c>
      <c r="U185" s="141">
        <f t="shared" si="235"/>
        <v>-2.2999999999999909E-2</v>
      </c>
      <c r="V185" s="141">
        <f t="shared" si="235"/>
        <v>-2.8999999999999915E-2</v>
      </c>
      <c r="W185" s="141">
        <f t="shared" si="235"/>
        <v>-4.0000000000000036E-3</v>
      </c>
      <c r="X185" s="141">
        <f t="shared" si="235"/>
        <v>-6.0000000000000053E-3</v>
      </c>
      <c r="Y185" s="14"/>
      <c r="Z185" s="19" t="s">
        <v>173</v>
      </c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2:36" x14ac:dyDescent="0.25">
      <c r="B186" s="20" t="s">
        <v>174</v>
      </c>
      <c r="C186" s="134">
        <v>1.478</v>
      </c>
      <c r="D186" s="135">
        <v>1.4610000000000001</v>
      </c>
      <c r="E186" s="135">
        <v>1.4610000000000001</v>
      </c>
      <c r="F186" s="135">
        <v>1.4379999999999999</v>
      </c>
      <c r="G186" s="135">
        <v>1.429</v>
      </c>
      <c r="H186" s="135"/>
      <c r="I186" s="135"/>
      <c r="J186" s="135"/>
      <c r="K186" s="135"/>
      <c r="L186" s="135"/>
      <c r="N186" s="20" t="s">
        <v>174</v>
      </c>
      <c r="O186" s="126"/>
      <c r="P186" s="141">
        <f t="shared" si="226"/>
        <v>-1.6999999999999904E-2</v>
      </c>
      <c r="Q186" s="141">
        <f t="shared" si="226"/>
        <v>0</v>
      </c>
      <c r="R186" s="141">
        <f t="shared" si="232"/>
        <v>-2.3000000000000131E-2</v>
      </c>
      <c r="S186" s="141">
        <f t="shared" si="232"/>
        <v>-8.999999999999897E-3</v>
      </c>
      <c r="T186" s="126"/>
      <c r="U186" s="126"/>
      <c r="V186" s="126"/>
      <c r="W186" s="126"/>
      <c r="X186" s="126"/>
      <c r="Y186" s="14"/>
      <c r="Z186" s="20" t="s">
        <v>174</v>
      </c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2:36" x14ac:dyDescent="0.25">
      <c r="B187" s="19" t="s">
        <v>175</v>
      </c>
      <c r="C187" s="134">
        <v>1.478</v>
      </c>
      <c r="D187" s="135">
        <v>1.4570000000000001</v>
      </c>
      <c r="E187" s="135">
        <v>1.423</v>
      </c>
      <c r="F187" s="135">
        <v>1.425</v>
      </c>
      <c r="G187" s="135">
        <v>1.411</v>
      </c>
      <c r="H187" s="135"/>
      <c r="I187" s="135"/>
      <c r="J187" s="135"/>
      <c r="K187" s="135">
        <v>1.3460000000000001</v>
      </c>
      <c r="L187" s="135"/>
      <c r="N187" s="19" t="s">
        <v>175</v>
      </c>
      <c r="O187" s="126"/>
      <c r="P187" s="141">
        <f t="shared" si="226"/>
        <v>-2.0999999999999908E-2</v>
      </c>
      <c r="Q187" s="141">
        <f t="shared" si="226"/>
        <v>-3.400000000000003E-2</v>
      </c>
      <c r="R187" s="141">
        <f t="shared" si="232"/>
        <v>2.0000000000000018E-3</v>
      </c>
      <c r="S187" s="141">
        <f t="shared" si="232"/>
        <v>-1.4000000000000012E-2</v>
      </c>
      <c r="T187" s="126"/>
      <c r="U187" s="126"/>
      <c r="V187" s="126"/>
      <c r="W187" s="126"/>
      <c r="X187" s="126"/>
      <c r="Y187" s="14"/>
      <c r="Z187" s="19" t="s">
        <v>175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2:36" x14ac:dyDescent="0.25">
      <c r="B188" s="20" t="s">
        <v>176</v>
      </c>
      <c r="C188" s="134">
        <v>1.478</v>
      </c>
      <c r="D188" s="135">
        <v>1.4510000000000001</v>
      </c>
      <c r="E188" s="135">
        <v>1.4139999999999999</v>
      </c>
      <c r="F188" s="135">
        <v>1.401</v>
      </c>
      <c r="G188" s="135">
        <v>1.373</v>
      </c>
      <c r="H188" s="135">
        <v>1.35</v>
      </c>
      <c r="I188" s="135">
        <v>1.3240000000000001</v>
      </c>
      <c r="J188" s="135">
        <v>1.306</v>
      </c>
      <c r="K188" s="135">
        <v>1.3089999999999999</v>
      </c>
      <c r="L188" s="135">
        <v>1.3029999999999999</v>
      </c>
      <c r="N188" s="20" t="s">
        <v>176</v>
      </c>
      <c r="O188" s="146"/>
      <c r="P188" s="141">
        <f t="shared" si="226"/>
        <v>-2.6999999999999913E-2</v>
      </c>
      <c r="Q188" s="141">
        <f t="shared" si="226"/>
        <v>-3.7000000000000144E-2</v>
      </c>
      <c r="R188" s="141">
        <f t="shared" si="232"/>
        <v>-1.2999999999999901E-2</v>
      </c>
      <c r="S188" s="141">
        <f t="shared" si="232"/>
        <v>-2.8000000000000025E-2</v>
      </c>
      <c r="T188" s="141">
        <f t="shared" ref="T188:X188" si="236">H188-G188</f>
        <v>-2.2999999999999909E-2</v>
      </c>
      <c r="U188" s="141">
        <f t="shared" si="236"/>
        <v>-2.6000000000000023E-2</v>
      </c>
      <c r="V188" s="141">
        <f t="shared" si="236"/>
        <v>-1.8000000000000016E-2</v>
      </c>
      <c r="W188" s="141">
        <f t="shared" si="236"/>
        <v>2.9999999999998916E-3</v>
      </c>
      <c r="X188" s="141">
        <f t="shared" si="236"/>
        <v>-6.0000000000000053E-3</v>
      </c>
      <c r="Y188" s="14"/>
      <c r="Z188" s="20" t="s">
        <v>176</v>
      </c>
      <c r="AA188" s="120"/>
      <c r="AB188" s="120"/>
      <c r="AC188" s="11"/>
      <c r="AD188" s="11"/>
      <c r="AE188" s="11"/>
      <c r="AF188" s="11"/>
      <c r="AG188" s="11"/>
      <c r="AH188" s="11"/>
      <c r="AI188" s="11"/>
      <c r="AJ188" s="11"/>
    </row>
    <row r="189" spans="2:36" x14ac:dyDescent="0.25">
      <c r="B189" s="19" t="s">
        <v>177</v>
      </c>
      <c r="C189" s="134">
        <v>1.478</v>
      </c>
      <c r="D189" s="135">
        <v>1.4510000000000001</v>
      </c>
      <c r="E189" s="135">
        <v>1.4379999999999999</v>
      </c>
      <c r="F189" s="135">
        <v>1.43</v>
      </c>
      <c r="G189" s="135">
        <v>1.413</v>
      </c>
      <c r="H189" s="135"/>
      <c r="I189" s="135"/>
      <c r="J189" s="135"/>
      <c r="K189" s="135">
        <v>1.3819999999999999</v>
      </c>
      <c r="L189" s="135"/>
      <c r="N189" s="19" t="s">
        <v>177</v>
      </c>
      <c r="O189" s="126"/>
      <c r="P189" s="141">
        <f t="shared" si="226"/>
        <v>-2.6999999999999913E-2</v>
      </c>
      <c r="Q189" s="141">
        <f t="shared" si="226"/>
        <v>-1.3000000000000123E-2</v>
      </c>
      <c r="R189" s="141">
        <f t="shared" si="232"/>
        <v>-8.0000000000000071E-3</v>
      </c>
      <c r="S189" s="141">
        <f t="shared" si="232"/>
        <v>-1.6999999999999904E-2</v>
      </c>
      <c r="T189" s="126"/>
      <c r="U189" s="126"/>
      <c r="V189" s="126"/>
      <c r="W189" s="126"/>
      <c r="X189" s="126"/>
      <c r="Y189" s="14"/>
      <c r="Z189" s="19" t="s">
        <v>177</v>
      </c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2:36" x14ac:dyDescent="0.25">
      <c r="B190" s="20" t="s">
        <v>178</v>
      </c>
      <c r="C190" s="134">
        <v>1.478</v>
      </c>
      <c r="D190" s="135">
        <v>1.448</v>
      </c>
      <c r="E190" s="135">
        <v>1.4259999999999999</v>
      </c>
      <c r="F190" s="135">
        <v>1.405</v>
      </c>
      <c r="G190" s="135">
        <v>1.3819999999999999</v>
      </c>
      <c r="H190" s="135">
        <v>1.363</v>
      </c>
      <c r="I190" s="135">
        <v>1.3620000000000001</v>
      </c>
      <c r="J190" s="135">
        <v>1.335</v>
      </c>
      <c r="K190" s="135">
        <v>1.341</v>
      </c>
      <c r="L190" s="135">
        <v>1.3320000000000001</v>
      </c>
      <c r="N190" s="20" t="s">
        <v>178</v>
      </c>
      <c r="O190" s="126"/>
      <c r="P190" s="141">
        <f t="shared" si="226"/>
        <v>-3.0000000000000027E-2</v>
      </c>
      <c r="Q190" s="141">
        <f t="shared" si="226"/>
        <v>-2.200000000000002E-2</v>
      </c>
      <c r="R190" s="141">
        <f t="shared" si="232"/>
        <v>-2.0999999999999908E-2</v>
      </c>
      <c r="S190" s="141">
        <f t="shared" si="232"/>
        <v>-2.3000000000000131E-2</v>
      </c>
      <c r="T190" s="141">
        <f t="shared" ref="T190:X196" si="237">H190-G190</f>
        <v>-1.8999999999999906E-2</v>
      </c>
      <c r="U190" s="141">
        <f t="shared" si="237"/>
        <v>-9.9999999999988987E-4</v>
      </c>
      <c r="V190" s="141">
        <f t="shared" si="237"/>
        <v>-2.7000000000000135E-2</v>
      </c>
      <c r="W190" s="141">
        <f t="shared" si="237"/>
        <v>6.0000000000000053E-3</v>
      </c>
      <c r="X190" s="141">
        <f t="shared" si="237"/>
        <v>-8.999999999999897E-3</v>
      </c>
      <c r="Y190" s="14"/>
      <c r="Z190" s="20" t="s">
        <v>178</v>
      </c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2:36" x14ac:dyDescent="0.25">
      <c r="B191" s="19" t="s">
        <v>179</v>
      </c>
      <c r="C191" s="134">
        <v>1.478</v>
      </c>
      <c r="D191" s="135">
        <v>1.446</v>
      </c>
      <c r="E191" s="135">
        <v>1.411</v>
      </c>
      <c r="F191" s="135">
        <v>1.3819999999999999</v>
      </c>
      <c r="G191" s="135">
        <v>1.369</v>
      </c>
      <c r="H191" s="135">
        <v>1.3660000000000001</v>
      </c>
      <c r="I191" s="135">
        <v>1.3540000000000001</v>
      </c>
      <c r="J191" s="135"/>
      <c r="K191" s="135"/>
      <c r="L191" s="135"/>
      <c r="N191" s="19" t="s">
        <v>179</v>
      </c>
      <c r="O191" s="146"/>
      <c r="P191" s="141">
        <f t="shared" si="226"/>
        <v>-3.2000000000000028E-2</v>
      </c>
      <c r="Q191" s="141">
        <f t="shared" si="226"/>
        <v>-3.499999999999992E-2</v>
      </c>
      <c r="R191" s="141">
        <f t="shared" si="232"/>
        <v>-2.9000000000000137E-2</v>
      </c>
      <c r="S191" s="141">
        <f t="shared" si="232"/>
        <v>-1.2999999999999901E-2</v>
      </c>
      <c r="T191" s="141">
        <f t="shared" si="237"/>
        <v>-2.9999999999998916E-3</v>
      </c>
      <c r="U191" s="141">
        <f t="shared" si="237"/>
        <v>-1.2000000000000011E-2</v>
      </c>
      <c r="V191" s="126"/>
      <c r="W191" s="126"/>
      <c r="X191" s="126"/>
      <c r="Y191" s="14"/>
      <c r="Z191" s="19" t="s">
        <v>179</v>
      </c>
      <c r="AA191" s="121"/>
      <c r="AB191" s="121"/>
      <c r="AC191" s="27"/>
      <c r="AD191" s="27"/>
      <c r="AE191" s="27"/>
      <c r="AF191" s="27"/>
      <c r="AG191" s="27"/>
      <c r="AH191" s="27"/>
      <c r="AI191" s="27"/>
      <c r="AJ191" s="27"/>
    </row>
    <row r="192" spans="2:36" x14ac:dyDescent="0.25">
      <c r="B192" s="20" t="s">
        <v>180</v>
      </c>
      <c r="C192" s="134">
        <v>1.4790000000000001</v>
      </c>
      <c r="D192" s="135">
        <v>1.4610000000000001</v>
      </c>
      <c r="E192" s="135">
        <v>1.43</v>
      </c>
      <c r="F192" s="135">
        <v>1.383</v>
      </c>
      <c r="G192" s="135">
        <v>1.375</v>
      </c>
      <c r="H192" s="135">
        <v>1.373</v>
      </c>
      <c r="I192" s="135">
        <v>1.36</v>
      </c>
      <c r="J192" s="135">
        <v>1.387</v>
      </c>
      <c r="K192" s="135">
        <v>1.383</v>
      </c>
      <c r="L192" s="135"/>
      <c r="N192" s="20" t="s">
        <v>180</v>
      </c>
      <c r="O192" s="126"/>
      <c r="P192" s="141">
        <f t="shared" ref="P192:Q207" si="238">D192-C192</f>
        <v>-1.8000000000000016E-2</v>
      </c>
      <c r="Q192" s="141">
        <f t="shared" si="238"/>
        <v>-3.1000000000000139E-2</v>
      </c>
      <c r="R192" s="141">
        <f t="shared" si="232"/>
        <v>-4.6999999999999931E-2</v>
      </c>
      <c r="S192" s="141">
        <f t="shared" si="232"/>
        <v>-8.0000000000000071E-3</v>
      </c>
      <c r="T192" s="141">
        <f t="shared" si="237"/>
        <v>-2.0000000000000018E-3</v>
      </c>
      <c r="U192" s="141">
        <f t="shared" si="237"/>
        <v>-1.2999999999999901E-2</v>
      </c>
      <c r="V192" s="141">
        <f t="shared" ref="V192:W196" si="239">J192-I192</f>
        <v>2.6999999999999913E-2</v>
      </c>
      <c r="W192" s="141">
        <f t="shared" si="239"/>
        <v>-4.0000000000000036E-3</v>
      </c>
      <c r="X192" s="126"/>
      <c r="Y192" s="14"/>
      <c r="Z192" s="20" t="s">
        <v>180</v>
      </c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2:36" x14ac:dyDescent="0.25">
      <c r="B193" s="19" t="s">
        <v>181</v>
      </c>
      <c r="C193" s="134">
        <v>1.4790000000000001</v>
      </c>
      <c r="D193" s="135">
        <v>1.454</v>
      </c>
      <c r="E193" s="135">
        <v>1.4450000000000001</v>
      </c>
      <c r="F193" s="135">
        <v>1.423</v>
      </c>
      <c r="G193" s="135">
        <v>1.4019999999999999</v>
      </c>
      <c r="H193" s="135">
        <v>1.3919999999999999</v>
      </c>
      <c r="I193" s="135">
        <v>1.393</v>
      </c>
      <c r="J193" s="135">
        <v>1.39</v>
      </c>
      <c r="K193" s="135">
        <v>1.379</v>
      </c>
      <c r="L193" s="135">
        <v>1.3720000000000001</v>
      </c>
      <c r="N193" s="19" t="s">
        <v>181</v>
      </c>
      <c r="O193" s="126"/>
      <c r="P193" s="141">
        <f t="shared" si="238"/>
        <v>-2.5000000000000133E-2</v>
      </c>
      <c r="Q193" s="141">
        <f t="shared" si="238"/>
        <v>-8.999999999999897E-3</v>
      </c>
      <c r="R193" s="141">
        <f t="shared" si="232"/>
        <v>-2.200000000000002E-2</v>
      </c>
      <c r="S193" s="141">
        <f t="shared" si="232"/>
        <v>-2.100000000000013E-2</v>
      </c>
      <c r="T193" s="141">
        <f t="shared" si="237"/>
        <v>-1.0000000000000009E-2</v>
      </c>
      <c r="U193" s="141">
        <f t="shared" si="237"/>
        <v>1.0000000000001119E-3</v>
      </c>
      <c r="V193" s="141">
        <f t="shared" si="239"/>
        <v>-3.0000000000001137E-3</v>
      </c>
      <c r="W193" s="141">
        <f t="shared" si="239"/>
        <v>-1.0999999999999899E-2</v>
      </c>
      <c r="X193" s="141">
        <f t="shared" ref="X193:X196" si="240">L193-K193</f>
        <v>-6.9999999999998952E-3</v>
      </c>
      <c r="Y193" s="14"/>
      <c r="Z193" s="19" t="s">
        <v>181</v>
      </c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2:36" x14ac:dyDescent="0.25">
      <c r="B194" s="20" t="s">
        <v>182</v>
      </c>
      <c r="C194" s="134">
        <v>1.4790000000000001</v>
      </c>
      <c r="D194" s="135">
        <v>1.4790000000000001</v>
      </c>
      <c r="E194" s="135">
        <v>1.4730000000000001</v>
      </c>
      <c r="F194" s="135">
        <v>1.4159999999999999</v>
      </c>
      <c r="G194" s="135">
        <v>1.393</v>
      </c>
      <c r="H194" s="135">
        <v>1.373</v>
      </c>
      <c r="I194" s="135">
        <v>1.36</v>
      </c>
      <c r="J194" s="135">
        <v>1.353</v>
      </c>
      <c r="K194" s="135">
        <v>1.341</v>
      </c>
      <c r="L194" s="135">
        <v>1.3480000000000001</v>
      </c>
      <c r="N194" s="20" t="s">
        <v>182</v>
      </c>
      <c r="O194" s="126"/>
      <c r="P194" s="141">
        <f t="shared" si="238"/>
        <v>0</v>
      </c>
      <c r="Q194" s="141">
        <f t="shared" si="238"/>
        <v>-6.0000000000000053E-3</v>
      </c>
      <c r="R194" s="141">
        <f t="shared" si="232"/>
        <v>-5.7000000000000162E-2</v>
      </c>
      <c r="S194" s="141">
        <f t="shared" si="232"/>
        <v>-2.2999999999999909E-2</v>
      </c>
      <c r="T194" s="141">
        <f t="shared" si="237"/>
        <v>-2.0000000000000018E-2</v>
      </c>
      <c r="U194" s="141">
        <f t="shared" si="237"/>
        <v>-1.2999999999999901E-2</v>
      </c>
      <c r="V194" s="141">
        <f t="shared" si="239"/>
        <v>-7.0000000000001172E-3</v>
      </c>
      <c r="W194" s="141">
        <f t="shared" si="239"/>
        <v>-1.2000000000000011E-2</v>
      </c>
      <c r="X194" s="141">
        <f t="shared" si="240"/>
        <v>7.0000000000001172E-3</v>
      </c>
      <c r="Y194" s="14"/>
      <c r="Z194" s="20" t="s">
        <v>182</v>
      </c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2:36" x14ac:dyDescent="0.25">
      <c r="B195" s="19" t="s">
        <v>183</v>
      </c>
      <c r="C195" s="134">
        <v>1.4790000000000001</v>
      </c>
      <c r="D195" s="135">
        <v>1.4570000000000001</v>
      </c>
      <c r="E195" s="135">
        <v>1.4339999999999999</v>
      </c>
      <c r="F195" s="135">
        <v>1.4219999999999999</v>
      </c>
      <c r="G195" s="135">
        <v>1.419</v>
      </c>
      <c r="H195" s="135">
        <v>1.37</v>
      </c>
      <c r="I195" s="135">
        <v>1.3520000000000001</v>
      </c>
      <c r="J195" s="135">
        <v>1.3380000000000001</v>
      </c>
      <c r="K195" s="135">
        <v>1.319</v>
      </c>
      <c r="L195" s="135">
        <v>1.321</v>
      </c>
      <c r="N195" s="19" t="s">
        <v>183</v>
      </c>
      <c r="O195" s="126"/>
      <c r="P195" s="141">
        <f t="shared" si="238"/>
        <v>-2.200000000000002E-2</v>
      </c>
      <c r="Q195" s="141">
        <f t="shared" si="238"/>
        <v>-2.3000000000000131E-2</v>
      </c>
      <c r="R195" s="141">
        <f t="shared" si="232"/>
        <v>-1.2000000000000011E-2</v>
      </c>
      <c r="S195" s="141">
        <f t="shared" si="232"/>
        <v>-2.9999999999998916E-3</v>
      </c>
      <c r="T195" s="141">
        <f t="shared" si="237"/>
        <v>-4.8999999999999932E-2</v>
      </c>
      <c r="U195" s="141">
        <f t="shared" si="237"/>
        <v>-1.8000000000000016E-2</v>
      </c>
      <c r="V195" s="141">
        <f t="shared" si="239"/>
        <v>-1.4000000000000012E-2</v>
      </c>
      <c r="W195" s="141">
        <f t="shared" si="239"/>
        <v>-1.9000000000000128E-2</v>
      </c>
      <c r="X195" s="141">
        <f t="shared" si="240"/>
        <v>2.0000000000000018E-3</v>
      </c>
      <c r="Y195" s="14"/>
      <c r="Z195" s="19" t="s">
        <v>183</v>
      </c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2:36" x14ac:dyDescent="0.25">
      <c r="B196" s="20" t="s">
        <v>184</v>
      </c>
      <c r="C196" s="134">
        <v>1.48</v>
      </c>
      <c r="D196" s="135">
        <v>1.4450000000000001</v>
      </c>
      <c r="E196" s="135">
        <v>1.4330000000000001</v>
      </c>
      <c r="F196" s="135">
        <v>1.3939999999999999</v>
      </c>
      <c r="G196" s="135">
        <v>1.3879999999999999</v>
      </c>
      <c r="H196" s="135">
        <v>1.365</v>
      </c>
      <c r="I196" s="135">
        <v>1.365</v>
      </c>
      <c r="J196" s="135">
        <v>1.3620000000000001</v>
      </c>
      <c r="K196" s="135">
        <v>1.3680000000000001</v>
      </c>
      <c r="L196" s="135">
        <v>1.3620000000000001</v>
      </c>
      <c r="N196" s="20" t="s">
        <v>184</v>
      </c>
      <c r="O196" s="126"/>
      <c r="P196" s="141">
        <f t="shared" si="238"/>
        <v>-3.499999999999992E-2</v>
      </c>
      <c r="Q196" s="141">
        <f t="shared" si="238"/>
        <v>-1.2000000000000011E-2</v>
      </c>
      <c r="R196" s="141">
        <f t="shared" si="232"/>
        <v>-3.9000000000000146E-2</v>
      </c>
      <c r="S196" s="141">
        <f t="shared" si="232"/>
        <v>-6.0000000000000053E-3</v>
      </c>
      <c r="T196" s="141">
        <f t="shared" si="237"/>
        <v>-2.2999999999999909E-2</v>
      </c>
      <c r="U196" s="141">
        <f t="shared" si="237"/>
        <v>0</v>
      </c>
      <c r="V196" s="141">
        <f t="shared" si="239"/>
        <v>-2.9999999999998916E-3</v>
      </c>
      <c r="W196" s="141">
        <f t="shared" si="239"/>
        <v>6.0000000000000053E-3</v>
      </c>
      <c r="X196" s="141">
        <f t="shared" si="240"/>
        <v>-6.0000000000000053E-3</v>
      </c>
      <c r="Y196" s="14"/>
      <c r="Z196" s="20" t="s">
        <v>184</v>
      </c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2:36" x14ac:dyDescent="0.25">
      <c r="B197" s="19" t="s">
        <v>185</v>
      </c>
      <c r="C197" s="134">
        <v>1.48</v>
      </c>
      <c r="D197" s="135">
        <v>1.4890000000000001</v>
      </c>
      <c r="E197" s="135">
        <v>1.466</v>
      </c>
      <c r="F197" s="135">
        <v>1.4590000000000001</v>
      </c>
      <c r="G197" s="135">
        <v>1.4910000000000001</v>
      </c>
      <c r="H197" s="135"/>
      <c r="I197" s="135"/>
      <c r="J197" s="135"/>
      <c r="K197" s="135"/>
      <c r="L197" s="135"/>
      <c r="N197" s="19" t="s">
        <v>185</v>
      </c>
      <c r="O197" s="126"/>
      <c r="P197" s="141">
        <f t="shared" si="238"/>
        <v>9.000000000000119E-3</v>
      </c>
      <c r="Q197" s="141">
        <f t="shared" si="238"/>
        <v>-2.3000000000000131E-2</v>
      </c>
      <c r="R197" s="141">
        <f t="shared" si="232"/>
        <v>-6.9999999999998952E-3</v>
      </c>
      <c r="S197" s="141">
        <f t="shared" si="232"/>
        <v>3.2000000000000028E-2</v>
      </c>
      <c r="T197" s="126"/>
      <c r="U197" s="126"/>
      <c r="V197" s="126"/>
      <c r="W197" s="126"/>
      <c r="X197" s="126"/>
      <c r="Y197" s="14"/>
      <c r="Z197" s="19" t="s">
        <v>185</v>
      </c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2:36" x14ac:dyDescent="0.25">
      <c r="B198" s="20" t="s">
        <v>186</v>
      </c>
      <c r="C198" s="134">
        <v>1.48</v>
      </c>
      <c r="D198" s="135">
        <v>1.4510000000000001</v>
      </c>
      <c r="E198" s="135">
        <v>1.4419999999999999</v>
      </c>
      <c r="F198" s="135">
        <v>1.4219999999999999</v>
      </c>
      <c r="G198" s="135">
        <v>1.3939999999999999</v>
      </c>
      <c r="H198" s="135">
        <v>1.3680000000000001</v>
      </c>
      <c r="I198" s="135">
        <v>1.36</v>
      </c>
      <c r="J198" s="135">
        <v>1.353</v>
      </c>
      <c r="K198" s="135">
        <v>1.3380000000000001</v>
      </c>
      <c r="L198" s="135">
        <v>1.3380000000000001</v>
      </c>
      <c r="N198" s="20" t="s">
        <v>186</v>
      </c>
      <c r="O198" s="126"/>
      <c r="P198" s="141">
        <f t="shared" si="238"/>
        <v>-2.8999999999999915E-2</v>
      </c>
      <c r="Q198" s="141">
        <f t="shared" si="238"/>
        <v>-9.000000000000119E-3</v>
      </c>
      <c r="R198" s="141">
        <f t="shared" ref="R198:X213" si="241">F198-E198</f>
        <v>-2.0000000000000018E-2</v>
      </c>
      <c r="S198" s="141">
        <f t="shared" si="241"/>
        <v>-2.8000000000000025E-2</v>
      </c>
      <c r="T198" s="141">
        <f t="shared" si="241"/>
        <v>-2.5999999999999801E-2</v>
      </c>
      <c r="U198" s="141">
        <f t="shared" si="241"/>
        <v>-8.0000000000000071E-3</v>
      </c>
      <c r="V198" s="141">
        <f t="shared" si="241"/>
        <v>-7.0000000000001172E-3</v>
      </c>
      <c r="W198" s="141">
        <f t="shared" si="241"/>
        <v>-1.4999999999999902E-2</v>
      </c>
      <c r="X198" s="141">
        <f t="shared" si="241"/>
        <v>0</v>
      </c>
      <c r="Y198" s="14"/>
      <c r="Z198" s="20" t="s">
        <v>186</v>
      </c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2:36" x14ac:dyDescent="0.25">
      <c r="B199" s="19" t="s">
        <v>187</v>
      </c>
      <c r="C199" s="134">
        <v>1.48</v>
      </c>
      <c r="D199" s="135">
        <v>1.5049999999999999</v>
      </c>
      <c r="E199" s="135">
        <v>1.4870000000000001</v>
      </c>
      <c r="F199" s="135">
        <v>1.4830000000000001</v>
      </c>
      <c r="G199" s="135"/>
      <c r="H199" s="135"/>
      <c r="I199" s="135"/>
      <c r="J199" s="135"/>
      <c r="K199" s="135"/>
      <c r="L199" s="135"/>
      <c r="N199" s="19" t="s">
        <v>187</v>
      </c>
      <c r="O199" s="126"/>
      <c r="P199" s="141">
        <f t="shared" si="238"/>
        <v>2.4999999999999911E-2</v>
      </c>
      <c r="Q199" s="141">
        <f t="shared" si="238"/>
        <v>-1.7999999999999794E-2</v>
      </c>
      <c r="R199" s="141">
        <f t="shared" si="241"/>
        <v>-4.0000000000000036E-3</v>
      </c>
      <c r="S199" s="126"/>
      <c r="T199" s="126"/>
      <c r="U199" s="126"/>
      <c r="V199" s="126"/>
      <c r="W199" s="126"/>
      <c r="X199" s="126"/>
      <c r="Y199" s="14"/>
      <c r="Z199" s="19" t="s">
        <v>187</v>
      </c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2:36" x14ac:dyDescent="0.25">
      <c r="B200" s="20" t="s">
        <v>188</v>
      </c>
      <c r="C200" s="134">
        <v>1.48</v>
      </c>
      <c r="D200" s="135">
        <v>1.458</v>
      </c>
      <c r="E200" s="135">
        <v>1.444</v>
      </c>
      <c r="F200" s="135">
        <v>1.407</v>
      </c>
      <c r="G200" s="135">
        <v>1.3959999999999999</v>
      </c>
      <c r="H200" s="135">
        <v>1.3879999999999999</v>
      </c>
      <c r="I200" s="135"/>
      <c r="J200" s="135"/>
      <c r="K200" s="135"/>
      <c r="L200" s="135"/>
      <c r="N200" s="20" t="s">
        <v>188</v>
      </c>
      <c r="O200" s="126"/>
      <c r="P200" s="141">
        <f t="shared" si="238"/>
        <v>-2.200000000000002E-2</v>
      </c>
      <c r="Q200" s="141">
        <f t="shared" si="238"/>
        <v>-1.4000000000000012E-2</v>
      </c>
      <c r="R200" s="141">
        <f t="shared" si="241"/>
        <v>-3.6999999999999922E-2</v>
      </c>
      <c r="S200" s="141">
        <f t="shared" ref="S200:S203" si="242">G200-F200</f>
        <v>-1.1000000000000121E-2</v>
      </c>
      <c r="T200" s="141">
        <f t="shared" ref="T200:T201" si="243">H200-G200</f>
        <v>-8.0000000000000071E-3</v>
      </c>
      <c r="U200" s="126"/>
      <c r="V200" s="126"/>
      <c r="W200" s="126"/>
      <c r="X200" s="126"/>
      <c r="Y200" s="14"/>
      <c r="Z200" s="20" t="s">
        <v>188</v>
      </c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2:36" x14ac:dyDescent="0.25">
      <c r="B201" s="19" t="s">
        <v>189</v>
      </c>
      <c r="C201" s="134">
        <v>1.48</v>
      </c>
      <c r="D201" s="135">
        <v>1.472</v>
      </c>
      <c r="E201" s="135">
        <v>1.4590000000000001</v>
      </c>
      <c r="F201" s="135">
        <v>1.462</v>
      </c>
      <c r="G201" s="135">
        <v>1.4550000000000001</v>
      </c>
      <c r="H201" s="135">
        <v>1.43</v>
      </c>
      <c r="I201" s="135"/>
      <c r="J201" s="135">
        <v>1.385</v>
      </c>
      <c r="K201" s="135"/>
      <c r="L201" s="135"/>
      <c r="N201" s="19" t="s">
        <v>189</v>
      </c>
      <c r="O201" s="126"/>
      <c r="P201" s="141">
        <f t="shared" si="238"/>
        <v>-8.0000000000000071E-3</v>
      </c>
      <c r="Q201" s="141">
        <f t="shared" si="238"/>
        <v>-1.2999999999999901E-2</v>
      </c>
      <c r="R201" s="141">
        <f t="shared" si="241"/>
        <v>2.9999999999998916E-3</v>
      </c>
      <c r="S201" s="141">
        <f t="shared" si="242"/>
        <v>-6.9999999999998952E-3</v>
      </c>
      <c r="T201" s="141">
        <f t="shared" si="243"/>
        <v>-2.5000000000000133E-2</v>
      </c>
      <c r="U201" s="126"/>
      <c r="V201" s="126"/>
      <c r="W201" s="126"/>
      <c r="X201" s="126"/>
      <c r="Y201" s="14"/>
      <c r="Z201" s="19" t="s">
        <v>189</v>
      </c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2:36" x14ac:dyDescent="0.25">
      <c r="B202" s="20" t="s">
        <v>190</v>
      </c>
      <c r="C202" s="134">
        <v>1.48</v>
      </c>
      <c r="D202" s="135">
        <v>1.448</v>
      </c>
      <c r="E202" s="135">
        <v>1.4330000000000001</v>
      </c>
      <c r="F202" s="135">
        <v>1.4390000000000001</v>
      </c>
      <c r="G202" s="135">
        <v>1.4179999999999999</v>
      </c>
      <c r="H202" s="135"/>
      <c r="I202" s="135"/>
      <c r="J202" s="135"/>
      <c r="K202" s="135"/>
      <c r="L202" s="135"/>
      <c r="N202" s="20" t="s">
        <v>190</v>
      </c>
      <c r="O202" s="126"/>
      <c r="P202" s="141">
        <f t="shared" si="238"/>
        <v>-3.2000000000000028E-2</v>
      </c>
      <c r="Q202" s="141">
        <f t="shared" si="238"/>
        <v>-1.4999999999999902E-2</v>
      </c>
      <c r="R202" s="141">
        <f t="shared" si="241"/>
        <v>6.0000000000000053E-3</v>
      </c>
      <c r="S202" s="141">
        <f t="shared" si="242"/>
        <v>-2.100000000000013E-2</v>
      </c>
      <c r="T202" s="126"/>
      <c r="U202" s="126"/>
      <c r="V202" s="126"/>
      <c r="W202" s="126"/>
      <c r="X202" s="126"/>
      <c r="Y202" s="14"/>
      <c r="Z202" s="20" t="s">
        <v>190</v>
      </c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2:36" x14ac:dyDescent="0.25">
      <c r="B203" s="19" t="s">
        <v>191</v>
      </c>
      <c r="C203" s="134">
        <v>1.48</v>
      </c>
      <c r="D203" s="135">
        <v>1.466</v>
      </c>
      <c r="E203" s="135">
        <v>1.4630000000000001</v>
      </c>
      <c r="F203" s="135">
        <v>1.4570000000000001</v>
      </c>
      <c r="G203" s="135">
        <v>1.4219999999999999</v>
      </c>
      <c r="H203" s="135"/>
      <c r="I203" s="135"/>
      <c r="J203" s="135">
        <v>1.363</v>
      </c>
      <c r="K203" s="135"/>
      <c r="L203" s="135"/>
      <c r="N203" s="19" t="s">
        <v>191</v>
      </c>
      <c r="O203" s="126"/>
      <c r="P203" s="141">
        <f t="shared" si="238"/>
        <v>-1.4000000000000012E-2</v>
      </c>
      <c r="Q203" s="141">
        <f t="shared" si="238"/>
        <v>-2.9999999999998916E-3</v>
      </c>
      <c r="R203" s="141">
        <f t="shared" si="241"/>
        <v>-6.0000000000000053E-3</v>
      </c>
      <c r="S203" s="141">
        <f t="shared" si="242"/>
        <v>-3.5000000000000142E-2</v>
      </c>
      <c r="T203" s="126"/>
      <c r="U203" s="126"/>
      <c r="V203" s="126"/>
      <c r="W203" s="126"/>
      <c r="X203" s="126"/>
      <c r="Y203" s="14"/>
      <c r="Z203" s="19" t="s">
        <v>191</v>
      </c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2:36" x14ac:dyDescent="0.25">
      <c r="B204" s="20" t="s">
        <v>192</v>
      </c>
      <c r="C204" s="134">
        <v>1.48</v>
      </c>
      <c r="D204" s="135">
        <v>1.4550000000000001</v>
      </c>
      <c r="E204" s="135">
        <v>1.4350000000000001</v>
      </c>
      <c r="F204" s="135">
        <v>1.425</v>
      </c>
      <c r="G204" s="135"/>
      <c r="H204" s="135"/>
      <c r="I204" s="135">
        <v>1.3759999999999999</v>
      </c>
      <c r="J204" s="135"/>
      <c r="K204" s="135"/>
      <c r="L204" s="135"/>
      <c r="N204" s="20" t="s">
        <v>192</v>
      </c>
      <c r="O204" s="126"/>
      <c r="P204" s="141">
        <f t="shared" si="238"/>
        <v>-2.4999999999999911E-2</v>
      </c>
      <c r="Q204" s="141">
        <f t="shared" si="238"/>
        <v>-2.0000000000000018E-2</v>
      </c>
      <c r="R204" s="141">
        <f t="shared" si="241"/>
        <v>-1.0000000000000009E-2</v>
      </c>
      <c r="S204" s="126"/>
      <c r="T204" s="126"/>
      <c r="U204" s="126"/>
      <c r="V204" s="126"/>
      <c r="W204" s="126"/>
      <c r="X204" s="126"/>
      <c r="Y204" s="14"/>
      <c r="Z204" s="20" t="s">
        <v>192</v>
      </c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2:36" x14ac:dyDescent="0.25">
      <c r="B205" s="19" t="s">
        <v>193</v>
      </c>
      <c r="C205" s="134">
        <v>1.48</v>
      </c>
      <c r="D205" s="135">
        <v>1.458</v>
      </c>
      <c r="E205" s="135">
        <v>1.4390000000000001</v>
      </c>
      <c r="F205" s="135">
        <v>1.4339999999999999</v>
      </c>
      <c r="G205" s="135">
        <v>1.4279999999999999</v>
      </c>
      <c r="H205" s="135">
        <v>1.3939999999999999</v>
      </c>
      <c r="I205" s="135">
        <v>1.409</v>
      </c>
      <c r="J205" s="135">
        <v>1.3759999999999999</v>
      </c>
      <c r="K205" s="135">
        <v>1.353</v>
      </c>
      <c r="L205" s="135">
        <v>1.3420000000000001</v>
      </c>
      <c r="N205" s="19" t="s">
        <v>193</v>
      </c>
      <c r="O205" s="126"/>
      <c r="P205" s="141">
        <f t="shared" si="238"/>
        <v>-2.200000000000002E-2</v>
      </c>
      <c r="Q205" s="141">
        <f t="shared" si="238"/>
        <v>-1.8999999999999906E-2</v>
      </c>
      <c r="R205" s="141">
        <f t="shared" si="241"/>
        <v>-5.0000000000001155E-3</v>
      </c>
      <c r="S205" s="141">
        <f t="shared" ref="S205:S211" si="244">G205-F205</f>
        <v>-6.0000000000000053E-3</v>
      </c>
      <c r="T205" s="141">
        <f t="shared" ref="T205:T210" si="245">H205-G205</f>
        <v>-3.400000000000003E-2</v>
      </c>
      <c r="U205" s="141">
        <f t="shared" ref="U205:U210" si="246">I205-H205</f>
        <v>1.5000000000000124E-2</v>
      </c>
      <c r="V205" s="141">
        <f t="shared" ref="V205:V210" si="247">J205-I205</f>
        <v>-3.300000000000014E-2</v>
      </c>
      <c r="W205" s="141">
        <f t="shared" ref="W205:W210" si="248">K205-J205</f>
        <v>-2.2999999999999909E-2</v>
      </c>
      <c r="X205" s="141">
        <f t="shared" ref="X205:X209" si="249">L205-K205</f>
        <v>-1.0999999999999899E-2</v>
      </c>
      <c r="Y205" s="14"/>
      <c r="Z205" s="19" t="s">
        <v>193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2:36" x14ac:dyDescent="0.25">
      <c r="B206" s="20" t="s">
        <v>194</v>
      </c>
      <c r="C206" s="134">
        <v>1.4810000000000001</v>
      </c>
      <c r="D206" s="135">
        <v>1.458</v>
      </c>
      <c r="E206" s="135">
        <v>1.4430000000000001</v>
      </c>
      <c r="F206" s="135">
        <v>1.425</v>
      </c>
      <c r="G206" s="135">
        <v>1.405</v>
      </c>
      <c r="H206" s="135">
        <v>1.379</v>
      </c>
      <c r="I206" s="135">
        <v>1.3620000000000001</v>
      </c>
      <c r="J206" s="135">
        <v>1.351</v>
      </c>
      <c r="K206" s="135">
        <v>1.341</v>
      </c>
      <c r="L206" s="135">
        <v>1.3360000000000001</v>
      </c>
      <c r="N206" s="20" t="s">
        <v>194</v>
      </c>
      <c r="O206" s="146"/>
      <c r="P206" s="141">
        <f t="shared" si="238"/>
        <v>-2.3000000000000131E-2</v>
      </c>
      <c r="Q206" s="141">
        <f t="shared" si="238"/>
        <v>-1.4999999999999902E-2</v>
      </c>
      <c r="R206" s="141">
        <f t="shared" si="241"/>
        <v>-1.8000000000000016E-2</v>
      </c>
      <c r="S206" s="141">
        <f t="shared" si="244"/>
        <v>-2.0000000000000018E-2</v>
      </c>
      <c r="T206" s="141">
        <f t="shared" si="245"/>
        <v>-2.6000000000000023E-2</v>
      </c>
      <c r="U206" s="141">
        <f t="shared" si="246"/>
        <v>-1.6999999999999904E-2</v>
      </c>
      <c r="V206" s="141">
        <f t="shared" si="247"/>
        <v>-1.1000000000000121E-2</v>
      </c>
      <c r="W206" s="141">
        <f t="shared" si="248"/>
        <v>-1.0000000000000009E-2</v>
      </c>
      <c r="X206" s="141">
        <f t="shared" si="249"/>
        <v>-4.9999999999998934E-3</v>
      </c>
      <c r="Y206" s="14"/>
      <c r="Z206" s="20" t="s">
        <v>194</v>
      </c>
      <c r="AA206" s="120"/>
      <c r="AB206" s="120"/>
      <c r="AC206" s="11"/>
      <c r="AD206" s="11"/>
      <c r="AE206" s="11"/>
      <c r="AF206" s="11"/>
      <c r="AG206" s="11"/>
      <c r="AH206" s="11"/>
      <c r="AI206" s="11"/>
      <c r="AJ206" s="11"/>
    </row>
    <row r="207" spans="2:36" x14ac:dyDescent="0.25">
      <c r="B207" s="19" t="s">
        <v>195</v>
      </c>
      <c r="C207" s="134">
        <v>1.4810000000000001</v>
      </c>
      <c r="D207" s="135">
        <v>1.4530000000000001</v>
      </c>
      <c r="E207" s="135">
        <v>1.407</v>
      </c>
      <c r="F207" s="135">
        <v>1.39</v>
      </c>
      <c r="G207" s="135">
        <v>1.369</v>
      </c>
      <c r="H207" s="135">
        <v>1.353</v>
      </c>
      <c r="I207" s="135">
        <v>1.3420000000000001</v>
      </c>
      <c r="J207" s="135">
        <v>1.3320000000000001</v>
      </c>
      <c r="K207" s="135">
        <v>1.3320000000000001</v>
      </c>
      <c r="L207" s="135">
        <v>1.3220000000000001</v>
      </c>
      <c r="N207" s="19" t="s">
        <v>195</v>
      </c>
      <c r="O207" s="126"/>
      <c r="P207" s="141">
        <f t="shared" si="238"/>
        <v>-2.8000000000000025E-2</v>
      </c>
      <c r="Q207" s="141">
        <f t="shared" si="238"/>
        <v>-4.6000000000000041E-2</v>
      </c>
      <c r="R207" s="141">
        <f t="shared" si="241"/>
        <v>-1.7000000000000126E-2</v>
      </c>
      <c r="S207" s="141">
        <f t="shared" si="244"/>
        <v>-2.0999999999999908E-2</v>
      </c>
      <c r="T207" s="141">
        <f t="shared" si="245"/>
        <v>-1.6000000000000014E-2</v>
      </c>
      <c r="U207" s="141">
        <f t="shared" si="246"/>
        <v>-1.0999999999999899E-2</v>
      </c>
      <c r="V207" s="141">
        <f t="shared" si="247"/>
        <v>-1.0000000000000009E-2</v>
      </c>
      <c r="W207" s="141">
        <f t="shared" si="248"/>
        <v>0</v>
      </c>
      <c r="X207" s="141">
        <f t="shared" si="249"/>
        <v>-1.0000000000000009E-2</v>
      </c>
      <c r="Y207" s="14"/>
      <c r="Z207" s="19" t="s">
        <v>195</v>
      </c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</row>
    <row r="208" spans="2:36" x14ac:dyDescent="0.25">
      <c r="B208" s="20" t="s">
        <v>196</v>
      </c>
      <c r="C208" s="134">
        <v>1.4810000000000001</v>
      </c>
      <c r="D208" s="135">
        <v>1.446</v>
      </c>
      <c r="E208" s="135">
        <v>1.43</v>
      </c>
      <c r="F208" s="135">
        <v>1.4139999999999999</v>
      </c>
      <c r="G208" s="135">
        <v>1.3959999999999999</v>
      </c>
      <c r="H208" s="135">
        <v>1.37</v>
      </c>
      <c r="I208" s="135">
        <v>1.3380000000000001</v>
      </c>
      <c r="J208" s="135">
        <v>1.3540000000000001</v>
      </c>
      <c r="K208" s="135">
        <v>1.353</v>
      </c>
      <c r="L208" s="135">
        <v>1.3360000000000001</v>
      </c>
      <c r="N208" s="20" t="s">
        <v>196</v>
      </c>
      <c r="O208" s="126"/>
      <c r="P208" s="141">
        <f t="shared" ref="P208:P210" si="250">D208-C208</f>
        <v>-3.5000000000000142E-2</v>
      </c>
      <c r="Q208" s="141">
        <f t="shared" ref="Q208:Q210" si="251">E208-D208</f>
        <v>-1.6000000000000014E-2</v>
      </c>
      <c r="R208" s="141">
        <f t="shared" si="241"/>
        <v>-1.6000000000000014E-2</v>
      </c>
      <c r="S208" s="141">
        <f t="shared" si="244"/>
        <v>-1.8000000000000016E-2</v>
      </c>
      <c r="T208" s="141">
        <f t="shared" si="245"/>
        <v>-2.5999999999999801E-2</v>
      </c>
      <c r="U208" s="141">
        <f t="shared" si="246"/>
        <v>-3.2000000000000028E-2</v>
      </c>
      <c r="V208" s="141">
        <f t="shared" si="247"/>
        <v>1.6000000000000014E-2</v>
      </c>
      <c r="W208" s="141">
        <f t="shared" si="248"/>
        <v>-1.0000000000001119E-3</v>
      </c>
      <c r="X208" s="141">
        <f t="shared" si="249"/>
        <v>-1.6999999999999904E-2</v>
      </c>
      <c r="Y208" s="14"/>
      <c r="Z208" s="20" t="s">
        <v>196</v>
      </c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2:36" x14ac:dyDescent="0.25">
      <c r="B209" s="19" t="s">
        <v>197</v>
      </c>
      <c r="C209" s="134">
        <v>1.4810000000000001</v>
      </c>
      <c r="D209" s="135">
        <v>1.4570000000000001</v>
      </c>
      <c r="E209" s="135">
        <v>1.429</v>
      </c>
      <c r="F209" s="135">
        <v>1.3979999999999999</v>
      </c>
      <c r="G209" s="135">
        <v>1.373</v>
      </c>
      <c r="H209" s="135">
        <v>1.349</v>
      </c>
      <c r="I209" s="135">
        <v>1.357</v>
      </c>
      <c r="J209" s="135">
        <v>1.357</v>
      </c>
      <c r="K209" s="135">
        <v>1.361</v>
      </c>
      <c r="L209" s="135">
        <v>1.3540000000000001</v>
      </c>
      <c r="N209" s="19" t="s">
        <v>197</v>
      </c>
      <c r="O209" s="146"/>
      <c r="P209" s="141">
        <f t="shared" si="250"/>
        <v>-2.4000000000000021E-2</v>
      </c>
      <c r="Q209" s="141">
        <f t="shared" si="251"/>
        <v>-2.8000000000000025E-2</v>
      </c>
      <c r="R209" s="141">
        <f t="shared" si="241"/>
        <v>-3.1000000000000139E-2</v>
      </c>
      <c r="S209" s="141">
        <f t="shared" si="244"/>
        <v>-2.4999999999999911E-2</v>
      </c>
      <c r="T209" s="141">
        <f t="shared" si="245"/>
        <v>-2.4000000000000021E-2</v>
      </c>
      <c r="U209" s="141">
        <f t="shared" si="246"/>
        <v>8.0000000000000071E-3</v>
      </c>
      <c r="V209" s="141">
        <f t="shared" si="247"/>
        <v>0</v>
      </c>
      <c r="W209" s="141">
        <f t="shared" si="248"/>
        <v>4.0000000000000036E-3</v>
      </c>
      <c r="X209" s="141">
        <f t="shared" si="249"/>
        <v>-6.9999999999998952E-3</v>
      </c>
      <c r="Y209" s="14"/>
      <c r="Z209" s="19" t="s">
        <v>197</v>
      </c>
      <c r="AA209" s="121"/>
      <c r="AB209" s="121"/>
      <c r="AC209" s="27"/>
      <c r="AD209" s="27"/>
      <c r="AE209" s="27"/>
      <c r="AF209" s="27"/>
      <c r="AG209" s="27"/>
      <c r="AH209" s="27"/>
      <c r="AI209" s="27"/>
      <c r="AJ209" s="27"/>
    </row>
    <row r="210" spans="2:36" x14ac:dyDescent="0.25">
      <c r="B210" s="20" t="s">
        <v>198</v>
      </c>
      <c r="C210" s="134">
        <v>1.4810000000000001</v>
      </c>
      <c r="D210" s="135">
        <v>1.4530000000000001</v>
      </c>
      <c r="E210" s="135">
        <v>1.4350000000000001</v>
      </c>
      <c r="F210" s="135">
        <v>1.4159999999999999</v>
      </c>
      <c r="G210" s="135">
        <v>1.4219999999999999</v>
      </c>
      <c r="H210" s="135">
        <v>1.387</v>
      </c>
      <c r="I210" s="135">
        <v>1.367</v>
      </c>
      <c r="J210" s="135">
        <v>1.3560000000000001</v>
      </c>
      <c r="K210" s="135">
        <v>1.3580000000000001</v>
      </c>
      <c r="L210" s="135"/>
      <c r="N210" s="20" t="s">
        <v>198</v>
      </c>
      <c r="O210" s="126"/>
      <c r="P210" s="141">
        <f t="shared" si="250"/>
        <v>-2.8000000000000025E-2</v>
      </c>
      <c r="Q210" s="141">
        <f t="shared" si="251"/>
        <v>-1.8000000000000016E-2</v>
      </c>
      <c r="R210" s="141">
        <f t="shared" si="241"/>
        <v>-1.9000000000000128E-2</v>
      </c>
      <c r="S210" s="141">
        <f t="shared" si="244"/>
        <v>6.0000000000000053E-3</v>
      </c>
      <c r="T210" s="141">
        <f t="shared" si="245"/>
        <v>-3.499999999999992E-2</v>
      </c>
      <c r="U210" s="141">
        <f t="shared" si="246"/>
        <v>-2.0000000000000018E-2</v>
      </c>
      <c r="V210" s="141">
        <f t="shared" si="247"/>
        <v>-1.0999999999999899E-2</v>
      </c>
      <c r="W210" s="141">
        <f t="shared" si="248"/>
        <v>2.0000000000000018E-3</v>
      </c>
      <c r="X210" s="126"/>
      <c r="Y210" s="14"/>
      <c r="Z210" s="20" t="s">
        <v>198</v>
      </c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2:36" x14ac:dyDescent="0.25">
      <c r="B211" s="19" t="s">
        <v>199</v>
      </c>
      <c r="C211" s="134">
        <v>1.4810000000000001</v>
      </c>
      <c r="D211" s="135"/>
      <c r="E211" s="135">
        <v>1.46</v>
      </c>
      <c r="F211" s="135">
        <v>1.4470000000000001</v>
      </c>
      <c r="G211" s="135">
        <v>1.4350000000000001</v>
      </c>
      <c r="H211" s="135"/>
      <c r="I211" s="135"/>
      <c r="J211" s="135"/>
      <c r="K211" s="135"/>
      <c r="L211" s="135"/>
      <c r="N211" s="19" t="s">
        <v>199</v>
      </c>
      <c r="O211" s="126"/>
      <c r="P211" s="126"/>
      <c r="Q211" s="126"/>
      <c r="R211" s="141">
        <f t="shared" si="241"/>
        <v>-1.2999999999999901E-2</v>
      </c>
      <c r="S211" s="141">
        <f t="shared" si="244"/>
        <v>-1.2000000000000011E-2</v>
      </c>
      <c r="T211" s="126"/>
      <c r="U211" s="126"/>
      <c r="V211" s="126"/>
      <c r="W211" s="126"/>
      <c r="X211" s="126"/>
      <c r="Y211" s="14"/>
      <c r="Z211" s="19" t="s">
        <v>199</v>
      </c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</row>
    <row r="212" spans="2:36" x14ac:dyDescent="0.25">
      <c r="B212" s="20" t="s">
        <v>200</v>
      </c>
      <c r="C212" s="134">
        <v>1.4810000000000001</v>
      </c>
      <c r="D212" s="135">
        <v>1.4610000000000001</v>
      </c>
      <c r="E212" s="135">
        <v>1.4370000000000001</v>
      </c>
      <c r="F212" s="135">
        <v>1.411</v>
      </c>
      <c r="G212" s="135"/>
      <c r="H212" s="135"/>
      <c r="I212" s="135"/>
      <c r="J212" s="135">
        <v>1.3640000000000001</v>
      </c>
      <c r="K212" s="135">
        <v>1.333</v>
      </c>
      <c r="L212" s="135">
        <v>1.3180000000000001</v>
      </c>
      <c r="N212" s="20" t="s">
        <v>200</v>
      </c>
      <c r="O212" s="126"/>
      <c r="P212" s="141">
        <f t="shared" ref="P212:Q214" si="252">D212-C212</f>
        <v>-2.0000000000000018E-2</v>
      </c>
      <c r="Q212" s="141">
        <f t="shared" si="252"/>
        <v>-2.4000000000000021E-2</v>
      </c>
      <c r="R212" s="141">
        <f t="shared" si="241"/>
        <v>-2.6000000000000023E-2</v>
      </c>
      <c r="S212" s="126"/>
      <c r="T212" s="126"/>
      <c r="U212" s="126"/>
      <c r="V212" s="126"/>
      <c r="W212" s="141">
        <f t="shared" ref="W212:X212" si="253">K212-J212</f>
        <v>-3.1000000000000139E-2</v>
      </c>
      <c r="X212" s="141">
        <f t="shared" si="253"/>
        <v>-1.4999999999999902E-2</v>
      </c>
      <c r="Y212" s="14"/>
      <c r="Z212" s="20" t="s">
        <v>200</v>
      </c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2:36" x14ac:dyDescent="0.25">
      <c r="B213" s="19" t="s">
        <v>201</v>
      </c>
      <c r="C213" s="134">
        <v>1.482</v>
      </c>
      <c r="D213" s="135">
        <v>1.4610000000000001</v>
      </c>
      <c r="E213" s="135">
        <v>1.4470000000000001</v>
      </c>
      <c r="F213" s="135">
        <v>1.417</v>
      </c>
      <c r="G213" s="135">
        <v>1.415</v>
      </c>
      <c r="H213" s="135">
        <v>1.39</v>
      </c>
      <c r="I213" s="135">
        <v>1.3759999999999999</v>
      </c>
      <c r="J213" s="135">
        <v>1.373</v>
      </c>
      <c r="K213" s="135"/>
      <c r="L213" s="135"/>
      <c r="N213" s="19" t="s">
        <v>201</v>
      </c>
      <c r="O213" s="126"/>
      <c r="P213" s="141">
        <f t="shared" si="252"/>
        <v>-2.0999999999999908E-2</v>
      </c>
      <c r="Q213" s="141">
        <f t="shared" si="252"/>
        <v>-1.4000000000000012E-2</v>
      </c>
      <c r="R213" s="141">
        <f t="shared" si="241"/>
        <v>-3.0000000000000027E-2</v>
      </c>
      <c r="S213" s="141">
        <f t="shared" ref="S213:V214" si="254">G213-F213</f>
        <v>-2.0000000000000018E-3</v>
      </c>
      <c r="T213" s="141">
        <f t="shared" si="254"/>
        <v>-2.5000000000000133E-2</v>
      </c>
      <c r="U213" s="141">
        <f t="shared" si="254"/>
        <v>-1.4000000000000012E-2</v>
      </c>
      <c r="V213" s="141">
        <f t="shared" si="254"/>
        <v>-2.9999999999998916E-3</v>
      </c>
      <c r="W213" s="126"/>
      <c r="X213" s="126"/>
      <c r="Y213" s="14"/>
      <c r="Z213" s="19" t="s">
        <v>201</v>
      </c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</row>
    <row r="214" spans="2:36" x14ac:dyDescent="0.25">
      <c r="B214" s="20" t="s">
        <v>202</v>
      </c>
      <c r="C214" s="134">
        <v>1.482</v>
      </c>
      <c r="D214" s="135">
        <v>1.4470000000000001</v>
      </c>
      <c r="E214" s="135">
        <v>1.4370000000000001</v>
      </c>
      <c r="F214" s="135">
        <v>1.3979999999999999</v>
      </c>
      <c r="G214" s="135">
        <v>1.389</v>
      </c>
      <c r="H214" s="135">
        <v>1.357</v>
      </c>
      <c r="I214" s="135">
        <v>1.363</v>
      </c>
      <c r="J214" s="135">
        <v>1.335</v>
      </c>
      <c r="K214" s="135">
        <v>1.333</v>
      </c>
      <c r="L214" s="135">
        <v>1.333</v>
      </c>
      <c r="N214" s="20" t="s">
        <v>202</v>
      </c>
      <c r="O214" s="126"/>
      <c r="P214" s="141">
        <f t="shared" si="252"/>
        <v>-3.499999999999992E-2</v>
      </c>
      <c r="Q214" s="141">
        <f t="shared" si="252"/>
        <v>-1.0000000000000009E-2</v>
      </c>
      <c r="R214" s="141">
        <f t="shared" ref="R214" si="255">F214-E214</f>
        <v>-3.9000000000000146E-2</v>
      </c>
      <c r="S214" s="141">
        <f t="shared" si="254"/>
        <v>-8.999999999999897E-3</v>
      </c>
      <c r="T214" s="141">
        <f t="shared" si="254"/>
        <v>-3.2000000000000028E-2</v>
      </c>
      <c r="U214" s="141">
        <f t="shared" si="254"/>
        <v>6.0000000000000053E-3</v>
      </c>
      <c r="V214" s="141">
        <f t="shared" si="254"/>
        <v>-2.8000000000000025E-2</v>
      </c>
      <c r="W214" s="141">
        <f t="shared" ref="W214:X214" si="256">K214-J214</f>
        <v>-2.0000000000000018E-3</v>
      </c>
      <c r="X214" s="141">
        <f t="shared" si="256"/>
        <v>0</v>
      </c>
      <c r="Y214" s="14"/>
      <c r="Z214" s="20" t="s">
        <v>202</v>
      </c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2:36" x14ac:dyDescent="0.25">
      <c r="Y215" s="14"/>
    </row>
    <row r="216" spans="2:36" x14ac:dyDescent="0.25">
      <c r="B216" s="26" t="s">
        <v>203</v>
      </c>
      <c r="C216" s="27">
        <f t="shared" ref="C216:L216" si="257">AVERAGE(C115:C214)</f>
        <v>1.4701099999999991</v>
      </c>
      <c r="D216" s="27">
        <f t="shared" si="257"/>
        <v>1.4487708333333325</v>
      </c>
      <c r="E216" s="27">
        <f t="shared" si="257"/>
        <v>1.4314130434782613</v>
      </c>
      <c r="F216" s="27">
        <f t="shared" si="257"/>
        <v>1.4120919540229886</v>
      </c>
      <c r="G216" s="27">
        <f t="shared" si="257"/>
        <v>1.3954146341463414</v>
      </c>
      <c r="H216" s="27">
        <f t="shared" si="257"/>
        <v>1.3717887323943667</v>
      </c>
      <c r="I216" s="27">
        <f t="shared" si="257"/>
        <v>1.3584000000000001</v>
      </c>
      <c r="J216" s="27">
        <f t="shared" si="257"/>
        <v>1.3492238805970145</v>
      </c>
      <c r="K216" s="27">
        <f t="shared" si="257"/>
        <v>1.3423636363636358</v>
      </c>
      <c r="L216" s="27">
        <f t="shared" si="257"/>
        <v>1.3349814814814815</v>
      </c>
      <c r="N216" s="26" t="s">
        <v>203</v>
      </c>
      <c r="O216" s="126"/>
      <c r="P216" s="136">
        <f t="shared" ref="P216:X216" si="258">AVERAGE(P115:P214)</f>
        <v>-2.1218750000000019E-2</v>
      </c>
      <c r="Q216" s="136">
        <f t="shared" si="258"/>
        <v>-1.7340659340659346E-2</v>
      </c>
      <c r="R216" s="136">
        <f t="shared" si="258"/>
        <v>-2.059302325581398E-2</v>
      </c>
      <c r="S216" s="136">
        <f t="shared" si="258"/>
        <v>-1.5924050632911378E-2</v>
      </c>
      <c r="T216" s="136">
        <f t="shared" si="258"/>
        <v>-1.9478260869565191E-2</v>
      </c>
      <c r="U216" s="136">
        <f t="shared" si="258"/>
        <v>-1.093548387096773E-2</v>
      </c>
      <c r="V216" s="136">
        <f t="shared" si="258"/>
        <v>-9.2542372881356007E-3</v>
      </c>
      <c r="W216" s="136">
        <f t="shared" si="258"/>
        <v>-6.7000000000000063E-3</v>
      </c>
      <c r="X216" s="136">
        <f t="shared" si="258"/>
        <v>-5.67924528301885E-3</v>
      </c>
      <c r="Y216" s="14"/>
      <c r="Z216" s="26" t="s">
        <v>203</v>
      </c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</row>
    <row r="217" spans="2:36" x14ac:dyDescent="0.25">
      <c r="B217" s="26" t="s">
        <v>204</v>
      </c>
      <c r="C217" s="27">
        <f t="shared" ref="C217:L217" si="259">STDEV(C115:C214)</f>
        <v>1.0341536333513214E-2</v>
      </c>
      <c r="D217" s="27">
        <f t="shared" si="259"/>
        <v>1.4791519025702514E-2</v>
      </c>
      <c r="E217" s="27">
        <f t="shared" si="259"/>
        <v>1.7854818768971444E-2</v>
      </c>
      <c r="F217" s="27">
        <f t="shared" si="259"/>
        <v>2.5627761193904853E-2</v>
      </c>
      <c r="G217" s="27">
        <f t="shared" si="259"/>
        <v>2.6773375027409705E-2</v>
      </c>
      <c r="H217" s="27">
        <f t="shared" si="259"/>
        <v>2.1734051948141313E-2</v>
      </c>
      <c r="I217" s="27">
        <f t="shared" si="259"/>
        <v>1.9353455763764755E-2</v>
      </c>
      <c r="J217" s="27">
        <f t="shared" si="259"/>
        <v>1.9710650017357084E-2</v>
      </c>
      <c r="K217" s="27">
        <f t="shared" si="259"/>
        <v>2.0286134987406373E-2</v>
      </c>
      <c r="L217" s="27">
        <f t="shared" si="259"/>
        <v>1.7482595917882253E-2</v>
      </c>
      <c r="N217" s="30" t="s">
        <v>204</v>
      </c>
      <c r="O217" s="126"/>
      <c r="P217" s="136">
        <f t="shared" ref="P217:X217" si="260">STDEV(P115:P214)</f>
        <v>1.2343507242782815E-2</v>
      </c>
      <c r="Q217" s="136">
        <f t="shared" si="260"/>
        <v>9.9757704021291183E-3</v>
      </c>
      <c r="R217" s="136">
        <f t="shared" si="260"/>
        <v>1.1683450242797447E-2</v>
      </c>
      <c r="S217" s="136">
        <f t="shared" si="260"/>
        <v>1.170445033912286E-2</v>
      </c>
      <c r="T217" s="136">
        <f t="shared" si="260"/>
        <v>1.1637425295965651E-2</v>
      </c>
      <c r="U217" s="136">
        <f t="shared" si="260"/>
        <v>1.1070372463622974E-2</v>
      </c>
      <c r="V217" s="136">
        <f t="shared" si="260"/>
        <v>1.1119404009609965E-2</v>
      </c>
      <c r="W217" s="136">
        <f t="shared" si="260"/>
        <v>9.6853900107851595E-3</v>
      </c>
      <c r="X217" s="136">
        <f t="shared" si="260"/>
        <v>1.0321325170035226E-2</v>
      </c>
      <c r="Y217" s="14"/>
      <c r="Z217" s="30" t="s">
        <v>204</v>
      </c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</row>
    <row r="218" spans="2:36" x14ac:dyDescent="0.25">
      <c r="B218" s="26" t="s">
        <v>205</v>
      </c>
      <c r="C218" s="27">
        <f t="shared" ref="C218:L218" si="261">MEDIAN(C115:C214)</f>
        <v>1.4730000000000001</v>
      </c>
      <c r="D218" s="27">
        <f t="shared" si="261"/>
        <v>1.4485000000000001</v>
      </c>
      <c r="E218" s="27">
        <f t="shared" si="261"/>
        <v>1.4330000000000001</v>
      </c>
      <c r="F218" s="27">
        <f t="shared" si="261"/>
        <v>1.4139999999999999</v>
      </c>
      <c r="G218" s="27">
        <f t="shared" si="261"/>
        <v>1.3959999999999999</v>
      </c>
      <c r="H218" s="27">
        <f t="shared" si="261"/>
        <v>1.37</v>
      </c>
      <c r="I218" s="27">
        <f t="shared" si="261"/>
        <v>1.3580000000000001</v>
      </c>
      <c r="J218" s="27">
        <f t="shared" si="261"/>
        <v>1.35</v>
      </c>
      <c r="K218" s="27">
        <f t="shared" si="261"/>
        <v>1.341</v>
      </c>
      <c r="L218" s="27">
        <f t="shared" si="261"/>
        <v>1.3325</v>
      </c>
      <c r="N218" s="26" t="s">
        <v>205</v>
      </c>
      <c r="O218" s="126"/>
      <c r="P218" s="136">
        <f t="shared" ref="P218:T218" si="262">MEDIAN(P115:P214)</f>
        <v>-2.2500000000000075E-2</v>
      </c>
      <c r="Q218" s="136">
        <f t="shared" si="262"/>
        <v>-1.6000000000000014E-2</v>
      </c>
      <c r="R218" s="136">
        <f t="shared" si="262"/>
        <v>-2.0000000000000018E-2</v>
      </c>
      <c r="S218" s="136">
        <f t="shared" si="262"/>
        <v>-1.8000000000000016E-2</v>
      </c>
      <c r="T218" s="136">
        <f t="shared" si="262"/>
        <v>-2.0000000000000018E-2</v>
      </c>
      <c r="U218" s="136">
        <f>MEDIAN(U115:U214)</f>
        <v>-1.1000000000000121E-2</v>
      </c>
      <c r="V218" s="136">
        <f t="shared" ref="V218:X218" si="263">MEDIAN(V115:V214)</f>
        <v>-8.0000000000000071E-3</v>
      </c>
      <c r="W218" s="136">
        <f t="shared" si="263"/>
        <v>-5.5000000000000604E-3</v>
      </c>
      <c r="X218" s="136">
        <f t="shared" si="263"/>
        <v>-6.0000000000000053E-3</v>
      </c>
      <c r="Y218" s="14"/>
      <c r="Z218" s="26" t="s">
        <v>205</v>
      </c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</row>
    <row r="219" spans="2:36" x14ac:dyDescent="0.25">
      <c r="B219" s="26" t="s">
        <v>206</v>
      </c>
      <c r="C219" s="27">
        <f>MIN(C115:C214)</f>
        <v>1.42</v>
      </c>
      <c r="D219" s="27">
        <f t="shared" ref="D219:L219" si="264">MIN(D115:D214)</f>
        <v>1.4039999999999999</v>
      </c>
      <c r="E219" s="27">
        <f t="shared" si="264"/>
        <v>1.383</v>
      </c>
      <c r="F219" s="27">
        <f t="shared" si="264"/>
        <v>1.355</v>
      </c>
      <c r="G219" s="27">
        <f t="shared" si="264"/>
        <v>1.3440000000000001</v>
      </c>
      <c r="H219" s="27">
        <f t="shared" si="264"/>
        <v>1.3260000000000001</v>
      </c>
      <c r="I219" s="27">
        <f t="shared" si="264"/>
        <v>1.321</v>
      </c>
      <c r="J219" s="27">
        <f t="shared" si="264"/>
        <v>1.306</v>
      </c>
      <c r="K219" s="27">
        <f t="shared" si="264"/>
        <v>1.306</v>
      </c>
      <c r="L219" s="27">
        <f t="shared" si="264"/>
        <v>1.2969999999999999</v>
      </c>
      <c r="N219" s="30" t="s">
        <v>206</v>
      </c>
      <c r="O219" s="27"/>
      <c r="P219" s="132">
        <f t="shared" ref="P219:X219" si="265">MIN(P115:P214)</f>
        <v>-7.1000000000000174E-2</v>
      </c>
      <c r="Q219" s="132">
        <f t="shared" si="265"/>
        <v>-4.6000000000000041E-2</v>
      </c>
      <c r="R219" s="132">
        <f t="shared" si="265"/>
        <v>-5.7000000000000162E-2</v>
      </c>
      <c r="S219" s="132">
        <f t="shared" si="265"/>
        <v>-4.0000000000000036E-2</v>
      </c>
      <c r="T219" s="132">
        <f t="shared" si="265"/>
        <v>-5.3999999999999826E-2</v>
      </c>
      <c r="U219" s="132">
        <f t="shared" si="265"/>
        <v>-4.3999999999999817E-2</v>
      </c>
      <c r="V219" s="132">
        <f t="shared" si="265"/>
        <v>-3.300000000000014E-2</v>
      </c>
      <c r="W219" s="132">
        <f t="shared" si="265"/>
        <v>-3.400000000000003E-2</v>
      </c>
      <c r="X219" s="132">
        <f t="shared" si="265"/>
        <v>-5.2000000000000046E-2</v>
      </c>
      <c r="Y219" s="14"/>
      <c r="Z219" s="30" t="s">
        <v>206</v>
      </c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</row>
    <row r="220" spans="2:36" x14ac:dyDescent="0.25">
      <c r="B220" s="26" t="s">
        <v>207</v>
      </c>
      <c r="C220" s="27">
        <f>MAX(C115:C214)</f>
        <v>1.482</v>
      </c>
      <c r="D220" s="27">
        <f t="shared" ref="D220:L220" si="266">MAX(D115:D214)</f>
        <v>1.5049999999999999</v>
      </c>
      <c r="E220" s="27">
        <f t="shared" si="266"/>
        <v>1.4870000000000001</v>
      </c>
      <c r="F220" s="27">
        <f t="shared" si="266"/>
        <v>1.5329999999999999</v>
      </c>
      <c r="G220" s="27">
        <f t="shared" si="266"/>
        <v>1.4910000000000001</v>
      </c>
      <c r="H220" s="27">
        <f t="shared" si="266"/>
        <v>1.4379999999999999</v>
      </c>
      <c r="I220" s="27">
        <f t="shared" si="266"/>
        <v>1.4119999999999999</v>
      </c>
      <c r="J220" s="27">
        <f t="shared" si="266"/>
        <v>1.3979999999999999</v>
      </c>
      <c r="K220" s="27">
        <f t="shared" si="266"/>
        <v>1.401</v>
      </c>
      <c r="L220" s="27">
        <f t="shared" si="266"/>
        <v>1.379</v>
      </c>
      <c r="N220" s="26" t="s">
        <v>207</v>
      </c>
      <c r="O220" s="27" t="s">
        <v>212</v>
      </c>
      <c r="P220" s="132">
        <f>MAX(P115:P214)</f>
        <v>2.4999999999999911E-2</v>
      </c>
      <c r="Q220" s="132">
        <f t="shared" ref="Q220:W220" si="267">MAX(Q115:Q214)</f>
        <v>1.0000000000001119E-3</v>
      </c>
      <c r="R220" s="132">
        <f t="shared" si="267"/>
        <v>6.0000000000000053E-3</v>
      </c>
      <c r="S220" s="132">
        <f t="shared" si="267"/>
        <v>3.2000000000000028E-2</v>
      </c>
      <c r="T220" s="132">
        <f t="shared" si="267"/>
        <v>6.0000000000000053E-3</v>
      </c>
      <c r="U220" s="132">
        <f t="shared" si="267"/>
        <v>1.8999999999999906E-2</v>
      </c>
      <c r="V220" s="132">
        <f t="shared" si="267"/>
        <v>2.6999999999999913E-2</v>
      </c>
      <c r="W220" s="132">
        <f t="shared" si="267"/>
        <v>1.4000000000000012E-2</v>
      </c>
      <c r="X220" s="132">
        <f>MAX(X115:X214)</f>
        <v>1.4000000000000012E-2</v>
      </c>
      <c r="Y220" s="14"/>
      <c r="Z220" s="26" t="s">
        <v>207</v>
      </c>
      <c r="AA220" s="27" t="s">
        <v>212</v>
      </c>
      <c r="AB220" s="27"/>
      <c r="AC220" s="27"/>
      <c r="AD220" s="27"/>
      <c r="AE220" s="27"/>
      <c r="AF220" s="27"/>
      <c r="AG220" s="27"/>
      <c r="AH220" s="27"/>
      <c r="AI220" s="27"/>
      <c r="AJ220" s="27"/>
    </row>
    <row r="221" spans="2:36" x14ac:dyDescent="0.25">
      <c r="B221" s="28" t="s">
        <v>208</v>
      </c>
      <c r="C221" s="26">
        <f>COUNT(C115:C214)</f>
        <v>100</v>
      </c>
      <c r="D221" s="26">
        <f t="shared" ref="D221:L221" si="268">COUNT(D115:D214)</f>
        <v>96</v>
      </c>
      <c r="E221" s="26">
        <f t="shared" si="268"/>
        <v>92</v>
      </c>
      <c r="F221" s="26">
        <f t="shared" si="268"/>
        <v>87</v>
      </c>
      <c r="G221" s="26">
        <f t="shared" si="268"/>
        <v>82</v>
      </c>
      <c r="H221" s="26">
        <f t="shared" si="268"/>
        <v>71</v>
      </c>
      <c r="I221" s="26">
        <f t="shared" si="268"/>
        <v>65</v>
      </c>
      <c r="J221" s="26">
        <f t="shared" si="268"/>
        <v>67</v>
      </c>
      <c r="K221" s="26">
        <f t="shared" si="268"/>
        <v>66</v>
      </c>
      <c r="L221" s="26">
        <f t="shared" si="268"/>
        <v>54</v>
      </c>
      <c r="N221" s="32" t="s">
        <v>208</v>
      </c>
      <c r="O221" s="27"/>
      <c r="P221" s="2">
        <f t="shared" ref="P221:X221" si="269">COUNT(P115:P214)</f>
        <v>96</v>
      </c>
      <c r="Q221" s="2">
        <f t="shared" si="269"/>
        <v>91</v>
      </c>
      <c r="R221" s="2">
        <f t="shared" si="269"/>
        <v>86</v>
      </c>
      <c r="S221" s="2">
        <f t="shared" si="269"/>
        <v>79</v>
      </c>
      <c r="T221" s="2">
        <f t="shared" si="269"/>
        <v>69</v>
      </c>
      <c r="U221" s="2">
        <f t="shared" si="269"/>
        <v>62</v>
      </c>
      <c r="V221" s="2">
        <f t="shared" si="269"/>
        <v>59</v>
      </c>
      <c r="W221" s="2">
        <f t="shared" si="269"/>
        <v>60</v>
      </c>
      <c r="X221" s="2">
        <f t="shared" si="269"/>
        <v>53</v>
      </c>
      <c r="Y221" s="14"/>
      <c r="Z221" s="32" t="s">
        <v>208</v>
      </c>
      <c r="AA221" s="27"/>
      <c r="AB221" s="26"/>
      <c r="AC221" s="26"/>
      <c r="AD221" s="26"/>
      <c r="AE221" s="26"/>
      <c r="AF221" s="26"/>
      <c r="AG221" s="26"/>
      <c r="AH221" s="26"/>
      <c r="AI221" s="26"/>
      <c r="AJ221" s="26"/>
    </row>
  </sheetData>
  <mergeCells count="9">
    <mergeCell ref="Z2:Z3"/>
    <mergeCell ref="AA2:AJ2"/>
    <mergeCell ref="Z113:Z114"/>
    <mergeCell ref="AA113:AJ113"/>
    <mergeCell ref="B2:B3"/>
    <mergeCell ref="C2:L2"/>
    <mergeCell ref="B113:B114"/>
    <mergeCell ref="C113:L113"/>
    <mergeCell ref="O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zoomScale="25" zoomScaleNormal="25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AL84" sqref="AL84"/>
    </sheetView>
  </sheetViews>
  <sheetFormatPr defaultRowHeight="15" x14ac:dyDescent="0.25"/>
  <cols>
    <col min="1" max="1" width="9.140625" style="149"/>
    <col min="2" max="2" width="4.140625" style="149" bestFit="1" customWidth="1"/>
    <col min="3" max="3" width="9.140625" style="149"/>
    <col min="4" max="4" width="8.5703125" style="149" bestFit="1" customWidth="1"/>
    <col min="5" max="5" width="12.7109375" style="149" bestFit="1" customWidth="1"/>
    <col min="6" max="6" width="17.28515625" style="149" customWidth="1"/>
    <col min="7" max="7" width="11.7109375" style="149" bestFit="1" customWidth="1"/>
    <col min="8" max="8" width="12.7109375" style="149" bestFit="1" customWidth="1"/>
    <col min="9" max="9" width="11" style="149" bestFit="1" customWidth="1"/>
    <col min="10" max="10" width="15.42578125" style="149" bestFit="1" customWidth="1"/>
    <col min="11" max="16384" width="9.140625" style="149"/>
  </cols>
  <sheetData>
    <row r="1" spans="1:12" x14ac:dyDescent="0.25">
      <c r="A1" s="149" t="s">
        <v>459</v>
      </c>
      <c r="B1" s="149" t="s">
        <v>297</v>
      </c>
      <c r="C1" s="149" t="s">
        <v>294</v>
      </c>
      <c r="D1" s="149" t="s">
        <v>457</v>
      </c>
      <c r="E1" s="149" t="s">
        <v>448</v>
      </c>
      <c r="F1" s="149" t="s">
        <v>458</v>
      </c>
      <c r="G1" s="149" t="s">
        <v>449</v>
      </c>
      <c r="H1" s="149" t="s">
        <v>450</v>
      </c>
      <c r="I1" s="149" t="s">
        <v>451</v>
      </c>
      <c r="J1" s="149" t="s">
        <v>466</v>
      </c>
    </row>
    <row r="2" spans="1:12" x14ac:dyDescent="0.25">
      <c r="A2" s="149" t="s">
        <v>460</v>
      </c>
      <c r="B2" s="149">
        <v>1</v>
      </c>
      <c r="C2" s="149">
        <v>8</v>
      </c>
      <c r="D2" s="149">
        <v>29924</v>
      </c>
      <c r="E2" s="149">
        <v>-0.15517228699999999</v>
      </c>
      <c r="F2" s="150">
        <f>E16-E2</f>
        <v>4.2526279999999805E-3</v>
      </c>
      <c r="G2" s="149">
        <v>-0.22908218</v>
      </c>
      <c r="H2" s="149">
        <v>-9.5899127099999995E-2</v>
      </c>
      <c r="I2" s="149">
        <v>0.13318305999999999</v>
      </c>
      <c r="K2" s="154"/>
      <c r="L2" s="154" t="s">
        <v>452</v>
      </c>
    </row>
    <row r="3" spans="1:12" x14ac:dyDescent="0.25">
      <c r="A3" s="149" t="s">
        <v>460</v>
      </c>
      <c r="B3" s="149">
        <v>1</v>
      </c>
      <c r="C3" s="149">
        <v>9</v>
      </c>
      <c r="D3" s="149">
        <v>50984</v>
      </c>
      <c r="E3" s="149">
        <v>-0.114259376</v>
      </c>
      <c r="F3" s="150">
        <f t="shared" ref="F3:F15" si="0">E17-E3</f>
        <v>-2.4259870000000044E-3</v>
      </c>
      <c r="G3" s="149">
        <v>-0.1759928</v>
      </c>
      <c r="H3" s="149">
        <v>-6.6033979800000003E-2</v>
      </c>
      <c r="I3" s="149">
        <v>0.10995882</v>
      </c>
      <c r="K3" s="154"/>
      <c r="L3" s="154" t="s">
        <v>453</v>
      </c>
    </row>
    <row r="4" spans="1:12" x14ac:dyDescent="0.25">
      <c r="A4" s="149" t="s">
        <v>460</v>
      </c>
      <c r="B4" s="149">
        <v>1</v>
      </c>
      <c r="C4" s="149">
        <v>10</v>
      </c>
      <c r="D4" s="149">
        <v>66938</v>
      </c>
      <c r="E4" s="149">
        <v>-9.4497123000000002E-2</v>
      </c>
      <c r="F4" s="150">
        <f t="shared" si="0"/>
        <v>-6.7391899999999921E-3</v>
      </c>
      <c r="G4" s="172">
        <v>-0.14573211</v>
      </c>
      <c r="H4" s="172">
        <v>-5.5020321800000001E-2</v>
      </c>
      <c r="I4" s="149">
        <v>9.071179E-2</v>
      </c>
      <c r="J4" s="155">
        <f>E31-E4</f>
        <v>7.1497122999999996E-2</v>
      </c>
      <c r="K4" s="154"/>
      <c r="L4" s="154" t="s">
        <v>454</v>
      </c>
    </row>
    <row r="5" spans="1:12" x14ac:dyDescent="0.25">
      <c r="A5" s="149" t="s">
        <v>460</v>
      </c>
      <c r="B5" s="149">
        <v>1</v>
      </c>
      <c r="C5" s="149">
        <v>11</v>
      </c>
      <c r="D5" s="149">
        <v>73389</v>
      </c>
      <c r="E5" s="149">
        <v>-6.9873735000000006E-2</v>
      </c>
      <c r="F5" s="150">
        <f t="shared" si="0"/>
        <v>-5.4331339999999922E-3</v>
      </c>
      <c r="G5" s="172">
        <v>-0.11637001</v>
      </c>
      <c r="H5" s="172">
        <v>-3.5154588899999999E-2</v>
      </c>
      <c r="I5" s="149">
        <v>8.1215419999999997E-2</v>
      </c>
      <c r="J5" s="155">
        <f t="shared" ref="J5:J12" si="1">E32-E5</f>
        <v>5.3873735000000006E-2</v>
      </c>
      <c r="K5" s="154"/>
      <c r="L5" s="154" t="s">
        <v>455</v>
      </c>
    </row>
    <row r="6" spans="1:12" x14ac:dyDescent="0.25">
      <c r="A6" s="149" t="s">
        <v>460</v>
      </c>
      <c r="B6" s="149">
        <v>1</v>
      </c>
      <c r="C6" s="149">
        <v>12</v>
      </c>
      <c r="D6" s="149">
        <v>71402</v>
      </c>
      <c r="E6" s="149">
        <v>-7.7401125000000001E-2</v>
      </c>
      <c r="F6" s="150">
        <f t="shared" si="0"/>
        <v>1.5265865000000003E-2</v>
      </c>
      <c r="G6" s="172">
        <v>-0.12026487</v>
      </c>
      <c r="H6" s="172">
        <v>-4.3186627300000002E-2</v>
      </c>
      <c r="I6" s="149">
        <v>7.7078240000000006E-2</v>
      </c>
      <c r="J6" s="155">
        <f t="shared" si="1"/>
        <v>5.7401124999999997E-2</v>
      </c>
      <c r="K6" s="154"/>
      <c r="L6" s="154" t="s">
        <v>456</v>
      </c>
    </row>
    <row r="7" spans="1:12" x14ac:dyDescent="0.25">
      <c r="A7" s="149" t="s">
        <v>460</v>
      </c>
      <c r="B7" s="149">
        <v>1</v>
      </c>
      <c r="C7" s="149">
        <v>13</v>
      </c>
      <c r="D7" s="149">
        <v>68091</v>
      </c>
      <c r="E7" s="149">
        <v>-6.5435360999999997E-2</v>
      </c>
      <c r="F7" s="150">
        <f t="shared" si="0"/>
        <v>3.0761258E-2</v>
      </c>
      <c r="G7" s="172">
        <v>-0.10091346</v>
      </c>
      <c r="H7" s="172">
        <v>-3.6573756399999997E-2</v>
      </c>
      <c r="I7" s="149">
        <v>6.43397E-2</v>
      </c>
      <c r="J7" s="155">
        <f t="shared" si="1"/>
        <v>4.7435360999999995E-2</v>
      </c>
      <c r="L7" s="149" t="s">
        <v>462</v>
      </c>
    </row>
    <row r="8" spans="1:12" x14ac:dyDescent="0.25">
      <c r="A8" s="149" t="s">
        <v>460</v>
      </c>
      <c r="B8" s="149">
        <v>1</v>
      </c>
      <c r="C8" s="149">
        <v>14</v>
      </c>
      <c r="D8" s="149">
        <v>59442</v>
      </c>
      <c r="E8" s="149">
        <v>-5.5759106000000003E-2</v>
      </c>
      <c r="F8" s="150">
        <f t="shared" si="0"/>
        <v>3.2810172999999998E-2</v>
      </c>
      <c r="G8" s="172">
        <v>-8.5479150000000004E-2</v>
      </c>
      <c r="H8" s="172">
        <v>-3.0905787800000001E-2</v>
      </c>
      <c r="I8" s="149">
        <v>5.4573360000000001E-2</v>
      </c>
      <c r="J8" s="155">
        <f t="shared" si="1"/>
        <v>3.5759105999999999E-2</v>
      </c>
      <c r="L8" s="149" t="s">
        <v>463</v>
      </c>
    </row>
    <row r="9" spans="1:12" x14ac:dyDescent="0.25">
      <c r="A9" s="149" t="s">
        <v>460</v>
      </c>
      <c r="B9" s="149">
        <v>1</v>
      </c>
      <c r="C9" s="149">
        <v>15</v>
      </c>
      <c r="D9" s="149">
        <v>48047</v>
      </c>
      <c r="E9" s="149">
        <v>-3.3164845999999998E-2</v>
      </c>
      <c r="F9" s="150">
        <f t="shared" si="0"/>
        <v>2.1225453999999998E-2</v>
      </c>
      <c r="G9" s="172">
        <v>-5.8010340000000001E-2</v>
      </c>
      <c r="H9" s="172">
        <v>-1.2497642999999999E-2</v>
      </c>
      <c r="I9" s="149">
        <v>4.5512700000000003E-2</v>
      </c>
      <c r="J9" s="155">
        <f t="shared" si="1"/>
        <v>2.2164845999999998E-2</v>
      </c>
      <c r="L9" s="149" t="s">
        <v>465</v>
      </c>
    </row>
    <row r="10" spans="1:12" x14ac:dyDescent="0.25">
      <c r="A10" s="149" t="s">
        <v>460</v>
      </c>
      <c r="B10" s="149">
        <v>1</v>
      </c>
      <c r="C10" s="149">
        <v>16</v>
      </c>
      <c r="D10" s="149">
        <v>41708</v>
      </c>
      <c r="E10" s="149">
        <v>-2.5862502999999998E-2</v>
      </c>
      <c r="F10" s="150">
        <f t="shared" si="0"/>
        <v>1.8450727E-2</v>
      </c>
      <c r="G10" s="172">
        <v>-4.676379E-2</v>
      </c>
      <c r="H10" s="172">
        <v>-7.8493493000000008E-3</v>
      </c>
      <c r="I10" s="149">
        <v>3.8914440000000002E-2</v>
      </c>
      <c r="J10" s="155">
        <f t="shared" si="1"/>
        <v>1.7862502999999998E-2</v>
      </c>
      <c r="L10" s="149" t="s">
        <v>464</v>
      </c>
    </row>
    <row r="11" spans="1:12" x14ac:dyDescent="0.25">
      <c r="A11" s="149" t="s">
        <v>460</v>
      </c>
      <c r="B11" s="149">
        <v>1</v>
      </c>
      <c r="C11" s="149">
        <v>17</v>
      </c>
      <c r="D11" s="149">
        <v>33289</v>
      </c>
      <c r="E11" s="149">
        <v>-1.7719179000000002E-2</v>
      </c>
      <c r="F11" s="150">
        <f t="shared" si="0"/>
        <v>1.3937026000000002E-2</v>
      </c>
      <c r="G11" s="172">
        <v>-3.6104999999999998E-2</v>
      </c>
      <c r="H11" s="172">
        <v>-8.2987559999999998E-4</v>
      </c>
      <c r="I11" s="149">
        <v>3.5275130000000002E-2</v>
      </c>
      <c r="J11" s="155">
        <f t="shared" si="1"/>
        <v>1.1719179000000001E-2</v>
      </c>
    </row>
    <row r="12" spans="1:12" x14ac:dyDescent="0.25">
      <c r="A12" s="149" t="s">
        <v>460</v>
      </c>
      <c r="B12" s="149">
        <v>1</v>
      </c>
      <c r="C12" s="149">
        <v>18</v>
      </c>
      <c r="D12" s="149">
        <v>18990</v>
      </c>
      <c r="E12" s="149">
        <v>-1.0778711999999999E-2</v>
      </c>
      <c r="F12" s="150">
        <f t="shared" si="0"/>
        <v>8.481621E-3</v>
      </c>
      <c r="G12" s="172">
        <v>-2.8089409999999999E-2</v>
      </c>
      <c r="H12" s="172">
        <v>5.6485051000000003E-3</v>
      </c>
      <c r="I12" s="149">
        <v>3.3737919999999998E-2</v>
      </c>
      <c r="J12" s="155">
        <f t="shared" si="1"/>
        <v>4.7787119999999992E-3</v>
      </c>
    </row>
    <row r="13" spans="1:12" x14ac:dyDescent="0.25">
      <c r="A13" s="149" t="s">
        <v>460</v>
      </c>
      <c r="B13" s="149">
        <v>1</v>
      </c>
      <c r="C13" s="149">
        <v>19</v>
      </c>
      <c r="D13" s="149">
        <v>5421</v>
      </c>
      <c r="E13" s="149">
        <v>-8.3955720000000005E-3</v>
      </c>
      <c r="F13" s="150">
        <f t="shared" si="0"/>
        <v>2.0134200000000001E-3</v>
      </c>
      <c r="G13" s="149">
        <v>-2.3865290000000001E-2</v>
      </c>
      <c r="H13" s="149">
        <v>7.4610835E-3</v>
      </c>
      <c r="I13" s="149">
        <v>3.1326369999999999E-2</v>
      </c>
      <c r="J13" s="155"/>
    </row>
    <row r="14" spans="1:12" x14ac:dyDescent="0.25">
      <c r="A14" s="149" t="s">
        <v>460</v>
      </c>
      <c r="B14" s="149">
        <v>1</v>
      </c>
      <c r="C14" s="149">
        <v>20</v>
      </c>
      <c r="D14" s="149">
        <v>3483</v>
      </c>
      <c r="E14" s="149">
        <v>-7.5532059999999998E-3</v>
      </c>
      <c r="F14" s="150">
        <f t="shared" si="0"/>
        <v>3.7436779999999998E-3</v>
      </c>
      <c r="G14" s="149">
        <v>-2.0683770000000001E-2</v>
      </c>
      <c r="H14" s="149">
        <v>5.9347404999999997E-3</v>
      </c>
      <c r="I14" s="149">
        <v>2.6618510000000001E-2</v>
      </c>
      <c r="J14" s="155"/>
    </row>
    <row r="15" spans="1:12" x14ac:dyDescent="0.25">
      <c r="A15" s="149" t="s">
        <v>460</v>
      </c>
      <c r="B15" s="149">
        <v>1</v>
      </c>
      <c r="C15" s="149">
        <v>21</v>
      </c>
      <c r="D15" s="149">
        <v>2949</v>
      </c>
      <c r="E15" s="149">
        <v>-4.6189459999999996E-3</v>
      </c>
      <c r="F15" s="150">
        <f t="shared" si="0"/>
        <v>7.7237599999999953E-4</v>
      </c>
      <c r="G15" s="149">
        <v>-1.639765E-2</v>
      </c>
      <c r="H15" s="149">
        <v>7.1960013000000001E-3</v>
      </c>
      <c r="I15" s="149">
        <v>2.3593650000000001E-2</v>
      </c>
    </row>
    <row r="16" spans="1:12" x14ac:dyDescent="0.25">
      <c r="A16" s="149" t="s">
        <v>460</v>
      </c>
      <c r="B16" s="149">
        <v>0</v>
      </c>
      <c r="C16" s="149">
        <v>8</v>
      </c>
      <c r="D16" s="149">
        <v>43937</v>
      </c>
      <c r="E16" s="149">
        <v>-0.15091965900000001</v>
      </c>
      <c r="G16" s="149">
        <v>-0.22036674000000001</v>
      </c>
      <c r="H16" s="149">
        <v>-9.3733971999999999E-2</v>
      </c>
      <c r="I16" s="149">
        <v>0.12663276000000001</v>
      </c>
    </row>
    <row r="17" spans="1:10" x14ac:dyDescent="0.25">
      <c r="A17" s="149" t="s">
        <v>460</v>
      </c>
      <c r="B17" s="149">
        <v>0</v>
      </c>
      <c r="C17" s="149">
        <v>9</v>
      </c>
      <c r="D17" s="149">
        <v>77686</v>
      </c>
      <c r="E17" s="149">
        <v>-0.116685363</v>
      </c>
      <c r="G17" s="149">
        <v>-0.17573061000000001</v>
      </c>
      <c r="H17" s="149">
        <v>-6.9183180999999996E-2</v>
      </c>
      <c r="I17" s="149">
        <v>0.10654743</v>
      </c>
    </row>
    <row r="18" spans="1:10" x14ac:dyDescent="0.25">
      <c r="A18" s="149" t="s">
        <v>460</v>
      </c>
      <c r="B18" s="149">
        <v>0</v>
      </c>
      <c r="C18" s="149">
        <v>10</v>
      </c>
      <c r="D18" s="149">
        <v>105107</v>
      </c>
      <c r="E18" s="149">
        <v>-0.10123631299999999</v>
      </c>
      <c r="G18" s="172">
        <v>-0.15143635999999999</v>
      </c>
      <c r="H18" s="172">
        <v>-6.1039459999999997E-2</v>
      </c>
      <c r="I18" s="149">
        <v>9.0396900000000002E-2</v>
      </c>
      <c r="J18" s="155">
        <f t="shared" ref="J18:J26" si="2">E41-E18</f>
        <v>7.8236313000000002E-2</v>
      </c>
    </row>
    <row r="19" spans="1:10" x14ac:dyDescent="0.25">
      <c r="A19" s="149" t="s">
        <v>460</v>
      </c>
      <c r="B19" s="149">
        <v>0</v>
      </c>
      <c r="C19" s="149">
        <v>11</v>
      </c>
      <c r="D19" s="149">
        <v>117715</v>
      </c>
      <c r="E19" s="149">
        <v>-7.5306868999999999E-2</v>
      </c>
      <c r="G19" s="172">
        <v>-0.1184342</v>
      </c>
      <c r="H19" s="172">
        <v>-4.1892404000000001E-2</v>
      </c>
      <c r="I19" s="149">
        <v>7.6541799999999993E-2</v>
      </c>
      <c r="J19" s="155">
        <f t="shared" si="2"/>
        <v>5.9306868999999998E-2</v>
      </c>
    </row>
    <row r="20" spans="1:10" x14ac:dyDescent="0.25">
      <c r="A20" s="149" t="s">
        <v>460</v>
      </c>
      <c r="B20" s="149">
        <v>0</v>
      </c>
      <c r="C20" s="149">
        <v>12</v>
      </c>
      <c r="D20" s="149">
        <v>114783</v>
      </c>
      <c r="E20" s="149">
        <v>-6.2135259999999998E-2</v>
      </c>
      <c r="G20" s="172">
        <v>-9.701883E-2</v>
      </c>
      <c r="H20" s="172">
        <v>-3.4260969000000002E-2</v>
      </c>
      <c r="I20" s="149">
        <v>6.2757859999999999E-2</v>
      </c>
      <c r="J20" s="155">
        <f t="shared" si="2"/>
        <v>4.6135259999999997E-2</v>
      </c>
    </row>
    <row r="21" spans="1:10" x14ac:dyDescent="0.25">
      <c r="A21" s="149" t="s">
        <v>460</v>
      </c>
      <c r="B21" s="149">
        <v>0</v>
      </c>
      <c r="C21" s="149">
        <v>13</v>
      </c>
      <c r="D21" s="149">
        <v>106019</v>
      </c>
      <c r="E21" s="149">
        <v>-3.4674102999999998E-2</v>
      </c>
      <c r="G21" s="172">
        <v>-6.2432380000000003E-2</v>
      </c>
      <c r="H21" s="172">
        <v>-1.2470019000000001E-2</v>
      </c>
      <c r="I21" s="149">
        <v>4.9962359999999997E-2</v>
      </c>
      <c r="J21" s="155">
        <f t="shared" si="2"/>
        <v>2.7674102999999999E-2</v>
      </c>
    </row>
    <row r="22" spans="1:10" x14ac:dyDescent="0.25">
      <c r="A22" s="149" t="s">
        <v>460</v>
      </c>
      <c r="B22" s="149">
        <v>0</v>
      </c>
      <c r="C22" s="149">
        <v>14</v>
      </c>
      <c r="D22" s="149">
        <v>86519</v>
      </c>
      <c r="E22" s="149">
        <v>-2.2948933000000001E-2</v>
      </c>
      <c r="G22" s="172">
        <v>-4.5162460000000001E-2</v>
      </c>
      <c r="H22" s="172">
        <v>-4.1129239999999996E-3</v>
      </c>
      <c r="I22" s="149">
        <v>4.1049540000000002E-2</v>
      </c>
      <c r="J22" s="155">
        <f t="shared" si="2"/>
        <v>1.5948933000000002E-2</v>
      </c>
    </row>
    <row r="23" spans="1:10" x14ac:dyDescent="0.25">
      <c r="A23" s="149" t="s">
        <v>460</v>
      </c>
      <c r="B23" s="149">
        <v>0</v>
      </c>
      <c r="C23" s="149">
        <v>15</v>
      </c>
      <c r="D23" s="149">
        <v>65532</v>
      </c>
      <c r="E23" s="149">
        <v>-1.1939392E-2</v>
      </c>
      <c r="G23" s="172">
        <v>-3.1118150000000001E-2</v>
      </c>
      <c r="H23" s="172">
        <v>5.4009000000000001E-3</v>
      </c>
      <c r="I23" s="149">
        <v>3.6519049999999997E-2</v>
      </c>
      <c r="J23" s="155">
        <f t="shared" si="2"/>
        <v>1.1939392E-2</v>
      </c>
    </row>
    <row r="24" spans="1:10" x14ac:dyDescent="0.25">
      <c r="A24" s="149" t="s">
        <v>460</v>
      </c>
      <c r="B24" s="149">
        <v>0</v>
      </c>
      <c r="C24" s="149">
        <v>16</v>
      </c>
      <c r="D24" s="149">
        <v>51001</v>
      </c>
      <c r="E24" s="149">
        <v>-7.4117760000000001E-3</v>
      </c>
      <c r="G24" s="172">
        <v>-2.496756E-2</v>
      </c>
      <c r="H24" s="172">
        <v>9.0695340000000006E-3</v>
      </c>
      <c r="I24" s="149">
        <v>3.4037089999999999E-2</v>
      </c>
      <c r="J24" s="155">
        <f t="shared" si="2"/>
        <v>4.4117760000000001E-3</v>
      </c>
    </row>
    <row r="25" spans="1:10" x14ac:dyDescent="0.25">
      <c r="A25" s="149" t="s">
        <v>460</v>
      </c>
      <c r="B25" s="149">
        <v>0</v>
      </c>
      <c r="C25" s="149">
        <v>17</v>
      </c>
      <c r="D25" s="149">
        <v>38379</v>
      </c>
      <c r="E25" s="149">
        <v>-3.7821529999999999E-3</v>
      </c>
      <c r="G25" s="172">
        <v>-2.0281899999999999E-2</v>
      </c>
      <c r="H25" s="172">
        <v>1.2212795E-2</v>
      </c>
      <c r="I25" s="149">
        <v>3.2494700000000001E-2</v>
      </c>
      <c r="J25" s="155">
        <f t="shared" si="2"/>
        <v>2.7821529999999999E-3</v>
      </c>
    </row>
    <row r="26" spans="1:10" x14ac:dyDescent="0.25">
      <c r="A26" s="149" t="s">
        <v>460</v>
      </c>
      <c r="B26" s="149">
        <v>0</v>
      </c>
      <c r="C26" s="149">
        <v>18</v>
      </c>
      <c r="D26" s="149">
        <v>16435</v>
      </c>
      <c r="E26" s="149">
        <v>-2.2970909999999998E-3</v>
      </c>
      <c r="G26" s="172">
        <v>-1.840787E-2</v>
      </c>
      <c r="H26" s="172">
        <v>1.3479232000000001E-2</v>
      </c>
      <c r="I26" s="149">
        <v>3.1887110000000003E-2</v>
      </c>
      <c r="J26" s="155">
        <f t="shared" si="2"/>
        <v>2.2970909999999998E-3</v>
      </c>
    </row>
    <row r="27" spans="1:10" x14ac:dyDescent="0.25">
      <c r="A27" s="149" t="s">
        <v>460</v>
      </c>
      <c r="B27" s="149">
        <v>0</v>
      </c>
      <c r="C27" s="149">
        <v>19</v>
      </c>
      <c r="D27" s="149">
        <v>5350</v>
      </c>
      <c r="E27" s="149">
        <v>-6.3821520000000003E-3</v>
      </c>
      <c r="G27" s="149">
        <v>-2.0070299999999999E-2</v>
      </c>
      <c r="H27" s="149">
        <v>7.8756880000000005E-3</v>
      </c>
      <c r="I27" s="149">
        <v>2.794599E-2</v>
      </c>
    </row>
    <row r="28" spans="1:10" x14ac:dyDescent="0.25">
      <c r="A28" s="149" t="s">
        <v>460</v>
      </c>
      <c r="B28" s="149">
        <v>0</v>
      </c>
      <c r="C28" s="149">
        <v>20</v>
      </c>
      <c r="D28" s="149">
        <v>3799</v>
      </c>
      <c r="E28" s="149">
        <v>-3.809528E-3</v>
      </c>
      <c r="G28" s="149">
        <v>-1.5536589999999999E-2</v>
      </c>
      <c r="H28" s="149">
        <v>8.0306360000000007E-3</v>
      </c>
      <c r="I28" s="149">
        <v>2.356722E-2</v>
      </c>
    </row>
    <row r="29" spans="1:10" x14ac:dyDescent="0.25">
      <c r="A29" s="149" t="s">
        <v>460</v>
      </c>
      <c r="B29" s="149">
        <v>0</v>
      </c>
      <c r="C29" s="149">
        <v>21</v>
      </c>
      <c r="D29" s="149">
        <v>3266</v>
      </c>
      <c r="E29" s="149">
        <v>-3.8465700000000001E-3</v>
      </c>
      <c r="G29" s="149">
        <v>-1.4986360000000001E-2</v>
      </c>
      <c r="H29" s="149">
        <v>7.7154260000000001E-3</v>
      </c>
      <c r="I29" s="149">
        <v>2.2701789999999999E-2</v>
      </c>
    </row>
    <row r="30" spans="1:10" x14ac:dyDescent="0.25">
      <c r="A30" s="149" t="s">
        <v>461</v>
      </c>
      <c r="B30" s="149">
        <v>1</v>
      </c>
      <c r="C30" s="149">
        <v>9</v>
      </c>
      <c r="D30" s="152">
        <v>100</v>
      </c>
    </row>
    <row r="31" spans="1:10" x14ac:dyDescent="0.25">
      <c r="A31" s="149" t="s">
        <v>461</v>
      </c>
      <c r="B31" s="149">
        <v>1</v>
      </c>
      <c r="C31" s="149">
        <v>10</v>
      </c>
      <c r="D31" s="152">
        <v>96</v>
      </c>
      <c r="E31" s="153">
        <v>-2.3E-2</v>
      </c>
      <c r="F31" s="153">
        <v>-1E-3</v>
      </c>
      <c r="G31" s="151"/>
    </row>
    <row r="32" spans="1:10" x14ac:dyDescent="0.25">
      <c r="A32" s="149" t="s">
        <v>461</v>
      </c>
      <c r="B32" s="149">
        <v>1</v>
      </c>
      <c r="C32" s="149">
        <v>11</v>
      </c>
      <c r="D32" s="152">
        <v>92</v>
      </c>
      <c r="E32" s="153">
        <v>-1.6E-2</v>
      </c>
      <c r="F32" s="153">
        <v>0</v>
      </c>
      <c r="G32" s="151"/>
    </row>
    <row r="33" spans="1:7" x14ac:dyDescent="0.25">
      <c r="A33" s="149" t="s">
        <v>461</v>
      </c>
      <c r="B33" s="149">
        <v>1</v>
      </c>
      <c r="C33" s="149">
        <v>12</v>
      </c>
      <c r="D33" s="152">
        <v>87</v>
      </c>
      <c r="E33" s="153">
        <v>-0.02</v>
      </c>
      <c r="F33" s="153">
        <v>4.0000000000000001E-3</v>
      </c>
      <c r="G33" s="151"/>
    </row>
    <row r="34" spans="1:7" x14ac:dyDescent="0.25">
      <c r="A34" s="149" t="s">
        <v>461</v>
      </c>
      <c r="B34" s="149">
        <v>1</v>
      </c>
      <c r="C34" s="149">
        <v>13</v>
      </c>
      <c r="D34" s="152">
        <v>82</v>
      </c>
      <c r="E34" s="153">
        <v>-1.7999999999999999E-2</v>
      </c>
      <c r="F34" s="153">
        <v>1.0999999999999999E-2</v>
      </c>
      <c r="G34" s="151"/>
    </row>
    <row r="35" spans="1:7" x14ac:dyDescent="0.25">
      <c r="A35" s="149" t="s">
        <v>461</v>
      </c>
      <c r="B35" s="149">
        <v>1</v>
      </c>
      <c r="C35" s="149">
        <v>14</v>
      </c>
      <c r="D35" s="152">
        <v>71</v>
      </c>
      <c r="E35" s="153">
        <v>-0.02</v>
      </c>
      <c r="F35" s="153">
        <v>1.2999999999999999E-2</v>
      </c>
      <c r="G35" s="151"/>
    </row>
    <row r="36" spans="1:7" x14ac:dyDescent="0.25">
      <c r="A36" s="149" t="s">
        <v>461</v>
      </c>
      <c r="B36" s="149">
        <v>1</v>
      </c>
      <c r="C36" s="149">
        <v>15</v>
      </c>
      <c r="D36" s="152">
        <v>65</v>
      </c>
      <c r="E36" s="153">
        <v>-1.0999999999999999E-2</v>
      </c>
      <c r="F36" s="153">
        <v>1.0999999999999999E-2</v>
      </c>
      <c r="G36" s="151"/>
    </row>
    <row r="37" spans="1:7" x14ac:dyDescent="0.25">
      <c r="A37" s="149" t="s">
        <v>461</v>
      </c>
      <c r="B37" s="149">
        <v>1</v>
      </c>
      <c r="C37" s="149">
        <v>16</v>
      </c>
      <c r="D37" s="152">
        <v>67</v>
      </c>
      <c r="E37" s="153">
        <v>-8.0000000000000002E-3</v>
      </c>
      <c r="F37" s="153">
        <v>5.0000000000000001E-3</v>
      </c>
      <c r="G37" s="151"/>
    </row>
    <row r="38" spans="1:7" x14ac:dyDescent="0.25">
      <c r="A38" s="149" t="s">
        <v>461</v>
      </c>
      <c r="B38" s="149">
        <v>1</v>
      </c>
      <c r="C38" s="149">
        <v>17</v>
      </c>
      <c r="D38" s="152">
        <v>66</v>
      </c>
      <c r="E38" s="153">
        <v>-6.0000000000000001E-3</v>
      </c>
      <c r="F38" s="153">
        <v>5.0000000000000001E-3</v>
      </c>
      <c r="G38" s="151"/>
    </row>
    <row r="39" spans="1:7" x14ac:dyDescent="0.25">
      <c r="A39" s="149" t="s">
        <v>461</v>
      </c>
      <c r="B39" s="149">
        <v>1</v>
      </c>
      <c r="C39" s="149">
        <v>18</v>
      </c>
      <c r="D39" s="152">
        <v>54</v>
      </c>
      <c r="E39" s="153">
        <v>-6.0000000000000001E-3</v>
      </c>
      <c r="F39" s="153">
        <v>6.0000000000000001E-3</v>
      </c>
      <c r="G39" s="151"/>
    </row>
    <row r="40" spans="1:7" x14ac:dyDescent="0.25">
      <c r="A40" s="149" t="s">
        <v>461</v>
      </c>
      <c r="B40" s="149">
        <v>0</v>
      </c>
      <c r="C40" s="149">
        <v>9</v>
      </c>
      <c r="D40" s="152">
        <v>100</v>
      </c>
    </row>
    <row r="41" spans="1:7" x14ac:dyDescent="0.25">
      <c r="A41" s="149" t="s">
        <v>461</v>
      </c>
      <c r="B41" s="149">
        <v>0</v>
      </c>
      <c r="C41" s="149">
        <v>10</v>
      </c>
      <c r="D41" s="152">
        <v>96</v>
      </c>
      <c r="E41" s="153">
        <v>-2.3E-2</v>
      </c>
    </row>
    <row r="42" spans="1:7" x14ac:dyDescent="0.25">
      <c r="A42" s="149" t="s">
        <v>461</v>
      </c>
      <c r="B42" s="149">
        <v>0</v>
      </c>
      <c r="C42" s="149">
        <v>11</v>
      </c>
      <c r="D42" s="152">
        <v>95</v>
      </c>
      <c r="E42" s="153">
        <v>-1.6E-2</v>
      </c>
    </row>
    <row r="43" spans="1:7" x14ac:dyDescent="0.25">
      <c r="A43" s="149" t="s">
        <v>461</v>
      </c>
      <c r="B43" s="149">
        <v>0</v>
      </c>
      <c r="C43" s="149">
        <v>12</v>
      </c>
      <c r="D43" s="152">
        <v>94</v>
      </c>
      <c r="E43" s="153">
        <v>-1.6E-2</v>
      </c>
    </row>
    <row r="44" spans="1:7" x14ac:dyDescent="0.25">
      <c r="A44" s="149" t="s">
        <v>461</v>
      </c>
      <c r="B44" s="149">
        <v>0</v>
      </c>
      <c r="C44" s="149">
        <v>13</v>
      </c>
      <c r="D44" s="152">
        <v>82</v>
      </c>
      <c r="E44" s="153">
        <v>-7.0000000000000001E-3</v>
      </c>
    </row>
    <row r="45" spans="1:7" x14ac:dyDescent="0.25">
      <c r="A45" s="149" t="s">
        <v>461</v>
      </c>
      <c r="B45" s="149">
        <v>0</v>
      </c>
      <c r="C45" s="149">
        <v>14</v>
      </c>
      <c r="D45" s="152">
        <v>75</v>
      </c>
      <c r="E45" s="153">
        <v>-7.0000000000000001E-3</v>
      </c>
    </row>
    <row r="46" spans="1:7" x14ac:dyDescent="0.25">
      <c r="A46" s="149" t="s">
        <v>461</v>
      </c>
      <c r="B46" s="149">
        <v>0</v>
      </c>
      <c r="C46" s="149">
        <v>15</v>
      </c>
      <c r="D46" s="152">
        <v>74</v>
      </c>
      <c r="E46" s="153">
        <v>0</v>
      </c>
    </row>
    <row r="47" spans="1:7" x14ac:dyDescent="0.25">
      <c r="A47" s="149" t="s">
        <v>461</v>
      </c>
      <c r="B47" s="149">
        <v>0</v>
      </c>
      <c r="C47" s="149">
        <v>16</v>
      </c>
      <c r="D47" s="152">
        <v>69</v>
      </c>
      <c r="E47" s="153">
        <v>-3.0000000000000001E-3</v>
      </c>
    </row>
    <row r="48" spans="1:7" x14ac:dyDescent="0.25">
      <c r="A48" s="149" t="s">
        <v>461</v>
      </c>
      <c r="B48" s="149">
        <v>0</v>
      </c>
      <c r="C48" s="149">
        <v>17</v>
      </c>
      <c r="D48" s="152">
        <v>66</v>
      </c>
      <c r="E48" s="153">
        <v>-1E-3</v>
      </c>
    </row>
    <row r="49" spans="1:5" x14ac:dyDescent="0.25">
      <c r="A49" s="149" t="s">
        <v>461</v>
      </c>
      <c r="B49" s="149">
        <v>0</v>
      </c>
      <c r="C49" s="149">
        <v>18</v>
      </c>
      <c r="D49" s="152">
        <v>50</v>
      </c>
      <c r="E49" s="153">
        <v>0</v>
      </c>
    </row>
    <row r="95" spans="24:32" x14ac:dyDescent="0.25">
      <c r="X95" s="149">
        <v>0</v>
      </c>
      <c r="Y95" s="149">
        <v>0</v>
      </c>
      <c r="Z95" s="149">
        <v>0</v>
      </c>
      <c r="AA95" s="149">
        <v>0</v>
      </c>
      <c r="AB95" s="149">
        <v>0</v>
      </c>
      <c r="AC95" s="149">
        <v>0</v>
      </c>
      <c r="AD95" s="149">
        <v>0</v>
      </c>
      <c r="AE95" s="149">
        <v>0</v>
      </c>
      <c r="AF95" s="14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K11" sqref="K11"/>
    </sheetView>
  </sheetViews>
  <sheetFormatPr defaultRowHeight="15" x14ac:dyDescent="0.25"/>
  <cols>
    <col min="4" max="4" width="17.85546875" customWidth="1"/>
  </cols>
  <sheetData>
    <row r="4" spans="3:7" x14ac:dyDescent="0.25">
      <c r="C4" t="s">
        <v>505</v>
      </c>
      <c r="E4" t="s">
        <v>510</v>
      </c>
    </row>
    <row r="6" spans="3:7" x14ac:dyDescent="0.25">
      <c r="C6" t="s">
        <v>506</v>
      </c>
      <c r="D6" t="s">
        <v>511</v>
      </c>
      <c r="E6">
        <v>21</v>
      </c>
      <c r="F6" s="198">
        <f>E6/87*100</f>
        <v>24.137931034482758</v>
      </c>
      <c r="G6" t="s">
        <v>514</v>
      </c>
    </row>
    <row r="7" spans="3:7" x14ac:dyDescent="0.25">
      <c r="C7" t="s">
        <v>507</v>
      </c>
      <c r="D7" t="s">
        <v>512</v>
      </c>
      <c r="E7">
        <v>54</v>
      </c>
      <c r="F7" s="198">
        <f t="shared" ref="F7:F8" si="0">E7/87*100</f>
        <v>62.068965517241381</v>
      </c>
      <c r="G7" t="s">
        <v>514</v>
      </c>
    </row>
    <row r="8" spans="3:7" x14ac:dyDescent="0.25">
      <c r="D8" t="s">
        <v>513</v>
      </c>
      <c r="E8">
        <v>12</v>
      </c>
      <c r="F8" s="198">
        <f t="shared" si="0"/>
        <v>13.793103448275861</v>
      </c>
      <c r="G8" t="s">
        <v>514</v>
      </c>
    </row>
    <row r="10" spans="3:7" x14ac:dyDescent="0.25">
      <c r="C10" t="s">
        <v>508</v>
      </c>
      <c r="D10" t="s">
        <v>511</v>
      </c>
      <c r="E10">
        <v>15</v>
      </c>
      <c r="F10" s="198">
        <f>E10/72*100</f>
        <v>20.833333333333336</v>
      </c>
      <c r="G10" t="s">
        <v>514</v>
      </c>
    </row>
    <row r="11" spans="3:7" x14ac:dyDescent="0.25">
      <c r="C11" t="s">
        <v>509</v>
      </c>
      <c r="D11" t="s">
        <v>512</v>
      </c>
      <c r="E11">
        <v>36</v>
      </c>
      <c r="F11" s="198">
        <f t="shared" ref="F11:F12" si="1">E11/72*100</f>
        <v>50</v>
      </c>
      <c r="G11" t="s">
        <v>514</v>
      </c>
    </row>
    <row r="12" spans="3:7" x14ac:dyDescent="0.25">
      <c r="D12" t="s">
        <v>513</v>
      </c>
      <c r="E12">
        <v>21</v>
      </c>
      <c r="F12" s="198">
        <f t="shared" si="1"/>
        <v>29.166666666666668</v>
      </c>
      <c r="G12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"/>
  <sheetViews>
    <sheetView zoomScaleNormal="100" workbookViewId="0">
      <selection activeCell="O23" sqref="O23"/>
    </sheetView>
  </sheetViews>
  <sheetFormatPr defaultRowHeight="15" x14ac:dyDescent="0.25"/>
  <cols>
    <col min="2" max="2" width="26.7109375" style="14" customWidth="1"/>
    <col min="3" max="3" width="20.42578125" style="23" customWidth="1"/>
    <col min="4" max="4" width="6.5703125" style="24" customWidth="1"/>
    <col min="5" max="14" width="6.5703125" style="25" customWidth="1"/>
    <col min="15" max="15" width="9.140625" style="38"/>
    <col min="16" max="16" width="6.5703125" style="24" customWidth="1"/>
    <col min="17" max="25" width="6.5703125" style="25" customWidth="1"/>
    <col min="26" max="26" width="9.140625" style="38"/>
    <col min="27" max="27" width="19.7109375" style="23" customWidth="1"/>
    <col min="28" max="28" width="6.5703125" style="24" customWidth="1"/>
    <col min="29" max="38" width="6.5703125" style="25" customWidth="1"/>
    <col min="39" max="39" width="9.140625" style="38"/>
    <col min="40" max="40" width="20.42578125" style="23" customWidth="1"/>
    <col min="41" max="41" width="12.85546875" style="23" customWidth="1"/>
    <col min="42" max="42" width="6.5703125" style="24" customWidth="1"/>
    <col min="43" max="53" width="6.5703125" style="25" customWidth="1"/>
    <col min="54" max="56" width="8.140625" style="25" customWidth="1"/>
    <col min="57" max="58" width="6.5703125" style="25" customWidth="1"/>
    <col min="59" max="59" width="9.42578125" style="25" customWidth="1"/>
    <col min="60" max="63" width="6.5703125" style="25" customWidth="1"/>
    <col min="64" max="67" width="6.5703125" style="112" customWidth="1"/>
  </cols>
  <sheetData>
    <row r="1" spans="1:71" x14ac:dyDescent="0.25">
      <c r="AY1" s="25">
        <v>2013</v>
      </c>
      <c r="BD1" s="25" t="s">
        <v>290</v>
      </c>
      <c r="BE1" s="25">
        <v>2013</v>
      </c>
      <c r="BF1" s="25">
        <v>2014</v>
      </c>
      <c r="BG1" s="25">
        <v>2016</v>
      </c>
      <c r="BH1" s="71"/>
      <c r="BL1" s="111"/>
    </row>
    <row r="2" spans="1:71" x14ac:dyDescent="0.25">
      <c r="C2" s="200" t="s">
        <v>0</v>
      </c>
      <c r="D2" s="199" t="s">
        <v>209</v>
      </c>
      <c r="E2" s="199"/>
      <c r="F2" s="199"/>
      <c r="G2" s="199"/>
      <c r="H2" s="199"/>
      <c r="I2" s="199"/>
      <c r="J2" s="199"/>
      <c r="K2" s="199"/>
      <c r="L2" s="199"/>
      <c r="M2" s="199"/>
      <c r="N2" s="21"/>
      <c r="P2" s="199" t="s">
        <v>292</v>
      </c>
      <c r="Q2" s="199"/>
      <c r="R2" s="199"/>
      <c r="S2" s="199"/>
      <c r="T2" s="199"/>
      <c r="U2" s="199"/>
      <c r="V2" s="199"/>
      <c r="W2" s="199"/>
      <c r="X2" s="199"/>
      <c r="Y2" s="199"/>
      <c r="AA2" s="200" t="s">
        <v>0</v>
      </c>
      <c r="AB2" s="199" t="s">
        <v>102</v>
      </c>
      <c r="AC2" s="199"/>
      <c r="AD2" s="199"/>
      <c r="AE2" s="199"/>
      <c r="AF2" s="199"/>
      <c r="AG2" s="199"/>
      <c r="AH2" s="199"/>
      <c r="AI2" s="199"/>
      <c r="AJ2" s="199"/>
      <c r="AK2" s="199"/>
      <c r="AL2" s="21"/>
      <c r="AN2" s="200" t="s">
        <v>0</v>
      </c>
      <c r="AO2" s="77"/>
      <c r="AP2" s="206" t="s">
        <v>281</v>
      </c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8"/>
      <c r="BH2" s="206" t="s">
        <v>288</v>
      </c>
      <c r="BI2" s="207"/>
      <c r="BJ2" s="207"/>
      <c r="BK2" s="208"/>
      <c r="BL2" s="209" t="s">
        <v>289</v>
      </c>
      <c r="BM2" s="210"/>
      <c r="BN2" s="210"/>
      <c r="BO2" s="211"/>
    </row>
    <row r="3" spans="1:71" x14ac:dyDescent="0.25">
      <c r="C3" s="200"/>
      <c r="D3" s="15">
        <v>2004</v>
      </c>
      <c r="E3" s="16">
        <v>2005</v>
      </c>
      <c r="F3" s="15">
        <v>2006</v>
      </c>
      <c r="G3" s="16">
        <v>2007</v>
      </c>
      <c r="H3" s="15">
        <v>2008</v>
      </c>
      <c r="I3" s="16">
        <v>2009</v>
      </c>
      <c r="J3" s="15">
        <v>2010</v>
      </c>
      <c r="K3" s="16">
        <v>2011</v>
      </c>
      <c r="L3" s="15">
        <v>2012</v>
      </c>
      <c r="M3" s="15">
        <v>2013</v>
      </c>
      <c r="N3" s="15" t="s">
        <v>210</v>
      </c>
      <c r="P3" s="15">
        <v>2004</v>
      </c>
      <c r="Q3" s="16">
        <v>2005</v>
      </c>
      <c r="R3" s="15">
        <v>2006</v>
      </c>
      <c r="S3" s="16">
        <v>2007</v>
      </c>
      <c r="T3" s="15">
        <v>2008</v>
      </c>
      <c r="U3" s="16">
        <v>2009</v>
      </c>
      <c r="V3" s="15">
        <v>2010</v>
      </c>
      <c r="W3" s="16">
        <v>2011</v>
      </c>
      <c r="X3" s="15">
        <v>2012</v>
      </c>
      <c r="Y3" s="15">
        <v>2013</v>
      </c>
      <c r="AA3" s="200"/>
      <c r="AB3" s="15">
        <v>9</v>
      </c>
      <c r="AC3" s="16">
        <v>10</v>
      </c>
      <c r="AD3" s="16">
        <v>11</v>
      </c>
      <c r="AE3" s="16">
        <v>12</v>
      </c>
      <c r="AF3" s="16">
        <v>13</v>
      </c>
      <c r="AG3" s="16">
        <v>14</v>
      </c>
      <c r="AH3" s="16">
        <v>15</v>
      </c>
      <c r="AI3" s="16">
        <v>16</v>
      </c>
      <c r="AJ3" s="16">
        <v>17</v>
      </c>
      <c r="AK3" s="21">
        <v>18</v>
      </c>
      <c r="AL3" s="15" t="s">
        <v>210</v>
      </c>
      <c r="AN3" s="200"/>
      <c r="AO3" s="72" t="s">
        <v>279</v>
      </c>
      <c r="AP3" s="15">
        <v>9</v>
      </c>
      <c r="AQ3" s="16">
        <v>10</v>
      </c>
      <c r="AR3" s="16">
        <v>11</v>
      </c>
      <c r="AS3" s="16">
        <v>12</v>
      </c>
      <c r="AT3" s="16">
        <v>13</v>
      </c>
      <c r="AU3" s="16">
        <v>14</v>
      </c>
      <c r="AV3" s="16">
        <v>15</v>
      </c>
      <c r="AW3" s="16">
        <v>16</v>
      </c>
      <c r="AX3" s="16">
        <v>17</v>
      </c>
      <c r="AY3" s="21">
        <v>18</v>
      </c>
      <c r="AZ3" s="73" t="s">
        <v>278</v>
      </c>
      <c r="BA3" s="73" t="s">
        <v>277</v>
      </c>
      <c r="BB3" s="73" t="s">
        <v>275</v>
      </c>
      <c r="BC3" s="73" t="s">
        <v>276</v>
      </c>
      <c r="BD3" s="73">
        <v>19</v>
      </c>
      <c r="BE3" s="33">
        <v>20</v>
      </c>
      <c r="BF3" s="33">
        <v>21</v>
      </c>
      <c r="BG3" s="33" t="s">
        <v>280</v>
      </c>
      <c r="BH3" s="70">
        <v>2013</v>
      </c>
      <c r="BI3" s="70">
        <v>2014</v>
      </c>
      <c r="BJ3" s="70">
        <v>2015</v>
      </c>
      <c r="BK3" s="70">
        <v>2016</v>
      </c>
      <c r="BL3" s="115" t="s">
        <v>256</v>
      </c>
      <c r="BM3" s="115" t="s">
        <v>255</v>
      </c>
      <c r="BN3" s="115" t="s">
        <v>254</v>
      </c>
      <c r="BO3" s="115" t="s">
        <v>253</v>
      </c>
    </row>
    <row r="4" spans="1:71" x14ac:dyDescent="0.25">
      <c r="A4">
        <v>1</v>
      </c>
      <c r="B4" s="62" t="s">
        <v>214</v>
      </c>
      <c r="C4" s="37" t="s">
        <v>2</v>
      </c>
      <c r="D4" s="8">
        <v>27.85</v>
      </c>
      <c r="E4" s="8">
        <v>26.53</v>
      </c>
      <c r="F4" s="8">
        <v>25.3</v>
      </c>
      <c r="G4" s="8">
        <v>24.34</v>
      </c>
      <c r="H4" s="8">
        <v>24.14</v>
      </c>
      <c r="I4" s="8">
        <v>23.77</v>
      </c>
      <c r="J4" s="8">
        <v>23.79</v>
      </c>
      <c r="K4" s="8">
        <v>23.57</v>
      </c>
      <c r="L4" s="8">
        <v>23.68</v>
      </c>
      <c r="M4" s="8">
        <v>23.96</v>
      </c>
      <c r="N4" s="7">
        <f t="shared" ref="N4:N22" si="0">COUNT(D4:M4)</f>
        <v>10</v>
      </c>
      <c r="P4" s="8"/>
      <c r="Q4" s="8">
        <f>E4-D4</f>
        <v>-1.3200000000000003</v>
      </c>
      <c r="R4" s="8">
        <f t="shared" ref="R4:R22" si="1">F4-E4</f>
        <v>-1.2300000000000004</v>
      </c>
      <c r="S4" s="8">
        <f t="shared" ref="S4:S22" si="2">G4-F4</f>
        <v>-0.96000000000000085</v>
      </c>
      <c r="T4" s="8">
        <f t="shared" ref="T4:T22" si="3">H4-G4</f>
        <v>-0.19999999999999929</v>
      </c>
      <c r="U4" s="8">
        <f t="shared" ref="U4:U22" si="4">I4-H4</f>
        <v>-0.37000000000000099</v>
      </c>
      <c r="V4" s="8">
        <f t="shared" ref="V4:V22" si="5">J4-I4</f>
        <v>1.9999999999999574E-2</v>
      </c>
      <c r="W4" s="8">
        <f t="shared" ref="W4:W22" si="6">K4-J4</f>
        <v>-0.21999999999999886</v>
      </c>
      <c r="X4" s="8">
        <f t="shared" ref="X4:X22" si="7">L4-K4</f>
        <v>0.10999999999999943</v>
      </c>
      <c r="Y4" s="8">
        <f>M4-L4</f>
        <v>0.28000000000000114</v>
      </c>
      <c r="AA4" s="37" t="s">
        <v>2</v>
      </c>
      <c r="AB4" s="39">
        <v>2</v>
      </c>
      <c r="AC4" s="39">
        <v>4</v>
      </c>
      <c r="AD4" s="7">
        <v>4</v>
      </c>
      <c r="AE4" s="7">
        <v>2</v>
      </c>
      <c r="AF4" s="7">
        <v>9</v>
      </c>
      <c r="AG4" s="7">
        <v>15</v>
      </c>
      <c r="AH4" s="7">
        <v>27</v>
      </c>
      <c r="AI4" s="7">
        <v>31</v>
      </c>
      <c r="AJ4" s="7">
        <v>58</v>
      </c>
      <c r="AK4" s="7">
        <v>168</v>
      </c>
      <c r="AL4" s="7">
        <f t="shared" ref="AL4:AL22" si="8">COUNT(AB4:AK4)</f>
        <v>10</v>
      </c>
      <c r="AN4" s="37" t="s">
        <v>2</v>
      </c>
      <c r="AO4" s="37">
        <v>2</v>
      </c>
      <c r="AP4" s="39">
        <v>2</v>
      </c>
      <c r="AQ4" s="39">
        <v>4</v>
      </c>
      <c r="AR4" s="7">
        <v>4</v>
      </c>
      <c r="AS4" s="7">
        <v>2</v>
      </c>
      <c r="AT4" s="7">
        <v>9</v>
      </c>
      <c r="AU4" s="7">
        <v>9</v>
      </c>
      <c r="AV4" s="7">
        <v>15</v>
      </c>
      <c r="AW4" s="7">
        <v>31</v>
      </c>
      <c r="AX4" s="7">
        <v>53</v>
      </c>
      <c r="AY4" s="7">
        <v>168</v>
      </c>
      <c r="AZ4" s="7">
        <f t="shared" ref="AZ4:AZ22" si="9">COUNTIF(AP4:AY4,"&lt;11")</f>
        <v>6</v>
      </c>
      <c r="BA4" s="7">
        <f t="shared" ref="BA4:BA22" si="10">COUNTIF(AP4:AY4,"&lt;51")</f>
        <v>8</v>
      </c>
      <c r="BB4" s="7">
        <f t="shared" ref="BB4:BB22" si="11">COUNTIF(AP4:AY4,"&lt;101")</f>
        <v>9</v>
      </c>
      <c r="BC4" s="7">
        <f t="shared" ref="BC4:BC22" si="12">COUNTIF(AP4:AY4,"&lt;201")</f>
        <v>10</v>
      </c>
      <c r="BD4" s="87">
        <v>418</v>
      </c>
      <c r="BE4" s="88"/>
      <c r="BF4" s="88"/>
      <c r="BG4" s="7"/>
      <c r="BH4" s="7"/>
      <c r="BI4" s="7"/>
      <c r="BJ4" s="7"/>
      <c r="BK4" s="7"/>
      <c r="BL4" s="7"/>
      <c r="BM4" s="7"/>
      <c r="BN4" s="7" t="s">
        <v>270</v>
      </c>
      <c r="BO4" s="7"/>
    </row>
    <row r="5" spans="1:71" x14ac:dyDescent="0.25">
      <c r="A5" s="80">
        <v>2</v>
      </c>
      <c r="B5" s="66" t="s">
        <v>215</v>
      </c>
      <c r="C5" s="37" t="s">
        <v>93</v>
      </c>
      <c r="D5" s="8">
        <v>30.56</v>
      </c>
      <c r="E5" s="8">
        <v>28.13</v>
      </c>
      <c r="F5" s="8">
        <v>27.59</v>
      </c>
      <c r="G5" s="8">
        <v>25.94</v>
      </c>
      <c r="H5" s="8">
        <v>26.05</v>
      </c>
      <c r="I5" s="8">
        <v>26.16</v>
      </c>
      <c r="J5" s="8">
        <v>25.4</v>
      </c>
      <c r="K5" s="8">
        <v>24.44</v>
      </c>
      <c r="L5" s="8">
        <v>24.61</v>
      </c>
      <c r="M5" s="3">
        <v>24.61</v>
      </c>
      <c r="N5" s="34">
        <f t="shared" si="0"/>
        <v>10</v>
      </c>
      <c r="P5" s="8"/>
      <c r="Q5" s="8">
        <f t="shared" ref="Q5:Q22" si="13">E5-D5</f>
        <v>-2.4299999999999997</v>
      </c>
      <c r="R5" s="8">
        <f t="shared" si="1"/>
        <v>-0.53999999999999915</v>
      </c>
      <c r="S5" s="8">
        <f t="shared" si="2"/>
        <v>-1.6499999999999986</v>
      </c>
      <c r="T5" s="8">
        <f t="shared" si="3"/>
        <v>0.10999999999999943</v>
      </c>
      <c r="U5" s="8">
        <f t="shared" si="4"/>
        <v>0.10999999999999943</v>
      </c>
      <c r="V5" s="8">
        <f t="shared" si="5"/>
        <v>-0.76000000000000156</v>
      </c>
      <c r="W5" s="8">
        <f t="shared" si="6"/>
        <v>-0.9599999999999973</v>
      </c>
      <c r="X5" s="8">
        <f t="shared" si="7"/>
        <v>0.16999999999999815</v>
      </c>
      <c r="Y5" s="3">
        <f t="shared" ref="Y5:Y22" si="14">M5-L5</f>
        <v>0</v>
      </c>
      <c r="AA5" s="37" t="s">
        <v>93</v>
      </c>
      <c r="AB5" s="7">
        <v>92</v>
      </c>
      <c r="AC5" s="7">
        <v>82</v>
      </c>
      <c r="AD5" s="7">
        <v>268</v>
      </c>
      <c r="AE5" s="7">
        <v>148</v>
      </c>
      <c r="AF5" s="7">
        <v>454</v>
      </c>
      <c r="AG5" s="7">
        <v>1080</v>
      </c>
      <c r="AH5" s="7">
        <v>668</v>
      </c>
      <c r="AI5" s="7">
        <v>235</v>
      </c>
      <c r="AJ5" s="7">
        <v>366</v>
      </c>
      <c r="AK5" s="7">
        <v>334</v>
      </c>
      <c r="AL5" s="34">
        <f t="shared" si="8"/>
        <v>10</v>
      </c>
      <c r="AN5" s="37" t="s">
        <v>93</v>
      </c>
      <c r="AO5" s="37">
        <v>2</v>
      </c>
      <c r="AP5" s="7">
        <v>26</v>
      </c>
      <c r="AQ5" s="7">
        <v>61</v>
      </c>
      <c r="AR5" s="7">
        <v>45</v>
      </c>
      <c r="AS5" s="7">
        <v>30</v>
      </c>
      <c r="AT5" s="7">
        <v>46</v>
      </c>
      <c r="AU5" s="7">
        <v>18</v>
      </c>
      <c r="AV5" s="7">
        <v>12</v>
      </c>
      <c r="AW5" s="7">
        <v>34</v>
      </c>
      <c r="AX5" s="7">
        <v>22</v>
      </c>
      <c r="AY5" s="7">
        <v>32</v>
      </c>
      <c r="AZ5" s="7">
        <f t="shared" si="9"/>
        <v>0</v>
      </c>
      <c r="BA5" s="7">
        <f t="shared" si="10"/>
        <v>9</v>
      </c>
      <c r="BB5" s="7">
        <f t="shared" si="11"/>
        <v>10</v>
      </c>
      <c r="BC5" s="7">
        <f t="shared" si="12"/>
        <v>10</v>
      </c>
      <c r="BD5" s="89">
        <v>435</v>
      </c>
      <c r="BE5" s="90">
        <v>177</v>
      </c>
      <c r="BF5" s="90">
        <v>112</v>
      </c>
      <c r="BG5" s="7"/>
      <c r="BH5" s="7"/>
      <c r="BI5" s="7"/>
      <c r="BJ5" s="7"/>
      <c r="BK5" s="7"/>
      <c r="BL5" s="7"/>
      <c r="BM5" s="7"/>
      <c r="BN5" s="7">
        <v>79</v>
      </c>
      <c r="BO5" s="7"/>
      <c r="BP5" s="80"/>
      <c r="BQ5" s="80"/>
      <c r="BR5" s="80"/>
      <c r="BS5" s="80"/>
    </row>
    <row r="6" spans="1:71" s="80" customFormat="1" x14ac:dyDescent="0.25">
      <c r="A6">
        <v>3</v>
      </c>
      <c r="B6" s="62" t="s">
        <v>216</v>
      </c>
      <c r="C6" s="37" t="s">
        <v>3</v>
      </c>
      <c r="D6" s="8">
        <v>27.87</v>
      </c>
      <c r="E6" s="8">
        <v>26.31</v>
      </c>
      <c r="F6" s="8">
        <v>25.44</v>
      </c>
      <c r="G6" s="8">
        <v>24.58</v>
      </c>
      <c r="H6" s="8">
        <v>24.31</v>
      </c>
      <c r="I6" s="8">
        <v>23.95</v>
      </c>
      <c r="J6" s="8">
        <v>24.15</v>
      </c>
      <c r="K6" s="8">
        <v>24.51</v>
      </c>
      <c r="L6" s="8">
        <v>24.29</v>
      </c>
      <c r="M6" s="3">
        <v>24.29</v>
      </c>
      <c r="N6" s="34">
        <f t="shared" si="0"/>
        <v>10</v>
      </c>
      <c r="O6" s="38"/>
      <c r="P6" s="8"/>
      <c r="Q6" s="8">
        <f t="shared" si="13"/>
        <v>-1.5600000000000023</v>
      </c>
      <c r="R6" s="8">
        <f t="shared" si="1"/>
        <v>-0.86999999999999744</v>
      </c>
      <c r="S6" s="8">
        <f t="shared" si="2"/>
        <v>-0.86000000000000298</v>
      </c>
      <c r="T6" s="8">
        <f t="shared" si="3"/>
        <v>-0.26999999999999957</v>
      </c>
      <c r="U6" s="8">
        <f t="shared" si="4"/>
        <v>-0.35999999999999943</v>
      </c>
      <c r="V6" s="8">
        <f t="shared" si="5"/>
        <v>0.19999999999999929</v>
      </c>
      <c r="W6" s="8">
        <f t="shared" si="6"/>
        <v>0.36000000000000298</v>
      </c>
      <c r="X6" s="8">
        <f t="shared" si="7"/>
        <v>-0.22000000000000242</v>
      </c>
      <c r="Y6" s="3">
        <f t="shared" si="14"/>
        <v>0</v>
      </c>
      <c r="Z6" s="38"/>
      <c r="AA6" s="37" t="s">
        <v>3</v>
      </c>
      <c r="AB6" s="7">
        <v>3</v>
      </c>
      <c r="AC6" s="7">
        <v>3</v>
      </c>
      <c r="AD6" s="7">
        <v>5</v>
      </c>
      <c r="AE6" s="7">
        <v>7</v>
      </c>
      <c r="AF6" s="7">
        <v>10</v>
      </c>
      <c r="AG6" s="7">
        <v>26</v>
      </c>
      <c r="AH6" s="7">
        <v>76</v>
      </c>
      <c r="AI6" s="7">
        <v>270</v>
      </c>
      <c r="AJ6" s="7">
        <v>221</v>
      </c>
      <c r="AK6" s="7">
        <v>200</v>
      </c>
      <c r="AL6" s="34">
        <f t="shared" si="8"/>
        <v>10</v>
      </c>
      <c r="AM6" s="38"/>
      <c r="AN6" s="37" t="s">
        <v>3</v>
      </c>
      <c r="AO6" s="37">
        <v>5</v>
      </c>
      <c r="AP6" s="7">
        <v>2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7">
        <v>3</v>
      </c>
      <c r="AW6" s="7">
        <v>3</v>
      </c>
      <c r="AX6" s="7">
        <v>4</v>
      </c>
      <c r="AY6" s="7">
        <v>1</v>
      </c>
      <c r="AZ6" s="7">
        <f t="shared" si="9"/>
        <v>10</v>
      </c>
      <c r="BA6" s="7">
        <f t="shared" si="10"/>
        <v>10</v>
      </c>
      <c r="BB6" s="7">
        <f t="shared" si="11"/>
        <v>10</v>
      </c>
      <c r="BC6" s="7">
        <f t="shared" si="12"/>
        <v>10</v>
      </c>
      <c r="BD6" s="87">
        <v>10</v>
      </c>
      <c r="BE6" s="88">
        <v>21</v>
      </c>
      <c r="BF6" s="88">
        <v>19</v>
      </c>
      <c r="BG6" s="7">
        <v>20</v>
      </c>
      <c r="BH6" s="7">
        <v>4</v>
      </c>
      <c r="BI6" s="7">
        <v>8</v>
      </c>
      <c r="BJ6" s="7">
        <v>8</v>
      </c>
      <c r="BK6" s="7">
        <v>6</v>
      </c>
      <c r="BL6" s="7"/>
      <c r="BM6" s="7"/>
      <c r="BN6" s="7">
        <v>12</v>
      </c>
      <c r="BO6" s="7"/>
      <c r="BP6"/>
      <c r="BQ6"/>
      <c r="BR6"/>
      <c r="BS6"/>
    </row>
    <row r="7" spans="1:71" x14ac:dyDescent="0.25">
      <c r="A7">
        <v>4</v>
      </c>
      <c r="B7" s="64" t="s">
        <v>217</v>
      </c>
      <c r="C7" s="41" t="s">
        <v>81</v>
      </c>
      <c r="D7" s="42">
        <v>30.4</v>
      </c>
      <c r="E7" s="42">
        <v>28.63</v>
      </c>
      <c r="F7" s="42">
        <v>28.02</v>
      </c>
      <c r="G7" s="42">
        <v>26.16</v>
      </c>
      <c r="H7" s="42">
        <v>25.37</v>
      </c>
      <c r="I7" s="47">
        <v>24.46</v>
      </c>
      <c r="J7" s="42">
        <v>24.52</v>
      </c>
      <c r="K7" s="47">
        <v>24.07</v>
      </c>
      <c r="L7" s="47">
        <v>23.69</v>
      </c>
      <c r="M7" s="42">
        <v>23.64</v>
      </c>
      <c r="N7" s="46">
        <f t="shared" si="0"/>
        <v>10</v>
      </c>
      <c r="O7" s="38" t="s">
        <v>212</v>
      </c>
      <c r="P7" s="42"/>
      <c r="Q7" s="42">
        <f t="shared" si="13"/>
        <v>-1.7699999999999996</v>
      </c>
      <c r="R7" s="42">
        <f t="shared" si="1"/>
        <v>-0.60999999999999943</v>
      </c>
      <c r="S7" s="42">
        <f t="shared" si="2"/>
        <v>-1.8599999999999994</v>
      </c>
      <c r="T7" s="42">
        <f t="shared" si="3"/>
        <v>-0.78999999999999915</v>
      </c>
      <c r="U7" s="47">
        <f t="shared" si="4"/>
        <v>-0.91000000000000014</v>
      </c>
      <c r="V7" s="42">
        <f t="shared" si="5"/>
        <v>5.9999999999998721E-2</v>
      </c>
      <c r="W7" s="47">
        <f t="shared" si="6"/>
        <v>-0.44999999999999929</v>
      </c>
      <c r="X7" s="47">
        <f t="shared" si="7"/>
        <v>-0.37999999999999901</v>
      </c>
      <c r="Y7" s="42">
        <f t="shared" si="14"/>
        <v>-5.0000000000000711E-2</v>
      </c>
      <c r="Z7" s="38" t="s">
        <v>212</v>
      </c>
      <c r="AA7" s="41" t="s">
        <v>81</v>
      </c>
      <c r="AB7" s="46">
        <v>80</v>
      </c>
      <c r="AC7" s="46">
        <v>163</v>
      </c>
      <c r="AD7" s="46">
        <v>441</v>
      </c>
      <c r="AE7" s="46">
        <v>225</v>
      </c>
      <c r="AF7" s="46">
        <v>161</v>
      </c>
      <c r="AG7" s="46">
        <v>89</v>
      </c>
      <c r="AH7" s="46">
        <v>183</v>
      </c>
      <c r="AI7" s="46">
        <v>100</v>
      </c>
      <c r="AJ7" s="46">
        <v>60</v>
      </c>
      <c r="AK7" s="46">
        <v>92</v>
      </c>
      <c r="AL7" s="46">
        <f t="shared" si="8"/>
        <v>10</v>
      </c>
      <c r="AN7" s="41" t="s">
        <v>81</v>
      </c>
      <c r="AO7" s="41">
        <v>1</v>
      </c>
      <c r="AP7" s="46">
        <v>80</v>
      </c>
      <c r="AQ7" s="46">
        <v>163</v>
      </c>
      <c r="AR7" s="46">
        <v>441</v>
      </c>
      <c r="AS7" s="46">
        <v>225</v>
      </c>
      <c r="AT7" s="46">
        <v>161</v>
      </c>
      <c r="AU7" s="46">
        <v>89</v>
      </c>
      <c r="AV7" s="46">
        <v>104</v>
      </c>
      <c r="AW7" s="46">
        <v>100</v>
      </c>
      <c r="AX7" s="46">
        <v>31</v>
      </c>
      <c r="AY7" s="46">
        <v>42</v>
      </c>
      <c r="AZ7" s="46">
        <f t="shared" si="9"/>
        <v>0</v>
      </c>
      <c r="BA7" s="46">
        <f t="shared" si="10"/>
        <v>2</v>
      </c>
      <c r="BB7" s="46">
        <f t="shared" si="11"/>
        <v>5</v>
      </c>
      <c r="BC7" s="46">
        <f t="shared" si="12"/>
        <v>8</v>
      </c>
      <c r="BD7" s="89">
        <v>399</v>
      </c>
      <c r="BE7" s="90">
        <v>420</v>
      </c>
      <c r="BF7" s="90">
        <v>496</v>
      </c>
      <c r="BG7" s="46"/>
      <c r="BH7" s="46"/>
      <c r="BI7" s="46"/>
      <c r="BJ7" s="46"/>
      <c r="BK7" s="46"/>
      <c r="BL7" s="7"/>
      <c r="BM7" s="7"/>
      <c r="BN7" s="7">
        <v>262</v>
      </c>
      <c r="BO7" s="7"/>
      <c r="BS7" t="s">
        <v>212</v>
      </c>
    </row>
    <row r="8" spans="1:71" x14ac:dyDescent="0.25">
      <c r="A8" s="80">
        <v>5</v>
      </c>
      <c r="B8" s="62" t="s">
        <v>218</v>
      </c>
      <c r="C8" s="37" t="s">
        <v>6</v>
      </c>
      <c r="D8" s="8">
        <v>28.05</v>
      </c>
      <c r="E8" s="8">
        <v>27.95</v>
      </c>
      <c r="F8" s="8">
        <v>27.35</v>
      </c>
      <c r="G8" s="8">
        <v>25.71</v>
      </c>
      <c r="H8" s="8">
        <v>25.03</v>
      </c>
      <c r="I8" s="8">
        <v>24.29</v>
      </c>
      <c r="J8" s="8">
        <v>24.75</v>
      </c>
      <c r="K8" s="8">
        <v>24.63</v>
      </c>
      <c r="L8" s="8">
        <v>25.5</v>
      </c>
      <c r="M8" s="3">
        <v>25.11</v>
      </c>
      <c r="N8" s="34">
        <f t="shared" si="0"/>
        <v>10</v>
      </c>
      <c r="P8" s="8"/>
      <c r="Q8" s="8">
        <f t="shared" si="13"/>
        <v>-0.10000000000000142</v>
      </c>
      <c r="R8" s="8">
        <f t="shared" si="1"/>
        <v>-0.59999999999999787</v>
      </c>
      <c r="S8" s="8">
        <f t="shared" si="2"/>
        <v>-1.6400000000000006</v>
      </c>
      <c r="T8" s="8">
        <f t="shared" si="3"/>
        <v>-0.67999999999999972</v>
      </c>
      <c r="U8" s="8">
        <f t="shared" si="4"/>
        <v>-0.74000000000000199</v>
      </c>
      <c r="V8" s="8">
        <f t="shared" si="5"/>
        <v>0.46000000000000085</v>
      </c>
      <c r="W8" s="8">
        <f t="shared" si="6"/>
        <v>-0.12000000000000099</v>
      </c>
      <c r="X8" s="8">
        <f t="shared" si="7"/>
        <v>0.87000000000000099</v>
      </c>
      <c r="Y8" s="3">
        <f t="shared" si="14"/>
        <v>-0.39000000000000057</v>
      </c>
      <c r="AA8" s="37" t="s">
        <v>6</v>
      </c>
      <c r="AB8" s="7">
        <v>6</v>
      </c>
      <c r="AC8" s="7">
        <v>67</v>
      </c>
      <c r="AD8" s="7">
        <v>198</v>
      </c>
      <c r="AE8" s="7">
        <v>95</v>
      </c>
      <c r="AF8" s="7">
        <v>67</v>
      </c>
      <c r="AG8" s="7">
        <v>58</v>
      </c>
      <c r="AH8" s="7">
        <v>270</v>
      </c>
      <c r="AI8" s="7">
        <v>340</v>
      </c>
      <c r="AJ8" s="7">
        <v>1070</v>
      </c>
      <c r="AK8" s="7">
        <v>522</v>
      </c>
      <c r="AL8" s="34">
        <f t="shared" si="8"/>
        <v>10</v>
      </c>
      <c r="AN8" s="37" t="s">
        <v>6</v>
      </c>
      <c r="AO8" s="37">
        <v>4</v>
      </c>
      <c r="AP8" s="7">
        <v>1</v>
      </c>
      <c r="AQ8" s="7">
        <v>2</v>
      </c>
      <c r="AR8" s="7">
        <v>2</v>
      </c>
      <c r="AS8" s="7">
        <v>2</v>
      </c>
      <c r="AT8" s="7">
        <v>1</v>
      </c>
      <c r="AU8" s="7">
        <v>1</v>
      </c>
      <c r="AV8" s="7">
        <v>5</v>
      </c>
      <c r="AW8" s="7">
        <v>3</v>
      </c>
      <c r="AX8" s="7">
        <v>19</v>
      </c>
      <c r="AY8" s="7">
        <v>100</v>
      </c>
      <c r="AZ8" s="7">
        <f t="shared" si="9"/>
        <v>8</v>
      </c>
      <c r="BA8" s="7">
        <f t="shared" si="10"/>
        <v>9</v>
      </c>
      <c r="BB8" s="7">
        <f t="shared" si="11"/>
        <v>10</v>
      </c>
      <c r="BC8" s="7">
        <f t="shared" si="12"/>
        <v>10</v>
      </c>
      <c r="BD8" s="87">
        <v>22</v>
      </c>
      <c r="BE8" s="88">
        <v>6</v>
      </c>
      <c r="BF8" s="88"/>
      <c r="BG8" s="7"/>
      <c r="BH8" s="7"/>
      <c r="BI8" s="7">
        <v>37</v>
      </c>
      <c r="BJ8" s="7">
        <v>8</v>
      </c>
      <c r="BK8" s="7"/>
      <c r="BL8" s="7"/>
      <c r="BM8" s="7"/>
      <c r="BN8" s="7">
        <v>6</v>
      </c>
      <c r="BO8" s="7"/>
      <c r="BP8" s="80"/>
      <c r="BQ8" s="80"/>
      <c r="BR8" s="80"/>
      <c r="BS8" s="80"/>
    </row>
    <row r="9" spans="1:71" x14ac:dyDescent="0.25">
      <c r="A9">
        <v>6</v>
      </c>
      <c r="B9" s="64" t="s">
        <v>213</v>
      </c>
      <c r="C9" s="41" t="s">
        <v>213</v>
      </c>
      <c r="D9" s="42">
        <v>27.84</v>
      </c>
      <c r="E9" s="42">
        <v>27.1</v>
      </c>
      <c r="F9" s="42">
        <v>25.81</v>
      </c>
      <c r="G9" s="42">
        <v>25.25</v>
      </c>
      <c r="H9" s="42">
        <v>25.3</v>
      </c>
      <c r="I9" s="42">
        <v>24.87</v>
      </c>
      <c r="J9" s="42">
        <v>25.92</v>
      </c>
      <c r="K9" s="42"/>
      <c r="L9" s="42"/>
      <c r="M9" s="42"/>
      <c r="N9" s="46">
        <f t="shared" si="0"/>
        <v>7</v>
      </c>
      <c r="P9" s="42"/>
      <c r="Q9" s="42">
        <f t="shared" si="13"/>
        <v>-0.73999999999999844</v>
      </c>
      <c r="R9" s="42">
        <f t="shared" si="1"/>
        <v>-1.2900000000000027</v>
      </c>
      <c r="S9" s="42">
        <f t="shared" si="2"/>
        <v>-0.55999999999999872</v>
      </c>
      <c r="T9" s="42">
        <f t="shared" si="3"/>
        <v>5.0000000000000711E-2</v>
      </c>
      <c r="U9" s="42">
        <f t="shared" si="4"/>
        <v>-0.42999999999999972</v>
      </c>
      <c r="V9" s="42">
        <f t="shared" si="5"/>
        <v>1.0500000000000007</v>
      </c>
      <c r="W9" s="42"/>
      <c r="X9" s="42"/>
      <c r="Y9" s="42"/>
      <c r="AA9" s="41" t="s">
        <v>1</v>
      </c>
      <c r="AB9" s="46">
        <v>1</v>
      </c>
      <c r="AC9" s="46">
        <v>16</v>
      </c>
      <c r="AD9" s="46">
        <v>11</v>
      </c>
      <c r="AE9" s="46">
        <v>36</v>
      </c>
      <c r="AF9" s="46">
        <v>143</v>
      </c>
      <c r="AG9" s="46">
        <v>198</v>
      </c>
      <c r="AH9" s="46">
        <v>1127</v>
      </c>
      <c r="AI9" s="46"/>
      <c r="AJ9" s="46"/>
      <c r="AK9" s="46"/>
      <c r="AL9" s="46">
        <f t="shared" si="8"/>
        <v>7</v>
      </c>
      <c r="AN9" s="41" t="s">
        <v>1</v>
      </c>
      <c r="AO9" s="41">
        <v>5</v>
      </c>
      <c r="AP9" s="46">
        <v>1</v>
      </c>
      <c r="AQ9" s="46">
        <v>1</v>
      </c>
      <c r="AR9" s="46">
        <v>1</v>
      </c>
      <c r="AS9" s="46">
        <v>1</v>
      </c>
      <c r="AT9" s="46">
        <v>1</v>
      </c>
      <c r="AU9" s="46">
        <v>7</v>
      </c>
      <c r="AV9" s="46">
        <v>105</v>
      </c>
      <c r="AW9" s="46">
        <v>815</v>
      </c>
      <c r="AX9" s="46"/>
      <c r="AY9" s="46"/>
      <c r="AZ9" s="46">
        <f t="shared" si="9"/>
        <v>6</v>
      </c>
      <c r="BA9" s="46">
        <f t="shared" si="10"/>
        <v>6</v>
      </c>
      <c r="BB9" s="46">
        <f t="shared" si="11"/>
        <v>6</v>
      </c>
      <c r="BC9" s="46">
        <f t="shared" si="12"/>
        <v>7</v>
      </c>
      <c r="BD9" s="89"/>
      <c r="BE9" s="90"/>
      <c r="BF9" s="90"/>
      <c r="BG9" s="46"/>
      <c r="BH9" s="46"/>
      <c r="BI9" s="46"/>
      <c r="BJ9" s="46"/>
      <c r="BK9" s="46"/>
      <c r="BL9" s="7"/>
      <c r="BM9" s="7"/>
      <c r="BN9" s="7" t="s">
        <v>270</v>
      </c>
      <c r="BO9" s="7"/>
    </row>
    <row r="10" spans="1:71" x14ac:dyDescent="0.25">
      <c r="A10">
        <v>7</v>
      </c>
      <c r="B10" s="62" t="s">
        <v>219</v>
      </c>
      <c r="C10" s="37" t="s">
        <v>27</v>
      </c>
      <c r="D10" s="8">
        <v>29.4</v>
      </c>
      <c r="E10" s="8">
        <v>28.55</v>
      </c>
      <c r="F10" s="8"/>
      <c r="G10" s="8">
        <v>25.34</v>
      </c>
      <c r="H10" s="8">
        <v>24.91</v>
      </c>
      <c r="I10" s="4">
        <v>24.5</v>
      </c>
      <c r="J10" s="8">
        <v>24.73</v>
      </c>
      <c r="K10" s="4"/>
      <c r="L10" s="4">
        <v>24.77</v>
      </c>
      <c r="M10" s="8"/>
      <c r="N10" s="7">
        <f t="shared" si="0"/>
        <v>7</v>
      </c>
      <c r="P10" s="8"/>
      <c r="Q10" s="8">
        <f t="shared" si="13"/>
        <v>-0.84999999999999787</v>
      </c>
      <c r="R10" s="8"/>
      <c r="S10" s="8"/>
      <c r="T10" s="8">
        <f t="shared" si="3"/>
        <v>-0.42999999999999972</v>
      </c>
      <c r="U10" s="4">
        <f t="shared" si="4"/>
        <v>-0.41000000000000014</v>
      </c>
      <c r="V10" s="8">
        <f t="shared" si="5"/>
        <v>0.23000000000000043</v>
      </c>
      <c r="W10" s="4"/>
      <c r="X10" s="4"/>
      <c r="Y10" s="8"/>
      <c r="AA10" s="37" t="s">
        <v>27</v>
      </c>
      <c r="AB10" s="7">
        <v>27</v>
      </c>
      <c r="AC10" s="7">
        <v>144</v>
      </c>
      <c r="AD10" s="7"/>
      <c r="AE10" s="7">
        <v>42</v>
      </c>
      <c r="AF10" s="7">
        <v>48</v>
      </c>
      <c r="AG10" s="7">
        <v>104</v>
      </c>
      <c r="AH10" s="7">
        <v>261</v>
      </c>
      <c r="AI10" s="7"/>
      <c r="AJ10" s="7">
        <v>468</v>
      </c>
      <c r="AK10" s="7"/>
      <c r="AL10" s="7">
        <f t="shared" si="8"/>
        <v>7</v>
      </c>
      <c r="AN10" s="37" t="s">
        <v>27</v>
      </c>
      <c r="AO10" s="37">
        <v>4</v>
      </c>
      <c r="AP10" s="7">
        <v>8</v>
      </c>
      <c r="AQ10" s="7">
        <v>26</v>
      </c>
      <c r="AR10" s="7">
        <v>23</v>
      </c>
      <c r="AS10" s="7">
        <v>10</v>
      </c>
      <c r="AT10" s="7">
        <v>29</v>
      </c>
      <c r="AU10" s="7">
        <v>44</v>
      </c>
      <c r="AV10" s="7">
        <v>23</v>
      </c>
      <c r="AW10" s="7">
        <v>40</v>
      </c>
      <c r="AX10" s="7">
        <v>30</v>
      </c>
      <c r="AY10" s="7">
        <v>14</v>
      </c>
      <c r="AZ10" s="7">
        <f t="shared" si="9"/>
        <v>2</v>
      </c>
      <c r="BA10" s="7">
        <f t="shared" si="10"/>
        <v>10</v>
      </c>
      <c r="BB10" s="7">
        <f t="shared" si="11"/>
        <v>10</v>
      </c>
      <c r="BC10" s="7">
        <f t="shared" si="12"/>
        <v>10</v>
      </c>
      <c r="BD10" s="87">
        <v>49</v>
      </c>
      <c r="BE10" s="88">
        <v>60</v>
      </c>
      <c r="BF10" s="88">
        <v>60</v>
      </c>
      <c r="BG10" s="7"/>
      <c r="BH10" s="7"/>
      <c r="BI10" s="7">
        <v>30</v>
      </c>
      <c r="BJ10" s="7">
        <v>29</v>
      </c>
      <c r="BK10" s="7"/>
      <c r="BL10" s="7"/>
      <c r="BM10" s="7"/>
      <c r="BN10" s="7">
        <v>44</v>
      </c>
      <c r="BO10" s="7"/>
    </row>
    <row r="11" spans="1:71" x14ac:dyDescent="0.25">
      <c r="A11">
        <v>8</v>
      </c>
      <c r="B11" s="63" t="s">
        <v>220</v>
      </c>
      <c r="C11" s="41" t="s">
        <v>5</v>
      </c>
      <c r="D11" s="42">
        <v>27.97</v>
      </c>
      <c r="E11" s="42">
        <v>25.53</v>
      </c>
      <c r="F11" s="42">
        <v>26.13</v>
      </c>
      <c r="G11" s="47">
        <v>23.75</v>
      </c>
      <c r="H11" s="42">
        <v>23.92</v>
      </c>
      <c r="I11" s="47">
        <v>23.21</v>
      </c>
      <c r="J11" s="47">
        <v>23.49</v>
      </c>
      <c r="K11" s="47">
        <v>23.24</v>
      </c>
      <c r="L11" s="47">
        <v>23.24</v>
      </c>
      <c r="M11" s="43">
        <v>22.64</v>
      </c>
      <c r="N11" s="44">
        <f t="shared" si="0"/>
        <v>10</v>
      </c>
      <c r="P11" s="42"/>
      <c r="Q11" s="42">
        <f t="shared" si="13"/>
        <v>-2.4399999999999977</v>
      </c>
      <c r="R11" s="42">
        <f t="shared" si="1"/>
        <v>0.59999999999999787</v>
      </c>
      <c r="S11" s="47">
        <f t="shared" si="2"/>
        <v>-2.379999999999999</v>
      </c>
      <c r="T11" s="42">
        <f t="shared" si="3"/>
        <v>0.17000000000000171</v>
      </c>
      <c r="U11" s="47">
        <f t="shared" si="4"/>
        <v>-0.71000000000000085</v>
      </c>
      <c r="V11" s="47">
        <f t="shared" si="5"/>
        <v>0.27999999999999758</v>
      </c>
      <c r="W11" s="47">
        <f t="shared" si="6"/>
        <v>-0.25</v>
      </c>
      <c r="X11" s="47">
        <f t="shared" si="7"/>
        <v>0</v>
      </c>
      <c r="Y11" s="43">
        <f t="shared" si="14"/>
        <v>-0.59999999999999787</v>
      </c>
      <c r="AA11" s="41" t="s">
        <v>5</v>
      </c>
      <c r="AB11" s="48">
        <v>5</v>
      </c>
      <c r="AC11" s="48">
        <v>1</v>
      </c>
      <c r="AD11" s="46">
        <v>27</v>
      </c>
      <c r="AE11" s="46">
        <v>1</v>
      </c>
      <c r="AF11" s="46">
        <v>4</v>
      </c>
      <c r="AG11" s="46">
        <v>3</v>
      </c>
      <c r="AH11" s="46">
        <v>13</v>
      </c>
      <c r="AI11" s="46">
        <v>12</v>
      </c>
      <c r="AJ11" s="46">
        <v>15</v>
      </c>
      <c r="AK11" s="46">
        <v>8</v>
      </c>
      <c r="AL11" s="44">
        <f t="shared" si="8"/>
        <v>10</v>
      </c>
      <c r="AN11" s="41" t="s">
        <v>5</v>
      </c>
      <c r="AO11" s="41">
        <v>3</v>
      </c>
      <c r="AP11" s="48">
        <v>2</v>
      </c>
      <c r="AQ11" s="48">
        <v>1</v>
      </c>
      <c r="AR11" s="46">
        <v>6</v>
      </c>
      <c r="AS11" s="46">
        <v>1</v>
      </c>
      <c r="AT11" s="46">
        <v>1</v>
      </c>
      <c r="AU11" s="46">
        <v>2</v>
      </c>
      <c r="AV11" s="46">
        <v>1</v>
      </c>
      <c r="AW11" s="46">
        <v>6</v>
      </c>
      <c r="AX11" s="46">
        <v>1</v>
      </c>
      <c r="AY11" s="46">
        <v>5</v>
      </c>
      <c r="AZ11" s="46">
        <f t="shared" si="9"/>
        <v>10</v>
      </c>
      <c r="BA11" s="46">
        <f t="shared" si="10"/>
        <v>10</v>
      </c>
      <c r="BB11" s="46">
        <f t="shared" si="11"/>
        <v>10</v>
      </c>
      <c r="BC11" s="46">
        <f t="shared" si="12"/>
        <v>10</v>
      </c>
      <c r="BD11" s="89">
        <v>1</v>
      </c>
      <c r="BE11" s="90">
        <v>2</v>
      </c>
      <c r="BF11" s="90">
        <v>18</v>
      </c>
      <c r="BG11" s="46">
        <v>23</v>
      </c>
      <c r="BH11" s="46">
        <v>1</v>
      </c>
      <c r="BI11" s="46">
        <v>2</v>
      </c>
      <c r="BJ11" s="46">
        <v>2</v>
      </c>
      <c r="BK11" s="46">
        <v>12</v>
      </c>
      <c r="BL11" s="7"/>
      <c r="BM11" s="7"/>
      <c r="BN11" s="7">
        <v>2</v>
      </c>
      <c r="BO11" s="7"/>
    </row>
    <row r="12" spans="1:71" x14ac:dyDescent="0.25">
      <c r="A12">
        <v>9</v>
      </c>
      <c r="B12" s="62" t="s">
        <v>221</v>
      </c>
      <c r="C12" s="37" t="s">
        <v>53</v>
      </c>
      <c r="D12" s="8">
        <v>29.99</v>
      </c>
      <c r="E12" s="8">
        <v>26.8</v>
      </c>
      <c r="F12" s="8">
        <v>25.88</v>
      </c>
      <c r="G12" s="8">
        <v>24.56</v>
      </c>
      <c r="H12" s="8">
        <v>25.55</v>
      </c>
      <c r="I12" s="8">
        <v>24.22</v>
      </c>
      <c r="J12" s="8">
        <v>24.54</v>
      </c>
      <c r="K12" s="8">
        <v>24.13</v>
      </c>
      <c r="L12" s="4">
        <v>24.24</v>
      </c>
      <c r="M12" s="8">
        <v>24.24</v>
      </c>
      <c r="N12" s="7">
        <f t="shared" si="0"/>
        <v>10</v>
      </c>
      <c r="P12" s="8"/>
      <c r="Q12" s="8">
        <f t="shared" si="13"/>
        <v>-3.1899999999999977</v>
      </c>
      <c r="R12" s="8">
        <f t="shared" si="1"/>
        <v>-0.92000000000000171</v>
      </c>
      <c r="S12" s="8">
        <f t="shared" si="2"/>
        <v>-1.3200000000000003</v>
      </c>
      <c r="T12" s="8">
        <f t="shared" si="3"/>
        <v>0.99000000000000199</v>
      </c>
      <c r="U12" s="8">
        <f t="shared" si="4"/>
        <v>-1.3300000000000018</v>
      </c>
      <c r="V12" s="8">
        <f t="shared" si="5"/>
        <v>0.32000000000000028</v>
      </c>
      <c r="W12" s="8">
        <f t="shared" si="6"/>
        <v>-0.41000000000000014</v>
      </c>
      <c r="X12" s="4">
        <f t="shared" si="7"/>
        <v>0.10999999999999943</v>
      </c>
      <c r="Y12" s="8">
        <f t="shared" si="14"/>
        <v>0</v>
      </c>
      <c r="AA12" s="37" t="s">
        <v>53</v>
      </c>
      <c r="AB12" s="7">
        <v>53</v>
      </c>
      <c r="AC12" s="7">
        <v>7</v>
      </c>
      <c r="AD12" s="7">
        <v>14</v>
      </c>
      <c r="AE12" s="7">
        <v>4</v>
      </c>
      <c r="AF12" s="7">
        <v>218</v>
      </c>
      <c r="AG12" s="7">
        <v>47</v>
      </c>
      <c r="AH12" s="7">
        <v>191</v>
      </c>
      <c r="AI12" s="7">
        <v>124</v>
      </c>
      <c r="AJ12" s="7">
        <v>200</v>
      </c>
      <c r="AK12" s="7">
        <v>187</v>
      </c>
      <c r="AL12" s="7">
        <f t="shared" si="8"/>
        <v>10</v>
      </c>
      <c r="AN12" s="37" t="s">
        <v>53</v>
      </c>
      <c r="AO12" s="37">
        <v>1</v>
      </c>
      <c r="AP12" s="7">
        <v>53</v>
      </c>
      <c r="AQ12" s="7">
        <v>7</v>
      </c>
      <c r="AR12" s="7">
        <v>3</v>
      </c>
      <c r="AS12" s="7">
        <v>2</v>
      </c>
      <c r="AT12" s="7">
        <v>2</v>
      </c>
      <c r="AU12" s="7">
        <v>2</v>
      </c>
      <c r="AV12" s="7">
        <v>5</v>
      </c>
      <c r="AW12" s="7">
        <v>3</v>
      </c>
      <c r="AX12" s="7">
        <v>6</v>
      </c>
      <c r="AY12" s="7">
        <v>5</v>
      </c>
      <c r="AZ12" s="7">
        <f t="shared" si="9"/>
        <v>9</v>
      </c>
      <c r="BA12" s="7">
        <f t="shared" si="10"/>
        <v>9</v>
      </c>
      <c r="BB12" s="7">
        <f t="shared" si="11"/>
        <v>10</v>
      </c>
      <c r="BC12" s="7">
        <f t="shared" si="12"/>
        <v>10</v>
      </c>
      <c r="BD12" s="87">
        <v>51</v>
      </c>
      <c r="BE12" s="88">
        <v>17</v>
      </c>
      <c r="BF12" s="88">
        <v>5</v>
      </c>
      <c r="BG12" s="7"/>
      <c r="BH12" s="7">
        <v>43</v>
      </c>
      <c r="BI12" s="7"/>
      <c r="BJ12" s="7">
        <v>6</v>
      </c>
      <c r="BK12" s="7">
        <v>4</v>
      </c>
      <c r="BL12" s="7"/>
      <c r="BM12" s="7"/>
      <c r="BN12" s="7">
        <v>12</v>
      </c>
      <c r="BO12" s="7"/>
    </row>
    <row r="13" spans="1:71" x14ac:dyDescent="0.25">
      <c r="A13">
        <v>10</v>
      </c>
      <c r="B13" s="64" t="s">
        <v>222</v>
      </c>
      <c r="C13" s="41" t="s">
        <v>39</v>
      </c>
      <c r="D13" s="42">
        <v>29.7</v>
      </c>
      <c r="E13" s="42">
        <v>27.92</v>
      </c>
      <c r="F13" s="42">
        <v>27.27</v>
      </c>
      <c r="G13" s="42">
        <v>26.23</v>
      </c>
      <c r="H13" s="42">
        <v>27.7</v>
      </c>
      <c r="I13" s="42">
        <v>27</v>
      </c>
      <c r="J13" s="42">
        <v>27.36</v>
      </c>
      <c r="K13" s="42"/>
      <c r="L13" s="42">
        <v>27.21</v>
      </c>
      <c r="M13" s="43"/>
      <c r="N13" s="44">
        <f t="shared" si="0"/>
        <v>8</v>
      </c>
      <c r="P13" s="42"/>
      <c r="Q13" s="42">
        <f t="shared" si="13"/>
        <v>-1.7799999999999976</v>
      </c>
      <c r="R13" s="42">
        <f t="shared" si="1"/>
        <v>-0.65000000000000213</v>
      </c>
      <c r="S13" s="42">
        <f t="shared" si="2"/>
        <v>-1.0399999999999991</v>
      </c>
      <c r="T13" s="42"/>
      <c r="U13" s="42">
        <f t="shared" si="4"/>
        <v>-0.69999999999999929</v>
      </c>
      <c r="V13" s="42">
        <f t="shared" si="5"/>
        <v>0.35999999999999943</v>
      </c>
      <c r="W13" s="42"/>
      <c r="X13" s="42"/>
      <c r="Y13" s="43"/>
      <c r="AA13" s="41" t="s">
        <v>39</v>
      </c>
      <c r="AB13" s="46">
        <v>39</v>
      </c>
      <c r="AC13" s="46">
        <v>61</v>
      </c>
      <c r="AD13" s="46">
        <v>172</v>
      </c>
      <c r="AE13" s="46">
        <v>253</v>
      </c>
      <c r="AF13" s="46">
        <v>2380</v>
      </c>
      <c r="AG13" s="46">
        <v>2157</v>
      </c>
      <c r="AH13" s="46">
        <v>3123</v>
      </c>
      <c r="AI13" s="46"/>
      <c r="AJ13" s="46">
        <v>2790</v>
      </c>
      <c r="AK13" s="46"/>
      <c r="AL13" s="44">
        <f t="shared" si="8"/>
        <v>8</v>
      </c>
      <c r="AN13" s="41" t="s">
        <v>39</v>
      </c>
      <c r="AO13" s="41">
        <v>5</v>
      </c>
      <c r="AP13" s="46">
        <v>9</v>
      </c>
      <c r="AQ13" s="46">
        <v>3</v>
      </c>
      <c r="AR13" s="46">
        <v>23</v>
      </c>
      <c r="AS13" s="46">
        <v>31</v>
      </c>
      <c r="AT13" s="46">
        <v>176</v>
      </c>
      <c r="AU13" s="46">
        <v>152</v>
      </c>
      <c r="AV13" s="46">
        <v>58</v>
      </c>
      <c r="AW13" s="46">
        <v>55</v>
      </c>
      <c r="AX13" s="46">
        <v>155</v>
      </c>
      <c r="AY13" s="46">
        <v>6</v>
      </c>
      <c r="AZ13" s="46">
        <f t="shared" si="9"/>
        <v>3</v>
      </c>
      <c r="BA13" s="46">
        <f t="shared" si="10"/>
        <v>5</v>
      </c>
      <c r="BB13" s="46">
        <f t="shared" si="11"/>
        <v>7</v>
      </c>
      <c r="BC13" s="46">
        <f t="shared" si="12"/>
        <v>10</v>
      </c>
      <c r="BD13" s="89">
        <v>79</v>
      </c>
      <c r="BE13" s="90">
        <v>50</v>
      </c>
      <c r="BF13" s="90">
        <v>27</v>
      </c>
      <c r="BG13" s="46">
        <v>64</v>
      </c>
      <c r="BH13" s="46"/>
      <c r="BI13" s="46">
        <v>18</v>
      </c>
      <c r="BJ13" s="46">
        <v>23</v>
      </c>
      <c r="BK13" s="46">
        <v>16</v>
      </c>
      <c r="BL13" s="7"/>
      <c r="BM13" s="7"/>
      <c r="BN13" s="7">
        <v>31</v>
      </c>
      <c r="BO13" s="7"/>
    </row>
    <row r="14" spans="1:71" x14ac:dyDescent="0.25">
      <c r="A14">
        <v>11</v>
      </c>
      <c r="B14" s="62" t="s">
        <v>223</v>
      </c>
      <c r="C14" s="37" t="s">
        <v>40</v>
      </c>
      <c r="D14" s="8">
        <v>29.71</v>
      </c>
      <c r="E14" s="8"/>
      <c r="F14" s="8">
        <v>29.27</v>
      </c>
      <c r="G14" s="8">
        <v>27.88</v>
      </c>
      <c r="H14" s="8"/>
      <c r="I14" s="8">
        <v>25.96</v>
      </c>
      <c r="J14" s="8">
        <v>25.99</v>
      </c>
      <c r="K14" s="8"/>
      <c r="L14" s="8"/>
      <c r="M14" s="8"/>
      <c r="N14" s="7">
        <f t="shared" si="0"/>
        <v>5</v>
      </c>
      <c r="P14" s="8"/>
      <c r="Q14" s="8"/>
      <c r="R14" s="8"/>
      <c r="S14" s="8">
        <f t="shared" si="2"/>
        <v>-1.3900000000000006</v>
      </c>
      <c r="T14" s="8"/>
      <c r="U14" s="8"/>
      <c r="V14" s="8">
        <f t="shared" si="5"/>
        <v>2.9999999999997584E-2</v>
      </c>
      <c r="W14" s="8"/>
      <c r="X14" s="8"/>
      <c r="Y14" s="8"/>
      <c r="AA14" s="37" t="s">
        <v>40</v>
      </c>
      <c r="AB14" s="7">
        <v>40</v>
      </c>
      <c r="AC14" s="7"/>
      <c r="AD14" s="7">
        <v>1444</v>
      </c>
      <c r="AE14" s="7">
        <v>1561</v>
      </c>
      <c r="AF14" s="7"/>
      <c r="AG14" s="7">
        <v>885</v>
      </c>
      <c r="AH14" s="7">
        <v>1191</v>
      </c>
      <c r="AI14" s="7"/>
      <c r="AJ14" s="7"/>
      <c r="AK14" s="7"/>
      <c r="AL14" s="7">
        <f t="shared" si="8"/>
        <v>5</v>
      </c>
      <c r="AN14" s="37" t="s">
        <v>40</v>
      </c>
      <c r="AO14" s="37">
        <v>2</v>
      </c>
      <c r="AP14" s="7">
        <v>7</v>
      </c>
      <c r="AQ14" s="7">
        <v>16</v>
      </c>
      <c r="AR14" s="7">
        <v>79</v>
      </c>
      <c r="AS14" s="7">
        <v>105</v>
      </c>
      <c r="AT14" s="7">
        <v>84</v>
      </c>
      <c r="AU14" s="7">
        <v>119</v>
      </c>
      <c r="AV14" s="7">
        <v>122</v>
      </c>
      <c r="AW14" s="7">
        <v>40</v>
      </c>
      <c r="AX14" s="7">
        <v>88</v>
      </c>
      <c r="AY14" s="7">
        <v>80</v>
      </c>
      <c r="AZ14" s="7">
        <f t="shared" si="9"/>
        <v>1</v>
      </c>
      <c r="BA14" s="7">
        <f t="shared" si="10"/>
        <v>3</v>
      </c>
      <c r="BB14" s="7">
        <f t="shared" si="11"/>
        <v>7</v>
      </c>
      <c r="BC14" s="7">
        <f t="shared" si="12"/>
        <v>10</v>
      </c>
      <c r="BD14" s="87">
        <v>2002</v>
      </c>
      <c r="BE14" s="88">
        <v>4105</v>
      </c>
      <c r="BF14" s="88"/>
      <c r="BG14" s="7"/>
      <c r="BH14" s="7"/>
      <c r="BI14" s="7"/>
      <c r="BJ14" s="7"/>
      <c r="BK14" s="7"/>
      <c r="BL14" s="7"/>
      <c r="BM14" s="7"/>
      <c r="BN14" s="7">
        <v>500</v>
      </c>
      <c r="BO14" s="7"/>
    </row>
    <row r="15" spans="1:71" x14ac:dyDescent="0.25">
      <c r="A15">
        <v>12</v>
      </c>
      <c r="B15" s="64" t="s">
        <v>224</v>
      </c>
      <c r="C15" s="41" t="s">
        <v>29</v>
      </c>
      <c r="D15" s="42">
        <v>29.45</v>
      </c>
      <c r="E15" s="42">
        <v>28.16</v>
      </c>
      <c r="F15" s="42">
        <v>26.31</v>
      </c>
      <c r="G15" s="42">
        <v>25.13</v>
      </c>
      <c r="H15" s="42"/>
      <c r="I15" s="42"/>
      <c r="J15" s="47">
        <v>24</v>
      </c>
      <c r="K15" s="47">
        <v>24.52</v>
      </c>
      <c r="L15" s="47">
        <v>23.93</v>
      </c>
      <c r="M15" s="42"/>
      <c r="N15" s="46">
        <f t="shared" si="0"/>
        <v>7</v>
      </c>
      <c r="P15" s="42"/>
      <c r="Q15" s="42">
        <f t="shared" si="13"/>
        <v>-1.2899999999999991</v>
      </c>
      <c r="R15" s="42">
        <f t="shared" si="1"/>
        <v>-1.8500000000000014</v>
      </c>
      <c r="S15" s="42">
        <f t="shared" si="2"/>
        <v>-1.1799999999999997</v>
      </c>
      <c r="T15" s="42"/>
      <c r="U15" s="42"/>
      <c r="V15" s="47"/>
      <c r="W15" s="47">
        <f t="shared" si="6"/>
        <v>0.51999999999999957</v>
      </c>
      <c r="X15" s="47">
        <f t="shared" si="7"/>
        <v>-0.58999999999999986</v>
      </c>
      <c r="Y15" s="42"/>
      <c r="AA15" s="41" t="s">
        <v>29</v>
      </c>
      <c r="AB15" s="46">
        <v>29</v>
      </c>
      <c r="AC15" s="46">
        <v>86</v>
      </c>
      <c r="AD15" s="46">
        <v>41</v>
      </c>
      <c r="AE15" s="46">
        <v>23</v>
      </c>
      <c r="AF15" s="46"/>
      <c r="AG15" s="46"/>
      <c r="AH15" s="46">
        <v>45</v>
      </c>
      <c r="AI15" s="46">
        <v>279</v>
      </c>
      <c r="AJ15" s="46">
        <v>101</v>
      </c>
      <c r="AK15" s="46"/>
      <c r="AL15" s="46">
        <f t="shared" si="8"/>
        <v>7</v>
      </c>
      <c r="AN15" s="41" t="s">
        <v>29</v>
      </c>
      <c r="AO15" s="41">
        <v>3</v>
      </c>
      <c r="AP15" s="46">
        <v>21</v>
      </c>
      <c r="AQ15" s="46">
        <v>17</v>
      </c>
      <c r="AR15" s="46">
        <v>2</v>
      </c>
      <c r="AS15" s="46">
        <v>1</v>
      </c>
      <c r="AT15" s="46">
        <v>4</v>
      </c>
      <c r="AU15" s="46">
        <v>1</v>
      </c>
      <c r="AV15" s="46">
        <v>8</v>
      </c>
      <c r="AW15" s="46">
        <v>2</v>
      </c>
      <c r="AX15" s="46">
        <v>4</v>
      </c>
      <c r="AY15" s="46">
        <v>23</v>
      </c>
      <c r="AZ15" s="46">
        <f t="shared" si="9"/>
        <v>7</v>
      </c>
      <c r="BA15" s="46">
        <f t="shared" si="10"/>
        <v>10</v>
      </c>
      <c r="BB15" s="46">
        <f t="shared" si="11"/>
        <v>10</v>
      </c>
      <c r="BC15" s="46">
        <f t="shared" si="12"/>
        <v>10</v>
      </c>
      <c r="BD15" s="89">
        <v>52</v>
      </c>
      <c r="BE15" s="90">
        <v>40</v>
      </c>
      <c r="BF15" s="90">
        <v>11</v>
      </c>
      <c r="BG15" s="46"/>
      <c r="BH15" s="46">
        <v>37</v>
      </c>
      <c r="BI15" s="46">
        <v>44</v>
      </c>
      <c r="BJ15" s="46">
        <v>17</v>
      </c>
      <c r="BK15" s="46">
        <v>15</v>
      </c>
      <c r="BL15" s="7"/>
      <c r="BM15" s="7"/>
      <c r="BN15" s="7">
        <v>26</v>
      </c>
      <c r="BO15" s="7"/>
    </row>
    <row r="16" spans="1:71" s="80" customFormat="1" x14ac:dyDescent="0.25">
      <c r="A16">
        <v>13</v>
      </c>
      <c r="B16" s="62" t="s">
        <v>225</v>
      </c>
      <c r="C16" s="37" t="s">
        <v>8</v>
      </c>
      <c r="D16" s="8">
        <v>28.64</v>
      </c>
      <c r="E16" s="8">
        <v>27.79</v>
      </c>
      <c r="F16" s="8">
        <v>26.7</v>
      </c>
      <c r="G16" s="8">
        <v>25.38</v>
      </c>
      <c r="H16" s="8"/>
      <c r="I16" s="8"/>
      <c r="J16" s="8">
        <v>25.9</v>
      </c>
      <c r="K16" s="8">
        <v>23.76</v>
      </c>
      <c r="L16" s="8">
        <v>23.48</v>
      </c>
      <c r="M16" s="8"/>
      <c r="N16" s="7">
        <f t="shared" si="0"/>
        <v>7</v>
      </c>
      <c r="O16" s="38"/>
      <c r="P16" s="8"/>
      <c r="Q16" s="8">
        <f t="shared" si="13"/>
        <v>-0.85000000000000142</v>
      </c>
      <c r="R16" s="8">
        <f t="shared" si="1"/>
        <v>-1.0899999999999999</v>
      </c>
      <c r="S16" s="8">
        <f t="shared" si="2"/>
        <v>-1.3200000000000003</v>
      </c>
      <c r="T16" s="8"/>
      <c r="U16" s="8"/>
      <c r="V16" s="8"/>
      <c r="W16" s="8">
        <f t="shared" si="6"/>
        <v>-2.139999999999997</v>
      </c>
      <c r="X16" s="8">
        <f t="shared" si="7"/>
        <v>-0.28000000000000114</v>
      </c>
      <c r="Y16" s="8"/>
      <c r="Z16" s="38"/>
      <c r="AA16" s="37" t="s">
        <v>8</v>
      </c>
      <c r="AB16" s="7">
        <v>8</v>
      </c>
      <c r="AC16" s="7">
        <v>50</v>
      </c>
      <c r="AD16" s="7">
        <v>70</v>
      </c>
      <c r="AE16" s="7">
        <v>48</v>
      </c>
      <c r="AF16" s="7"/>
      <c r="AG16" s="7"/>
      <c r="AH16" s="7">
        <v>1099</v>
      </c>
      <c r="AI16" s="7">
        <v>51</v>
      </c>
      <c r="AJ16" s="7">
        <v>34</v>
      </c>
      <c r="AK16" s="7"/>
      <c r="AL16" s="7">
        <f t="shared" si="8"/>
        <v>7</v>
      </c>
      <c r="AM16" s="38"/>
      <c r="AN16" s="37" t="s">
        <v>8</v>
      </c>
      <c r="AO16" s="37">
        <v>4</v>
      </c>
      <c r="AP16" s="7">
        <v>4</v>
      </c>
      <c r="AQ16" s="7">
        <v>27</v>
      </c>
      <c r="AR16" s="7">
        <v>8</v>
      </c>
      <c r="AS16" s="7">
        <v>4</v>
      </c>
      <c r="AT16" s="7">
        <v>3</v>
      </c>
      <c r="AU16" s="7">
        <v>12</v>
      </c>
      <c r="AV16" s="7">
        <v>36</v>
      </c>
      <c r="AW16" s="7">
        <v>6</v>
      </c>
      <c r="AX16" s="7">
        <v>8</v>
      </c>
      <c r="AY16" s="7">
        <v>23</v>
      </c>
      <c r="AZ16" s="7">
        <f t="shared" si="9"/>
        <v>6</v>
      </c>
      <c r="BA16" s="7">
        <f t="shared" si="10"/>
        <v>10</v>
      </c>
      <c r="BB16" s="7">
        <f t="shared" si="11"/>
        <v>10</v>
      </c>
      <c r="BC16" s="7">
        <f t="shared" si="12"/>
        <v>10</v>
      </c>
      <c r="BD16" s="87">
        <v>262</v>
      </c>
      <c r="BE16" s="88">
        <v>222</v>
      </c>
      <c r="BF16" s="88">
        <v>475</v>
      </c>
      <c r="BG16" s="7"/>
      <c r="BH16" s="7"/>
      <c r="BI16" s="7"/>
      <c r="BJ16" s="7"/>
      <c r="BK16" s="7"/>
      <c r="BL16" s="7"/>
      <c r="BM16" s="7"/>
      <c r="BN16" s="7">
        <v>151</v>
      </c>
      <c r="BO16" s="7"/>
      <c r="BP16"/>
      <c r="BQ16"/>
      <c r="BR16"/>
      <c r="BS16"/>
    </row>
    <row r="17" spans="1:71" s="80" customFormat="1" x14ac:dyDescent="0.25">
      <c r="A17" s="80">
        <v>14</v>
      </c>
      <c r="B17" s="66" t="s">
        <v>226</v>
      </c>
      <c r="C17" s="37" t="s">
        <v>26</v>
      </c>
      <c r="D17" s="8">
        <v>29.38</v>
      </c>
      <c r="E17" s="8">
        <v>27.53</v>
      </c>
      <c r="F17" s="8">
        <v>25.74</v>
      </c>
      <c r="G17" s="8">
        <v>24.81</v>
      </c>
      <c r="H17" s="8">
        <v>23.99</v>
      </c>
      <c r="I17" s="8">
        <v>23.27</v>
      </c>
      <c r="J17" s="8">
        <v>22.74</v>
      </c>
      <c r="K17" s="8">
        <v>23.16</v>
      </c>
      <c r="L17" s="8">
        <v>22.92</v>
      </c>
      <c r="M17" s="8">
        <v>23.48</v>
      </c>
      <c r="N17" s="7">
        <f t="shared" si="0"/>
        <v>10</v>
      </c>
      <c r="O17" s="38"/>
      <c r="P17" s="8"/>
      <c r="Q17" s="8">
        <f t="shared" si="13"/>
        <v>-1.8499999999999979</v>
      </c>
      <c r="R17" s="8">
        <f t="shared" si="1"/>
        <v>-1.7900000000000027</v>
      </c>
      <c r="S17" s="8">
        <f t="shared" si="2"/>
        <v>-0.92999999999999972</v>
      </c>
      <c r="T17" s="8">
        <f t="shared" si="3"/>
        <v>-0.82000000000000028</v>
      </c>
      <c r="U17" s="8">
        <f t="shared" si="4"/>
        <v>-0.71999999999999886</v>
      </c>
      <c r="V17" s="8">
        <f t="shared" si="5"/>
        <v>-0.53000000000000114</v>
      </c>
      <c r="W17" s="8">
        <f t="shared" si="6"/>
        <v>0.42000000000000171</v>
      </c>
      <c r="X17" s="8">
        <f t="shared" si="7"/>
        <v>-0.23999999999999844</v>
      </c>
      <c r="Y17" s="8">
        <f t="shared" si="14"/>
        <v>0.55999999999999872</v>
      </c>
      <c r="Z17" s="38"/>
      <c r="AA17" s="37" t="s">
        <v>26</v>
      </c>
      <c r="AB17" s="7">
        <v>26</v>
      </c>
      <c r="AC17" s="7">
        <v>34</v>
      </c>
      <c r="AD17" s="7">
        <v>8</v>
      </c>
      <c r="AE17" s="7">
        <v>10</v>
      </c>
      <c r="AF17" s="7">
        <v>7</v>
      </c>
      <c r="AG17" s="7">
        <v>6</v>
      </c>
      <c r="AH17" s="7">
        <v>1</v>
      </c>
      <c r="AI17" s="7">
        <v>9</v>
      </c>
      <c r="AJ17" s="7">
        <v>7</v>
      </c>
      <c r="AK17" s="7">
        <v>67</v>
      </c>
      <c r="AL17" s="7">
        <f t="shared" si="8"/>
        <v>10</v>
      </c>
      <c r="AM17" s="38"/>
      <c r="AN17" s="37" t="s">
        <v>26</v>
      </c>
      <c r="AO17" s="37">
        <v>3</v>
      </c>
      <c r="AP17" s="7">
        <v>20</v>
      </c>
      <c r="AQ17" s="7">
        <v>20</v>
      </c>
      <c r="AR17" s="7">
        <v>4</v>
      </c>
      <c r="AS17" s="7">
        <v>3</v>
      </c>
      <c r="AT17" s="7">
        <v>1</v>
      </c>
      <c r="AU17" s="7">
        <v>1</v>
      </c>
      <c r="AV17" s="7">
        <v>1</v>
      </c>
      <c r="AW17" s="7">
        <v>5</v>
      </c>
      <c r="AX17" s="7">
        <v>2</v>
      </c>
      <c r="AY17" s="7">
        <v>6</v>
      </c>
      <c r="AZ17" s="7">
        <f t="shared" si="9"/>
        <v>8</v>
      </c>
      <c r="BA17" s="7">
        <f t="shared" si="10"/>
        <v>10</v>
      </c>
      <c r="BB17" s="7">
        <f t="shared" si="11"/>
        <v>10</v>
      </c>
      <c r="BC17" s="7">
        <f t="shared" si="12"/>
        <v>10</v>
      </c>
      <c r="BD17" s="89">
        <v>56</v>
      </c>
      <c r="BE17" s="90">
        <v>22</v>
      </c>
      <c r="BF17" s="90">
        <v>117</v>
      </c>
      <c r="BG17" s="7"/>
      <c r="BH17" s="7">
        <v>48</v>
      </c>
      <c r="BI17" s="7">
        <v>48</v>
      </c>
      <c r="BJ17" s="7">
        <v>47</v>
      </c>
      <c r="BK17" s="7"/>
      <c r="BL17" s="7"/>
      <c r="BM17" s="7"/>
      <c r="BN17" s="7">
        <v>12</v>
      </c>
      <c r="BO17" s="7"/>
    </row>
    <row r="18" spans="1:71" s="80" customFormat="1" x14ac:dyDescent="0.25">
      <c r="A18">
        <v>15</v>
      </c>
      <c r="B18" s="62" t="s">
        <v>227</v>
      </c>
      <c r="C18" s="37" t="s">
        <v>60</v>
      </c>
      <c r="D18" s="8">
        <v>30.13</v>
      </c>
      <c r="E18" s="8">
        <v>28.21</v>
      </c>
      <c r="F18" s="8">
        <v>26.18</v>
      </c>
      <c r="G18" s="8">
        <v>25.24</v>
      </c>
      <c r="H18" s="8">
        <v>24.88</v>
      </c>
      <c r="I18" s="8">
        <v>24.74</v>
      </c>
      <c r="J18" s="8">
        <v>25.31</v>
      </c>
      <c r="K18" s="8">
        <v>25.51</v>
      </c>
      <c r="L18" s="8">
        <v>26.29</v>
      </c>
      <c r="M18" s="3">
        <v>26.29</v>
      </c>
      <c r="N18" s="34">
        <f t="shared" si="0"/>
        <v>10</v>
      </c>
      <c r="O18" s="38"/>
      <c r="P18" s="8"/>
      <c r="Q18" s="8">
        <f t="shared" si="13"/>
        <v>-1.9199999999999982</v>
      </c>
      <c r="R18" s="8">
        <f t="shared" si="1"/>
        <v>-2.0300000000000011</v>
      </c>
      <c r="S18" s="8">
        <f t="shared" si="2"/>
        <v>-0.94000000000000128</v>
      </c>
      <c r="T18" s="8">
        <f t="shared" si="3"/>
        <v>-0.35999999999999943</v>
      </c>
      <c r="U18" s="8">
        <f t="shared" si="4"/>
        <v>-0.14000000000000057</v>
      </c>
      <c r="V18" s="8">
        <f t="shared" si="5"/>
        <v>0.57000000000000028</v>
      </c>
      <c r="W18" s="8">
        <f t="shared" si="6"/>
        <v>0.20000000000000284</v>
      </c>
      <c r="X18" s="8">
        <f t="shared" si="7"/>
        <v>0.77999999999999758</v>
      </c>
      <c r="Y18" s="3">
        <f t="shared" si="14"/>
        <v>0</v>
      </c>
      <c r="Z18" s="38"/>
      <c r="AA18" s="37" t="s">
        <v>60</v>
      </c>
      <c r="AB18" s="7">
        <v>60</v>
      </c>
      <c r="AC18" s="7">
        <v>94</v>
      </c>
      <c r="AD18" s="7">
        <v>31</v>
      </c>
      <c r="AE18" s="7">
        <v>35</v>
      </c>
      <c r="AF18" s="7">
        <v>43</v>
      </c>
      <c r="AG18" s="7">
        <v>161</v>
      </c>
      <c r="AH18" s="7">
        <v>588</v>
      </c>
      <c r="AI18" s="7">
        <v>1004</v>
      </c>
      <c r="AJ18" s="7">
        <v>1877</v>
      </c>
      <c r="AK18" s="7">
        <v>972</v>
      </c>
      <c r="AL18" s="34">
        <f t="shared" si="8"/>
        <v>10</v>
      </c>
      <c r="AM18" s="38"/>
      <c r="AN18" s="37" t="s">
        <v>60</v>
      </c>
      <c r="AO18" s="37">
        <v>4</v>
      </c>
      <c r="AP18" s="7">
        <v>45</v>
      </c>
      <c r="AQ18" s="7">
        <v>14</v>
      </c>
      <c r="AR18" s="7">
        <v>8</v>
      </c>
      <c r="AS18" s="7">
        <v>6</v>
      </c>
      <c r="AT18" s="7">
        <v>16</v>
      </c>
      <c r="AU18" s="7">
        <v>27</v>
      </c>
      <c r="AV18" s="7">
        <v>38</v>
      </c>
      <c r="AW18" s="7">
        <v>52</v>
      </c>
      <c r="AX18" s="7">
        <v>40</v>
      </c>
      <c r="AY18" s="7">
        <v>19</v>
      </c>
      <c r="AZ18" s="7">
        <f t="shared" si="9"/>
        <v>2</v>
      </c>
      <c r="BA18" s="7">
        <f t="shared" si="10"/>
        <v>9</v>
      </c>
      <c r="BB18" s="7">
        <f t="shared" si="11"/>
        <v>10</v>
      </c>
      <c r="BC18" s="7">
        <f t="shared" si="12"/>
        <v>10</v>
      </c>
      <c r="BD18" s="87">
        <v>135</v>
      </c>
      <c r="BE18" s="88">
        <v>102</v>
      </c>
      <c r="BF18" s="88">
        <v>142</v>
      </c>
      <c r="BG18" s="7"/>
      <c r="BH18" s="7"/>
      <c r="BI18" s="7"/>
      <c r="BJ18" s="7"/>
      <c r="BK18" s="7"/>
      <c r="BL18" s="7"/>
      <c r="BM18" s="7"/>
      <c r="BN18" s="7">
        <v>74</v>
      </c>
      <c r="BO18" s="7"/>
      <c r="BP18"/>
      <c r="BQ18"/>
      <c r="BR18"/>
      <c r="BS18"/>
    </row>
    <row r="19" spans="1:71" x14ac:dyDescent="0.25">
      <c r="A19">
        <v>16</v>
      </c>
      <c r="B19" s="65" t="s">
        <v>228</v>
      </c>
      <c r="C19" s="41" t="s">
        <v>84</v>
      </c>
      <c r="D19" s="42">
        <v>30.44</v>
      </c>
      <c r="E19" s="42">
        <v>28.89</v>
      </c>
      <c r="F19" s="42">
        <v>27.3</v>
      </c>
      <c r="G19" s="42">
        <v>26.04</v>
      </c>
      <c r="H19" s="42">
        <v>25.23</v>
      </c>
      <c r="I19" s="42">
        <v>25.77</v>
      </c>
      <c r="J19" s="42">
        <v>24.01</v>
      </c>
      <c r="K19" s="42">
        <v>24.12</v>
      </c>
      <c r="L19" s="42">
        <v>24.16</v>
      </c>
      <c r="M19" s="42">
        <v>24.32</v>
      </c>
      <c r="N19" s="46">
        <f t="shared" si="0"/>
        <v>10</v>
      </c>
      <c r="P19" s="42"/>
      <c r="Q19" s="42">
        <f t="shared" si="13"/>
        <v>-1.5500000000000007</v>
      </c>
      <c r="R19" s="42">
        <f t="shared" si="1"/>
        <v>-1.5899999999999999</v>
      </c>
      <c r="S19" s="42">
        <f t="shared" si="2"/>
        <v>-1.2600000000000016</v>
      </c>
      <c r="T19" s="42">
        <f t="shared" si="3"/>
        <v>-0.80999999999999872</v>
      </c>
      <c r="U19" s="42">
        <f t="shared" si="4"/>
        <v>0.53999999999999915</v>
      </c>
      <c r="V19" s="42">
        <f t="shared" si="5"/>
        <v>-1.759999999999998</v>
      </c>
      <c r="W19" s="42">
        <f t="shared" si="6"/>
        <v>0.10999999999999943</v>
      </c>
      <c r="X19" s="42">
        <f t="shared" si="7"/>
        <v>3.9999999999999147E-2</v>
      </c>
      <c r="Y19" s="42">
        <f t="shared" si="14"/>
        <v>0.16000000000000014</v>
      </c>
      <c r="AA19" s="41" t="s">
        <v>84</v>
      </c>
      <c r="AB19" s="46">
        <v>84</v>
      </c>
      <c r="AC19" s="46">
        <v>225</v>
      </c>
      <c r="AD19" s="46">
        <v>182</v>
      </c>
      <c r="AE19" s="46">
        <v>181</v>
      </c>
      <c r="AF19" s="46">
        <v>128</v>
      </c>
      <c r="AG19" s="46">
        <v>710</v>
      </c>
      <c r="AH19" s="46">
        <v>48</v>
      </c>
      <c r="AI19" s="46">
        <v>120</v>
      </c>
      <c r="AJ19" s="46">
        <v>170</v>
      </c>
      <c r="AK19" s="46">
        <v>285</v>
      </c>
      <c r="AL19" s="46">
        <f t="shared" si="8"/>
        <v>10</v>
      </c>
      <c r="AN19" s="41" t="s">
        <v>84</v>
      </c>
      <c r="AO19" s="41">
        <v>4</v>
      </c>
      <c r="AP19" s="46">
        <v>36</v>
      </c>
      <c r="AQ19" s="46">
        <v>109</v>
      </c>
      <c r="AR19" s="46">
        <v>143</v>
      </c>
      <c r="AS19" s="46">
        <v>122</v>
      </c>
      <c r="AT19" s="46">
        <v>45</v>
      </c>
      <c r="AU19" s="46">
        <v>46</v>
      </c>
      <c r="AV19" s="46">
        <v>15</v>
      </c>
      <c r="AW19" s="46">
        <v>8</v>
      </c>
      <c r="AX19" s="46">
        <v>5</v>
      </c>
      <c r="AY19" s="46">
        <v>10</v>
      </c>
      <c r="AZ19" s="46">
        <f t="shared" si="9"/>
        <v>3</v>
      </c>
      <c r="BA19" s="46">
        <f t="shared" si="10"/>
        <v>7</v>
      </c>
      <c r="BB19" s="46">
        <f t="shared" si="11"/>
        <v>7</v>
      </c>
      <c r="BC19" s="46">
        <f t="shared" si="12"/>
        <v>10</v>
      </c>
      <c r="BD19" s="85">
        <v>64</v>
      </c>
      <c r="BE19" s="86">
        <v>176</v>
      </c>
      <c r="BF19" s="86">
        <v>74</v>
      </c>
      <c r="BG19" s="46">
        <v>48</v>
      </c>
      <c r="BH19" s="46"/>
      <c r="BI19" s="46"/>
      <c r="BJ19" s="46"/>
      <c r="BK19" s="46"/>
      <c r="BL19" s="7"/>
      <c r="BM19" s="7"/>
      <c r="BN19" s="7">
        <v>115</v>
      </c>
      <c r="BO19" s="7"/>
    </row>
    <row r="20" spans="1:71" x14ac:dyDescent="0.25">
      <c r="A20">
        <v>17</v>
      </c>
      <c r="B20" s="62" t="s">
        <v>229</v>
      </c>
      <c r="C20" s="37" t="s">
        <v>100</v>
      </c>
      <c r="D20" s="8">
        <v>30.62</v>
      </c>
      <c r="E20" s="8">
        <v>27.94</v>
      </c>
      <c r="F20" s="8">
        <v>26.68</v>
      </c>
      <c r="G20" s="8">
        <v>25.2</v>
      </c>
      <c r="H20" s="8"/>
      <c r="I20" s="8">
        <v>23.24</v>
      </c>
      <c r="J20" s="4">
        <v>23.07</v>
      </c>
      <c r="K20" s="8"/>
      <c r="L20" s="4"/>
      <c r="M20" s="4">
        <v>22.98</v>
      </c>
      <c r="N20" s="40">
        <f t="shared" si="0"/>
        <v>7</v>
      </c>
      <c r="P20" s="8"/>
      <c r="Q20" s="8">
        <f t="shared" si="13"/>
        <v>-2.6799999999999997</v>
      </c>
      <c r="R20" s="8">
        <f t="shared" si="1"/>
        <v>-1.2600000000000016</v>
      </c>
      <c r="S20" s="8">
        <f t="shared" si="2"/>
        <v>-1.4800000000000004</v>
      </c>
      <c r="T20" s="8"/>
      <c r="U20" s="8"/>
      <c r="V20" s="4">
        <f t="shared" si="5"/>
        <v>-0.16999999999999815</v>
      </c>
      <c r="W20" s="8"/>
      <c r="X20" s="4"/>
      <c r="Y20" s="4"/>
      <c r="AA20" s="37" t="s">
        <v>100</v>
      </c>
      <c r="AB20" s="7">
        <v>99</v>
      </c>
      <c r="AC20" s="7">
        <v>64</v>
      </c>
      <c r="AD20" s="7">
        <v>66</v>
      </c>
      <c r="AE20" s="7">
        <v>31</v>
      </c>
      <c r="AF20" s="7"/>
      <c r="AG20" s="7">
        <v>3</v>
      </c>
      <c r="AH20" s="7">
        <v>3</v>
      </c>
      <c r="AI20" s="7"/>
      <c r="AJ20" s="7"/>
      <c r="AK20" s="7">
        <v>16</v>
      </c>
      <c r="AL20" s="40">
        <f t="shared" si="8"/>
        <v>7</v>
      </c>
      <c r="AN20" s="37" t="s">
        <v>100</v>
      </c>
      <c r="AO20" s="37">
        <v>1</v>
      </c>
      <c r="AP20" s="7">
        <v>99</v>
      </c>
      <c r="AQ20" s="7">
        <v>29</v>
      </c>
      <c r="AR20" s="7">
        <v>66</v>
      </c>
      <c r="AS20" s="7">
        <v>1</v>
      </c>
      <c r="AT20" s="7">
        <v>2</v>
      </c>
      <c r="AU20" s="7">
        <v>1</v>
      </c>
      <c r="AV20" s="7">
        <v>2</v>
      </c>
      <c r="AW20" s="7">
        <v>1</v>
      </c>
      <c r="AX20" s="7">
        <v>97</v>
      </c>
      <c r="AY20" s="7">
        <v>1</v>
      </c>
      <c r="AZ20" s="7">
        <f t="shared" si="9"/>
        <v>6</v>
      </c>
      <c r="BA20" s="7">
        <f t="shared" si="10"/>
        <v>7</v>
      </c>
      <c r="BB20" s="7">
        <f t="shared" si="11"/>
        <v>10</v>
      </c>
      <c r="BC20" s="7">
        <f t="shared" si="12"/>
        <v>10</v>
      </c>
      <c r="BD20" s="87">
        <v>7</v>
      </c>
      <c r="BE20" s="88">
        <v>2</v>
      </c>
      <c r="BF20" s="88">
        <v>1</v>
      </c>
      <c r="BG20" s="7">
        <v>18</v>
      </c>
      <c r="BH20" s="7">
        <v>1</v>
      </c>
      <c r="BI20" s="7">
        <v>11</v>
      </c>
      <c r="BJ20" s="7">
        <v>1</v>
      </c>
      <c r="BK20" s="7">
        <v>1</v>
      </c>
      <c r="BL20" s="7"/>
      <c r="BM20" s="7"/>
      <c r="BN20" s="7">
        <v>2</v>
      </c>
      <c r="BO20" s="7"/>
    </row>
    <row r="21" spans="1:71" x14ac:dyDescent="0.25">
      <c r="A21" s="80">
        <v>18</v>
      </c>
      <c r="B21" s="62" t="s">
        <v>230</v>
      </c>
      <c r="C21" s="37" t="s">
        <v>52</v>
      </c>
      <c r="D21" s="8">
        <v>29.95</v>
      </c>
      <c r="E21" s="8">
        <v>30.11</v>
      </c>
      <c r="F21" s="8">
        <v>27.87</v>
      </c>
      <c r="G21" s="8">
        <v>26.65</v>
      </c>
      <c r="H21" s="8">
        <v>25.83</v>
      </c>
      <c r="I21" s="8">
        <v>25.24</v>
      </c>
      <c r="J21" s="8"/>
      <c r="K21" s="8">
        <v>25.5</v>
      </c>
      <c r="L21" s="8"/>
      <c r="M21" s="8"/>
      <c r="N21" s="7">
        <f t="shared" si="0"/>
        <v>7</v>
      </c>
      <c r="P21" s="8"/>
      <c r="Q21" s="8">
        <f t="shared" si="13"/>
        <v>0.16000000000000014</v>
      </c>
      <c r="R21" s="8">
        <f t="shared" si="1"/>
        <v>-2.2399999999999984</v>
      </c>
      <c r="S21" s="8">
        <f t="shared" si="2"/>
        <v>-1.2200000000000024</v>
      </c>
      <c r="T21" s="8">
        <f t="shared" si="3"/>
        <v>-0.82000000000000028</v>
      </c>
      <c r="U21" s="8">
        <f t="shared" si="4"/>
        <v>-0.58999999999999986</v>
      </c>
      <c r="V21" s="8"/>
      <c r="W21" s="8"/>
      <c r="X21" s="8"/>
      <c r="Y21" s="8"/>
      <c r="AA21" s="37" t="s">
        <v>52</v>
      </c>
      <c r="AB21" s="7">
        <v>52</v>
      </c>
      <c r="AC21" s="7">
        <v>683</v>
      </c>
      <c r="AD21" s="7">
        <v>376</v>
      </c>
      <c r="AE21" s="7">
        <v>428</v>
      </c>
      <c r="AF21" s="7">
        <v>341</v>
      </c>
      <c r="AG21" s="7">
        <v>356</v>
      </c>
      <c r="AH21" s="7"/>
      <c r="AI21" s="7">
        <v>990</v>
      </c>
      <c r="AJ21" s="7"/>
      <c r="AK21" s="7"/>
      <c r="AL21" s="7">
        <f t="shared" si="8"/>
        <v>7</v>
      </c>
      <c r="AN21" s="37" t="s">
        <v>52</v>
      </c>
      <c r="AO21" s="37">
        <v>3</v>
      </c>
      <c r="AP21" s="7">
        <v>5</v>
      </c>
      <c r="AQ21" s="7">
        <v>51</v>
      </c>
      <c r="AR21" s="7">
        <v>8</v>
      </c>
      <c r="AS21" s="7">
        <v>59</v>
      </c>
      <c r="AT21" s="7">
        <v>25</v>
      </c>
      <c r="AU21" s="7">
        <v>28</v>
      </c>
      <c r="AV21" s="7">
        <v>18</v>
      </c>
      <c r="AW21" s="7">
        <v>24</v>
      </c>
      <c r="AX21" s="7">
        <v>27</v>
      </c>
      <c r="AY21" s="7">
        <v>107</v>
      </c>
      <c r="AZ21" s="7">
        <f t="shared" si="9"/>
        <v>2</v>
      </c>
      <c r="BA21" s="7">
        <f t="shared" si="10"/>
        <v>7</v>
      </c>
      <c r="BB21" s="7">
        <f t="shared" si="11"/>
        <v>9</v>
      </c>
      <c r="BC21" s="7">
        <f t="shared" si="12"/>
        <v>10</v>
      </c>
      <c r="BD21" s="89">
        <v>241</v>
      </c>
      <c r="BE21" s="90">
        <v>192</v>
      </c>
      <c r="BF21" s="90">
        <v>214</v>
      </c>
      <c r="BG21" s="7"/>
      <c r="BH21" s="7"/>
      <c r="BI21" s="7"/>
      <c r="BJ21" s="7"/>
      <c r="BK21" s="7"/>
      <c r="BL21" s="7"/>
      <c r="BM21" s="7"/>
      <c r="BN21" s="7">
        <v>116</v>
      </c>
      <c r="BO21" s="7"/>
      <c r="BP21" s="80"/>
      <c r="BQ21" s="80"/>
      <c r="BR21" s="80"/>
      <c r="BS21" s="80"/>
    </row>
    <row r="22" spans="1:71" x14ac:dyDescent="0.25">
      <c r="A22">
        <v>19</v>
      </c>
      <c r="B22" s="66" t="s">
        <v>231</v>
      </c>
      <c r="C22" s="37" t="s">
        <v>62</v>
      </c>
      <c r="D22" s="8">
        <v>30.16</v>
      </c>
      <c r="E22" s="8">
        <v>27.03</v>
      </c>
      <c r="F22" s="8">
        <v>26.64</v>
      </c>
      <c r="G22" s="8">
        <v>26.2</v>
      </c>
      <c r="H22" s="8">
        <v>25.63</v>
      </c>
      <c r="I22" s="8">
        <v>25.61</v>
      </c>
      <c r="J22" s="8">
        <v>24.11</v>
      </c>
      <c r="K22" s="8">
        <v>24.6</v>
      </c>
      <c r="L22" s="8">
        <v>24.6</v>
      </c>
      <c r="M22" s="8">
        <v>23.93</v>
      </c>
      <c r="N22" s="7">
        <f t="shared" si="0"/>
        <v>10</v>
      </c>
      <c r="P22" s="8"/>
      <c r="Q22" s="8">
        <f t="shared" si="13"/>
        <v>-3.129999999999999</v>
      </c>
      <c r="R22" s="8">
        <f t="shared" si="1"/>
        <v>-0.39000000000000057</v>
      </c>
      <c r="S22" s="8">
        <f t="shared" si="2"/>
        <v>-0.44000000000000128</v>
      </c>
      <c r="T22" s="8">
        <f t="shared" si="3"/>
        <v>-0.57000000000000028</v>
      </c>
      <c r="U22" s="8">
        <f t="shared" si="4"/>
        <v>-1.9999999999999574E-2</v>
      </c>
      <c r="V22" s="8">
        <f t="shared" si="5"/>
        <v>-1.5</v>
      </c>
      <c r="W22" s="8">
        <f t="shared" si="6"/>
        <v>0.49000000000000199</v>
      </c>
      <c r="X22" s="8">
        <f t="shared" si="7"/>
        <v>0</v>
      </c>
      <c r="Y22" s="8">
        <f t="shared" si="14"/>
        <v>-0.67000000000000171</v>
      </c>
      <c r="AA22" s="37" t="s">
        <v>62</v>
      </c>
      <c r="AB22" s="7">
        <v>62</v>
      </c>
      <c r="AC22" s="7">
        <v>14</v>
      </c>
      <c r="AD22" s="7">
        <v>60</v>
      </c>
      <c r="AE22" s="7">
        <v>238</v>
      </c>
      <c r="AF22" s="7">
        <v>246</v>
      </c>
      <c r="AG22" s="7">
        <v>581</v>
      </c>
      <c r="AH22" s="7">
        <v>70</v>
      </c>
      <c r="AI22" s="7">
        <v>323</v>
      </c>
      <c r="AJ22" s="7">
        <v>354</v>
      </c>
      <c r="AK22" s="7">
        <v>108</v>
      </c>
      <c r="AL22" s="7">
        <f t="shared" si="8"/>
        <v>10</v>
      </c>
      <c r="AN22" s="37" t="s">
        <v>62</v>
      </c>
      <c r="AO22" s="37">
        <v>3</v>
      </c>
      <c r="AP22" s="7">
        <v>62</v>
      </c>
      <c r="AQ22" s="7">
        <v>14</v>
      </c>
      <c r="AR22" s="7">
        <v>60</v>
      </c>
      <c r="AS22" s="7">
        <v>55</v>
      </c>
      <c r="AT22" s="7">
        <v>64</v>
      </c>
      <c r="AU22" s="7">
        <v>137</v>
      </c>
      <c r="AV22" s="7">
        <v>70</v>
      </c>
      <c r="AW22" s="7">
        <v>44</v>
      </c>
      <c r="AX22" s="7">
        <v>27</v>
      </c>
      <c r="AY22" s="7">
        <v>76</v>
      </c>
      <c r="AZ22" s="7">
        <f t="shared" si="9"/>
        <v>0</v>
      </c>
      <c r="BA22" s="7">
        <f t="shared" si="10"/>
        <v>3</v>
      </c>
      <c r="BB22" s="7">
        <f t="shared" si="11"/>
        <v>9</v>
      </c>
      <c r="BC22" s="7">
        <f t="shared" si="12"/>
        <v>10</v>
      </c>
      <c r="BD22" s="87">
        <v>313</v>
      </c>
      <c r="BE22" s="88">
        <v>330</v>
      </c>
      <c r="BF22" s="88">
        <v>482</v>
      </c>
      <c r="BG22" s="7"/>
      <c r="BH22" s="7"/>
      <c r="BI22" s="7"/>
      <c r="BJ22" s="7"/>
      <c r="BK22" s="7"/>
      <c r="BL22" s="7"/>
      <c r="BM22" s="7"/>
      <c r="BN22" s="7">
        <v>208</v>
      </c>
      <c r="BO22" s="7"/>
    </row>
    <row r="24" spans="1:71" x14ac:dyDescent="0.25">
      <c r="B24" s="45"/>
      <c r="C24" s="49" t="s">
        <v>203</v>
      </c>
      <c r="D24" s="42">
        <f t="shared" ref="D24:N24" si="15">AVERAGE(D4:D22)</f>
        <v>29.374210526315785</v>
      </c>
      <c r="E24" s="42">
        <f t="shared" si="15"/>
        <v>27.728333333333335</v>
      </c>
      <c r="F24" s="42">
        <f t="shared" si="15"/>
        <v>26.748888888888889</v>
      </c>
      <c r="G24" s="42">
        <f t="shared" si="15"/>
        <v>25.49421052631579</v>
      </c>
      <c r="H24" s="42">
        <f t="shared" si="15"/>
        <v>25.189333333333334</v>
      </c>
      <c r="I24" s="42">
        <f t="shared" si="15"/>
        <v>24.721176470588233</v>
      </c>
      <c r="J24" s="42">
        <f t="shared" si="15"/>
        <v>24.654444444444444</v>
      </c>
      <c r="K24" s="42">
        <f t="shared" si="15"/>
        <v>24.26857142857143</v>
      </c>
      <c r="L24" s="42">
        <f t="shared" si="15"/>
        <v>24.440666666666676</v>
      </c>
      <c r="M24" s="42">
        <f t="shared" si="15"/>
        <v>24.124166666666667</v>
      </c>
      <c r="N24" s="50">
        <f t="shared" si="15"/>
        <v>8.6842105263157894</v>
      </c>
      <c r="P24" s="42"/>
      <c r="Q24" s="42">
        <f t="shared" ref="Q24:Y24" si="16">AVERAGE(Q4:Q22)</f>
        <v>-1.6272222222222217</v>
      </c>
      <c r="R24" s="42">
        <f t="shared" si="16"/>
        <v>-1.079411764705883</v>
      </c>
      <c r="S24" s="42">
        <f t="shared" si="16"/>
        <v>-1.2461111111111114</v>
      </c>
      <c r="T24" s="42">
        <f t="shared" si="16"/>
        <v>-0.31642857142857089</v>
      </c>
      <c r="U24" s="42">
        <f t="shared" si="16"/>
        <v>-0.45200000000000029</v>
      </c>
      <c r="V24" s="42">
        <f t="shared" si="16"/>
        <v>-7.1250000000000258E-2</v>
      </c>
      <c r="W24" s="42">
        <f t="shared" si="16"/>
        <v>-0.18846153846153732</v>
      </c>
      <c r="X24" s="42">
        <f t="shared" si="16"/>
        <v>2.846153846153799E-2</v>
      </c>
      <c r="Y24" s="42">
        <f t="shared" si="16"/>
        <v>-6.4545454545454628E-2</v>
      </c>
      <c r="AA24" s="49" t="s">
        <v>203</v>
      </c>
      <c r="AB24" s="50">
        <f t="shared" ref="AB24:AL24" si="17">AVERAGE(AB4:AB22)</f>
        <v>40.421052631578945</v>
      </c>
      <c r="AC24" s="50">
        <f t="shared" si="17"/>
        <v>99.888888888888886</v>
      </c>
      <c r="AD24" s="50">
        <f t="shared" si="17"/>
        <v>189.88888888888889</v>
      </c>
      <c r="AE24" s="50">
        <f t="shared" si="17"/>
        <v>177.26315789473685</v>
      </c>
      <c r="AF24" s="50">
        <f t="shared" si="17"/>
        <v>283.93333333333334</v>
      </c>
      <c r="AG24" s="50">
        <f t="shared" si="17"/>
        <v>381.11764705882354</v>
      </c>
      <c r="AH24" s="50">
        <f t="shared" si="17"/>
        <v>499.11111111111109</v>
      </c>
      <c r="AI24" s="50">
        <f t="shared" si="17"/>
        <v>277.71428571428572</v>
      </c>
      <c r="AJ24" s="50">
        <f t="shared" si="17"/>
        <v>519.4</v>
      </c>
      <c r="AK24" s="50">
        <f t="shared" si="17"/>
        <v>246.58333333333334</v>
      </c>
      <c r="AL24" s="50">
        <f t="shared" si="17"/>
        <v>8.6842105263157894</v>
      </c>
      <c r="AN24" s="49" t="s">
        <v>203</v>
      </c>
      <c r="AO24" s="50">
        <f t="shared" ref="AO24" si="18">AVERAGE(AO4:AO22)</f>
        <v>3.1052631578947367</v>
      </c>
      <c r="AP24" s="50">
        <f t="shared" ref="AP24:AY24" si="19">AVERAGE(AP4:AP22)</f>
        <v>25.421052631578949</v>
      </c>
      <c r="AQ24" s="50">
        <f t="shared" si="19"/>
        <v>29.789473684210527</v>
      </c>
      <c r="AR24" s="50">
        <f t="shared" si="19"/>
        <v>48.789473684210527</v>
      </c>
      <c r="AS24" s="50">
        <f t="shared" si="19"/>
        <v>34.789473684210527</v>
      </c>
      <c r="AT24" s="50">
        <f t="shared" si="19"/>
        <v>35.315789473684212</v>
      </c>
      <c r="AU24" s="50">
        <f t="shared" si="19"/>
        <v>36.684210526315788</v>
      </c>
      <c r="AV24" s="50">
        <f t="shared" si="19"/>
        <v>33.736842105263158</v>
      </c>
      <c r="AW24" s="50">
        <f t="shared" si="19"/>
        <v>66.94736842105263</v>
      </c>
      <c r="AX24" s="50">
        <f t="shared" si="19"/>
        <v>34.388888888888886</v>
      </c>
      <c r="AY24" s="50">
        <f t="shared" si="19"/>
        <v>39.888888888888886</v>
      </c>
      <c r="AZ24" s="50">
        <f t="shared" ref="AZ24" si="20">AVERAGE(AZ4:AZ22)</f>
        <v>4.6842105263157894</v>
      </c>
      <c r="BA24" s="50">
        <f t="shared" ref="BA24" si="21">AVERAGE(BA4:BA22)</f>
        <v>7.5789473684210522</v>
      </c>
      <c r="BB24" s="50">
        <f t="shared" ref="BB24:BC24" si="22">AVERAGE(BB4:BB22)</f>
        <v>8.8947368421052637</v>
      </c>
      <c r="BC24" s="50">
        <f t="shared" si="22"/>
        <v>9.7368421052631575</v>
      </c>
      <c r="BD24" s="50"/>
      <c r="BE24" s="50"/>
      <c r="BF24" s="50"/>
      <c r="BG24" s="50"/>
      <c r="BH24" s="50"/>
      <c r="BI24" s="50"/>
      <c r="BJ24" s="50"/>
      <c r="BK24" s="50"/>
      <c r="BL24" s="113"/>
      <c r="BM24" s="113"/>
      <c r="BN24" s="113"/>
      <c r="BO24" s="113"/>
    </row>
    <row r="25" spans="1:71" x14ac:dyDescent="0.25">
      <c r="C25" s="26" t="s">
        <v>204</v>
      </c>
      <c r="D25" s="27">
        <f t="shared" ref="D25:N25" si="23">STDEV(D4:D22)</f>
        <v>1.0131102593799048</v>
      </c>
      <c r="E25" s="27">
        <f t="shared" si="23"/>
        <v>1.0651718999629063</v>
      </c>
      <c r="F25" s="27">
        <f t="shared" si="23"/>
        <v>1.0363334058615381</v>
      </c>
      <c r="G25" s="27">
        <f t="shared" si="23"/>
        <v>0.94237475318399555</v>
      </c>
      <c r="H25" s="27">
        <f t="shared" si="23"/>
        <v>0.96171325297740418</v>
      </c>
      <c r="I25" s="27">
        <f t="shared" si="23"/>
        <v>1.1072707570471485</v>
      </c>
      <c r="J25" s="27">
        <f t="shared" si="23"/>
        <v>1.1621897294849326</v>
      </c>
      <c r="K25" s="27">
        <f t="shared" si="23"/>
        <v>0.71053454571846197</v>
      </c>
      <c r="L25" s="27">
        <f t="shared" si="23"/>
        <v>1.1524970819093312</v>
      </c>
      <c r="M25" s="27">
        <f t="shared" si="23"/>
        <v>0.96313369536711468</v>
      </c>
      <c r="N25" s="29">
        <f t="shared" si="23"/>
        <v>1.6684201302412278</v>
      </c>
      <c r="P25" s="27"/>
      <c r="Q25" s="27">
        <f t="shared" ref="Q25:Y25" si="24">STDEV(Q4:Q22)</f>
        <v>0.94038668864622166</v>
      </c>
      <c r="R25" s="27">
        <f t="shared" si="24"/>
        <v>0.70711977935349923</v>
      </c>
      <c r="S25" s="27">
        <f t="shared" si="24"/>
        <v>0.46399973236413217</v>
      </c>
      <c r="T25" s="27">
        <f t="shared" si="24"/>
        <v>0.51601441755137001</v>
      </c>
      <c r="U25" s="27">
        <f t="shared" si="24"/>
        <v>0.45385963846609184</v>
      </c>
      <c r="V25" s="27">
        <f t="shared" si="24"/>
        <v>0.73941305551543135</v>
      </c>
      <c r="W25" s="27">
        <f t="shared" si="24"/>
        <v>0.73052317044985093</v>
      </c>
      <c r="X25" s="27">
        <f t="shared" si="24"/>
        <v>0.41697014589068887</v>
      </c>
      <c r="Y25" s="27">
        <f t="shared" si="24"/>
        <v>0.36541383762423757</v>
      </c>
      <c r="AA25" s="30" t="s">
        <v>204</v>
      </c>
      <c r="AB25" s="31">
        <f t="shared" ref="AB25:AL25" si="25">STDEV(AB4:AB22)</f>
        <v>32.60933027605185</v>
      </c>
      <c r="AC25" s="31">
        <f t="shared" si="25"/>
        <v>157.97687429006029</v>
      </c>
      <c r="AD25" s="31">
        <f t="shared" si="25"/>
        <v>339.75231270283962</v>
      </c>
      <c r="AE25" s="31">
        <f t="shared" si="25"/>
        <v>354.81604656580117</v>
      </c>
      <c r="AF25" s="31">
        <f t="shared" si="25"/>
        <v>595.05143435152695</v>
      </c>
      <c r="AG25" s="31">
        <f t="shared" si="25"/>
        <v>569.63803006305477</v>
      </c>
      <c r="AH25" s="31">
        <f t="shared" si="25"/>
        <v>774.00401951296237</v>
      </c>
      <c r="AI25" s="31">
        <f t="shared" si="25"/>
        <v>325.55524842984761</v>
      </c>
      <c r="AJ25" s="31">
        <f t="shared" si="25"/>
        <v>802.67924566950865</v>
      </c>
      <c r="AK25" s="31">
        <f t="shared" si="25"/>
        <v>271.11535898725447</v>
      </c>
      <c r="AL25" s="29">
        <f t="shared" si="25"/>
        <v>1.6684201302412278</v>
      </c>
      <c r="AN25" s="30" t="s">
        <v>204</v>
      </c>
      <c r="AO25" s="31">
        <f t="shared" ref="AO25" si="26">STDEV(AO4:AO22)</f>
        <v>1.3289401308354822</v>
      </c>
      <c r="AP25" s="31">
        <f t="shared" ref="AP25:AY25" si="27">STDEV(AP4:AP22)</f>
        <v>29.498240605676965</v>
      </c>
      <c r="AQ25" s="31">
        <f t="shared" si="27"/>
        <v>41.882877630321573</v>
      </c>
      <c r="AR25" s="31">
        <f t="shared" si="27"/>
        <v>101.99704731421745</v>
      </c>
      <c r="AS25" s="31">
        <f t="shared" si="27"/>
        <v>58.728735108849229</v>
      </c>
      <c r="AT25" s="31">
        <f t="shared" si="27"/>
        <v>52.880423421967322</v>
      </c>
      <c r="AU25" s="31">
        <f t="shared" si="27"/>
        <v>49.756130422490479</v>
      </c>
      <c r="AV25" s="31">
        <f t="shared" si="27"/>
        <v>39.214286094714623</v>
      </c>
      <c r="AW25" s="31">
        <f t="shared" si="27"/>
        <v>183.00257244221416</v>
      </c>
      <c r="AX25" s="31">
        <f t="shared" si="27"/>
        <v>41.035334686224473</v>
      </c>
      <c r="AY25" s="31">
        <f t="shared" si="27"/>
        <v>47.176625429635223</v>
      </c>
      <c r="AZ25" s="31">
        <f t="shared" ref="AZ25" si="28">STDEV(AZ4:AZ22)</f>
        <v>3.464945591667548</v>
      </c>
      <c r="BA25" s="31">
        <f t="shared" ref="BA25" si="29">STDEV(BA4:BA22)</f>
        <v>2.6523739780238835</v>
      </c>
      <c r="BB25" s="31">
        <f t="shared" ref="BB25:BC25" si="30">STDEV(BB4:BB22)</f>
        <v>1.6294081011931678</v>
      </c>
      <c r="BC25" s="31">
        <f t="shared" si="30"/>
        <v>0.805681579172283</v>
      </c>
      <c r="BD25" s="31"/>
      <c r="BE25" s="31"/>
      <c r="BF25" s="31"/>
      <c r="BG25" s="31"/>
      <c r="BH25" s="31"/>
      <c r="BI25" s="31"/>
      <c r="BJ25" s="31"/>
      <c r="BK25" s="31"/>
      <c r="BL25" s="113"/>
      <c r="BM25" s="113"/>
      <c r="BN25" s="113"/>
      <c r="BO25" s="113"/>
    </row>
    <row r="26" spans="1:71" x14ac:dyDescent="0.25">
      <c r="B26" s="45"/>
      <c r="C26" s="49" t="s">
        <v>205</v>
      </c>
      <c r="D26" s="42">
        <f t="shared" ref="D26:N26" si="31">MEDIAN(D4:D22)</f>
        <v>29.7</v>
      </c>
      <c r="E26" s="42">
        <f t="shared" si="31"/>
        <v>27.93</v>
      </c>
      <c r="F26" s="42">
        <f t="shared" si="31"/>
        <v>26.66</v>
      </c>
      <c r="G26" s="42">
        <f t="shared" si="31"/>
        <v>25.34</v>
      </c>
      <c r="H26" s="42">
        <f t="shared" si="31"/>
        <v>25.23</v>
      </c>
      <c r="I26" s="42">
        <f t="shared" si="31"/>
        <v>24.5</v>
      </c>
      <c r="J26" s="42">
        <f t="shared" si="31"/>
        <v>24.53</v>
      </c>
      <c r="K26" s="42">
        <f t="shared" si="31"/>
        <v>24.285</v>
      </c>
      <c r="L26" s="42">
        <f t="shared" si="31"/>
        <v>24.24</v>
      </c>
      <c r="M26" s="42">
        <f t="shared" si="31"/>
        <v>24.1</v>
      </c>
      <c r="N26" s="50">
        <f t="shared" si="31"/>
        <v>10</v>
      </c>
      <c r="P26" s="42"/>
      <c r="Q26" s="42">
        <f t="shared" ref="Q26:Y26" si="32">MEDIAN(Q4:Q22)</f>
        <v>-1.6650000000000009</v>
      </c>
      <c r="R26" s="42">
        <f t="shared" si="32"/>
        <v>-1.0899999999999999</v>
      </c>
      <c r="S26" s="42">
        <f t="shared" si="32"/>
        <v>-1.240000000000002</v>
      </c>
      <c r="T26" s="42">
        <f t="shared" si="32"/>
        <v>-0.39499999999999957</v>
      </c>
      <c r="U26" s="42">
        <f t="shared" si="32"/>
        <v>-0.42999999999999972</v>
      </c>
      <c r="V26" s="42">
        <f t="shared" si="32"/>
        <v>0.12999999999999901</v>
      </c>
      <c r="W26" s="42">
        <f t="shared" si="32"/>
        <v>-0.12000000000000099</v>
      </c>
      <c r="X26" s="42">
        <f t="shared" si="32"/>
        <v>0</v>
      </c>
      <c r="Y26" s="42">
        <f t="shared" si="32"/>
        <v>0</v>
      </c>
      <c r="AA26" s="49" t="s">
        <v>205</v>
      </c>
      <c r="AB26" s="46">
        <f t="shared" ref="AB26:AL26" si="33">MEDIAN(AB4:AB22)</f>
        <v>39</v>
      </c>
      <c r="AC26" s="46">
        <f t="shared" si="33"/>
        <v>62.5</v>
      </c>
      <c r="AD26" s="46">
        <f t="shared" si="33"/>
        <v>63</v>
      </c>
      <c r="AE26" s="46">
        <f t="shared" si="33"/>
        <v>42</v>
      </c>
      <c r="AF26" s="46">
        <f t="shared" si="33"/>
        <v>128</v>
      </c>
      <c r="AG26" s="46">
        <f t="shared" si="33"/>
        <v>104</v>
      </c>
      <c r="AH26" s="46">
        <f t="shared" si="33"/>
        <v>187</v>
      </c>
      <c r="AI26" s="46">
        <f t="shared" si="33"/>
        <v>179.5</v>
      </c>
      <c r="AJ26" s="46">
        <f t="shared" si="33"/>
        <v>200</v>
      </c>
      <c r="AK26" s="46">
        <f t="shared" si="33"/>
        <v>177.5</v>
      </c>
      <c r="AL26" s="50">
        <f t="shared" si="33"/>
        <v>10</v>
      </c>
      <c r="AN26" s="49" t="s">
        <v>205</v>
      </c>
      <c r="AO26" s="46">
        <f t="shared" ref="AO26" si="34">MEDIAN(AO4:AO22)</f>
        <v>3</v>
      </c>
      <c r="AP26" s="46">
        <f t="shared" ref="AP26:AY26" si="35">MEDIAN(AP4:AP22)</f>
        <v>9</v>
      </c>
      <c r="AQ26" s="46">
        <f t="shared" si="35"/>
        <v>16</v>
      </c>
      <c r="AR26" s="46">
        <f t="shared" si="35"/>
        <v>8</v>
      </c>
      <c r="AS26" s="46">
        <f t="shared" si="35"/>
        <v>4</v>
      </c>
      <c r="AT26" s="46">
        <f t="shared" si="35"/>
        <v>9</v>
      </c>
      <c r="AU26" s="46">
        <f t="shared" si="35"/>
        <v>12</v>
      </c>
      <c r="AV26" s="46">
        <f t="shared" si="35"/>
        <v>15</v>
      </c>
      <c r="AW26" s="46">
        <f t="shared" si="35"/>
        <v>24</v>
      </c>
      <c r="AX26" s="46">
        <f t="shared" si="35"/>
        <v>24.5</v>
      </c>
      <c r="AY26" s="46">
        <f t="shared" si="35"/>
        <v>21</v>
      </c>
      <c r="AZ26" s="46">
        <f t="shared" ref="AZ26" si="36">MEDIAN(AZ4:AZ22)</f>
        <v>6</v>
      </c>
      <c r="BA26" s="46">
        <f t="shared" ref="BA26" si="37">MEDIAN(BA4:BA22)</f>
        <v>9</v>
      </c>
      <c r="BB26" s="46">
        <f t="shared" ref="BB26:BC26" si="38">MEDIAN(BB4:BB22)</f>
        <v>10</v>
      </c>
      <c r="BC26" s="46">
        <f t="shared" si="38"/>
        <v>10</v>
      </c>
      <c r="BD26" s="46"/>
      <c r="BE26" s="46"/>
      <c r="BF26" s="46"/>
      <c r="BG26" s="46"/>
      <c r="BH26" s="46"/>
      <c r="BI26" s="46"/>
      <c r="BJ26" s="46"/>
      <c r="BK26" s="46"/>
      <c r="BL26" s="7"/>
      <c r="BM26" s="7"/>
      <c r="BN26" s="7"/>
      <c r="BO26" s="7"/>
    </row>
    <row r="27" spans="1:71" x14ac:dyDescent="0.25">
      <c r="C27" s="26" t="s">
        <v>206</v>
      </c>
      <c r="D27" s="27">
        <f t="shared" ref="D27:N27" si="39">MIN(D4:D22)</f>
        <v>27.84</v>
      </c>
      <c r="E27" s="27">
        <f t="shared" si="39"/>
        <v>25.53</v>
      </c>
      <c r="F27" s="27">
        <f t="shared" si="39"/>
        <v>25.3</v>
      </c>
      <c r="G27" s="27">
        <f t="shared" si="39"/>
        <v>23.75</v>
      </c>
      <c r="H27" s="27">
        <f t="shared" si="39"/>
        <v>23.92</v>
      </c>
      <c r="I27" s="27">
        <f t="shared" si="39"/>
        <v>23.21</v>
      </c>
      <c r="J27" s="27">
        <f t="shared" si="39"/>
        <v>22.74</v>
      </c>
      <c r="K27" s="27">
        <f t="shared" si="39"/>
        <v>23.16</v>
      </c>
      <c r="L27" s="27">
        <f t="shared" si="39"/>
        <v>22.92</v>
      </c>
      <c r="M27" s="27">
        <f t="shared" si="39"/>
        <v>22.64</v>
      </c>
      <c r="N27" s="2">
        <f t="shared" si="39"/>
        <v>5</v>
      </c>
      <c r="P27" s="27"/>
      <c r="Q27" s="27">
        <f t="shared" ref="Q27:Y27" si="40">MIN(Q4:Q22)</f>
        <v>-3.1899999999999977</v>
      </c>
      <c r="R27" s="27">
        <f t="shared" si="40"/>
        <v>-2.2399999999999984</v>
      </c>
      <c r="S27" s="27">
        <f t="shared" si="40"/>
        <v>-2.379999999999999</v>
      </c>
      <c r="T27" s="27">
        <f t="shared" si="40"/>
        <v>-0.82000000000000028</v>
      </c>
      <c r="U27" s="27">
        <f t="shared" si="40"/>
        <v>-1.3300000000000018</v>
      </c>
      <c r="V27" s="27">
        <f t="shared" si="40"/>
        <v>-1.759999999999998</v>
      </c>
      <c r="W27" s="27">
        <f t="shared" si="40"/>
        <v>-2.139999999999997</v>
      </c>
      <c r="X27" s="27">
        <f t="shared" si="40"/>
        <v>-0.58999999999999986</v>
      </c>
      <c r="Y27" s="27">
        <f t="shared" si="40"/>
        <v>-0.67000000000000171</v>
      </c>
      <c r="AA27" s="30" t="s">
        <v>206</v>
      </c>
      <c r="AB27" s="30">
        <f t="shared" ref="AB27:AL27" si="41">MIN(AB4:AB22)</f>
        <v>1</v>
      </c>
      <c r="AC27" s="30">
        <f t="shared" si="41"/>
        <v>1</v>
      </c>
      <c r="AD27" s="30">
        <f t="shared" si="41"/>
        <v>4</v>
      </c>
      <c r="AE27" s="30">
        <f t="shared" si="41"/>
        <v>1</v>
      </c>
      <c r="AF27" s="30">
        <f t="shared" si="41"/>
        <v>4</v>
      </c>
      <c r="AG27" s="30">
        <f t="shared" si="41"/>
        <v>3</v>
      </c>
      <c r="AH27" s="30">
        <f t="shared" si="41"/>
        <v>1</v>
      </c>
      <c r="AI27" s="30">
        <f t="shared" si="41"/>
        <v>9</v>
      </c>
      <c r="AJ27" s="30">
        <f t="shared" si="41"/>
        <v>7</v>
      </c>
      <c r="AK27" s="30">
        <f t="shared" si="41"/>
        <v>8</v>
      </c>
      <c r="AL27" s="2">
        <f t="shared" si="41"/>
        <v>5</v>
      </c>
      <c r="AN27" s="30" t="s">
        <v>206</v>
      </c>
      <c r="AO27" s="30">
        <f t="shared" ref="AO27" si="42">MIN(AO4:AO22)</f>
        <v>1</v>
      </c>
      <c r="AP27" s="30">
        <f t="shared" ref="AP27:AY27" si="43">MIN(AP4:AP22)</f>
        <v>1</v>
      </c>
      <c r="AQ27" s="30">
        <f t="shared" si="43"/>
        <v>1</v>
      </c>
      <c r="AR27" s="30">
        <f t="shared" si="43"/>
        <v>1</v>
      </c>
      <c r="AS27" s="30">
        <f t="shared" si="43"/>
        <v>1</v>
      </c>
      <c r="AT27" s="30">
        <f t="shared" si="43"/>
        <v>1</v>
      </c>
      <c r="AU27" s="30">
        <f t="shared" si="43"/>
        <v>1</v>
      </c>
      <c r="AV27" s="30">
        <f t="shared" si="43"/>
        <v>1</v>
      </c>
      <c r="AW27" s="30">
        <f t="shared" si="43"/>
        <v>1</v>
      </c>
      <c r="AX27" s="30">
        <f t="shared" si="43"/>
        <v>1</v>
      </c>
      <c r="AY27" s="30">
        <f t="shared" si="43"/>
        <v>1</v>
      </c>
      <c r="AZ27" s="30">
        <f t="shared" ref="AZ27" si="44">MIN(AZ4:AZ22)</f>
        <v>0</v>
      </c>
      <c r="BA27" s="30">
        <f t="shared" ref="BA27" si="45">MIN(BA4:BA22)</f>
        <v>2</v>
      </c>
      <c r="BB27" s="30">
        <f t="shared" ref="BB27:BC27" si="46">MIN(BB4:BB22)</f>
        <v>5</v>
      </c>
      <c r="BC27" s="30">
        <f t="shared" si="46"/>
        <v>7</v>
      </c>
      <c r="BD27" s="30"/>
      <c r="BE27" s="30"/>
      <c r="BF27" s="30"/>
      <c r="BG27" s="30"/>
      <c r="BH27" s="30"/>
      <c r="BI27" s="30"/>
      <c r="BJ27" s="30"/>
      <c r="BK27" s="30"/>
      <c r="BL27" s="114"/>
      <c r="BM27" s="114"/>
      <c r="BN27" s="114"/>
      <c r="BO27" s="114"/>
    </row>
    <row r="28" spans="1:71" x14ac:dyDescent="0.25">
      <c r="B28" s="45"/>
      <c r="C28" s="49" t="s">
        <v>207</v>
      </c>
      <c r="D28" s="42">
        <f t="shared" ref="D28:N28" si="47">MAX(D4:D22)</f>
        <v>30.62</v>
      </c>
      <c r="E28" s="42">
        <f t="shared" si="47"/>
        <v>30.11</v>
      </c>
      <c r="F28" s="42">
        <f t="shared" si="47"/>
        <v>29.27</v>
      </c>
      <c r="G28" s="42">
        <f t="shared" si="47"/>
        <v>27.88</v>
      </c>
      <c r="H28" s="42">
        <f t="shared" si="47"/>
        <v>27.7</v>
      </c>
      <c r="I28" s="42">
        <f t="shared" si="47"/>
        <v>27</v>
      </c>
      <c r="J28" s="42">
        <f t="shared" si="47"/>
        <v>27.36</v>
      </c>
      <c r="K28" s="42">
        <f t="shared" si="47"/>
        <v>25.51</v>
      </c>
      <c r="L28" s="42">
        <f t="shared" si="47"/>
        <v>27.21</v>
      </c>
      <c r="M28" s="42">
        <f t="shared" si="47"/>
        <v>26.29</v>
      </c>
      <c r="N28" s="46">
        <f t="shared" si="47"/>
        <v>10</v>
      </c>
      <c r="P28" s="42"/>
      <c r="Q28" s="42">
        <f t="shared" ref="Q28:Y28" si="48">MAX(Q4:Q22)</f>
        <v>0.16000000000000014</v>
      </c>
      <c r="R28" s="42">
        <f t="shared" si="48"/>
        <v>0.59999999999999787</v>
      </c>
      <c r="S28" s="42">
        <f t="shared" si="48"/>
        <v>-0.44000000000000128</v>
      </c>
      <c r="T28" s="42">
        <f>MAX(T4:T22)</f>
        <v>0.99000000000000199</v>
      </c>
      <c r="U28" s="42">
        <f t="shared" si="48"/>
        <v>0.53999999999999915</v>
      </c>
      <c r="V28" s="42">
        <f t="shared" si="48"/>
        <v>1.0500000000000007</v>
      </c>
      <c r="W28" s="42">
        <f t="shared" si="48"/>
        <v>0.51999999999999957</v>
      </c>
      <c r="X28" s="42">
        <f t="shared" si="48"/>
        <v>0.87000000000000099</v>
      </c>
      <c r="Y28" s="42">
        <f t="shared" si="48"/>
        <v>0.55999999999999872</v>
      </c>
      <c r="AA28" s="49" t="s">
        <v>207</v>
      </c>
      <c r="AB28" s="49">
        <f t="shared" ref="AB28:AL28" si="49">MAX(AB4:AB22)</f>
        <v>99</v>
      </c>
      <c r="AC28" s="49">
        <f t="shared" si="49"/>
        <v>683</v>
      </c>
      <c r="AD28" s="49">
        <f t="shared" si="49"/>
        <v>1444</v>
      </c>
      <c r="AE28" s="49">
        <f t="shared" si="49"/>
        <v>1561</v>
      </c>
      <c r="AF28" s="49">
        <f t="shared" si="49"/>
        <v>2380</v>
      </c>
      <c r="AG28" s="49">
        <f t="shared" si="49"/>
        <v>2157</v>
      </c>
      <c r="AH28" s="49">
        <f t="shared" si="49"/>
        <v>3123</v>
      </c>
      <c r="AI28" s="49">
        <f t="shared" si="49"/>
        <v>1004</v>
      </c>
      <c r="AJ28" s="49">
        <f t="shared" si="49"/>
        <v>2790</v>
      </c>
      <c r="AK28" s="49">
        <f t="shared" si="49"/>
        <v>972</v>
      </c>
      <c r="AL28" s="46">
        <f t="shared" si="49"/>
        <v>10</v>
      </c>
      <c r="AN28" s="49" t="s">
        <v>207</v>
      </c>
      <c r="AO28" s="49">
        <f t="shared" ref="AO28" si="50">MAX(AO4:AO22)</f>
        <v>5</v>
      </c>
      <c r="AP28" s="49">
        <f t="shared" ref="AP28:AY28" si="51">MAX(AP4:AP22)</f>
        <v>99</v>
      </c>
      <c r="AQ28" s="49">
        <f t="shared" si="51"/>
        <v>163</v>
      </c>
      <c r="AR28" s="49">
        <f t="shared" si="51"/>
        <v>441</v>
      </c>
      <c r="AS28" s="49">
        <f t="shared" si="51"/>
        <v>225</v>
      </c>
      <c r="AT28" s="49">
        <f t="shared" si="51"/>
        <v>176</v>
      </c>
      <c r="AU28" s="49">
        <f t="shared" si="51"/>
        <v>152</v>
      </c>
      <c r="AV28" s="49">
        <f t="shared" si="51"/>
        <v>122</v>
      </c>
      <c r="AW28" s="49">
        <f t="shared" si="51"/>
        <v>815</v>
      </c>
      <c r="AX28" s="49">
        <f t="shared" si="51"/>
        <v>155</v>
      </c>
      <c r="AY28" s="49">
        <f t="shared" si="51"/>
        <v>168</v>
      </c>
      <c r="AZ28" s="49">
        <f t="shared" ref="AZ28" si="52">MAX(AZ4:AZ22)</f>
        <v>10</v>
      </c>
      <c r="BA28" s="49">
        <f t="shared" ref="BA28" si="53">MAX(BA4:BA22)</f>
        <v>10</v>
      </c>
      <c r="BB28" s="49">
        <f t="shared" ref="BB28:BC28" si="54">MAX(BB4:BB22)</f>
        <v>10</v>
      </c>
      <c r="BC28" s="49">
        <f t="shared" si="54"/>
        <v>10</v>
      </c>
      <c r="BD28" s="49"/>
      <c r="BE28" s="49"/>
      <c r="BF28" s="49"/>
      <c r="BG28" s="49"/>
      <c r="BH28" s="49"/>
      <c r="BI28" s="49"/>
      <c r="BJ28" s="49"/>
      <c r="BK28" s="49"/>
      <c r="BL28" s="114"/>
      <c r="BM28" s="114"/>
      <c r="BN28" s="114"/>
      <c r="BO28" s="114"/>
    </row>
    <row r="29" spans="1:71" x14ac:dyDescent="0.25">
      <c r="C29" s="28" t="s">
        <v>208</v>
      </c>
      <c r="D29" s="26">
        <f t="shared" ref="D29:N29" si="55">COUNT(D4:D22)</f>
        <v>19</v>
      </c>
      <c r="E29" s="26">
        <f t="shared" si="55"/>
        <v>18</v>
      </c>
      <c r="F29" s="26">
        <f t="shared" si="55"/>
        <v>18</v>
      </c>
      <c r="G29" s="26">
        <f t="shared" si="55"/>
        <v>19</v>
      </c>
      <c r="H29" s="26">
        <f t="shared" si="55"/>
        <v>15</v>
      </c>
      <c r="I29" s="26">
        <f t="shared" si="55"/>
        <v>17</v>
      </c>
      <c r="J29" s="26">
        <f t="shared" si="55"/>
        <v>18</v>
      </c>
      <c r="K29" s="26">
        <f t="shared" si="55"/>
        <v>14</v>
      </c>
      <c r="L29" s="26">
        <f t="shared" si="55"/>
        <v>15</v>
      </c>
      <c r="M29" s="26">
        <f t="shared" si="55"/>
        <v>12</v>
      </c>
      <c r="N29" s="2">
        <f t="shared" si="55"/>
        <v>19</v>
      </c>
      <c r="P29" s="26"/>
      <c r="Q29" s="26">
        <f t="shared" ref="Q29:Y29" si="56">COUNT(Q4:Q22)</f>
        <v>18</v>
      </c>
      <c r="R29" s="26">
        <f t="shared" si="56"/>
        <v>17</v>
      </c>
      <c r="S29" s="26">
        <f t="shared" si="56"/>
        <v>18</v>
      </c>
      <c r="T29" s="26">
        <f t="shared" si="56"/>
        <v>14</v>
      </c>
      <c r="U29" s="26">
        <f t="shared" si="56"/>
        <v>15</v>
      </c>
      <c r="V29" s="26">
        <f t="shared" si="56"/>
        <v>16</v>
      </c>
      <c r="W29" s="26">
        <f t="shared" si="56"/>
        <v>13</v>
      </c>
      <c r="X29" s="26">
        <f t="shared" si="56"/>
        <v>13</v>
      </c>
      <c r="Y29" s="26">
        <f t="shared" si="56"/>
        <v>11</v>
      </c>
      <c r="AA29" s="32" t="s">
        <v>208</v>
      </c>
      <c r="AB29" s="30">
        <f t="shared" ref="AB29:AL29" si="57">COUNT(AB4:AB22)</f>
        <v>19</v>
      </c>
      <c r="AC29" s="30">
        <f t="shared" si="57"/>
        <v>18</v>
      </c>
      <c r="AD29" s="30">
        <f t="shared" si="57"/>
        <v>18</v>
      </c>
      <c r="AE29" s="30">
        <f t="shared" si="57"/>
        <v>19</v>
      </c>
      <c r="AF29" s="30">
        <f t="shared" si="57"/>
        <v>15</v>
      </c>
      <c r="AG29" s="30">
        <f t="shared" si="57"/>
        <v>17</v>
      </c>
      <c r="AH29" s="30">
        <f t="shared" si="57"/>
        <v>18</v>
      </c>
      <c r="AI29" s="30">
        <f t="shared" si="57"/>
        <v>14</v>
      </c>
      <c r="AJ29" s="30">
        <f t="shared" si="57"/>
        <v>15</v>
      </c>
      <c r="AK29" s="30">
        <f t="shared" si="57"/>
        <v>12</v>
      </c>
      <c r="AL29" s="2">
        <f t="shared" si="57"/>
        <v>19</v>
      </c>
      <c r="AN29" s="32" t="s">
        <v>208</v>
      </c>
      <c r="AO29" s="30">
        <f t="shared" ref="AO29" si="58">COUNT(AO4:AO22)</f>
        <v>19</v>
      </c>
      <c r="AP29" s="30">
        <f t="shared" ref="AP29:AY29" si="59">COUNT(AP4:AP22)</f>
        <v>19</v>
      </c>
      <c r="AQ29" s="30">
        <f t="shared" si="59"/>
        <v>19</v>
      </c>
      <c r="AR29" s="30">
        <f t="shared" si="59"/>
        <v>19</v>
      </c>
      <c r="AS29" s="30">
        <f t="shared" si="59"/>
        <v>19</v>
      </c>
      <c r="AT29" s="30">
        <f t="shared" si="59"/>
        <v>19</v>
      </c>
      <c r="AU29" s="30">
        <f t="shared" si="59"/>
        <v>19</v>
      </c>
      <c r="AV29" s="30">
        <f t="shared" si="59"/>
        <v>19</v>
      </c>
      <c r="AW29" s="30">
        <f t="shared" si="59"/>
        <v>19</v>
      </c>
      <c r="AX29" s="30">
        <f t="shared" si="59"/>
        <v>18</v>
      </c>
      <c r="AY29" s="30">
        <f t="shared" si="59"/>
        <v>18</v>
      </c>
      <c r="AZ29" s="30">
        <f t="shared" ref="AZ29" si="60">COUNT(AZ4:AZ22)</f>
        <v>19</v>
      </c>
      <c r="BA29" s="30">
        <f t="shared" ref="BA29" si="61">COUNT(BA4:BA22)</f>
        <v>19</v>
      </c>
      <c r="BB29" s="30">
        <f t="shared" ref="BB29:BC29" si="62">COUNT(BB4:BB22)</f>
        <v>19</v>
      </c>
      <c r="BC29" s="30">
        <f t="shared" si="62"/>
        <v>19</v>
      </c>
      <c r="BD29" s="30"/>
      <c r="BE29" s="30"/>
      <c r="BF29" s="30"/>
      <c r="BG29" s="30"/>
      <c r="BH29" s="30"/>
      <c r="BI29" s="30"/>
      <c r="BJ29" s="30"/>
      <c r="BK29" s="30"/>
      <c r="BL29" s="114"/>
      <c r="BM29" s="114"/>
      <c r="BN29" s="114"/>
      <c r="BO29" s="114"/>
    </row>
    <row r="30" spans="1:71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2" spans="1:71" x14ac:dyDescent="0.25">
      <c r="C32" s="201" t="s">
        <v>0</v>
      </c>
      <c r="D32" s="202" t="s">
        <v>209</v>
      </c>
      <c r="E32" s="202"/>
      <c r="F32" s="202"/>
      <c r="G32" s="202"/>
      <c r="H32" s="202"/>
      <c r="I32" s="202"/>
      <c r="J32" s="202"/>
      <c r="K32" s="202"/>
      <c r="L32" s="202"/>
      <c r="M32" s="202"/>
      <c r="N32" s="22"/>
      <c r="P32" s="202" t="s">
        <v>292</v>
      </c>
      <c r="Q32" s="202"/>
      <c r="R32" s="202"/>
      <c r="S32" s="202"/>
      <c r="T32" s="202"/>
      <c r="U32" s="202"/>
      <c r="V32" s="202"/>
      <c r="W32" s="202"/>
      <c r="X32" s="202"/>
      <c r="Y32" s="202"/>
      <c r="AA32" s="201" t="s">
        <v>0</v>
      </c>
      <c r="AB32" s="202" t="s">
        <v>102</v>
      </c>
      <c r="AC32" s="202"/>
      <c r="AD32" s="202"/>
      <c r="AE32" s="202"/>
      <c r="AF32" s="202"/>
      <c r="AG32" s="202"/>
      <c r="AH32" s="202"/>
      <c r="AI32" s="202"/>
      <c r="AJ32" s="202"/>
      <c r="AK32" s="202"/>
      <c r="AL32" s="22"/>
      <c r="AN32" s="201" t="s">
        <v>0</v>
      </c>
      <c r="AO32" s="78"/>
      <c r="AP32" s="212" t="s">
        <v>281</v>
      </c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4"/>
      <c r="BH32" s="212" t="s">
        <v>288</v>
      </c>
      <c r="BI32" s="213"/>
      <c r="BJ32" s="213"/>
      <c r="BK32" s="214"/>
      <c r="BL32" s="209" t="s">
        <v>289</v>
      </c>
      <c r="BM32" s="210"/>
      <c r="BN32" s="210"/>
      <c r="BO32" s="211"/>
    </row>
    <row r="33" spans="1:67" x14ac:dyDescent="0.25">
      <c r="C33" s="201"/>
      <c r="D33" s="17">
        <v>2004</v>
      </c>
      <c r="E33" s="18">
        <v>2005</v>
      </c>
      <c r="F33" s="17">
        <v>2006</v>
      </c>
      <c r="G33" s="18">
        <v>2007</v>
      </c>
      <c r="H33" s="17">
        <v>2008</v>
      </c>
      <c r="I33" s="18">
        <v>2009</v>
      </c>
      <c r="J33" s="17">
        <v>2010</v>
      </c>
      <c r="K33" s="18">
        <v>2011</v>
      </c>
      <c r="L33" s="17">
        <v>2012</v>
      </c>
      <c r="M33" s="17">
        <v>2013</v>
      </c>
      <c r="N33" s="17" t="s">
        <v>210</v>
      </c>
      <c r="P33" s="17">
        <v>2004</v>
      </c>
      <c r="Q33" s="18">
        <v>2005</v>
      </c>
      <c r="R33" s="17">
        <v>2006</v>
      </c>
      <c r="S33" s="18">
        <v>2007</v>
      </c>
      <c r="T33" s="17">
        <v>2008</v>
      </c>
      <c r="U33" s="18">
        <v>2009</v>
      </c>
      <c r="V33" s="17">
        <v>2010</v>
      </c>
      <c r="W33" s="18">
        <v>2011</v>
      </c>
      <c r="X33" s="17">
        <v>2012</v>
      </c>
      <c r="Y33" s="17">
        <v>2013</v>
      </c>
      <c r="AA33" s="201"/>
      <c r="AB33" s="17">
        <v>9</v>
      </c>
      <c r="AC33" s="18">
        <v>10</v>
      </c>
      <c r="AD33" s="18">
        <v>11</v>
      </c>
      <c r="AE33" s="18">
        <v>12</v>
      </c>
      <c r="AF33" s="18">
        <v>13</v>
      </c>
      <c r="AG33" s="18">
        <v>14</v>
      </c>
      <c r="AH33" s="18">
        <v>15</v>
      </c>
      <c r="AI33" s="18">
        <v>16</v>
      </c>
      <c r="AJ33" s="18">
        <v>17</v>
      </c>
      <c r="AK33" s="22">
        <v>18</v>
      </c>
      <c r="AL33" s="17" t="s">
        <v>210</v>
      </c>
      <c r="AN33" s="201"/>
      <c r="AO33" s="75" t="s">
        <v>279</v>
      </c>
      <c r="AP33" s="17">
        <v>9</v>
      </c>
      <c r="AQ33" s="18">
        <v>10</v>
      </c>
      <c r="AR33" s="18">
        <v>11</v>
      </c>
      <c r="AS33" s="18">
        <v>12</v>
      </c>
      <c r="AT33" s="18">
        <v>13</v>
      </c>
      <c r="AU33" s="18">
        <v>14</v>
      </c>
      <c r="AV33" s="18">
        <v>15</v>
      </c>
      <c r="AW33" s="18">
        <v>16</v>
      </c>
      <c r="AX33" s="18">
        <v>17</v>
      </c>
      <c r="AY33" s="76">
        <v>18</v>
      </c>
      <c r="AZ33" s="76" t="s">
        <v>278</v>
      </c>
      <c r="BA33" s="76" t="s">
        <v>277</v>
      </c>
      <c r="BB33" s="76" t="s">
        <v>275</v>
      </c>
      <c r="BC33" s="76" t="s">
        <v>276</v>
      </c>
      <c r="BD33" s="76">
        <v>19</v>
      </c>
      <c r="BE33" s="76">
        <v>20</v>
      </c>
      <c r="BF33" s="76">
        <v>21</v>
      </c>
      <c r="BG33" s="76" t="s">
        <v>280</v>
      </c>
      <c r="BH33" s="79">
        <v>2013</v>
      </c>
      <c r="BI33" s="79">
        <v>2014</v>
      </c>
      <c r="BJ33" s="79">
        <v>2015</v>
      </c>
      <c r="BK33" s="79">
        <v>2016</v>
      </c>
      <c r="BL33" s="115" t="s">
        <v>256</v>
      </c>
      <c r="BM33" s="115" t="s">
        <v>255</v>
      </c>
      <c r="BN33" s="115" t="s">
        <v>254</v>
      </c>
      <c r="BO33" s="115" t="s">
        <v>253</v>
      </c>
    </row>
    <row r="34" spans="1:67" x14ac:dyDescent="0.25">
      <c r="A34">
        <v>1</v>
      </c>
      <c r="B34" s="67" t="s">
        <v>232</v>
      </c>
      <c r="C34" s="37" t="s">
        <v>113</v>
      </c>
      <c r="D34" s="8">
        <v>28.73</v>
      </c>
      <c r="E34" s="8">
        <v>26.68</v>
      </c>
      <c r="F34" s="8">
        <v>25.08</v>
      </c>
      <c r="G34" s="8">
        <v>24.17</v>
      </c>
      <c r="H34" s="8">
        <v>23.71</v>
      </c>
      <c r="I34" s="8">
        <v>22.59</v>
      </c>
      <c r="J34" s="4">
        <v>22.37</v>
      </c>
      <c r="K34" s="4">
        <v>21.99</v>
      </c>
      <c r="L34" s="4">
        <v>21.38</v>
      </c>
      <c r="M34" s="8">
        <v>21.38</v>
      </c>
      <c r="N34" s="7">
        <f t="shared" ref="N34:N54" si="63">COUNT(D34:M34)</f>
        <v>10</v>
      </c>
      <c r="P34" s="8"/>
      <c r="Q34" s="8">
        <f t="shared" ref="Q34:Q54" si="64">E34-D34</f>
        <v>-2.0500000000000007</v>
      </c>
      <c r="R34" s="8">
        <f t="shared" ref="R34:R54" si="65">F34-E34</f>
        <v>-1.6000000000000014</v>
      </c>
      <c r="S34" s="8">
        <f t="shared" ref="S34:S54" si="66">G34-F34</f>
        <v>-0.90999999999999659</v>
      </c>
      <c r="T34" s="8">
        <f t="shared" ref="T34:T54" si="67">H34-G34</f>
        <v>-0.46000000000000085</v>
      </c>
      <c r="U34" s="8">
        <f t="shared" ref="U34:U54" si="68">I34-H34</f>
        <v>-1.120000000000001</v>
      </c>
      <c r="V34" s="4">
        <f t="shared" ref="V34:V53" si="69">J34-I34</f>
        <v>-0.21999999999999886</v>
      </c>
      <c r="W34" s="4">
        <f t="shared" ref="W34:W52" si="70">K34-J34</f>
        <v>-0.38000000000000256</v>
      </c>
      <c r="X34" s="4">
        <f t="shared" ref="X34:X52" si="71">L34-K34</f>
        <v>-0.60999999999999943</v>
      </c>
      <c r="Y34" s="8">
        <f t="shared" ref="Y34:Y52" si="72">M34-L34</f>
        <v>0</v>
      </c>
      <c r="AA34" s="37" t="s">
        <v>113</v>
      </c>
      <c r="AB34" s="7">
        <v>11</v>
      </c>
      <c r="AC34" s="7">
        <v>7</v>
      </c>
      <c r="AD34" s="7">
        <v>8</v>
      </c>
      <c r="AE34" s="7">
        <v>35</v>
      </c>
      <c r="AF34" s="7">
        <v>107</v>
      </c>
      <c r="AG34" s="7">
        <v>103</v>
      </c>
      <c r="AH34" s="7">
        <v>173</v>
      </c>
      <c r="AI34" s="7">
        <v>252</v>
      </c>
      <c r="AJ34" s="7">
        <v>147</v>
      </c>
      <c r="AK34" s="7">
        <v>212</v>
      </c>
      <c r="AL34" s="7">
        <f t="shared" ref="AL34:AL54" si="73">COUNT(AB34:AK34)</f>
        <v>10</v>
      </c>
      <c r="AN34" s="37" t="s">
        <v>113</v>
      </c>
      <c r="AO34" s="37">
        <v>3</v>
      </c>
      <c r="AP34" s="7">
        <v>11</v>
      </c>
      <c r="AQ34" s="7">
        <v>4</v>
      </c>
      <c r="AR34" s="7">
        <v>6</v>
      </c>
      <c r="AS34" s="7">
        <v>14</v>
      </c>
      <c r="AT34" s="7">
        <v>15</v>
      </c>
      <c r="AU34" s="7">
        <v>8</v>
      </c>
      <c r="AV34" s="7">
        <v>10</v>
      </c>
      <c r="AW34" s="7">
        <v>13</v>
      </c>
      <c r="AX34" s="7">
        <v>21</v>
      </c>
      <c r="AY34" s="7">
        <v>17</v>
      </c>
      <c r="AZ34" s="7">
        <f t="shared" ref="AZ34:AZ54" si="74">COUNTIF(AN34:AX34,"&lt;51")</f>
        <v>10</v>
      </c>
      <c r="BA34" s="7">
        <f t="shared" ref="BA34:BA54" si="75">COUNTIF(AP34:AY34,"&lt;51")</f>
        <v>10</v>
      </c>
      <c r="BB34" s="7">
        <f t="shared" ref="BB34:BB54" si="76">COUNTIF(AP34:AY34,"&lt;101")</f>
        <v>10</v>
      </c>
      <c r="BC34" s="7">
        <f t="shared" ref="BC34:BC54" si="77">COUNTIF(AP34:AY34,"&lt;201")</f>
        <v>10</v>
      </c>
      <c r="BD34" s="87">
        <v>155</v>
      </c>
      <c r="BE34" s="88">
        <v>81</v>
      </c>
      <c r="BF34" s="88">
        <v>31</v>
      </c>
      <c r="BG34" s="7">
        <v>41</v>
      </c>
      <c r="BH34" s="7"/>
      <c r="BI34" s="7"/>
      <c r="BJ34" s="7"/>
      <c r="BK34" s="7">
        <v>22</v>
      </c>
      <c r="BL34" s="7"/>
      <c r="BM34" s="7"/>
      <c r="BN34" s="7">
        <v>60</v>
      </c>
      <c r="BO34" s="7"/>
    </row>
    <row r="35" spans="1:67" x14ac:dyDescent="0.25">
      <c r="A35">
        <v>2</v>
      </c>
      <c r="B35" s="68" t="s">
        <v>233</v>
      </c>
      <c r="C35" s="51" t="s">
        <v>123</v>
      </c>
      <c r="D35" s="52">
        <v>29.04</v>
      </c>
      <c r="E35" s="52">
        <v>28.04</v>
      </c>
      <c r="F35" s="52">
        <v>27.09</v>
      </c>
      <c r="G35" s="52">
        <v>26.48</v>
      </c>
      <c r="H35" s="52">
        <v>25.66</v>
      </c>
      <c r="I35" s="52">
        <v>23.53</v>
      </c>
      <c r="J35" s="52">
        <v>22.4</v>
      </c>
      <c r="K35" s="52">
        <v>21.88</v>
      </c>
      <c r="L35" s="52">
        <v>21.3</v>
      </c>
      <c r="M35" s="53">
        <v>21.27</v>
      </c>
      <c r="N35" s="54">
        <f t="shared" si="63"/>
        <v>10</v>
      </c>
      <c r="P35" s="52"/>
      <c r="Q35" s="52">
        <f t="shared" si="64"/>
        <v>-1</v>
      </c>
      <c r="R35" s="52">
        <f t="shared" si="65"/>
        <v>-0.94999999999999929</v>
      </c>
      <c r="S35" s="52">
        <f t="shared" si="66"/>
        <v>-0.60999999999999943</v>
      </c>
      <c r="T35" s="52">
        <f t="shared" si="67"/>
        <v>-0.82000000000000028</v>
      </c>
      <c r="U35" s="52">
        <f t="shared" si="68"/>
        <v>-2.129999999999999</v>
      </c>
      <c r="V35" s="52">
        <f t="shared" si="69"/>
        <v>-1.1300000000000026</v>
      </c>
      <c r="W35" s="52">
        <f t="shared" si="70"/>
        <v>-0.51999999999999957</v>
      </c>
      <c r="X35" s="52">
        <f t="shared" si="71"/>
        <v>-0.57999999999999829</v>
      </c>
      <c r="Y35" s="53">
        <f t="shared" si="72"/>
        <v>-3.0000000000001137E-2</v>
      </c>
      <c r="AA35" s="51" t="s">
        <v>123</v>
      </c>
      <c r="AB35" s="56">
        <v>21</v>
      </c>
      <c r="AC35" s="56">
        <v>83</v>
      </c>
      <c r="AD35" s="56">
        <v>169</v>
      </c>
      <c r="AE35" s="56">
        <v>597</v>
      </c>
      <c r="AF35" s="56">
        <v>1063</v>
      </c>
      <c r="AG35" s="56">
        <v>423</v>
      </c>
      <c r="AH35" s="56">
        <v>185</v>
      </c>
      <c r="AI35" s="56">
        <v>206</v>
      </c>
      <c r="AJ35" s="56">
        <v>115</v>
      </c>
      <c r="AK35" s="56">
        <v>177</v>
      </c>
      <c r="AL35" s="54">
        <f t="shared" si="73"/>
        <v>10</v>
      </c>
      <c r="AN35" s="51" t="s">
        <v>123</v>
      </c>
      <c r="AO35" s="51">
        <v>3</v>
      </c>
      <c r="AP35" s="56">
        <v>21</v>
      </c>
      <c r="AQ35" s="56">
        <v>83</v>
      </c>
      <c r="AR35" s="56">
        <v>102</v>
      </c>
      <c r="AS35" s="56">
        <v>120</v>
      </c>
      <c r="AT35" s="56">
        <v>75</v>
      </c>
      <c r="AU35" s="56">
        <v>43</v>
      </c>
      <c r="AV35" s="56">
        <v>71</v>
      </c>
      <c r="AW35" s="56">
        <v>51</v>
      </c>
      <c r="AX35" s="56">
        <v>23</v>
      </c>
      <c r="AY35" s="56">
        <v>81</v>
      </c>
      <c r="AZ35" s="56">
        <f t="shared" si="74"/>
        <v>4</v>
      </c>
      <c r="BA35" s="56">
        <f t="shared" si="75"/>
        <v>3</v>
      </c>
      <c r="BB35" s="56">
        <f t="shared" si="76"/>
        <v>8</v>
      </c>
      <c r="BC35" s="56">
        <f t="shared" si="77"/>
        <v>10</v>
      </c>
      <c r="BD35" s="103">
        <v>417</v>
      </c>
      <c r="BE35" s="104">
        <v>213</v>
      </c>
      <c r="BF35" s="104">
        <v>190</v>
      </c>
      <c r="BG35" s="56"/>
      <c r="BH35" s="56"/>
      <c r="BI35" s="56"/>
      <c r="BJ35" s="56"/>
      <c r="BK35" s="56"/>
      <c r="BL35" s="7"/>
      <c r="BM35" s="7"/>
      <c r="BN35" s="7">
        <v>146</v>
      </c>
      <c r="BO35" s="7"/>
    </row>
    <row r="36" spans="1:67" x14ac:dyDescent="0.25">
      <c r="A36">
        <v>3</v>
      </c>
      <c r="B36" s="67" t="s">
        <v>234</v>
      </c>
      <c r="C36" s="37" t="s">
        <v>171</v>
      </c>
      <c r="D36" s="8">
        <v>29.95</v>
      </c>
      <c r="E36" s="8">
        <v>27.56</v>
      </c>
      <c r="F36" s="8">
        <v>27.5</v>
      </c>
      <c r="G36" s="8">
        <v>26.14</v>
      </c>
      <c r="H36" s="8">
        <v>24.26</v>
      </c>
      <c r="I36" s="8">
        <v>23.46</v>
      </c>
      <c r="J36" s="8">
        <v>22.42</v>
      </c>
      <c r="K36" s="8">
        <v>21.72</v>
      </c>
      <c r="L36" s="8">
        <v>20.85</v>
      </c>
      <c r="M36" s="8">
        <v>21.15</v>
      </c>
      <c r="N36" s="7">
        <f t="shared" si="63"/>
        <v>10</v>
      </c>
      <c r="P36" s="8"/>
      <c r="Q36" s="8">
        <f t="shared" si="64"/>
        <v>-2.3900000000000006</v>
      </c>
      <c r="R36" s="8">
        <f t="shared" si="65"/>
        <v>-5.9999999999998721E-2</v>
      </c>
      <c r="S36" s="8">
        <f t="shared" si="66"/>
        <v>-1.3599999999999994</v>
      </c>
      <c r="T36" s="8">
        <f t="shared" si="67"/>
        <v>-1.879999999999999</v>
      </c>
      <c r="U36" s="8">
        <f t="shared" si="68"/>
        <v>-0.80000000000000071</v>
      </c>
      <c r="V36" s="8">
        <f t="shared" si="69"/>
        <v>-1.0399999999999991</v>
      </c>
      <c r="W36" s="8">
        <f t="shared" si="70"/>
        <v>-0.70000000000000284</v>
      </c>
      <c r="X36" s="8">
        <f t="shared" si="71"/>
        <v>-0.86999999999999744</v>
      </c>
      <c r="Y36" s="8">
        <f t="shared" si="72"/>
        <v>0.29999999999999716</v>
      </c>
      <c r="AA36" s="37" t="s">
        <v>171</v>
      </c>
      <c r="AB36" s="7">
        <v>69</v>
      </c>
      <c r="AC36" s="7">
        <v>41</v>
      </c>
      <c r="AD36" s="7">
        <v>264</v>
      </c>
      <c r="AE36" s="7">
        <v>424</v>
      </c>
      <c r="AF36" s="7">
        <v>217</v>
      </c>
      <c r="AG36" s="7">
        <v>382</v>
      </c>
      <c r="AH36" s="7">
        <v>190</v>
      </c>
      <c r="AI36" s="7">
        <v>158</v>
      </c>
      <c r="AJ36" s="7">
        <v>38</v>
      </c>
      <c r="AK36" s="7">
        <v>136</v>
      </c>
      <c r="AL36" s="7">
        <f t="shared" si="73"/>
        <v>10</v>
      </c>
      <c r="AN36" s="37" t="s">
        <v>171</v>
      </c>
      <c r="AO36" s="37">
        <v>2</v>
      </c>
      <c r="AP36" s="7">
        <v>52</v>
      </c>
      <c r="AQ36" s="7">
        <v>18</v>
      </c>
      <c r="AR36" s="7">
        <v>208</v>
      </c>
      <c r="AS36" s="7">
        <v>227</v>
      </c>
      <c r="AT36" s="7">
        <v>217</v>
      </c>
      <c r="AU36" s="7">
        <v>246</v>
      </c>
      <c r="AV36" s="7">
        <v>153</v>
      </c>
      <c r="AW36" s="7">
        <v>71</v>
      </c>
      <c r="AX36" s="7">
        <v>35</v>
      </c>
      <c r="AY36" s="7">
        <v>120</v>
      </c>
      <c r="AZ36" s="7">
        <f t="shared" si="74"/>
        <v>3</v>
      </c>
      <c r="BA36" s="7">
        <f t="shared" si="75"/>
        <v>2</v>
      </c>
      <c r="BB36" s="7">
        <f t="shared" si="76"/>
        <v>4</v>
      </c>
      <c r="BC36" s="7">
        <f t="shared" si="77"/>
        <v>6</v>
      </c>
      <c r="BD36" s="87">
        <v>329</v>
      </c>
      <c r="BE36" s="88">
        <v>285</v>
      </c>
      <c r="BF36" s="88">
        <v>730</v>
      </c>
      <c r="BG36" s="7"/>
      <c r="BH36" s="7"/>
      <c r="BI36" s="7"/>
      <c r="BJ36" s="7"/>
      <c r="BK36" s="7"/>
      <c r="BL36" s="7"/>
      <c r="BM36" s="7"/>
      <c r="BN36" s="7">
        <v>184</v>
      </c>
      <c r="BO36" s="7"/>
    </row>
    <row r="37" spans="1:67" x14ac:dyDescent="0.25">
      <c r="A37">
        <v>4</v>
      </c>
      <c r="B37" s="68" t="s">
        <v>235</v>
      </c>
      <c r="C37" s="51" t="s">
        <v>168</v>
      </c>
      <c r="D37" s="52">
        <v>29.87</v>
      </c>
      <c r="E37" s="52">
        <v>25.36</v>
      </c>
      <c r="F37" s="52">
        <v>25.07</v>
      </c>
      <c r="G37" s="52">
        <v>23.49</v>
      </c>
      <c r="H37" s="52">
        <v>22.56</v>
      </c>
      <c r="I37" s="52">
        <v>21.17</v>
      </c>
      <c r="J37" s="52">
        <v>20.92</v>
      </c>
      <c r="K37" s="52">
        <v>20.54</v>
      </c>
      <c r="L37" s="52">
        <v>20.52</v>
      </c>
      <c r="M37" s="52">
        <v>20.3</v>
      </c>
      <c r="N37" s="56">
        <f t="shared" si="63"/>
        <v>10</v>
      </c>
      <c r="P37" s="52"/>
      <c r="Q37" s="52">
        <f t="shared" si="64"/>
        <v>-4.5100000000000016</v>
      </c>
      <c r="R37" s="52">
        <f t="shared" si="65"/>
        <v>-0.28999999999999915</v>
      </c>
      <c r="S37" s="52">
        <f t="shared" si="66"/>
        <v>-1.5800000000000018</v>
      </c>
      <c r="T37" s="52">
        <f t="shared" si="67"/>
        <v>-0.92999999999999972</v>
      </c>
      <c r="U37" s="52">
        <f t="shared" si="68"/>
        <v>-1.389999999999997</v>
      </c>
      <c r="V37" s="52">
        <f t="shared" si="69"/>
        <v>-0.25</v>
      </c>
      <c r="W37" s="52">
        <f t="shared" si="70"/>
        <v>-0.38000000000000256</v>
      </c>
      <c r="X37" s="52">
        <f t="shared" si="71"/>
        <v>-1.9999999999999574E-2</v>
      </c>
      <c r="Y37" s="52">
        <f t="shared" si="72"/>
        <v>-0.21999999999999886</v>
      </c>
      <c r="AA37" s="51" t="s">
        <v>168</v>
      </c>
      <c r="AB37" s="56">
        <v>66</v>
      </c>
      <c r="AC37" s="56">
        <v>1</v>
      </c>
      <c r="AD37" s="56">
        <v>7</v>
      </c>
      <c r="AE37" s="56">
        <v>8</v>
      </c>
      <c r="AF37" s="56">
        <v>12</v>
      </c>
      <c r="AG37" s="56">
        <v>4</v>
      </c>
      <c r="AH37" s="56">
        <v>4</v>
      </c>
      <c r="AI37" s="56">
        <v>7</v>
      </c>
      <c r="AJ37" s="56">
        <v>17</v>
      </c>
      <c r="AK37" s="56">
        <v>13</v>
      </c>
      <c r="AL37" s="56">
        <f t="shared" si="73"/>
        <v>10</v>
      </c>
      <c r="AN37" s="51" t="s">
        <v>168</v>
      </c>
      <c r="AO37" s="51">
        <v>1</v>
      </c>
      <c r="AP37" s="56">
        <v>66</v>
      </c>
      <c r="AQ37" s="56">
        <v>1</v>
      </c>
      <c r="AR37" s="56">
        <v>6</v>
      </c>
      <c r="AS37" s="56">
        <v>8</v>
      </c>
      <c r="AT37" s="56">
        <v>5</v>
      </c>
      <c r="AU37" s="56">
        <v>1</v>
      </c>
      <c r="AV37" s="56">
        <v>2</v>
      </c>
      <c r="AW37" s="56">
        <v>7</v>
      </c>
      <c r="AX37" s="56">
        <v>7</v>
      </c>
      <c r="AY37" s="56">
        <v>13</v>
      </c>
      <c r="AZ37" s="56">
        <f t="shared" si="74"/>
        <v>9</v>
      </c>
      <c r="BA37" s="56">
        <f t="shared" si="75"/>
        <v>9</v>
      </c>
      <c r="BB37" s="56">
        <f t="shared" si="76"/>
        <v>10</v>
      </c>
      <c r="BC37" s="56">
        <f t="shared" si="77"/>
        <v>10</v>
      </c>
      <c r="BD37" s="103">
        <v>76</v>
      </c>
      <c r="BE37" s="104">
        <v>27</v>
      </c>
      <c r="BF37" s="104">
        <v>23</v>
      </c>
      <c r="BG37" s="56">
        <v>26</v>
      </c>
      <c r="BH37" s="56"/>
      <c r="BI37" s="56"/>
      <c r="BJ37" s="56">
        <v>17</v>
      </c>
      <c r="BK37" s="56">
        <v>11</v>
      </c>
      <c r="BL37" s="7"/>
      <c r="BM37" s="7"/>
      <c r="BN37" s="7">
        <v>20</v>
      </c>
      <c r="BO37" s="7"/>
    </row>
    <row r="38" spans="1:67" x14ac:dyDescent="0.25">
      <c r="A38">
        <v>5</v>
      </c>
      <c r="B38" s="67" t="s">
        <v>236</v>
      </c>
      <c r="C38" s="37" t="s">
        <v>134</v>
      </c>
      <c r="D38" s="8">
        <v>29.38</v>
      </c>
      <c r="E38" s="8">
        <v>27.77</v>
      </c>
      <c r="F38" s="8"/>
      <c r="G38" s="8"/>
      <c r="H38" s="8">
        <v>26.06</v>
      </c>
      <c r="I38" s="8"/>
      <c r="J38" s="8"/>
      <c r="K38" s="8"/>
      <c r="L38" s="8"/>
      <c r="M38" s="8"/>
      <c r="N38" s="7">
        <f t="shared" si="63"/>
        <v>3</v>
      </c>
      <c r="P38" s="8"/>
      <c r="Q38" s="8">
        <f t="shared" si="64"/>
        <v>-1.6099999999999994</v>
      </c>
      <c r="R38" s="8"/>
      <c r="S38" s="8"/>
      <c r="T38" s="8"/>
      <c r="U38" s="8"/>
      <c r="V38" s="8"/>
      <c r="W38" s="8"/>
      <c r="X38" s="8"/>
      <c r="Y38" s="8"/>
      <c r="AA38" s="37" t="s">
        <v>134</v>
      </c>
      <c r="AB38" s="7">
        <v>32</v>
      </c>
      <c r="AC38" s="7">
        <v>56</v>
      </c>
      <c r="AD38" s="7"/>
      <c r="AE38" s="7"/>
      <c r="AF38" s="7">
        <v>1412</v>
      </c>
      <c r="AG38" s="7"/>
      <c r="AH38" s="7"/>
      <c r="AI38" s="7"/>
      <c r="AJ38" s="7"/>
      <c r="AK38" s="7"/>
      <c r="AL38" s="7">
        <f t="shared" si="73"/>
        <v>3</v>
      </c>
      <c r="AN38" s="37" t="s">
        <v>134</v>
      </c>
      <c r="AO38" s="37">
        <v>2</v>
      </c>
      <c r="AP38" s="7">
        <v>13</v>
      </c>
      <c r="AQ38" s="7">
        <v>7</v>
      </c>
      <c r="AR38" s="7">
        <v>10</v>
      </c>
      <c r="AS38" s="7">
        <v>35</v>
      </c>
      <c r="AT38" s="7">
        <v>103</v>
      </c>
      <c r="AU38" s="7">
        <v>65</v>
      </c>
      <c r="AV38" s="7">
        <v>58</v>
      </c>
      <c r="AW38" s="7">
        <v>63</v>
      </c>
      <c r="AX38" s="7">
        <v>124</v>
      </c>
      <c r="AY38" s="7">
        <v>142</v>
      </c>
      <c r="AZ38" s="7">
        <f t="shared" si="74"/>
        <v>5</v>
      </c>
      <c r="BA38" s="7">
        <f t="shared" si="75"/>
        <v>4</v>
      </c>
      <c r="BB38" s="7">
        <f t="shared" si="76"/>
        <v>7</v>
      </c>
      <c r="BC38" s="7">
        <f t="shared" si="77"/>
        <v>10</v>
      </c>
      <c r="BD38" s="87">
        <v>634</v>
      </c>
      <c r="BE38" s="88">
        <v>773</v>
      </c>
      <c r="BF38" s="88">
        <v>460</v>
      </c>
      <c r="BG38" s="7"/>
      <c r="BH38" s="7"/>
      <c r="BI38" s="7"/>
      <c r="BJ38" s="7"/>
      <c r="BK38" s="7"/>
      <c r="BL38" s="7"/>
      <c r="BM38" s="7"/>
      <c r="BN38" s="7">
        <v>444</v>
      </c>
      <c r="BO38" s="7"/>
    </row>
    <row r="39" spans="1:67" x14ac:dyDescent="0.25">
      <c r="A39">
        <v>6</v>
      </c>
      <c r="B39" s="68" t="s">
        <v>237</v>
      </c>
      <c r="C39" s="51" t="s">
        <v>186</v>
      </c>
      <c r="D39" s="52">
        <v>30.19</v>
      </c>
      <c r="E39" s="52">
        <v>28.22</v>
      </c>
      <c r="F39" s="52">
        <v>27.67</v>
      </c>
      <c r="G39" s="52">
        <v>26.42</v>
      </c>
      <c r="H39" s="52">
        <v>24.79</v>
      </c>
      <c r="I39" s="52">
        <v>23.33</v>
      </c>
      <c r="J39" s="52">
        <v>22.91</v>
      </c>
      <c r="K39" s="52">
        <v>22.53</v>
      </c>
      <c r="L39" s="52">
        <v>21.78</v>
      </c>
      <c r="M39" s="52">
        <v>21.78</v>
      </c>
      <c r="N39" s="56">
        <f t="shared" si="63"/>
        <v>10</v>
      </c>
      <c r="P39" s="52"/>
      <c r="Q39" s="52">
        <f t="shared" si="64"/>
        <v>-1.9700000000000024</v>
      </c>
      <c r="R39" s="52">
        <f t="shared" si="65"/>
        <v>-0.54999999999999716</v>
      </c>
      <c r="S39" s="52">
        <f t="shared" si="66"/>
        <v>-1.25</v>
      </c>
      <c r="T39" s="52">
        <f t="shared" si="67"/>
        <v>-1.6300000000000026</v>
      </c>
      <c r="U39" s="52">
        <f t="shared" si="68"/>
        <v>-1.4600000000000009</v>
      </c>
      <c r="V39" s="52">
        <f t="shared" si="69"/>
        <v>-0.41999999999999815</v>
      </c>
      <c r="W39" s="52">
        <f t="shared" si="70"/>
        <v>-0.37999999999999901</v>
      </c>
      <c r="X39" s="52">
        <f t="shared" si="71"/>
        <v>-0.75</v>
      </c>
      <c r="Y39" s="52">
        <f t="shared" si="72"/>
        <v>0</v>
      </c>
      <c r="AA39" s="51" t="s">
        <v>186</v>
      </c>
      <c r="AB39" s="56">
        <v>82</v>
      </c>
      <c r="AC39" s="56">
        <v>108</v>
      </c>
      <c r="AD39" s="56">
        <v>304</v>
      </c>
      <c r="AE39" s="56">
        <v>568</v>
      </c>
      <c r="AF39" s="56">
        <v>447</v>
      </c>
      <c r="AG39" s="56">
        <v>324</v>
      </c>
      <c r="AH39" s="56">
        <v>428</v>
      </c>
      <c r="AI39" s="56">
        <v>595</v>
      </c>
      <c r="AJ39" s="56">
        <v>362</v>
      </c>
      <c r="AK39" s="56">
        <v>389</v>
      </c>
      <c r="AL39" s="56">
        <f t="shared" si="73"/>
        <v>10</v>
      </c>
      <c r="AN39" s="51" t="s">
        <v>186</v>
      </c>
      <c r="AO39" s="51">
        <v>2</v>
      </c>
      <c r="AP39" s="56">
        <v>82</v>
      </c>
      <c r="AQ39" s="56">
        <v>21</v>
      </c>
      <c r="AR39" s="56">
        <v>40</v>
      </c>
      <c r="AS39" s="56">
        <v>45</v>
      </c>
      <c r="AT39" s="56">
        <v>57</v>
      </c>
      <c r="AU39" s="56">
        <v>65</v>
      </c>
      <c r="AV39" s="56">
        <v>28</v>
      </c>
      <c r="AW39" s="56">
        <v>132</v>
      </c>
      <c r="AX39" s="56">
        <v>71</v>
      </c>
      <c r="AY39" s="56">
        <v>371</v>
      </c>
      <c r="AZ39" s="56">
        <f t="shared" si="74"/>
        <v>5</v>
      </c>
      <c r="BA39" s="56">
        <f t="shared" si="75"/>
        <v>4</v>
      </c>
      <c r="BB39" s="56">
        <f t="shared" si="76"/>
        <v>8</v>
      </c>
      <c r="BC39" s="56">
        <f t="shared" si="77"/>
        <v>9</v>
      </c>
      <c r="BD39" s="103">
        <v>298</v>
      </c>
      <c r="BE39" s="104">
        <v>144</v>
      </c>
      <c r="BF39" s="104">
        <v>115</v>
      </c>
      <c r="BG39" s="56"/>
      <c r="BH39" s="56"/>
      <c r="BI39" s="56"/>
      <c r="BJ39" s="56"/>
      <c r="BK39" s="56"/>
      <c r="BL39" s="7"/>
      <c r="BM39" s="7"/>
      <c r="BN39" s="7">
        <v>94</v>
      </c>
      <c r="BO39" s="7"/>
    </row>
    <row r="40" spans="1:67" x14ac:dyDescent="0.25">
      <c r="A40">
        <v>7</v>
      </c>
      <c r="B40" s="67" t="s">
        <v>238</v>
      </c>
      <c r="C40" s="37" t="s">
        <v>141</v>
      </c>
      <c r="D40" s="8">
        <v>29.48</v>
      </c>
      <c r="E40" s="8">
        <v>28.65</v>
      </c>
      <c r="F40" s="8">
        <v>27.77</v>
      </c>
      <c r="G40" s="8">
        <v>26.45</v>
      </c>
      <c r="H40" s="8">
        <v>26.41</v>
      </c>
      <c r="I40" s="8">
        <v>24.74</v>
      </c>
      <c r="J40" s="8">
        <v>25.84</v>
      </c>
      <c r="K40" s="8">
        <v>24.98</v>
      </c>
      <c r="L40" s="8">
        <v>25.2</v>
      </c>
      <c r="M40" s="3">
        <v>22.35</v>
      </c>
      <c r="N40" s="34">
        <f t="shared" si="63"/>
        <v>10</v>
      </c>
      <c r="P40" s="8"/>
      <c r="Q40" s="8">
        <f t="shared" si="64"/>
        <v>-0.83000000000000185</v>
      </c>
      <c r="R40" s="8">
        <f t="shared" si="65"/>
        <v>-0.87999999999999901</v>
      </c>
      <c r="S40" s="8">
        <f t="shared" si="66"/>
        <v>-1.3200000000000003</v>
      </c>
      <c r="T40" s="8">
        <f t="shared" si="67"/>
        <v>-3.9999999999999147E-2</v>
      </c>
      <c r="U40" s="8">
        <f t="shared" si="68"/>
        <v>-1.6700000000000017</v>
      </c>
      <c r="V40" s="8">
        <f t="shared" si="69"/>
        <v>1.1000000000000014</v>
      </c>
      <c r="W40" s="8">
        <f t="shared" si="70"/>
        <v>-0.85999999999999943</v>
      </c>
      <c r="X40" s="8">
        <f t="shared" si="71"/>
        <v>0.21999999999999886</v>
      </c>
      <c r="Y40" s="3">
        <f t="shared" si="72"/>
        <v>-2.8499999999999979</v>
      </c>
      <c r="AA40" s="37" t="s">
        <v>141</v>
      </c>
      <c r="AB40" s="7">
        <v>39</v>
      </c>
      <c r="AC40" s="7">
        <v>193</v>
      </c>
      <c r="AD40" s="7">
        <v>334</v>
      </c>
      <c r="AE40" s="7">
        <v>581</v>
      </c>
      <c r="AF40" s="7">
        <v>1755</v>
      </c>
      <c r="AG40" s="7">
        <v>1508</v>
      </c>
      <c r="AH40" s="7">
        <v>4204</v>
      </c>
      <c r="AI40" s="7">
        <v>3966</v>
      </c>
      <c r="AJ40" s="7">
        <v>4428</v>
      </c>
      <c r="AK40" s="7">
        <v>842</v>
      </c>
      <c r="AL40" s="34">
        <f t="shared" si="73"/>
        <v>10</v>
      </c>
      <c r="AN40" s="37" t="s">
        <v>141</v>
      </c>
      <c r="AO40" s="37">
        <v>3</v>
      </c>
      <c r="AP40" s="7">
        <v>39</v>
      </c>
      <c r="AQ40" s="7">
        <v>144</v>
      </c>
      <c r="AR40" s="7">
        <v>109</v>
      </c>
      <c r="AS40" s="7">
        <v>160</v>
      </c>
      <c r="AT40" s="7">
        <v>218</v>
      </c>
      <c r="AU40" s="7">
        <v>102</v>
      </c>
      <c r="AV40" s="7">
        <v>66</v>
      </c>
      <c r="AW40" s="7">
        <v>112</v>
      </c>
      <c r="AX40" s="7">
        <v>100</v>
      </c>
      <c r="AY40" s="7">
        <v>141</v>
      </c>
      <c r="AZ40" s="7">
        <f t="shared" si="74"/>
        <v>2</v>
      </c>
      <c r="BA40" s="7">
        <f t="shared" si="75"/>
        <v>1</v>
      </c>
      <c r="BB40" s="7">
        <f t="shared" si="76"/>
        <v>3</v>
      </c>
      <c r="BC40" s="7">
        <f t="shared" si="77"/>
        <v>9</v>
      </c>
      <c r="BD40" s="87">
        <v>2637</v>
      </c>
      <c r="BE40" s="88">
        <v>716</v>
      </c>
      <c r="BF40" s="88"/>
      <c r="BG40" s="7"/>
      <c r="BH40" s="7"/>
      <c r="BI40" s="7"/>
      <c r="BJ40" s="7"/>
      <c r="BK40" s="7"/>
      <c r="BL40" s="7"/>
      <c r="BM40" s="7"/>
      <c r="BN40" s="7" t="s">
        <v>274</v>
      </c>
      <c r="BO40" s="7"/>
    </row>
    <row r="41" spans="1:67" x14ac:dyDescent="0.25">
      <c r="A41">
        <v>8</v>
      </c>
      <c r="B41" s="109" t="s">
        <v>239</v>
      </c>
      <c r="C41" s="51" t="s">
        <v>130</v>
      </c>
      <c r="D41" s="52">
        <v>29.19</v>
      </c>
      <c r="E41" s="52">
        <v>29.1</v>
      </c>
      <c r="F41" s="52">
        <v>26.99</v>
      </c>
      <c r="G41" s="52">
        <v>26.17</v>
      </c>
      <c r="H41" s="52">
        <v>25.66</v>
      </c>
      <c r="I41" s="52">
        <v>24.42</v>
      </c>
      <c r="J41" s="57">
        <v>23.73</v>
      </c>
      <c r="K41" s="52">
        <v>23.34</v>
      </c>
      <c r="L41" s="57">
        <v>23.03</v>
      </c>
      <c r="M41" s="57">
        <v>22.1</v>
      </c>
      <c r="N41" s="58">
        <f t="shared" si="63"/>
        <v>10</v>
      </c>
      <c r="P41" s="52"/>
      <c r="Q41" s="52">
        <f t="shared" si="64"/>
        <v>-8.9999999999999858E-2</v>
      </c>
      <c r="R41" s="52">
        <f t="shared" si="65"/>
        <v>-2.110000000000003</v>
      </c>
      <c r="S41" s="52">
        <f t="shared" si="66"/>
        <v>-0.81999999999999673</v>
      </c>
      <c r="T41" s="52">
        <f t="shared" si="67"/>
        <v>-0.51000000000000156</v>
      </c>
      <c r="U41" s="52">
        <f t="shared" si="68"/>
        <v>-1.2399999999999984</v>
      </c>
      <c r="V41" s="57">
        <f t="shared" si="69"/>
        <v>-0.69000000000000128</v>
      </c>
      <c r="W41" s="52">
        <f t="shared" si="70"/>
        <v>-0.39000000000000057</v>
      </c>
      <c r="X41" s="57">
        <f t="shared" si="71"/>
        <v>-0.30999999999999872</v>
      </c>
      <c r="Y41" s="57">
        <f t="shared" si="72"/>
        <v>-0.92999999999999972</v>
      </c>
      <c r="AA41" s="51" t="s">
        <v>130</v>
      </c>
      <c r="AB41" s="56">
        <v>28</v>
      </c>
      <c r="AC41" s="56">
        <v>310</v>
      </c>
      <c r="AD41" s="56">
        <v>152</v>
      </c>
      <c r="AE41" s="56">
        <v>434</v>
      </c>
      <c r="AF41" s="56">
        <v>1063</v>
      </c>
      <c r="AG41" s="56">
        <v>1161</v>
      </c>
      <c r="AH41" s="56">
        <v>1149</v>
      </c>
      <c r="AI41" s="56">
        <v>1477</v>
      </c>
      <c r="AJ41" s="56">
        <v>1683</v>
      </c>
      <c r="AK41" s="56">
        <v>569</v>
      </c>
      <c r="AL41" s="58">
        <f t="shared" si="73"/>
        <v>10</v>
      </c>
      <c r="AN41" s="51" t="s">
        <v>130</v>
      </c>
      <c r="AO41" s="51">
        <v>3</v>
      </c>
      <c r="AP41" s="56">
        <v>14</v>
      </c>
      <c r="AQ41" s="56">
        <v>21</v>
      </c>
      <c r="AR41" s="56">
        <v>49</v>
      </c>
      <c r="AS41" s="56">
        <v>97</v>
      </c>
      <c r="AT41" s="56">
        <v>29</v>
      </c>
      <c r="AU41" s="56">
        <v>43</v>
      </c>
      <c r="AV41" s="56">
        <v>35</v>
      </c>
      <c r="AW41" s="56">
        <v>28</v>
      </c>
      <c r="AX41" s="56">
        <v>52</v>
      </c>
      <c r="AY41" s="56">
        <v>28</v>
      </c>
      <c r="AZ41" s="56">
        <f t="shared" si="74"/>
        <v>8</v>
      </c>
      <c r="BA41" s="56">
        <f t="shared" si="75"/>
        <v>8</v>
      </c>
      <c r="BB41" s="56">
        <f t="shared" si="76"/>
        <v>10</v>
      </c>
      <c r="BC41" s="56">
        <f t="shared" si="77"/>
        <v>10</v>
      </c>
      <c r="BD41" s="103">
        <v>142</v>
      </c>
      <c r="BE41" s="104">
        <v>225</v>
      </c>
      <c r="BF41" s="104">
        <v>124</v>
      </c>
      <c r="BG41" s="56"/>
      <c r="BH41" s="56"/>
      <c r="BI41" s="56"/>
      <c r="BJ41" s="56"/>
      <c r="BK41" s="56"/>
      <c r="BL41" s="7"/>
      <c r="BM41" s="7"/>
      <c r="BN41" s="7">
        <v>125</v>
      </c>
      <c r="BO41" s="7"/>
    </row>
    <row r="42" spans="1:67" x14ac:dyDescent="0.25">
      <c r="A42">
        <v>9</v>
      </c>
      <c r="B42" s="67" t="s">
        <v>240</v>
      </c>
      <c r="C42" s="37" t="s">
        <v>159</v>
      </c>
      <c r="D42" s="8">
        <v>29.78</v>
      </c>
      <c r="E42" s="8">
        <v>28.39</v>
      </c>
      <c r="F42" s="8">
        <v>27.01</v>
      </c>
      <c r="G42" s="8">
        <v>25.35</v>
      </c>
      <c r="H42" s="8">
        <v>24.12</v>
      </c>
      <c r="I42" s="8">
        <v>22.83</v>
      </c>
      <c r="J42" s="8">
        <v>22.56</v>
      </c>
      <c r="K42" s="8">
        <v>23.28</v>
      </c>
      <c r="L42" s="8">
        <v>23.49</v>
      </c>
      <c r="M42" s="3">
        <v>23.49</v>
      </c>
      <c r="N42" s="34">
        <f t="shared" si="63"/>
        <v>10</v>
      </c>
      <c r="P42" s="8"/>
      <c r="Q42" s="8">
        <f t="shared" si="64"/>
        <v>-1.3900000000000006</v>
      </c>
      <c r="R42" s="8">
        <f t="shared" si="65"/>
        <v>-1.379999999999999</v>
      </c>
      <c r="S42" s="8">
        <f t="shared" si="66"/>
        <v>-1.6600000000000001</v>
      </c>
      <c r="T42" s="8">
        <f t="shared" si="67"/>
        <v>-1.2300000000000004</v>
      </c>
      <c r="U42" s="8">
        <f t="shared" si="68"/>
        <v>-1.2900000000000027</v>
      </c>
      <c r="V42" s="8">
        <f t="shared" si="69"/>
        <v>-0.26999999999999957</v>
      </c>
      <c r="W42" s="8">
        <f t="shared" si="70"/>
        <v>0.72000000000000242</v>
      </c>
      <c r="X42" s="8">
        <f t="shared" si="71"/>
        <v>0.2099999999999973</v>
      </c>
      <c r="Y42" s="3">
        <f t="shared" si="72"/>
        <v>0</v>
      </c>
      <c r="AA42" s="37" t="s">
        <v>159</v>
      </c>
      <c r="AB42" s="7">
        <v>57</v>
      </c>
      <c r="AC42" s="7">
        <v>238</v>
      </c>
      <c r="AD42" s="7">
        <v>154</v>
      </c>
      <c r="AE42" s="7">
        <v>183</v>
      </c>
      <c r="AF42" s="7">
        <v>188</v>
      </c>
      <c r="AG42" s="7">
        <v>157</v>
      </c>
      <c r="AH42" s="7">
        <v>252</v>
      </c>
      <c r="AI42" s="7">
        <v>1400</v>
      </c>
      <c r="AJ42" s="7">
        <v>2340</v>
      </c>
      <c r="AK42" s="7">
        <v>1393</v>
      </c>
      <c r="AL42" s="34">
        <f t="shared" si="73"/>
        <v>10</v>
      </c>
      <c r="AN42" s="37" t="s">
        <v>159</v>
      </c>
      <c r="AO42" s="37">
        <v>2</v>
      </c>
      <c r="AP42" s="7">
        <v>57</v>
      </c>
      <c r="AQ42" s="7">
        <v>125</v>
      </c>
      <c r="AR42" s="7">
        <v>145</v>
      </c>
      <c r="AS42" s="7">
        <v>183</v>
      </c>
      <c r="AT42" s="7">
        <v>188</v>
      </c>
      <c r="AU42" s="7">
        <v>148</v>
      </c>
      <c r="AV42" s="7">
        <v>123</v>
      </c>
      <c r="AW42" s="7">
        <v>163</v>
      </c>
      <c r="AX42" s="7">
        <v>223</v>
      </c>
      <c r="AY42" s="7">
        <v>405</v>
      </c>
      <c r="AZ42" s="7">
        <f t="shared" si="74"/>
        <v>1</v>
      </c>
      <c r="BA42" s="7">
        <f t="shared" si="75"/>
        <v>0</v>
      </c>
      <c r="BB42" s="7">
        <f t="shared" si="76"/>
        <v>1</v>
      </c>
      <c r="BC42" s="7">
        <f t="shared" si="77"/>
        <v>8</v>
      </c>
      <c r="BD42" s="87">
        <v>1768</v>
      </c>
      <c r="BE42" s="88">
        <v>1523</v>
      </c>
      <c r="BF42" s="88">
        <v>2185</v>
      </c>
      <c r="BG42" s="7"/>
      <c r="BH42" s="7"/>
      <c r="BI42" s="7"/>
      <c r="BJ42" s="7"/>
      <c r="BK42" s="7"/>
      <c r="BL42" s="7"/>
      <c r="BM42" s="7"/>
      <c r="BN42" s="7" t="s">
        <v>272</v>
      </c>
      <c r="BO42" s="7"/>
    </row>
    <row r="43" spans="1:67" x14ac:dyDescent="0.25">
      <c r="A43">
        <v>10</v>
      </c>
      <c r="B43" s="68" t="s">
        <v>241</v>
      </c>
      <c r="C43" s="51" t="s">
        <v>167</v>
      </c>
      <c r="D43" s="52">
        <v>29.86</v>
      </c>
      <c r="E43" s="52">
        <v>27.94</v>
      </c>
      <c r="F43" s="52">
        <v>26.7</v>
      </c>
      <c r="G43" s="52">
        <v>24.77</v>
      </c>
      <c r="H43" s="52">
        <v>22.83</v>
      </c>
      <c r="I43" s="52">
        <v>21.39</v>
      </c>
      <c r="J43" s="57">
        <v>21.62</v>
      </c>
      <c r="K43" s="57">
        <v>21.01</v>
      </c>
      <c r="L43" s="57">
        <v>20.74</v>
      </c>
      <c r="M43" s="52">
        <v>20.63</v>
      </c>
      <c r="N43" s="56">
        <f t="shared" si="63"/>
        <v>10</v>
      </c>
      <c r="P43" s="52"/>
      <c r="Q43" s="52">
        <f t="shared" si="64"/>
        <v>-1.9199999999999982</v>
      </c>
      <c r="R43" s="52">
        <f t="shared" si="65"/>
        <v>-1.240000000000002</v>
      </c>
      <c r="S43" s="52">
        <f t="shared" si="66"/>
        <v>-1.9299999999999997</v>
      </c>
      <c r="T43" s="52">
        <f t="shared" si="67"/>
        <v>-1.9400000000000013</v>
      </c>
      <c r="U43" s="52">
        <f t="shared" si="68"/>
        <v>-1.4399999999999977</v>
      </c>
      <c r="V43" s="57">
        <f t="shared" si="69"/>
        <v>0.23000000000000043</v>
      </c>
      <c r="W43" s="57">
        <f t="shared" si="70"/>
        <v>-0.60999999999999943</v>
      </c>
      <c r="X43" s="57">
        <f t="shared" si="71"/>
        <v>-0.27000000000000313</v>
      </c>
      <c r="Y43" s="52">
        <f t="shared" si="72"/>
        <v>-0.10999999999999943</v>
      </c>
      <c r="AA43" s="51" t="s">
        <v>167</v>
      </c>
      <c r="AB43" s="56">
        <v>65</v>
      </c>
      <c r="AC43" s="56">
        <v>66</v>
      </c>
      <c r="AD43" s="56">
        <v>105</v>
      </c>
      <c r="AE43" s="56">
        <v>98</v>
      </c>
      <c r="AF43" s="56">
        <v>20</v>
      </c>
      <c r="AG43" s="56">
        <v>7</v>
      </c>
      <c r="AH43" s="56">
        <v>28</v>
      </c>
      <c r="AI43" s="56">
        <v>24</v>
      </c>
      <c r="AJ43" s="56">
        <v>29</v>
      </c>
      <c r="AK43" s="56">
        <v>40</v>
      </c>
      <c r="AL43" s="56">
        <f t="shared" si="73"/>
        <v>10</v>
      </c>
      <c r="AN43" s="51" t="s">
        <v>167</v>
      </c>
      <c r="AO43" s="51">
        <v>3</v>
      </c>
      <c r="AP43" s="56">
        <v>39</v>
      </c>
      <c r="AQ43" s="56">
        <v>28</v>
      </c>
      <c r="AR43" s="56">
        <v>16</v>
      </c>
      <c r="AS43" s="56">
        <v>34</v>
      </c>
      <c r="AT43" s="56">
        <v>20</v>
      </c>
      <c r="AU43" s="56">
        <v>7</v>
      </c>
      <c r="AV43" s="56">
        <v>28</v>
      </c>
      <c r="AW43" s="56">
        <v>24</v>
      </c>
      <c r="AX43" s="56">
        <v>29</v>
      </c>
      <c r="AY43" s="56">
        <v>36</v>
      </c>
      <c r="AZ43" s="56">
        <f t="shared" si="74"/>
        <v>10</v>
      </c>
      <c r="BA43" s="56">
        <f t="shared" si="75"/>
        <v>10</v>
      </c>
      <c r="BB43" s="56">
        <f t="shared" si="76"/>
        <v>10</v>
      </c>
      <c r="BC43" s="56">
        <f t="shared" si="77"/>
        <v>10</v>
      </c>
      <c r="BD43" s="103">
        <v>457</v>
      </c>
      <c r="BE43" s="104">
        <v>424</v>
      </c>
      <c r="BF43" s="104">
        <v>155</v>
      </c>
      <c r="BG43" s="56">
        <v>99</v>
      </c>
      <c r="BH43" s="56"/>
      <c r="BI43" s="56"/>
      <c r="BJ43" s="56"/>
      <c r="BK43" s="56"/>
      <c r="BL43" s="7"/>
      <c r="BM43" s="7"/>
      <c r="BN43" s="7">
        <v>259</v>
      </c>
      <c r="BO43" s="7"/>
    </row>
    <row r="44" spans="1:67" x14ac:dyDescent="0.25">
      <c r="A44">
        <v>11</v>
      </c>
      <c r="B44" s="67" t="s">
        <v>242</v>
      </c>
      <c r="C44" s="37" t="s">
        <v>194</v>
      </c>
      <c r="D44" s="8">
        <v>30.25</v>
      </c>
      <c r="E44" s="8">
        <v>28.7</v>
      </c>
      <c r="F44" s="8">
        <v>27.73</v>
      </c>
      <c r="G44" s="8">
        <v>26.62</v>
      </c>
      <c r="H44" s="8">
        <v>25.41</v>
      </c>
      <c r="I44" s="8">
        <v>23.93</v>
      </c>
      <c r="J44" s="8">
        <v>23.01</v>
      </c>
      <c r="K44" s="8">
        <v>22.43</v>
      </c>
      <c r="L44" s="8">
        <v>21.91</v>
      </c>
      <c r="M44" s="8">
        <v>21.69</v>
      </c>
      <c r="N44" s="7">
        <f t="shared" si="63"/>
        <v>10</v>
      </c>
      <c r="P44" s="8"/>
      <c r="Q44" s="8">
        <f t="shared" si="64"/>
        <v>-1.5500000000000007</v>
      </c>
      <c r="R44" s="8">
        <f t="shared" si="65"/>
        <v>-0.96999999999999886</v>
      </c>
      <c r="S44" s="8">
        <f t="shared" si="66"/>
        <v>-1.1099999999999994</v>
      </c>
      <c r="T44" s="8">
        <f t="shared" si="67"/>
        <v>-1.2100000000000009</v>
      </c>
      <c r="U44" s="8">
        <f t="shared" si="68"/>
        <v>-1.4800000000000004</v>
      </c>
      <c r="V44" s="8">
        <f t="shared" si="69"/>
        <v>-0.91999999999999815</v>
      </c>
      <c r="W44" s="8">
        <f t="shared" si="70"/>
        <v>-0.58000000000000185</v>
      </c>
      <c r="X44" s="8">
        <f t="shared" si="71"/>
        <v>-0.51999999999999957</v>
      </c>
      <c r="Y44" s="8">
        <f t="shared" si="72"/>
        <v>-0.21999999999999886</v>
      </c>
      <c r="AA44" s="37" t="s">
        <v>194</v>
      </c>
      <c r="AB44" s="39">
        <v>92</v>
      </c>
      <c r="AC44" s="39">
        <v>204</v>
      </c>
      <c r="AD44" s="7">
        <v>325</v>
      </c>
      <c r="AE44" s="7">
        <v>681</v>
      </c>
      <c r="AF44" s="7">
        <v>1305</v>
      </c>
      <c r="AG44" s="7">
        <v>702</v>
      </c>
      <c r="AH44" s="7">
        <v>487</v>
      </c>
      <c r="AI44" s="7">
        <v>520</v>
      </c>
      <c r="AJ44" s="7">
        <v>432</v>
      </c>
      <c r="AK44" s="7">
        <v>339</v>
      </c>
      <c r="AL44" s="7">
        <f t="shared" si="73"/>
        <v>10</v>
      </c>
      <c r="AN44" s="37" t="s">
        <v>194</v>
      </c>
      <c r="AO44" s="37">
        <v>1</v>
      </c>
      <c r="AP44" s="39">
        <v>54</v>
      </c>
      <c r="AQ44" s="39">
        <v>204</v>
      </c>
      <c r="AR44" s="7">
        <v>96</v>
      </c>
      <c r="AS44" s="7">
        <v>343</v>
      </c>
      <c r="AT44" s="7">
        <v>508</v>
      </c>
      <c r="AU44" s="7">
        <v>555</v>
      </c>
      <c r="AV44" s="7">
        <v>377</v>
      </c>
      <c r="AW44" s="7">
        <v>337</v>
      </c>
      <c r="AX44" s="7">
        <v>281</v>
      </c>
      <c r="AY44" s="7">
        <v>338</v>
      </c>
      <c r="AZ44" s="7">
        <f t="shared" si="74"/>
        <v>1</v>
      </c>
      <c r="BA44" s="7">
        <f t="shared" si="75"/>
        <v>0</v>
      </c>
      <c r="BB44" s="7">
        <f t="shared" si="76"/>
        <v>2</v>
      </c>
      <c r="BC44" s="7">
        <f t="shared" si="77"/>
        <v>2</v>
      </c>
      <c r="BD44" s="87">
        <v>1509</v>
      </c>
      <c r="BE44" s="88">
        <v>1451</v>
      </c>
      <c r="BF44" s="88">
        <v>1683</v>
      </c>
      <c r="BG44" s="7"/>
      <c r="BH44" s="7"/>
      <c r="BI44" s="7"/>
      <c r="BJ44" s="7"/>
      <c r="BK44" s="7"/>
      <c r="BL44" s="7"/>
      <c r="BM44" s="7"/>
      <c r="BN44" s="7" t="s">
        <v>271</v>
      </c>
      <c r="BO44" s="7"/>
    </row>
    <row r="45" spans="1:67" x14ac:dyDescent="0.25">
      <c r="A45">
        <v>12</v>
      </c>
      <c r="B45" s="68" t="s">
        <v>243</v>
      </c>
      <c r="C45" s="51" t="s">
        <v>173</v>
      </c>
      <c r="D45" s="52">
        <v>30.01</v>
      </c>
      <c r="E45" s="52">
        <v>28.32</v>
      </c>
      <c r="F45" s="52">
        <v>27.87</v>
      </c>
      <c r="G45" s="52">
        <v>26.89</v>
      </c>
      <c r="H45" s="52">
        <v>25.71</v>
      </c>
      <c r="I45" s="52">
        <v>25.34</v>
      </c>
      <c r="J45" s="52">
        <v>24.06</v>
      </c>
      <c r="K45" s="52">
        <v>22.47</v>
      </c>
      <c r="L45" s="57">
        <v>22.31</v>
      </c>
      <c r="M45" s="52">
        <v>22</v>
      </c>
      <c r="N45" s="56">
        <f t="shared" si="63"/>
        <v>10</v>
      </c>
      <c r="P45" s="52"/>
      <c r="Q45" s="52">
        <f t="shared" si="64"/>
        <v>-1.6900000000000013</v>
      </c>
      <c r="R45" s="52">
        <f t="shared" si="65"/>
        <v>-0.44999999999999929</v>
      </c>
      <c r="S45" s="52">
        <f t="shared" si="66"/>
        <v>-0.98000000000000043</v>
      </c>
      <c r="T45" s="52">
        <f t="shared" si="67"/>
        <v>-1.1799999999999997</v>
      </c>
      <c r="U45" s="52">
        <f t="shared" si="68"/>
        <v>-0.37000000000000099</v>
      </c>
      <c r="V45" s="52">
        <f t="shared" si="69"/>
        <v>-1.2800000000000011</v>
      </c>
      <c r="W45" s="52">
        <f t="shared" si="70"/>
        <v>-1.5899999999999999</v>
      </c>
      <c r="X45" s="57">
        <f t="shared" si="71"/>
        <v>-0.16000000000000014</v>
      </c>
      <c r="Y45" s="52">
        <f t="shared" si="72"/>
        <v>-0.30999999999999872</v>
      </c>
      <c r="AA45" s="51" t="s">
        <v>173</v>
      </c>
      <c r="AB45" s="56">
        <v>71</v>
      </c>
      <c r="AC45" s="56">
        <v>123</v>
      </c>
      <c r="AD45" s="56">
        <v>369</v>
      </c>
      <c r="AE45" s="56">
        <v>852</v>
      </c>
      <c r="AF45" s="56">
        <v>1099</v>
      </c>
      <c r="AG45" s="56">
        <v>2283</v>
      </c>
      <c r="AH45" s="56">
        <v>1556</v>
      </c>
      <c r="AI45" s="56">
        <v>550</v>
      </c>
      <c r="AJ45" s="56">
        <v>784</v>
      </c>
      <c r="AK45" s="56">
        <v>504</v>
      </c>
      <c r="AL45" s="56">
        <f t="shared" si="73"/>
        <v>10</v>
      </c>
      <c r="AN45" s="51" t="s">
        <v>173</v>
      </c>
      <c r="AO45" s="51">
        <v>3</v>
      </c>
      <c r="AP45" s="56">
        <v>2</v>
      </c>
      <c r="AQ45" s="56">
        <v>3</v>
      </c>
      <c r="AR45" s="56">
        <v>16</v>
      </c>
      <c r="AS45" s="56">
        <v>70</v>
      </c>
      <c r="AT45" s="56">
        <v>88</v>
      </c>
      <c r="AU45" s="56">
        <v>92</v>
      </c>
      <c r="AV45" s="56">
        <v>40</v>
      </c>
      <c r="AW45" s="56">
        <v>67</v>
      </c>
      <c r="AX45" s="56">
        <v>22</v>
      </c>
      <c r="AY45" s="56">
        <v>140</v>
      </c>
      <c r="AZ45" s="56">
        <f t="shared" si="74"/>
        <v>6</v>
      </c>
      <c r="BA45" s="56">
        <f t="shared" si="75"/>
        <v>5</v>
      </c>
      <c r="BB45" s="56">
        <f t="shared" si="76"/>
        <v>9</v>
      </c>
      <c r="BC45" s="56">
        <f t="shared" si="77"/>
        <v>10</v>
      </c>
      <c r="BD45" s="103">
        <v>151</v>
      </c>
      <c r="BE45" s="104">
        <v>272</v>
      </c>
      <c r="BF45" s="104">
        <v>192</v>
      </c>
      <c r="BG45" s="56"/>
      <c r="BH45" s="56"/>
      <c r="BI45" s="56"/>
      <c r="BJ45" s="56"/>
      <c r="BK45" s="56"/>
      <c r="BL45" s="7"/>
      <c r="BM45" s="7"/>
      <c r="BN45" s="7">
        <v>192</v>
      </c>
      <c r="BO45" s="7"/>
    </row>
    <row r="46" spans="1:67" x14ac:dyDescent="0.25">
      <c r="A46">
        <v>13</v>
      </c>
      <c r="B46" s="67" t="s">
        <v>244</v>
      </c>
      <c r="C46" s="37" t="s">
        <v>166</v>
      </c>
      <c r="D46" s="8">
        <v>29.84</v>
      </c>
      <c r="E46" s="8">
        <v>27.87</v>
      </c>
      <c r="F46" s="8">
        <v>27.1</v>
      </c>
      <c r="G46" s="8">
        <v>24.34</v>
      </c>
      <c r="H46" s="8">
        <v>23.21</v>
      </c>
      <c r="I46" s="8">
        <v>22.13</v>
      </c>
      <c r="J46" s="4">
        <v>21.42</v>
      </c>
      <c r="K46" s="8">
        <v>20.9</v>
      </c>
      <c r="L46" s="4">
        <v>20.22</v>
      </c>
      <c r="M46" s="4">
        <v>19.829999999999998</v>
      </c>
      <c r="N46" s="40">
        <f t="shared" si="63"/>
        <v>10</v>
      </c>
      <c r="P46" s="8"/>
      <c r="Q46" s="8">
        <f t="shared" si="64"/>
        <v>-1.9699999999999989</v>
      </c>
      <c r="R46" s="8">
        <f t="shared" si="65"/>
        <v>-0.76999999999999957</v>
      </c>
      <c r="S46" s="8">
        <f t="shared" si="66"/>
        <v>-2.7600000000000016</v>
      </c>
      <c r="T46" s="8">
        <f t="shared" si="67"/>
        <v>-1.129999999999999</v>
      </c>
      <c r="U46" s="8">
        <f t="shared" si="68"/>
        <v>-1.0800000000000018</v>
      </c>
      <c r="V46" s="4">
        <f t="shared" si="69"/>
        <v>-0.7099999999999973</v>
      </c>
      <c r="W46" s="8">
        <f t="shared" si="70"/>
        <v>-0.52000000000000313</v>
      </c>
      <c r="X46" s="4">
        <f t="shared" si="71"/>
        <v>-0.67999999999999972</v>
      </c>
      <c r="Y46" s="4">
        <f t="shared" si="72"/>
        <v>-0.39000000000000057</v>
      </c>
      <c r="AA46" s="37" t="s">
        <v>166</v>
      </c>
      <c r="AB46" s="7">
        <v>64</v>
      </c>
      <c r="AC46" s="7">
        <v>62</v>
      </c>
      <c r="AD46" s="7">
        <v>173</v>
      </c>
      <c r="AE46" s="7">
        <v>46</v>
      </c>
      <c r="AF46" s="7">
        <v>47</v>
      </c>
      <c r="AG46" s="7">
        <v>36</v>
      </c>
      <c r="AH46" s="7">
        <v>20</v>
      </c>
      <c r="AI46" s="7">
        <v>18</v>
      </c>
      <c r="AJ46" s="7">
        <v>5</v>
      </c>
      <c r="AK46" s="7">
        <v>3</v>
      </c>
      <c r="AL46" s="40">
        <f t="shared" si="73"/>
        <v>10</v>
      </c>
      <c r="AN46" s="37" t="s">
        <v>166</v>
      </c>
      <c r="AO46" s="37">
        <v>4</v>
      </c>
      <c r="AP46" s="7">
        <v>19</v>
      </c>
      <c r="AQ46" s="7">
        <v>17</v>
      </c>
      <c r="AR46" s="7">
        <v>2</v>
      </c>
      <c r="AS46" s="7">
        <v>3</v>
      </c>
      <c r="AT46" s="7">
        <v>12</v>
      </c>
      <c r="AU46" s="7">
        <v>15</v>
      </c>
      <c r="AV46" s="7">
        <v>14</v>
      </c>
      <c r="AW46" s="7">
        <v>12</v>
      </c>
      <c r="AX46" s="7">
        <v>5</v>
      </c>
      <c r="AY46" s="7">
        <v>3</v>
      </c>
      <c r="AZ46" s="7">
        <f t="shared" si="74"/>
        <v>10</v>
      </c>
      <c r="BA46" s="7">
        <f t="shared" si="75"/>
        <v>10</v>
      </c>
      <c r="BB46" s="7">
        <f t="shared" si="76"/>
        <v>10</v>
      </c>
      <c r="BC46" s="7">
        <f t="shared" si="77"/>
        <v>10</v>
      </c>
      <c r="BD46" s="87">
        <v>15</v>
      </c>
      <c r="BE46" s="88">
        <v>14</v>
      </c>
      <c r="BF46" s="88">
        <v>27</v>
      </c>
      <c r="BG46" s="7">
        <v>30</v>
      </c>
      <c r="BH46" s="7"/>
      <c r="BI46" s="7">
        <v>3</v>
      </c>
      <c r="BJ46" s="7">
        <v>10</v>
      </c>
      <c r="BK46" s="7">
        <v>16</v>
      </c>
      <c r="BL46" s="7"/>
      <c r="BM46" s="7"/>
      <c r="BN46" s="7">
        <v>12</v>
      </c>
      <c r="BO46" s="7"/>
    </row>
    <row r="47" spans="1:67" x14ac:dyDescent="0.25">
      <c r="A47">
        <v>14</v>
      </c>
      <c r="B47" s="68" t="s">
        <v>245</v>
      </c>
      <c r="C47" s="51" t="s">
        <v>143</v>
      </c>
      <c r="D47" s="52">
        <v>29.51</v>
      </c>
      <c r="E47" s="52">
        <v>27.58</v>
      </c>
      <c r="F47" s="52">
        <v>26.62</v>
      </c>
      <c r="G47" s="57">
        <v>25.92</v>
      </c>
      <c r="H47" s="52">
        <v>23.99</v>
      </c>
      <c r="I47" s="57">
        <v>24.33</v>
      </c>
      <c r="J47" s="57">
        <v>23.97</v>
      </c>
      <c r="K47" s="57">
        <v>22.8</v>
      </c>
      <c r="L47" s="57">
        <v>22.7</v>
      </c>
      <c r="M47" s="53">
        <v>22</v>
      </c>
      <c r="N47" s="54">
        <f t="shared" si="63"/>
        <v>10</v>
      </c>
      <c r="P47" s="52"/>
      <c r="Q47" s="52">
        <f t="shared" si="64"/>
        <v>-1.9300000000000033</v>
      </c>
      <c r="R47" s="52">
        <f t="shared" si="65"/>
        <v>-0.9599999999999973</v>
      </c>
      <c r="S47" s="57">
        <f t="shared" si="66"/>
        <v>-0.69999999999999929</v>
      </c>
      <c r="T47" s="52">
        <f t="shared" si="67"/>
        <v>-1.9300000000000033</v>
      </c>
      <c r="U47" s="57">
        <f t="shared" si="68"/>
        <v>0.33999999999999986</v>
      </c>
      <c r="V47" s="57">
        <f t="shared" si="69"/>
        <v>-0.35999999999999943</v>
      </c>
      <c r="W47" s="57">
        <f t="shared" si="70"/>
        <v>-1.1699999999999982</v>
      </c>
      <c r="X47" s="57">
        <f t="shared" si="71"/>
        <v>-0.10000000000000142</v>
      </c>
      <c r="Y47" s="53">
        <f t="shared" si="72"/>
        <v>-0.69999999999999929</v>
      </c>
      <c r="AA47" s="51" t="s">
        <v>143</v>
      </c>
      <c r="AB47" s="59">
        <v>41</v>
      </c>
      <c r="AC47" s="59">
        <v>43</v>
      </c>
      <c r="AD47" s="56">
        <v>95</v>
      </c>
      <c r="AE47" s="56">
        <v>348</v>
      </c>
      <c r="AF47" s="56">
        <v>160</v>
      </c>
      <c r="AG47" s="56">
        <v>1051</v>
      </c>
      <c r="AH47" s="56">
        <v>1444</v>
      </c>
      <c r="AI47" s="56">
        <v>843</v>
      </c>
      <c r="AJ47" s="56">
        <v>1245</v>
      </c>
      <c r="AK47" s="56">
        <v>504</v>
      </c>
      <c r="AL47" s="54">
        <f t="shared" si="73"/>
        <v>10</v>
      </c>
      <c r="AN47" s="51" t="s">
        <v>143</v>
      </c>
      <c r="AO47" s="51">
        <v>4</v>
      </c>
      <c r="AP47" s="59">
        <v>8</v>
      </c>
      <c r="AQ47" s="59">
        <v>3</v>
      </c>
      <c r="AR47" s="56">
        <v>2</v>
      </c>
      <c r="AS47" s="56">
        <v>6</v>
      </c>
      <c r="AT47" s="56">
        <v>7</v>
      </c>
      <c r="AU47" s="56">
        <v>22</v>
      </c>
      <c r="AV47" s="56">
        <v>16</v>
      </c>
      <c r="AW47" s="56">
        <v>24</v>
      </c>
      <c r="AX47" s="56">
        <v>14</v>
      </c>
      <c r="AY47" s="56">
        <v>18</v>
      </c>
      <c r="AZ47" s="56">
        <f t="shared" si="74"/>
        <v>10</v>
      </c>
      <c r="BA47" s="56">
        <f t="shared" si="75"/>
        <v>10</v>
      </c>
      <c r="BB47" s="56">
        <f t="shared" si="76"/>
        <v>10</v>
      </c>
      <c r="BC47" s="56">
        <f t="shared" si="77"/>
        <v>10</v>
      </c>
      <c r="BD47" s="103">
        <v>117</v>
      </c>
      <c r="BE47" s="104">
        <v>247</v>
      </c>
      <c r="BF47" s="104">
        <v>149</v>
      </c>
      <c r="BG47" s="56"/>
      <c r="BH47" s="56"/>
      <c r="BI47" s="56"/>
      <c r="BJ47" s="56"/>
      <c r="BK47" s="56"/>
      <c r="BL47" s="7"/>
      <c r="BM47" s="7"/>
      <c r="BN47" s="7">
        <v>95</v>
      </c>
      <c r="BO47" s="7"/>
    </row>
    <row r="48" spans="1:67" x14ac:dyDescent="0.25">
      <c r="A48">
        <v>15</v>
      </c>
      <c r="B48" s="67" t="s">
        <v>246</v>
      </c>
      <c r="C48" s="37" t="s">
        <v>178</v>
      </c>
      <c r="D48" s="8">
        <v>30.08</v>
      </c>
      <c r="E48" s="8">
        <v>28.04</v>
      </c>
      <c r="F48" s="8">
        <v>26.64</v>
      </c>
      <c r="G48" s="8">
        <v>25.41</v>
      </c>
      <c r="H48" s="8">
        <v>24.09</v>
      </c>
      <c r="I48" s="8">
        <v>23.07</v>
      </c>
      <c r="J48" s="8">
        <v>23.04</v>
      </c>
      <c r="K48" s="8">
        <v>21.64</v>
      </c>
      <c r="L48" s="8">
        <v>21.95</v>
      </c>
      <c r="M48" s="8">
        <v>21.5</v>
      </c>
      <c r="N48" s="7">
        <f t="shared" si="63"/>
        <v>10</v>
      </c>
      <c r="P48" s="8"/>
      <c r="Q48" s="8">
        <f t="shared" si="64"/>
        <v>-2.0399999999999991</v>
      </c>
      <c r="R48" s="8">
        <f t="shared" si="65"/>
        <v>-1.3999999999999986</v>
      </c>
      <c r="S48" s="8">
        <f t="shared" si="66"/>
        <v>-1.2300000000000004</v>
      </c>
      <c r="T48" s="8">
        <f t="shared" si="67"/>
        <v>-1.3200000000000003</v>
      </c>
      <c r="U48" s="8">
        <f t="shared" si="68"/>
        <v>-1.0199999999999996</v>
      </c>
      <c r="V48" s="8">
        <f t="shared" si="69"/>
        <v>-3.0000000000001137E-2</v>
      </c>
      <c r="W48" s="8">
        <f t="shared" si="70"/>
        <v>-1.3999999999999986</v>
      </c>
      <c r="X48" s="8">
        <f t="shared" si="71"/>
        <v>0.30999999999999872</v>
      </c>
      <c r="Y48" s="8">
        <f t="shared" si="72"/>
        <v>-0.44999999999999929</v>
      </c>
      <c r="AA48" s="37" t="s">
        <v>178</v>
      </c>
      <c r="AB48" s="7">
        <v>76</v>
      </c>
      <c r="AC48" s="7">
        <v>83</v>
      </c>
      <c r="AD48" s="7">
        <v>98</v>
      </c>
      <c r="AE48" s="7">
        <v>195</v>
      </c>
      <c r="AF48" s="7">
        <v>178</v>
      </c>
      <c r="AG48" s="7">
        <v>219</v>
      </c>
      <c r="AH48" s="7">
        <v>506</v>
      </c>
      <c r="AI48" s="7">
        <v>131</v>
      </c>
      <c r="AJ48" s="7">
        <v>459</v>
      </c>
      <c r="AK48" s="7">
        <v>268</v>
      </c>
      <c r="AL48" s="7">
        <f t="shared" si="73"/>
        <v>10</v>
      </c>
      <c r="AN48" s="37" t="s">
        <v>178</v>
      </c>
      <c r="AO48" s="37">
        <v>3</v>
      </c>
      <c r="AP48" s="7">
        <v>41</v>
      </c>
      <c r="AQ48" s="7">
        <v>23</v>
      </c>
      <c r="AR48" s="7">
        <v>31</v>
      </c>
      <c r="AS48" s="7">
        <v>34</v>
      </c>
      <c r="AT48" s="7">
        <v>10</v>
      </c>
      <c r="AU48" s="7">
        <v>6</v>
      </c>
      <c r="AV48" s="7">
        <v>12</v>
      </c>
      <c r="AW48" s="7">
        <v>34</v>
      </c>
      <c r="AX48" s="7">
        <v>55</v>
      </c>
      <c r="AY48" s="7">
        <v>93</v>
      </c>
      <c r="AZ48" s="7">
        <f t="shared" si="74"/>
        <v>9</v>
      </c>
      <c r="BA48" s="7">
        <f t="shared" si="75"/>
        <v>8</v>
      </c>
      <c r="BB48" s="7">
        <f t="shared" si="76"/>
        <v>10</v>
      </c>
      <c r="BC48" s="7">
        <f t="shared" si="77"/>
        <v>10</v>
      </c>
      <c r="BD48" s="87">
        <v>79</v>
      </c>
      <c r="BE48" s="88"/>
      <c r="BF48" s="88"/>
      <c r="BG48" s="7"/>
      <c r="BH48" s="7"/>
      <c r="BI48" s="7"/>
      <c r="BJ48" s="7"/>
      <c r="BK48" s="7"/>
      <c r="BL48" s="7"/>
      <c r="BM48" s="7"/>
      <c r="BN48" s="7">
        <v>432</v>
      </c>
      <c r="BO48" s="7"/>
    </row>
    <row r="49" spans="1:67" x14ac:dyDescent="0.25">
      <c r="A49">
        <v>16</v>
      </c>
      <c r="B49" s="68" t="s">
        <v>247</v>
      </c>
      <c r="C49" s="51" t="s">
        <v>180</v>
      </c>
      <c r="D49" s="52">
        <v>30.1</v>
      </c>
      <c r="E49" s="52">
        <v>28.91</v>
      </c>
      <c r="F49" s="52">
        <v>26.91</v>
      </c>
      <c r="G49" s="52">
        <v>24.17</v>
      </c>
      <c r="H49" s="52">
        <v>23.7</v>
      </c>
      <c r="I49" s="52">
        <v>23.61</v>
      </c>
      <c r="J49" s="52">
        <v>22.9</v>
      </c>
      <c r="K49" s="52">
        <v>24.36</v>
      </c>
      <c r="L49" s="52">
        <v>24.13</v>
      </c>
      <c r="M49" s="53"/>
      <c r="N49" s="54">
        <f t="shared" si="63"/>
        <v>9</v>
      </c>
      <c r="P49" s="52"/>
      <c r="Q49" s="52">
        <f t="shared" si="64"/>
        <v>-1.1900000000000013</v>
      </c>
      <c r="R49" s="52">
        <f t="shared" si="65"/>
        <v>-2</v>
      </c>
      <c r="S49" s="52">
        <f t="shared" si="66"/>
        <v>-2.7399999999999984</v>
      </c>
      <c r="T49" s="52">
        <f t="shared" si="67"/>
        <v>-0.47000000000000242</v>
      </c>
      <c r="U49" s="52">
        <f t="shared" si="68"/>
        <v>-8.9999999999999858E-2</v>
      </c>
      <c r="V49" s="52">
        <f t="shared" si="69"/>
        <v>-0.71000000000000085</v>
      </c>
      <c r="W49" s="52">
        <f t="shared" si="70"/>
        <v>1.4600000000000009</v>
      </c>
      <c r="X49" s="52">
        <f t="shared" si="71"/>
        <v>-0.23000000000000043</v>
      </c>
      <c r="Y49" s="53"/>
      <c r="AA49" s="51" t="s">
        <v>180</v>
      </c>
      <c r="AB49" s="56">
        <v>78</v>
      </c>
      <c r="AC49" s="56">
        <v>256</v>
      </c>
      <c r="AD49" s="56">
        <v>137</v>
      </c>
      <c r="AE49" s="56">
        <v>35</v>
      </c>
      <c r="AF49" s="56">
        <v>106</v>
      </c>
      <c r="AG49" s="56">
        <v>475</v>
      </c>
      <c r="AH49" s="56">
        <v>425</v>
      </c>
      <c r="AI49" s="56">
        <v>3043</v>
      </c>
      <c r="AJ49" s="56">
        <v>3239</v>
      </c>
      <c r="AK49" s="56"/>
      <c r="AL49" s="54">
        <f t="shared" si="73"/>
        <v>9</v>
      </c>
      <c r="AN49" s="51" t="s">
        <v>180</v>
      </c>
      <c r="AO49" s="51">
        <v>1</v>
      </c>
      <c r="AP49" s="56">
        <v>78</v>
      </c>
      <c r="AQ49" s="56">
        <v>256</v>
      </c>
      <c r="AR49" s="56">
        <v>128</v>
      </c>
      <c r="AS49" s="56">
        <v>35</v>
      </c>
      <c r="AT49" s="56">
        <v>106</v>
      </c>
      <c r="AU49" s="56">
        <v>151</v>
      </c>
      <c r="AV49" s="56">
        <v>87</v>
      </c>
      <c r="AW49" s="56">
        <v>78</v>
      </c>
      <c r="AX49" s="56">
        <v>148</v>
      </c>
      <c r="AY49" s="56">
        <v>49</v>
      </c>
      <c r="AZ49" s="56">
        <f t="shared" si="74"/>
        <v>2</v>
      </c>
      <c r="BA49" s="56">
        <f t="shared" si="75"/>
        <v>2</v>
      </c>
      <c r="BB49" s="56">
        <f t="shared" si="76"/>
        <v>5</v>
      </c>
      <c r="BC49" s="56">
        <f t="shared" si="77"/>
        <v>9</v>
      </c>
      <c r="BD49" s="103">
        <v>306</v>
      </c>
      <c r="BE49" s="104">
        <v>951</v>
      </c>
      <c r="BF49" s="104"/>
      <c r="BG49" s="56"/>
      <c r="BH49" s="56"/>
      <c r="BI49" s="56"/>
      <c r="BJ49" s="56"/>
      <c r="BK49" s="56"/>
      <c r="BL49" s="7"/>
      <c r="BM49" s="7"/>
      <c r="BN49" s="7">
        <v>442</v>
      </c>
      <c r="BO49" s="7"/>
    </row>
    <row r="50" spans="1:67" x14ac:dyDescent="0.25">
      <c r="A50">
        <v>17</v>
      </c>
      <c r="B50" s="69" t="s">
        <v>248</v>
      </c>
      <c r="C50" s="37" t="s">
        <v>148</v>
      </c>
      <c r="D50" s="8">
        <v>29.67</v>
      </c>
      <c r="E50" s="8">
        <v>28.02</v>
      </c>
      <c r="F50" s="8">
        <v>27.55</v>
      </c>
      <c r="G50" s="8">
        <v>25.86</v>
      </c>
      <c r="H50" s="8">
        <v>24.59</v>
      </c>
      <c r="I50" s="8">
        <v>23.85</v>
      </c>
      <c r="J50" s="4">
        <v>23.27</v>
      </c>
      <c r="K50" s="8">
        <v>23.5</v>
      </c>
      <c r="L50" s="4">
        <v>23.94</v>
      </c>
      <c r="M50" s="4">
        <v>23.94</v>
      </c>
      <c r="N50" s="40">
        <f t="shared" si="63"/>
        <v>10</v>
      </c>
      <c r="P50" s="8"/>
      <c r="Q50" s="8">
        <f t="shared" si="64"/>
        <v>-1.6500000000000021</v>
      </c>
      <c r="R50" s="8">
        <f t="shared" si="65"/>
        <v>-0.46999999999999886</v>
      </c>
      <c r="S50" s="8">
        <f t="shared" si="66"/>
        <v>-1.6900000000000013</v>
      </c>
      <c r="T50" s="8">
        <f t="shared" si="67"/>
        <v>-1.2699999999999996</v>
      </c>
      <c r="U50" s="8">
        <f t="shared" si="68"/>
        <v>-0.73999999999999844</v>
      </c>
      <c r="V50" s="4">
        <f t="shared" si="69"/>
        <v>-0.58000000000000185</v>
      </c>
      <c r="W50" s="8">
        <f t="shared" si="70"/>
        <v>0.23000000000000043</v>
      </c>
      <c r="X50" s="4">
        <f t="shared" si="71"/>
        <v>0.44000000000000128</v>
      </c>
      <c r="Y50" s="4">
        <f t="shared" si="72"/>
        <v>0</v>
      </c>
      <c r="AA50" s="37" t="s">
        <v>148</v>
      </c>
      <c r="AB50" s="7">
        <v>46</v>
      </c>
      <c r="AC50" s="7">
        <v>80</v>
      </c>
      <c r="AD50" s="7">
        <v>276</v>
      </c>
      <c r="AE50" s="7">
        <v>321</v>
      </c>
      <c r="AF50" s="7">
        <v>348</v>
      </c>
      <c r="AG50" s="7">
        <v>636</v>
      </c>
      <c r="AH50" s="7">
        <v>686</v>
      </c>
      <c r="AI50" s="7">
        <v>1698</v>
      </c>
      <c r="AJ50" s="7">
        <v>2993</v>
      </c>
      <c r="AK50" s="7">
        <v>1614</v>
      </c>
      <c r="AL50" s="40">
        <f t="shared" si="73"/>
        <v>10</v>
      </c>
      <c r="AN50" s="37" t="s">
        <v>148</v>
      </c>
      <c r="AO50" s="37">
        <v>2</v>
      </c>
      <c r="AP50" s="7">
        <v>26</v>
      </c>
      <c r="AQ50" s="7">
        <v>21</v>
      </c>
      <c r="AR50" s="7">
        <v>31</v>
      </c>
      <c r="AS50" s="7">
        <v>37</v>
      </c>
      <c r="AT50" s="7">
        <v>24</v>
      </c>
      <c r="AU50" s="7">
        <v>54</v>
      </c>
      <c r="AV50" s="7">
        <v>75</v>
      </c>
      <c r="AW50" s="7">
        <v>106</v>
      </c>
      <c r="AX50" s="7">
        <v>139</v>
      </c>
      <c r="AY50" s="7">
        <v>148</v>
      </c>
      <c r="AZ50" s="7">
        <f t="shared" si="74"/>
        <v>6</v>
      </c>
      <c r="BA50" s="7">
        <f t="shared" si="75"/>
        <v>5</v>
      </c>
      <c r="BB50" s="7">
        <f t="shared" si="76"/>
        <v>7</v>
      </c>
      <c r="BC50" s="7">
        <f t="shared" si="77"/>
        <v>10</v>
      </c>
      <c r="BD50" s="87">
        <v>953</v>
      </c>
      <c r="BE50" s="88">
        <v>996</v>
      </c>
      <c r="BF50" s="88">
        <v>1316</v>
      </c>
      <c r="BG50" s="7"/>
      <c r="BH50" s="7"/>
      <c r="BI50" s="7"/>
      <c r="BJ50" s="7"/>
      <c r="BK50" s="7"/>
      <c r="BL50" s="7"/>
      <c r="BM50" s="7"/>
      <c r="BN50" s="7">
        <v>436</v>
      </c>
      <c r="BO50" s="7"/>
    </row>
    <row r="51" spans="1:67" x14ac:dyDescent="0.25">
      <c r="A51">
        <v>18</v>
      </c>
      <c r="B51" s="68" t="s">
        <v>249</v>
      </c>
      <c r="C51" s="51" t="s">
        <v>142</v>
      </c>
      <c r="D51" s="52">
        <v>29.5</v>
      </c>
      <c r="E51" s="52">
        <v>27.9</v>
      </c>
      <c r="F51" s="52">
        <v>27.57</v>
      </c>
      <c r="G51" s="52">
        <v>26.49</v>
      </c>
      <c r="H51" s="52">
        <v>25.32</v>
      </c>
      <c r="I51" s="52">
        <v>24.58</v>
      </c>
      <c r="J51" s="52">
        <v>22.85</v>
      </c>
      <c r="K51" s="52">
        <v>21.68</v>
      </c>
      <c r="L51" s="52">
        <v>21.66</v>
      </c>
      <c r="M51" s="52">
        <v>21.44</v>
      </c>
      <c r="N51" s="56">
        <f t="shared" si="63"/>
        <v>10</v>
      </c>
      <c r="P51" s="52"/>
      <c r="Q51" s="52">
        <f t="shared" si="64"/>
        <v>-1.6000000000000014</v>
      </c>
      <c r="R51" s="52">
        <f t="shared" si="65"/>
        <v>-0.32999999999999829</v>
      </c>
      <c r="S51" s="52">
        <f t="shared" si="66"/>
        <v>-1.0800000000000018</v>
      </c>
      <c r="T51" s="52">
        <f t="shared" si="67"/>
        <v>-1.1699999999999982</v>
      </c>
      <c r="U51" s="52">
        <f t="shared" si="68"/>
        <v>-0.74000000000000199</v>
      </c>
      <c r="V51" s="52">
        <f t="shared" si="69"/>
        <v>-1.7299999999999969</v>
      </c>
      <c r="W51" s="52">
        <f t="shared" si="70"/>
        <v>-1.1700000000000017</v>
      </c>
      <c r="X51" s="52">
        <f t="shared" si="71"/>
        <v>-1.9999999999999574E-2</v>
      </c>
      <c r="Y51" s="52">
        <f t="shared" si="72"/>
        <v>-0.21999999999999886</v>
      </c>
      <c r="AA51" s="51" t="s">
        <v>142</v>
      </c>
      <c r="AB51" s="56">
        <v>40</v>
      </c>
      <c r="AC51" s="56">
        <v>64</v>
      </c>
      <c r="AD51" s="56">
        <v>282</v>
      </c>
      <c r="AE51" s="56">
        <v>606</v>
      </c>
      <c r="AF51" s="56">
        <v>778</v>
      </c>
      <c r="AG51" s="56">
        <v>1347</v>
      </c>
      <c r="AH51" s="56">
        <v>391</v>
      </c>
      <c r="AI51" s="56">
        <v>144</v>
      </c>
      <c r="AJ51" s="56">
        <v>286</v>
      </c>
      <c r="AK51" s="56">
        <v>298</v>
      </c>
      <c r="AL51" s="56">
        <f t="shared" si="73"/>
        <v>10</v>
      </c>
      <c r="AN51" s="51" t="s">
        <v>142</v>
      </c>
      <c r="AO51" s="51">
        <v>3</v>
      </c>
      <c r="AP51" s="56">
        <v>40</v>
      </c>
      <c r="AQ51" s="56">
        <v>48</v>
      </c>
      <c r="AR51" s="56">
        <v>149</v>
      </c>
      <c r="AS51" s="56">
        <v>260</v>
      </c>
      <c r="AT51" s="56">
        <v>451</v>
      </c>
      <c r="AU51" s="56">
        <v>874</v>
      </c>
      <c r="AV51" s="56">
        <v>391</v>
      </c>
      <c r="AW51" s="56">
        <v>107</v>
      </c>
      <c r="AX51" s="56">
        <v>191</v>
      </c>
      <c r="AY51" s="56">
        <v>72</v>
      </c>
      <c r="AZ51" s="56">
        <f t="shared" si="74"/>
        <v>3</v>
      </c>
      <c r="BA51" s="56">
        <f t="shared" si="75"/>
        <v>2</v>
      </c>
      <c r="BB51" s="56">
        <f t="shared" si="76"/>
        <v>3</v>
      </c>
      <c r="BC51" s="56">
        <f t="shared" si="77"/>
        <v>6</v>
      </c>
      <c r="BD51" s="103">
        <v>446</v>
      </c>
      <c r="BE51" s="104">
        <v>203</v>
      </c>
      <c r="BF51" s="104">
        <v>106</v>
      </c>
      <c r="BG51" s="56"/>
      <c r="BH51" s="56"/>
      <c r="BI51" s="56"/>
      <c r="BJ51" s="56"/>
      <c r="BK51" s="56"/>
      <c r="BL51" s="7"/>
      <c r="BM51" s="7"/>
      <c r="BN51" s="7">
        <v>142</v>
      </c>
      <c r="BO51" s="7"/>
    </row>
    <row r="52" spans="1:67" x14ac:dyDescent="0.25">
      <c r="A52">
        <v>19</v>
      </c>
      <c r="B52" s="110" t="s">
        <v>250</v>
      </c>
      <c r="C52" s="37" t="s">
        <v>111</v>
      </c>
      <c r="D52" s="8">
        <v>28.55</v>
      </c>
      <c r="E52" s="8">
        <v>26.87</v>
      </c>
      <c r="F52" s="8">
        <v>25.39</v>
      </c>
      <c r="G52" s="8">
        <v>23.97</v>
      </c>
      <c r="H52" s="8">
        <v>23.87</v>
      </c>
      <c r="I52" s="4">
        <v>23.31</v>
      </c>
      <c r="J52" s="8">
        <v>23.13</v>
      </c>
      <c r="K52" s="4">
        <v>23.15</v>
      </c>
      <c r="L52" s="4">
        <v>22.63</v>
      </c>
      <c r="M52" s="8">
        <v>22.97</v>
      </c>
      <c r="N52" s="7">
        <f t="shared" si="63"/>
        <v>10</v>
      </c>
      <c r="P52" s="8"/>
      <c r="Q52" s="8">
        <f t="shared" si="64"/>
        <v>-1.6799999999999997</v>
      </c>
      <c r="R52" s="8">
        <f t="shared" si="65"/>
        <v>-1.4800000000000004</v>
      </c>
      <c r="S52" s="8">
        <f t="shared" si="66"/>
        <v>-1.4200000000000017</v>
      </c>
      <c r="T52" s="8">
        <f t="shared" si="67"/>
        <v>-9.9999999999997868E-2</v>
      </c>
      <c r="U52" s="4">
        <f t="shared" si="68"/>
        <v>-0.56000000000000227</v>
      </c>
      <c r="V52" s="8">
        <f t="shared" si="69"/>
        <v>-0.17999999999999972</v>
      </c>
      <c r="W52" s="4">
        <f t="shared" si="70"/>
        <v>1.9999999999999574E-2</v>
      </c>
      <c r="X52" s="4">
        <f t="shared" si="71"/>
        <v>-0.51999999999999957</v>
      </c>
      <c r="Y52" s="8">
        <f t="shared" si="72"/>
        <v>0.33999999999999986</v>
      </c>
      <c r="AA52" s="37" t="s">
        <v>111</v>
      </c>
      <c r="AB52" s="7">
        <v>9</v>
      </c>
      <c r="AC52" s="7">
        <v>10</v>
      </c>
      <c r="AD52" s="7">
        <v>15</v>
      </c>
      <c r="AE52" s="7">
        <v>17</v>
      </c>
      <c r="AF52" s="7">
        <v>140</v>
      </c>
      <c r="AG52" s="7">
        <v>319</v>
      </c>
      <c r="AH52" s="7">
        <v>559</v>
      </c>
      <c r="AI52" s="7">
        <v>1242</v>
      </c>
      <c r="AJ52" s="7">
        <v>1163</v>
      </c>
      <c r="AK52" s="7">
        <v>1104</v>
      </c>
      <c r="AL52" s="7">
        <f t="shared" si="73"/>
        <v>10</v>
      </c>
      <c r="AN52" s="37" t="s">
        <v>111</v>
      </c>
      <c r="AO52" s="37">
        <v>4</v>
      </c>
      <c r="AP52" s="7">
        <v>6</v>
      </c>
      <c r="AQ52" s="7">
        <v>3</v>
      </c>
      <c r="AR52" s="7">
        <v>2</v>
      </c>
      <c r="AS52" s="7">
        <v>1</v>
      </c>
      <c r="AT52" s="7">
        <v>42</v>
      </c>
      <c r="AU52" s="7">
        <v>134</v>
      </c>
      <c r="AV52" s="7">
        <v>1073</v>
      </c>
      <c r="AW52" s="7">
        <v>433</v>
      </c>
      <c r="AX52" s="7">
        <v>270</v>
      </c>
      <c r="AY52" s="7">
        <v>118</v>
      </c>
      <c r="AZ52" s="7">
        <f t="shared" si="74"/>
        <v>6</v>
      </c>
      <c r="BA52" s="7">
        <f t="shared" si="75"/>
        <v>5</v>
      </c>
      <c r="BB52" s="7">
        <f t="shared" si="76"/>
        <v>5</v>
      </c>
      <c r="BC52" s="7">
        <f t="shared" si="77"/>
        <v>7</v>
      </c>
      <c r="BD52" s="87"/>
      <c r="BE52" s="88"/>
      <c r="BF52" s="88"/>
      <c r="BG52" s="7"/>
      <c r="BH52" s="7"/>
      <c r="BI52" s="7"/>
      <c r="BJ52" s="7"/>
      <c r="BK52" s="7"/>
      <c r="BL52" s="7"/>
      <c r="BM52" s="7"/>
      <c r="BN52" s="7" t="s">
        <v>273</v>
      </c>
      <c r="BO52" s="7"/>
    </row>
    <row r="53" spans="1:67" x14ac:dyDescent="0.25">
      <c r="A53">
        <v>20</v>
      </c>
      <c r="B53" s="68" t="s">
        <v>251</v>
      </c>
      <c r="C53" s="51" t="s">
        <v>158</v>
      </c>
      <c r="D53" s="52">
        <v>29.77</v>
      </c>
      <c r="E53" s="52">
        <v>29.38</v>
      </c>
      <c r="F53" s="52">
        <v>27.56</v>
      </c>
      <c r="G53" s="52">
        <v>25.97</v>
      </c>
      <c r="H53" s="52">
        <v>25.56</v>
      </c>
      <c r="I53" s="52">
        <v>24.47</v>
      </c>
      <c r="J53" s="52">
        <v>23.28</v>
      </c>
      <c r="K53" s="52"/>
      <c r="L53" s="52"/>
      <c r="M53" s="52"/>
      <c r="N53" s="56">
        <f t="shared" si="63"/>
        <v>7</v>
      </c>
      <c r="P53" s="52"/>
      <c r="Q53" s="52">
        <f t="shared" si="64"/>
        <v>-0.39000000000000057</v>
      </c>
      <c r="R53" s="52">
        <f t="shared" si="65"/>
        <v>-1.8200000000000003</v>
      </c>
      <c r="S53" s="52">
        <f t="shared" si="66"/>
        <v>-1.5899999999999999</v>
      </c>
      <c r="T53" s="52">
        <f t="shared" si="67"/>
        <v>-0.41000000000000014</v>
      </c>
      <c r="U53" s="52">
        <f t="shared" si="68"/>
        <v>-1.0899999999999999</v>
      </c>
      <c r="V53" s="52">
        <f t="shared" si="69"/>
        <v>-1.1899999999999977</v>
      </c>
      <c r="W53" s="52"/>
      <c r="X53" s="52"/>
      <c r="Y53" s="52"/>
      <c r="AA53" s="51" t="s">
        <v>158</v>
      </c>
      <c r="AB53" s="59">
        <v>56</v>
      </c>
      <c r="AC53" s="59">
        <v>388</v>
      </c>
      <c r="AD53" s="56">
        <v>279</v>
      </c>
      <c r="AE53" s="56">
        <v>368</v>
      </c>
      <c r="AF53" s="56">
        <v>983</v>
      </c>
      <c r="AG53" s="56">
        <v>1221</v>
      </c>
      <c r="AH53" s="56">
        <v>693</v>
      </c>
      <c r="AI53" s="56"/>
      <c r="AJ53" s="56"/>
      <c r="AK53" s="56"/>
      <c r="AL53" s="56">
        <f t="shared" si="73"/>
        <v>7</v>
      </c>
      <c r="AN53" s="51" t="s">
        <v>158</v>
      </c>
      <c r="AO53" s="51">
        <v>3</v>
      </c>
      <c r="AP53" s="59">
        <v>8</v>
      </c>
      <c r="AQ53" s="59">
        <v>5</v>
      </c>
      <c r="AR53" s="56">
        <v>13</v>
      </c>
      <c r="AS53" s="56">
        <v>16</v>
      </c>
      <c r="AT53" s="56">
        <v>16</v>
      </c>
      <c r="AU53" s="56">
        <v>20</v>
      </c>
      <c r="AV53" s="56">
        <v>20</v>
      </c>
      <c r="AW53" s="56">
        <v>12</v>
      </c>
      <c r="AX53" s="56">
        <v>5</v>
      </c>
      <c r="AY53" s="56">
        <v>2</v>
      </c>
      <c r="AZ53" s="56">
        <f t="shared" si="74"/>
        <v>10</v>
      </c>
      <c r="BA53" s="56">
        <f t="shared" si="75"/>
        <v>10</v>
      </c>
      <c r="BB53" s="56">
        <f t="shared" si="76"/>
        <v>10</v>
      </c>
      <c r="BC53" s="56">
        <f t="shared" si="77"/>
        <v>10</v>
      </c>
      <c r="BD53" s="103">
        <v>6</v>
      </c>
      <c r="BE53" s="104">
        <v>2</v>
      </c>
      <c r="BF53" s="104">
        <v>5</v>
      </c>
      <c r="BG53" s="56">
        <v>4</v>
      </c>
      <c r="BH53" s="56">
        <v>11</v>
      </c>
      <c r="BI53" s="56">
        <v>7</v>
      </c>
      <c r="BJ53" s="56">
        <v>2</v>
      </c>
      <c r="BK53" s="56">
        <v>4</v>
      </c>
      <c r="BL53" s="7"/>
      <c r="BM53" s="7"/>
      <c r="BN53" s="7">
        <v>2</v>
      </c>
      <c r="BO53" s="7"/>
    </row>
    <row r="54" spans="1:67" x14ac:dyDescent="0.25">
      <c r="A54">
        <v>21</v>
      </c>
      <c r="B54" s="69" t="s">
        <v>252</v>
      </c>
      <c r="C54" s="37" t="s">
        <v>145</v>
      </c>
      <c r="D54" s="8">
        <v>29.63</v>
      </c>
      <c r="E54" s="8">
        <v>28.56</v>
      </c>
      <c r="F54" s="8">
        <v>28.23</v>
      </c>
      <c r="G54" s="8">
        <v>27.21</v>
      </c>
      <c r="H54" s="8">
        <v>25.65</v>
      </c>
      <c r="I54" s="8">
        <v>24.98</v>
      </c>
      <c r="J54" s="8"/>
      <c r="K54" s="8"/>
      <c r="L54" s="8">
        <v>22.62</v>
      </c>
      <c r="M54" s="8"/>
      <c r="N54" s="7">
        <f t="shared" si="63"/>
        <v>7</v>
      </c>
      <c r="P54" s="8"/>
      <c r="Q54" s="8">
        <f t="shared" si="64"/>
        <v>-1.0700000000000003</v>
      </c>
      <c r="R54" s="8">
        <f t="shared" si="65"/>
        <v>-0.32999999999999829</v>
      </c>
      <c r="S54" s="8">
        <f t="shared" si="66"/>
        <v>-1.0199999999999996</v>
      </c>
      <c r="T54" s="8">
        <f t="shared" si="67"/>
        <v>-1.5600000000000023</v>
      </c>
      <c r="U54" s="8">
        <f t="shared" si="68"/>
        <v>-0.66999999999999815</v>
      </c>
      <c r="V54" s="8"/>
      <c r="W54" s="8"/>
      <c r="X54" s="8"/>
      <c r="Y54" s="8"/>
      <c r="AA54" s="37" t="s">
        <v>145</v>
      </c>
      <c r="AB54" s="7">
        <v>43</v>
      </c>
      <c r="AC54" s="7">
        <v>170</v>
      </c>
      <c r="AD54" s="7">
        <v>520</v>
      </c>
      <c r="AE54" s="7">
        <v>1050</v>
      </c>
      <c r="AF54" s="7">
        <v>1055</v>
      </c>
      <c r="AG54" s="7">
        <v>1821</v>
      </c>
      <c r="AH54" s="7"/>
      <c r="AI54" s="7"/>
      <c r="AJ54" s="7">
        <v>1144</v>
      </c>
      <c r="AK54" s="7"/>
      <c r="AL54" s="7">
        <f t="shared" si="73"/>
        <v>7</v>
      </c>
      <c r="AN54" s="37" t="s">
        <v>145</v>
      </c>
      <c r="AO54" s="37">
        <v>3</v>
      </c>
      <c r="AP54" s="7">
        <v>31</v>
      </c>
      <c r="AQ54" s="7">
        <v>132</v>
      </c>
      <c r="AR54" s="7">
        <v>89</v>
      </c>
      <c r="AS54" s="7">
        <v>300</v>
      </c>
      <c r="AT54" s="7">
        <v>392</v>
      </c>
      <c r="AU54" s="7">
        <v>190</v>
      </c>
      <c r="AV54" s="7">
        <v>74</v>
      </c>
      <c r="AW54" s="7">
        <v>46</v>
      </c>
      <c r="AX54" s="7">
        <v>23</v>
      </c>
      <c r="AY54" s="7">
        <v>56</v>
      </c>
      <c r="AZ54" s="7">
        <f t="shared" si="74"/>
        <v>4</v>
      </c>
      <c r="BA54" s="7">
        <f t="shared" si="75"/>
        <v>3</v>
      </c>
      <c r="BB54" s="7">
        <f t="shared" si="76"/>
        <v>6</v>
      </c>
      <c r="BC54" s="7">
        <f t="shared" si="77"/>
        <v>8</v>
      </c>
      <c r="BD54" s="87">
        <v>271</v>
      </c>
      <c r="BE54" s="88">
        <v>782</v>
      </c>
      <c r="BF54" s="88">
        <v>194</v>
      </c>
      <c r="BG54" s="7"/>
      <c r="BH54" s="7"/>
      <c r="BI54" s="7"/>
      <c r="BJ54" s="7"/>
      <c r="BK54" s="7"/>
      <c r="BL54" s="7"/>
      <c r="BM54" s="7"/>
      <c r="BN54" s="7">
        <v>194</v>
      </c>
      <c r="BO54" s="7"/>
    </row>
    <row r="56" spans="1:67" x14ac:dyDescent="0.25">
      <c r="B56" s="55"/>
      <c r="C56" s="60" t="s">
        <v>203</v>
      </c>
      <c r="D56" s="52">
        <f t="shared" ref="D56:N56" si="78">AVERAGE(D34:D54)</f>
        <v>29.637142857142855</v>
      </c>
      <c r="E56" s="52">
        <f t="shared" si="78"/>
        <v>27.993333333333329</v>
      </c>
      <c r="F56" s="52">
        <f t="shared" si="78"/>
        <v>27.002500000000005</v>
      </c>
      <c r="G56" s="52">
        <f t="shared" si="78"/>
        <v>25.614500000000003</v>
      </c>
      <c r="H56" s="52">
        <f t="shared" si="78"/>
        <v>24.626666666666665</v>
      </c>
      <c r="I56" s="52">
        <f t="shared" si="78"/>
        <v>23.552999999999997</v>
      </c>
      <c r="J56" s="52">
        <f t="shared" si="78"/>
        <v>22.931578947368422</v>
      </c>
      <c r="K56" s="52">
        <f t="shared" si="78"/>
        <v>22.455555555555556</v>
      </c>
      <c r="L56" s="52">
        <f t="shared" si="78"/>
        <v>22.229473684210529</v>
      </c>
      <c r="M56" s="52">
        <f t="shared" si="78"/>
        <v>21.75411764705882</v>
      </c>
      <c r="N56" s="61">
        <f t="shared" si="78"/>
        <v>9.3333333333333339</v>
      </c>
      <c r="P56" s="52"/>
      <c r="Q56" s="52">
        <f t="shared" ref="Q56:Y56" si="79">AVERAGE(Q34:Q54)</f>
        <v>-1.6438095238095247</v>
      </c>
      <c r="R56" s="52">
        <f t="shared" si="79"/>
        <v>-1.0019999999999993</v>
      </c>
      <c r="S56" s="52">
        <f t="shared" si="79"/>
        <v>-1.3879999999999999</v>
      </c>
      <c r="T56" s="52">
        <f t="shared" si="79"/>
        <v>-1.0595000000000003</v>
      </c>
      <c r="U56" s="52">
        <f t="shared" si="79"/>
        <v>-1.0020000000000002</v>
      </c>
      <c r="V56" s="52">
        <f t="shared" si="79"/>
        <v>-0.54631578947368375</v>
      </c>
      <c r="W56" s="52">
        <f t="shared" si="79"/>
        <v>-0.456666666666667</v>
      </c>
      <c r="X56" s="52">
        <f t="shared" si="79"/>
        <v>-0.24777777777777782</v>
      </c>
      <c r="Y56" s="52">
        <f t="shared" si="79"/>
        <v>-0.34058823529411741</v>
      </c>
      <c r="AA56" s="60" t="s">
        <v>203</v>
      </c>
      <c r="AB56" s="61">
        <f t="shared" ref="AB56:AL56" si="80">AVERAGE(AB34:AB54)</f>
        <v>51.714285714285715</v>
      </c>
      <c r="AC56" s="61">
        <f t="shared" si="80"/>
        <v>123.14285714285714</v>
      </c>
      <c r="AD56" s="61">
        <f t="shared" si="80"/>
        <v>203.3</v>
      </c>
      <c r="AE56" s="61">
        <f t="shared" si="80"/>
        <v>372.35</v>
      </c>
      <c r="AF56" s="61">
        <f t="shared" si="80"/>
        <v>594.42857142857144</v>
      </c>
      <c r="AG56" s="61">
        <f t="shared" si="80"/>
        <v>708.95</v>
      </c>
      <c r="AH56" s="61">
        <f t="shared" si="80"/>
        <v>704.21052631578948</v>
      </c>
      <c r="AI56" s="61">
        <f t="shared" si="80"/>
        <v>904.11111111111109</v>
      </c>
      <c r="AJ56" s="61">
        <f t="shared" si="80"/>
        <v>1100.4736842105262</v>
      </c>
      <c r="AK56" s="61">
        <f t="shared" si="80"/>
        <v>494.41176470588238</v>
      </c>
      <c r="AL56" s="61">
        <f t="shared" si="80"/>
        <v>9.3333333333333339</v>
      </c>
      <c r="AN56" s="60" t="s">
        <v>203</v>
      </c>
      <c r="AO56" s="61">
        <f t="shared" ref="AO56" si="81">AVERAGE(AO34:AO54)</f>
        <v>2.6190476190476191</v>
      </c>
      <c r="AP56" s="61">
        <f t="shared" ref="AP56:AY56" si="82">AVERAGE(AP34:AP54)</f>
        <v>33.666666666666664</v>
      </c>
      <c r="AQ56" s="61">
        <f t="shared" si="82"/>
        <v>55.571428571428569</v>
      </c>
      <c r="AR56" s="61">
        <f t="shared" si="82"/>
        <v>59.523809523809526</v>
      </c>
      <c r="AS56" s="61">
        <f t="shared" si="82"/>
        <v>96.571428571428569</v>
      </c>
      <c r="AT56" s="61">
        <f t="shared" si="82"/>
        <v>123</v>
      </c>
      <c r="AU56" s="61">
        <f t="shared" si="82"/>
        <v>135.28571428571428</v>
      </c>
      <c r="AV56" s="61">
        <f t="shared" si="82"/>
        <v>131.0952380952381</v>
      </c>
      <c r="AW56" s="61">
        <f t="shared" si="82"/>
        <v>91.428571428571431</v>
      </c>
      <c r="AX56" s="61">
        <f t="shared" si="82"/>
        <v>87.523809523809518</v>
      </c>
      <c r="AY56" s="61">
        <f t="shared" si="82"/>
        <v>113.85714285714286</v>
      </c>
      <c r="AZ56" s="61">
        <f t="shared" ref="AZ56" si="83">AVERAGE(AZ34:AZ54)</f>
        <v>5.9047619047619051</v>
      </c>
      <c r="BA56" s="61">
        <f t="shared" ref="BA56" si="84">AVERAGE(BA34:BA54)</f>
        <v>5.2857142857142856</v>
      </c>
      <c r="BB56" s="61">
        <f t="shared" ref="BB56:BC56" si="85">AVERAGE(BB34:BB54)</f>
        <v>7.0476190476190474</v>
      </c>
      <c r="BC56" s="61">
        <f t="shared" si="85"/>
        <v>8.7619047619047628</v>
      </c>
      <c r="BD56" s="61"/>
      <c r="BE56" s="61"/>
      <c r="BF56" s="61"/>
      <c r="BG56" s="61"/>
      <c r="BH56" s="61"/>
      <c r="BI56" s="61"/>
      <c r="BJ56" s="61"/>
      <c r="BK56" s="61"/>
      <c r="BL56" s="113"/>
      <c r="BM56" s="113"/>
      <c r="BN56" s="113"/>
      <c r="BO56" s="113"/>
    </row>
    <row r="57" spans="1:67" x14ac:dyDescent="0.25">
      <c r="C57" s="26" t="s">
        <v>204</v>
      </c>
      <c r="D57" s="27">
        <f t="shared" ref="D57:N57" si="86">STDEV(D34:D54)</f>
        <v>0.4582482172048557</v>
      </c>
      <c r="E57" s="27">
        <f t="shared" si="86"/>
        <v>0.89208930793577701</v>
      </c>
      <c r="F57" s="27">
        <f t="shared" si="86"/>
        <v>0.90114473982000454</v>
      </c>
      <c r="G57" s="27">
        <f t="shared" si="86"/>
        <v>1.0942696434753088</v>
      </c>
      <c r="H57" s="27">
        <f t="shared" si="86"/>
        <v>1.1055918475338598</v>
      </c>
      <c r="I57" s="27">
        <f t="shared" si="86"/>
        <v>1.1310642403459996</v>
      </c>
      <c r="J57" s="27">
        <f t="shared" si="86"/>
        <v>1.0749328824416828</v>
      </c>
      <c r="K57" s="27">
        <f t="shared" si="86"/>
        <v>1.1805842134161038</v>
      </c>
      <c r="L57" s="27">
        <f t="shared" si="86"/>
        <v>1.323007825979249</v>
      </c>
      <c r="M57" s="27">
        <f t="shared" si="86"/>
        <v>1.0563206119801498</v>
      </c>
      <c r="N57" s="29">
        <f t="shared" si="86"/>
        <v>1.7126976771553517</v>
      </c>
      <c r="P57" s="27"/>
      <c r="Q57" s="27">
        <f t="shared" ref="Q57:Y57" si="87">STDEV(Q34:Q54)</f>
        <v>0.87014065639111615</v>
      </c>
      <c r="R57" s="27">
        <f t="shared" si="87"/>
        <v>0.60699952310741778</v>
      </c>
      <c r="S57" s="27">
        <f t="shared" si="87"/>
        <v>0.58043178120394068</v>
      </c>
      <c r="T57" s="27">
        <f t="shared" si="87"/>
        <v>0.58231367022105585</v>
      </c>
      <c r="U57" s="27">
        <f t="shared" si="87"/>
        <v>0.57044396375934536</v>
      </c>
      <c r="V57" s="27">
        <f t="shared" si="87"/>
        <v>0.63193890814360443</v>
      </c>
      <c r="W57" s="27">
        <f t="shared" si="87"/>
        <v>0.73722851433795034</v>
      </c>
      <c r="X57" s="27">
        <f t="shared" si="87"/>
        <v>0.38855017929485614</v>
      </c>
      <c r="Y57" s="27">
        <f t="shared" si="87"/>
        <v>0.72110566656554587</v>
      </c>
      <c r="AA57" s="30" t="s">
        <v>204</v>
      </c>
      <c r="AB57" s="31">
        <f t="shared" ref="AB57:AL57" si="88">STDEV(AB34:AB54)</f>
        <v>23.418246853987295</v>
      </c>
      <c r="AC57" s="31">
        <f t="shared" si="88"/>
        <v>105.88308916644137</v>
      </c>
      <c r="AD57" s="31">
        <f t="shared" si="88"/>
        <v>135.11168869144012</v>
      </c>
      <c r="AE57" s="31">
        <f t="shared" si="88"/>
        <v>300.59962443510523</v>
      </c>
      <c r="AF57" s="31">
        <f t="shared" si="88"/>
        <v>548.38613872239432</v>
      </c>
      <c r="AG57" s="31">
        <f t="shared" si="88"/>
        <v>658.82107426427763</v>
      </c>
      <c r="AH57" s="31">
        <f t="shared" si="88"/>
        <v>957.88920601192285</v>
      </c>
      <c r="AI57" s="31">
        <f t="shared" si="88"/>
        <v>1102.1402114756697</v>
      </c>
      <c r="AJ57" s="31">
        <f t="shared" si="88"/>
        <v>1287.2926529227943</v>
      </c>
      <c r="AK57" s="31">
        <f t="shared" si="88"/>
        <v>479.12055617865235</v>
      </c>
      <c r="AL57" s="29">
        <f t="shared" si="88"/>
        <v>1.7126976771553517</v>
      </c>
      <c r="AN57" s="30" t="s">
        <v>204</v>
      </c>
      <c r="AO57" s="31">
        <f t="shared" ref="AO57" si="89">STDEV(AO34:AO54)</f>
        <v>0.92066228749691281</v>
      </c>
      <c r="AP57" s="31">
        <f t="shared" ref="AP57:AY57" si="90">STDEV(AP34:AP54)</f>
        <v>24.13158373031769</v>
      </c>
      <c r="AQ57" s="31">
        <f t="shared" si="90"/>
        <v>73.703847544460956</v>
      </c>
      <c r="AR57" s="31">
        <f t="shared" si="90"/>
        <v>61.1061527570007</v>
      </c>
      <c r="AS57" s="31">
        <f t="shared" si="90"/>
        <v>106.64125441337018</v>
      </c>
      <c r="AT57" s="31">
        <f t="shared" si="90"/>
        <v>153.33297101406467</v>
      </c>
      <c r="AU57" s="31">
        <f t="shared" si="90"/>
        <v>210.0026530444658</v>
      </c>
      <c r="AV57" s="31">
        <f t="shared" si="90"/>
        <v>240.9248647943804</v>
      </c>
      <c r="AW57" s="31">
        <f t="shared" si="90"/>
        <v>107.85062421171767</v>
      </c>
      <c r="AX57" s="31">
        <f t="shared" si="90"/>
        <v>89.13956419436829</v>
      </c>
      <c r="AY57" s="31">
        <f t="shared" si="90"/>
        <v>118.81846898285035</v>
      </c>
      <c r="AZ57" s="31">
        <f t="shared" ref="AZ57" si="91">STDEV(AZ34:AZ54)</f>
        <v>3.2543011831230668</v>
      </c>
      <c r="BA57" s="31">
        <f t="shared" ref="BA57" si="92">STDEV(BA34:BA54)</f>
        <v>3.607531803641614</v>
      </c>
      <c r="BB57" s="31">
        <f t="shared" ref="BB57:BC57" si="93">STDEV(BB34:BB54)</f>
        <v>3.0736979434581806</v>
      </c>
      <c r="BC57" s="31">
        <f t="shared" si="93"/>
        <v>2.0470652628766364</v>
      </c>
      <c r="BD57" s="31"/>
      <c r="BE57" s="31"/>
      <c r="BF57" s="31"/>
      <c r="BG57" s="31"/>
      <c r="BH57" s="31"/>
      <c r="BI57" s="31"/>
      <c r="BJ57" s="31"/>
      <c r="BK57" s="31"/>
      <c r="BL57" s="113"/>
      <c r="BM57" s="113"/>
      <c r="BN57" s="113"/>
      <c r="BO57" s="113"/>
    </row>
    <row r="58" spans="1:67" x14ac:dyDescent="0.25">
      <c r="B58" s="55"/>
      <c r="C58" s="60" t="s">
        <v>205</v>
      </c>
      <c r="D58" s="52">
        <f t="shared" ref="D58:N58" si="94">MEDIAN(D34:D54)</f>
        <v>29.77</v>
      </c>
      <c r="E58" s="52">
        <f t="shared" si="94"/>
        <v>28.04</v>
      </c>
      <c r="F58" s="52">
        <f t="shared" si="94"/>
        <v>27.094999999999999</v>
      </c>
      <c r="G58" s="52">
        <f t="shared" si="94"/>
        <v>25.945</v>
      </c>
      <c r="H58" s="52">
        <f t="shared" si="94"/>
        <v>24.59</v>
      </c>
      <c r="I58" s="52">
        <f t="shared" si="94"/>
        <v>23.57</v>
      </c>
      <c r="J58" s="52">
        <f t="shared" si="94"/>
        <v>22.91</v>
      </c>
      <c r="K58" s="52">
        <f t="shared" si="94"/>
        <v>22.45</v>
      </c>
      <c r="L58" s="52">
        <f t="shared" si="94"/>
        <v>21.95</v>
      </c>
      <c r="M58" s="52">
        <f t="shared" si="94"/>
        <v>21.69</v>
      </c>
      <c r="N58" s="61">
        <f t="shared" si="94"/>
        <v>10</v>
      </c>
      <c r="P58" s="52"/>
      <c r="Q58" s="52">
        <f t="shared" ref="Q58:Y58" si="95">MEDIAN(Q34:Q54)</f>
        <v>-1.6500000000000021</v>
      </c>
      <c r="R58" s="52">
        <f t="shared" si="95"/>
        <v>-0.95499999999999829</v>
      </c>
      <c r="S58" s="52">
        <f t="shared" si="95"/>
        <v>-1.2850000000000001</v>
      </c>
      <c r="T58" s="52">
        <f t="shared" si="95"/>
        <v>-1.1749999999999989</v>
      </c>
      <c r="U58" s="52">
        <f t="shared" si="95"/>
        <v>-1.0850000000000009</v>
      </c>
      <c r="V58" s="52">
        <f t="shared" si="95"/>
        <v>-0.58000000000000185</v>
      </c>
      <c r="W58" s="52">
        <f t="shared" si="95"/>
        <v>-0.52000000000000135</v>
      </c>
      <c r="X58" s="52">
        <f t="shared" si="95"/>
        <v>-0.25000000000000178</v>
      </c>
      <c r="Y58" s="52">
        <f t="shared" si="95"/>
        <v>-0.21999999999999886</v>
      </c>
      <c r="AA58" s="60" t="s">
        <v>205</v>
      </c>
      <c r="AB58" s="56">
        <f t="shared" ref="AB58:AL58" si="96">MEDIAN(AB34:AB54)</f>
        <v>56</v>
      </c>
      <c r="AC58" s="56">
        <f t="shared" si="96"/>
        <v>83</v>
      </c>
      <c r="AD58" s="56">
        <f t="shared" si="96"/>
        <v>171</v>
      </c>
      <c r="AE58" s="56">
        <f t="shared" si="96"/>
        <v>358</v>
      </c>
      <c r="AF58" s="56">
        <f t="shared" si="96"/>
        <v>348</v>
      </c>
      <c r="AG58" s="56">
        <f t="shared" si="96"/>
        <v>449</v>
      </c>
      <c r="AH58" s="56">
        <f t="shared" si="96"/>
        <v>428</v>
      </c>
      <c r="AI58" s="56">
        <f t="shared" si="96"/>
        <v>535</v>
      </c>
      <c r="AJ58" s="56">
        <f t="shared" si="96"/>
        <v>459</v>
      </c>
      <c r="AK58" s="56">
        <f t="shared" si="96"/>
        <v>339</v>
      </c>
      <c r="AL58" s="61">
        <f t="shared" si="96"/>
        <v>10</v>
      </c>
      <c r="AN58" s="60" t="s">
        <v>205</v>
      </c>
      <c r="AO58" s="56">
        <f t="shared" ref="AO58" si="97">MEDIAN(AO34:AO54)</f>
        <v>3</v>
      </c>
      <c r="AP58" s="56">
        <f t="shared" ref="AP58:AY58" si="98">MEDIAN(AP34:AP54)</f>
        <v>31</v>
      </c>
      <c r="AQ58" s="56">
        <f t="shared" si="98"/>
        <v>21</v>
      </c>
      <c r="AR58" s="56">
        <f t="shared" si="98"/>
        <v>31</v>
      </c>
      <c r="AS58" s="56">
        <f t="shared" si="98"/>
        <v>37</v>
      </c>
      <c r="AT58" s="56">
        <f t="shared" si="98"/>
        <v>57</v>
      </c>
      <c r="AU58" s="56">
        <f t="shared" si="98"/>
        <v>65</v>
      </c>
      <c r="AV58" s="56">
        <f t="shared" si="98"/>
        <v>58</v>
      </c>
      <c r="AW58" s="56">
        <f t="shared" si="98"/>
        <v>63</v>
      </c>
      <c r="AX58" s="56">
        <f t="shared" si="98"/>
        <v>52</v>
      </c>
      <c r="AY58" s="56">
        <f t="shared" si="98"/>
        <v>81</v>
      </c>
      <c r="AZ58" s="56">
        <f t="shared" ref="AZ58" si="99">MEDIAN(AZ34:AZ54)</f>
        <v>6</v>
      </c>
      <c r="BA58" s="56">
        <f t="shared" ref="BA58" si="100">MEDIAN(BA34:BA54)</f>
        <v>5</v>
      </c>
      <c r="BB58" s="56">
        <f t="shared" ref="BB58:BC58" si="101">MEDIAN(BB34:BB54)</f>
        <v>8</v>
      </c>
      <c r="BC58" s="56">
        <f t="shared" si="101"/>
        <v>10</v>
      </c>
      <c r="BD58" s="56"/>
      <c r="BE58" s="56"/>
      <c r="BF58" s="56"/>
      <c r="BG58" s="56"/>
      <c r="BH58" s="56"/>
      <c r="BI58" s="56"/>
      <c r="BJ58" s="56"/>
      <c r="BK58" s="56"/>
      <c r="BL58" s="7"/>
      <c r="BM58" s="7"/>
      <c r="BN58" s="7"/>
      <c r="BO58" s="7"/>
    </row>
    <row r="59" spans="1:67" x14ac:dyDescent="0.25">
      <c r="C59" s="26" t="s">
        <v>206</v>
      </c>
      <c r="D59" s="27">
        <f t="shared" ref="D59:N59" si="102">MIN(D34:D54)</f>
        <v>28.55</v>
      </c>
      <c r="E59" s="27">
        <f t="shared" si="102"/>
        <v>25.36</v>
      </c>
      <c r="F59" s="27">
        <f t="shared" si="102"/>
        <v>25.07</v>
      </c>
      <c r="G59" s="27">
        <f t="shared" si="102"/>
        <v>23.49</v>
      </c>
      <c r="H59" s="27">
        <f t="shared" si="102"/>
        <v>22.56</v>
      </c>
      <c r="I59" s="27">
        <f t="shared" si="102"/>
        <v>21.17</v>
      </c>
      <c r="J59" s="27">
        <f t="shared" si="102"/>
        <v>20.92</v>
      </c>
      <c r="K59" s="27">
        <f t="shared" si="102"/>
        <v>20.54</v>
      </c>
      <c r="L59" s="27">
        <f t="shared" si="102"/>
        <v>20.22</v>
      </c>
      <c r="M59" s="27">
        <f t="shared" si="102"/>
        <v>19.829999999999998</v>
      </c>
      <c r="N59" s="2">
        <f t="shared" si="102"/>
        <v>3</v>
      </c>
      <c r="P59" s="27"/>
      <c r="Q59" s="27">
        <f t="shared" ref="Q59:Y59" si="103">MIN(Q34:Q54)</f>
        <v>-4.5100000000000016</v>
      </c>
      <c r="R59" s="27">
        <f t="shared" si="103"/>
        <v>-2.110000000000003</v>
      </c>
      <c r="S59" s="27">
        <f t="shared" si="103"/>
        <v>-2.7600000000000016</v>
      </c>
      <c r="T59" s="27">
        <f t="shared" si="103"/>
        <v>-1.9400000000000013</v>
      </c>
      <c r="U59" s="27">
        <f t="shared" si="103"/>
        <v>-2.129999999999999</v>
      </c>
      <c r="V59" s="27">
        <f t="shared" si="103"/>
        <v>-1.7299999999999969</v>
      </c>
      <c r="W59" s="27">
        <f t="shared" si="103"/>
        <v>-1.5899999999999999</v>
      </c>
      <c r="X59" s="27">
        <f t="shared" si="103"/>
        <v>-0.86999999999999744</v>
      </c>
      <c r="Y59" s="27">
        <f t="shared" si="103"/>
        <v>-2.8499999999999979</v>
      </c>
      <c r="AA59" s="30" t="s">
        <v>206</v>
      </c>
      <c r="AB59" s="30">
        <f t="shared" ref="AB59:AL59" si="104">MIN(AB34:AB54)</f>
        <v>9</v>
      </c>
      <c r="AC59" s="30">
        <f t="shared" si="104"/>
        <v>1</v>
      </c>
      <c r="AD59" s="30">
        <f t="shared" si="104"/>
        <v>7</v>
      </c>
      <c r="AE59" s="30">
        <f t="shared" si="104"/>
        <v>8</v>
      </c>
      <c r="AF59" s="30">
        <f t="shared" si="104"/>
        <v>12</v>
      </c>
      <c r="AG59" s="30">
        <f t="shared" si="104"/>
        <v>4</v>
      </c>
      <c r="AH59" s="30">
        <f t="shared" si="104"/>
        <v>4</v>
      </c>
      <c r="AI59" s="30">
        <f t="shared" si="104"/>
        <v>7</v>
      </c>
      <c r="AJ59" s="30">
        <f t="shared" si="104"/>
        <v>5</v>
      </c>
      <c r="AK59" s="30">
        <f t="shared" si="104"/>
        <v>3</v>
      </c>
      <c r="AL59" s="2">
        <f t="shared" si="104"/>
        <v>3</v>
      </c>
      <c r="AN59" s="30" t="s">
        <v>206</v>
      </c>
      <c r="AO59" s="30">
        <f t="shared" ref="AO59" si="105">MIN(AO34:AO54)</f>
        <v>1</v>
      </c>
      <c r="AP59" s="30">
        <f t="shared" ref="AP59:AY59" si="106">MIN(AP34:AP54)</f>
        <v>2</v>
      </c>
      <c r="AQ59" s="30">
        <f t="shared" si="106"/>
        <v>1</v>
      </c>
      <c r="AR59" s="30">
        <f t="shared" si="106"/>
        <v>2</v>
      </c>
      <c r="AS59" s="30">
        <f t="shared" si="106"/>
        <v>1</v>
      </c>
      <c r="AT59" s="30">
        <f t="shared" si="106"/>
        <v>5</v>
      </c>
      <c r="AU59" s="30">
        <f t="shared" si="106"/>
        <v>1</v>
      </c>
      <c r="AV59" s="30">
        <f t="shared" si="106"/>
        <v>2</v>
      </c>
      <c r="AW59" s="30">
        <f t="shared" si="106"/>
        <v>7</v>
      </c>
      <c r="AX59" s="30">
        <f t="shared" si="106"/>
        <v>5</v>
      </c>
      <c r="AY59" s="30">
        <f t="shared" si="106"/>
        <v>2</v>
      </c>
      <c r="AZ59" s="30">
        <f t="shared" ref="AZ59" si="107">MIN(AZ34:AZ54)</f>
        <v>1</v>
      </c>
      <c r="BA59" s="30">
        <f t="shared" ref="BA59" si="108">MIN(BA34:BA54)</f>
        <v>0</v>
      </c>
      <c r="BB59" s="30">
        <f t="shared" ref="BB59:BC59" si="109">MIN(BB34:BB54)</f>
        <v>1</v>
      </c>
      <c r="BC59" s="30">
        <f t="shared" si="109"/>
        <v>2</v>
      </c>
      <c r="BD59" s="30"/>
      <c r="BE59" s="30"/>
      <c r="BF59" s="30"/>
      <c r="BG59" s="30"/>
      <c r="BH59" s="30"/>
      <c r="BI59" s="30"/>
      <c r="BJ59" s="30"/>
      <c r="BK59" s="30"/>
      <c r="BL59" s="114"/>
      <c r="BM59" s="114"/>
      <c r="BN59" s="114"/>
      <c r="BO59" s="114"/>
    </row>
    <row r="60" spans="1:67" x14ac:dyDescent="0.25">
      <c r="B60" s="55"/>
      <c r="C60" s="60" t="s">
        <v>207</v>
      </c>
      <c r="D60" s="52">
        <f t="shared" ref="D60:N60" si="110">MAX(D34:D54)</f>
        <v>30.25</v>
      </c>
      <c r="E60" s="52">
        <f t="shared" si="110"/>
        <v>29.38</v>
      </c>
      <c r="F60" s="52">
        <f t="shared" si="110"/>
        <v>28.23</v>
      </c>
      <c r="G60" s="52">
        <f t="shared" si="110"/>
        <v>27.21</v>
      </c>
      <c r="H60" s="52">
        <f t="shared" si="110"/>
        <v>26.41</v>
      </c>
      <c r="I60" s="52">
        <f t="shared" si="110"/>
        <v>25.34</v>
      </c>
      <c r="J60" s="52">
        <f t="shared" si="110"/>
        <v>25.84</v>
      </c>
      <c r="K60" s="52">
        <f t="shared" si="110"/>
        <v>24.98</v>
      </c>
      <c r="L60" s="52">
        <f t="shared" si="110"/>
        <v>25.2</v>
      </c>
      <c r="M60" s="52">
        <f t="shared" si="110"/>
        <v>23.94</v>
      </c>
      <c r="N60" s="56">
        <f t="shared" si="110"/>
        <v>10</v>
      </c>
      <c r="P60" s="52"/>
      <c r="Q60" s="52">
        <f t="shared" ref="Q60:Y60" si="111">MAX(Q34:Q54)</f>
        <v>-8.9999999999999858E-2</v>
      </c>
      <c r="R60" s="52">
        <f t="shared" si="111"/>
        <v>-5.9999999999998721E-2</v>
      </c>
      <c r="S60" s="52">
        <f t="shared" si="111"/>
        <v>-0.60999999999999943</v>
      </c>
      <c r="T60" s="52">
        <f t="shared" si="111"/>
        <v>-3.9999999999999147E-2</v>
      </c>
      <c r="U60" s="52">
        <f t="shared" si="111"/>
        <v>0.33999999999999986</v>
      </c>
      <c r="V60" s="52">
        <f t="shared" si="111"/>
        <v>1.1000000000000014</v>
      </c>
      <c r="W60" s="52">
        <f t="shared" si="111"/>
        <v>1.4600000000000009</v>
      </c>
      <c r="X60" s="52">
        <f t="shared" si="111"/>
        <v>0.44000000000000128</v>
      </c>
      <c r="Y60" s="52">
        <f t="shared" si="111"/>
        <v>0.33999999999999986</v>
      </c>
      <c r="AA60" s="60" t="s">
        <v>207</v>
      </c>
      <c r="AB60" s="60">
        <f t="shared" ref="AB60:AL60" si="112">MAX(AB34:AB54)</f>
        <v>92</v>
      </c>
      <c r="AC60" s="60">
        <f t="shared" si="112"/>
        <v>388</v>
      </c>
      <c r="AD60" s="60">
        <f t="shared" si="112"/>
        <v>520</v>
      </c>
      <c r="AE60" s="60">
        <f t="shared" si="112"/>
        <v>1050</v>
      </c>
      <c r="AF60" s="60">
        <f t="shared" si="112"/>
        <v>1755</v>
      </c>
      <c r="AG60" s="60">
        <f t="shared" si="112"/>
        <v>2283</v>
      </c>
      <c r="AH60" s="60">
        <f t="shared" si="112"/>
        <v>4204</v>
      </c>
      <c r="AI60" s="60">
        <f t="shared" si="112"/>
        <v>3966</v>
      </c>
      <c r="AJ60" s="60">
        <f t="shared" si="112"/>
        <v>4428</v>
      </c>
      <c r="AK60" s="60">
        <f t="shared" si="112"/>
        <v>1614</v>
      </c>
      <c r="AL60" s="56">
        <f t="shared" si="112"/>
        <v>10</v>
      </c>
      <c r="AN60" s="60" t="s">
        <v>207</v>
      </c>
      <c r="AO60" s="60">
        <f t="shared" ref="AO60" si="113">MAX(AO34:AO54)</f>
        <v>4</v>
      </c>
      <c r="AP60" s="60">
        <f t="shared" ref="AP60:AY60" si="114">MAX(AP34:AP54)</f>
        <v>82</v>
      </c>
      <c r="AQ60" s="60">
        <f t="shared" si="114"/>
        <v>256</v>
      </c>
      <c r="AR60" s="60">
        <f t="shared" si="114"/>
        <v>208</v>
      </c>
      <c r="AS60" s="60">
        <f t="shared" si="114"/>
        <v>343</v>
      </c>
      <c r="AT60" s="60">
        <f t="shared" si="114"/>
        <v>508</v>
      </c>
      <c r="AU60" s="60">
        <f t="shared" si="114"/>
        <v>874</v>
      </c>
      <c r="AV60" s="60">
        <f t="shared" si="114"/>
        <v>1073</v>
      </c>
      <c r="AW60" s="60">
        <f t="shared" si="114"/>
        <v>433</v>
      </c>
      <c r="AX60" s="60">
        <f t="shared" si="114"/>
        <v>281</v>
      </c>
      <c r="AY60" s="60">
        <f t="shared" si="114"/>
        <v>405</v>
      </c>
      <c r="AZ60" s="60">
        <f t="shared" ref="AZ60" si="115">MAX(AZ34:AZ54)</f>
        <v>10</v>
      </c>
      <c r="BA60" s="60">
        <f t="shared" ref="BA60" si="116">MAX(BA34:BA54)</f>
        <v>10</v>
      </c>
      <c r="BB60" s="60">
        <f t="shared" ref="BB60:BC60" si="117">MAX(BB34:BB54)</f>
        <v>10</v>
      </c>
      <c r="BC60" s="60">
        <f t="shared" si="117"/>
        <v>10</v>
      </c>
      <c r="BD60" s="60"/>
      <c r="BE60" s="60"/>
      <c r="BF60" s="60"/>
      <c r="BG60" s="60"/>
      <c r="BH60" s="60"/>
      <c r="BI60" s="60"/>
      <c r="BJ60" s="60"/>
      <c r="BK60" s="60"/>
      <c r="BL60" s="114"/>
      <c r="BM60" s="114"/>
      <c r="BN60" s="114"/>
      <c r="BO60" s="114"/>
    </row>
    <row r="61" spans="1:67" x14ac:dyDescent="0.25">
      <c r="C61" s="28" t="s">
        <v>208</v>
      </c>
      <c r="D61" s="26">
        <f t="shared" ref="D61:N61" si="118">COUNT(D34:D54)</f>
        <v>21</v>
      </c>
      <c r="E61" s="26">
        <f t="shared" si="118"/>
        <v>21</v>
      </c>
      <c r="F61" s="26">
        <f t="shared" si="118"/>
        <v>20</v>
      </c>
      <c r="G61" s="26">
        <f t="shared" si="118"/>
        <v>20</v>
      </c>
      <c r="H61" s="26">
        <f t="shared" si="118"/>
        <v>21</v>
      </c>
      <c r="I61" s="26">
        <f t="shared" si="118"/>
        <v>20</v>
      </c>
      <c r="J61" s="26">
        <f t="shared" si="118"/>
        <v>19</v>
      </c>
      <c r="K61" s="26">
        <f t="shared" si="118"/>
        <v>18</v>
      </c>
      <c r="L61" s="26">
        <f t="shared" si="118"/>
        <v>19</v>
      </c>
      <c r="M61" s="26">
        <f t="shared" si="118"/>
        <v>17</v>
      </c>
      <c r="N61" s="2">
        <f t="shared" si="118"/>
        <v>21</v>
      </c>
      <c r="P61" s="26"/>
      <c r="Q61" s="26">
        <f t="shared" ref="Q61:Y61" si="119">COUNT(Q34:Q54)</f>
        <v>21</v>
      </c>
      <c r="R61" s="26">
        <f t="shared" si="119"/>
        <v>20</v>
      </c>
      <c r="S61" s="26">
        <f t="shared" si="119"/>
        <v>20</v>
      </c>
      <c r="T61" s="26">
        <f t="shared" si="119"/>
        <v>20</v>
      </c>
      <c r="U61" s="26">
        <f t="shared" si="119"/>
        <v>20</v>
      </c>
      <c r="V61" s="26">
        <f t="shared" si="119"/>
        <v>19</v>
      </c>
      <c r="W61" s="26">
        <f t="shared" si="119"/>
        <v>18</v>
      </c>
      <c r="X61" s="26">
        <f t="shared" si="119"/>
        <v>18</v>
      </c>
      <c r="Y61" s="26">
        <f t="shared" si="119"/>
        <v>17</v>
      </c>
      <c r="AA61" s="32" t="s">
        <v>208</v>
      </c>
      <c r="AB61" s="30">
        <f t="shared" ref="AB61:AL61" si="120">COUNT(AB34:AB54)</f>
        <v>21</v>
      </c>
      <c r="AC61" s="30">
        <f t="shared" si="120"/>
        <v>21</v>
      </c>
      <c r="AD61" s="30">
        <f t="shared" si="120"/>
        <v>20</v>
      </c>
      <c r="AE61" s="30">
        <f t="shared" si="120"/>
        <v>20</v>
      </c>
      <c r="AF61" s="30">
        <f t="shared" si="120"/>
        <v>21</v>
      </c>
      <c r="AG61" s="30">
        <f t="shared" si="120"/>
        <v>20</v>
      </c>
      <c r="AH61" s="30">
        <f t="shared" si="120"/>
        <v>19</v>
      </c>
      <c r="AI61" s="30">
        <f t="shared" si="120"/>
        <v>18</v>
      </c>
      <c r="AJ61" s="30">
        <f t="shared" si="120"/>
        <v>19</v>
      </c>
      <c r="AK61" s="30">
        <f t="shared" si="120"/>
        <v>17</v>
      </c>
      <c r="AL61" s="2">
        <f t="shared" si="120"/>
        <v>21</v>
      </c>
      <c r="AN61" s="32" t="s">
        <v>208</v>
      </c>
      <c r="AO61" s="30">
        <f t="shared" ref="AO61" si="121">COUNT(AO34:AO54)</f>
        <v>21</v>
      </c>
      <c r="AP61" s="30">
        <f t="shared" ref="AP61:AY61" si="122">COUNT(AP34:AP54)</f>
        <v>21</v>
      </c>
      <c r="AQ61" s="30">
        <f t="shared" si="122"/>
        <v>21</v>
      </c>
      <c r="AR61" s="30">
        <f t="shared" si="122"/>
        <v>21</v>
      </c>
      <c r="AS61" s="30">
        <f t="shared" si="122"/>
        <v>21</v>
      </c>
      <c r="AT61" s="30">
        <f t="shared" si="122"/>
        <v>21</v>
      </c>
      <c r="AU61" s="30">
        <f t="shared" si="122"/>
        <v>21</v>
      </c>
      <c r="AV61" s="30">
        <f t="shared" si="122"/>
        <v>21</v>
      </c>
      <c r="AW61" s="30">
        <f t="shared" si="122"/>
        <v>21</v>
      </c>
      <c r="AX61" s="30">
        <f t="shared" si="122"/>
        <v>21</v>
      </c>
      <c r="AY61" s="30">
        <f t="shared" si="122"/>
        <v>21</v>
      </c>
      <c r="AZ61" s="30">
        <f t="shared" ref="AZ61" si="123">COUNT(AZ34:AZ54)</f>
        <v>21</v>
      </c>
      <c r="BA61" s="30">
        <f t="shared" ref="BA61" si="124">COUNT(BA34:BA54)</f>
        <v>21</v>
      </c>
      <c r="BB61" s="30">
        <f t="shared" ref="BB61:BC61" si="125">COUNT(BB34:BB54)</f>
        <v>21</v>
      </c>
      <c r="BC61" s="30">
        <f t="shared" si="125"/>
        <v>21</v>
      </c>
      <c r="BD61" s="30"/>
      <c r="BE61" s="30"/>
      <c r="BF61" s="30"/>
      <c r="BG61" s="30"/>
      <c r="BH61" s="30"/>
      <c r="BI61" s="30"/>
      <c r="BJ61" s="30"/>
      <c r="BK61" s="30"/>
      <c r="BL61" s="114"/>
      <c r="BM61" s="114"/>
      <c r="BN61" s="114"/>
      <c r="BO61" s="114"/>
    </row>
  </sheetData>
  <sortState ref="A34:BO54">
    <sortCondition ref="A34"/>
  </sortState>
  <mergeCells count="20">
    <mergeCell ref="C2:C3"/>
    <mergeCell ref="D2:M2"/>
    <mergeCell ref="AA2:AA3"/>
    <mergeCell ref="AB2:AK2"/>
    <mergeCell ref="AN2:AN3"/>
    <mergeCell ref="P2:Y2"/>
    <mergeCell ref="BL2:BO2"/>
    <mergeCell ref="AP2:BC2"/>
    <mergeCell ref="AP32:BC32"/>
    <mergeCell ref="BD32:BG32"/>
    <mergeCell ref="BH32:BK32"/>
    <mergeCell ref="BL32:BO32"/>
    <mergeCell ref="BH2:BK2"/>
    <mergeCell ref="BD2:BG2"/>
    <mergeCell ref="C32:C33"/>
    <mergeCell ref="D32:M32"/>
    <mergeCell ref="AA32:AA33"/>
    <mergeCell ref="AB32:AK32"/>
    <mergeCell ref="AN32:AN33"/>
    <mergeCell ref="P32:Y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="85" zoomScaleNormal="85" workbookViewId="0">
      <selection activeCell="E14" sqref="E14"/>
    </sheetView>
  </sheetViews>
  <sheetFormatPr defaultRowHeight="15" x14ac:dyDescent="0.25"/>
  <cols>
    <col min="1" max="1" width="20.42578125" style="23" customWidth="1"/>
    <col min="2" max="5" width="6.28515625" style="23" customWidth="1"/>
    <col min="6" max="50" width="6.5703125" style="25" customWidth="1"/>
  </cols>
  <sheetData>
    <row r="1" spans="1:50" x14ac:dyDescent="0.25">
      <c r="B1" s="83"/>
      <c r="C1" s="83"/>
      <c r="D1" s="83"/>
      <c r="E1" s="83"/>
      <c r="F1" s="25">
        <v>2014</v>
      </c>
      <c r="U1" s="25">
        <v>2015</v>
      </c>
      <c r="AJ1" s="25">
        <v>2016</v>
      </c>
    </row>
    <row r="2" spans="1:50" x14ac:dyDescent="0.25">
      <c r="A2" s="200" t="s">
        <v>0</v>
      </c>
      <c r="B2" s="77"/>
      <c r="C2" s="77"/>
      <c r="D2" s="77"/>
      <c r="E2" s="83"/>
      <c r="F2" s="206" t="s">
        <v>282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</row>
    <row r="3" spans="1:50" x14ac:dyDescent="0.25">
      <c r="A3" s="200"/>
      <c r="B3" s="84"/>
      <c r="C3" s="84"/>
      <c r="D3" s="84"/>
      <c r="E3" s="83"/>
      <c r="F3" s="218" t="s">
        <v>286</v>
      </c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20"/>
      <c r="U3" s="218" t="s">
        <v>287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20"/>
      <c r="AJ3" s="218" t="s">
        <v>285</v>
      </c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20"/>
    </row>
    <row r="4" spans="1:50" x14ac:dyDescent="0.25">
      <c r="A4" s="72"/>
      <c r="B4" s="84">
        <v>2014</v>
      </c>
      <c r="C4" s="84">
        <v>2015</v>
      </c>
      <c r="D4" s="84">
        <v>2016</v>
      </c>
      <c r="E4" s="83"/>
      <c r="F4" s="73" t="s">
        <v>265</v>
      </c>
      <c r="G4" s="73" t="s">
        <v>263</v>
      </c>
      <c r="H4" s="73" t="s">
        <v>267</v>
      </c>
      <c r="I4" s="73" t="s">
        <v>262</v>
      </c>
      <c r="J4" s="74" t="s">
        <v>260</v>
      </c>
      <c r="K4" s="73" t="s">
        <v>259</v>
      </c>
      <c r="L4" s="73" t="s">
        <v>258</v>
      </c>
      <c r="M4" s="73" t="s">
        <v>261</v>
      </c>
      <c r="N4" s="73" t="s">
        <v>264</v>
      </c>
      <c r="O4" s="73" t="s">
        <v>283</v>
      </c>
      <c r="P4" s="73" t="s">
        <v>269</v>
      </c>
      <c r="Q4" s="73" t="s">
        <v>266</v>
      </c>
      <c r="R4" s="73" t="s">
        <v>257</v>
      </c>
      <c r="S4" s="73" t="s">
        <v>268</v>
      </c>
      <c r="T4" s="73" t="s">
        <v>284</v>
      </c>
      <c r="U4" s="73" t="s">
        <v>265</v>
      </c>
      <c r="V4" s="73" t="s">
        <v>263</v>
      </c>
      <c r="W4" s="73" t="s">
        <v>267</v>
      </c>
      <c r="X4" s="73" t="s">
        <v>262</v>
      </c>
      <c r="Y4" s="73" t="s">
        <v>260</v>
      </c>
      <c r="Z4" s="73" t="s">
        <v>259</v>
      </c>
      <c r="AA4" s="73" t="s">
        <v>258</v>
      </c>
      <c r="AB4" s="73" t="s">
        <v>261</v>
      </c>
      <c r="AC4" s="73" t="s">
        <v>264</v>
      </c>
      <c r="AD4" s="73" t="s">
        <v>283</v>
      </c>
      <c r="AE4" s="73" t="s">
        <v>269</v>
      </c>
      <c r="AF4" s="73" t="s">
        <v>266</v>
      </c>
      <c r="AG4" s="73" t="s">
        <v>257</v>
      </c>
      <c r="AH4" s="73" t="s">
        <v>268</v>
      </c>
      <c r="AI4" s="73" t="s">
        <v>284</v>
      </c>
      <c r="AJ4" s="73" t="s">
        <v>265</v>
      </c>
      <c r="AK4" s="73" t="s">
        <v>263</v>
      </c>
      <c r="AL4" s="73" t="s">
        <v>267</v>
      </c>
      <c r="AM4" s="73" t="s">
        <v>262</v>
      </c>
      <c r="AN4" s="74" t="s">
        <v>260</v>
      </c>
      <c r="AO4" s="73" t="s">
        <v>259</v>
      </c>
      <c r="AP4" s="73" t="s">
        <v>258</v>
      </c>
      <c r="AQ4" s="73" t="s">
        <v>261</v>
      </c>
      <c r="AR4" s="73" t="s">
        <v>264</v>
      </c>
      <c r="AS4" s="73" t="s">
        <v>283</v>
      </c>
      <c r="AT4" s="73" t="s">
        <v>269</v>
      </c>
      <c r="AU4" s="73" t="s">
        <v>266</v>
      </c>
      <c r="AV4" s="73" t="s">
        <v>257</v>
      </c>
      <c r="AW4" s="73" t="s">
        <v>268</v>
      </c>
      <c r="AX4" s="73" t="s">
        <v>284</v>
      </c>
    </row>
    <row r="5" spans="1:50" x14ac:dyDescent="0.25">
      <c r="A5" s="41" t="s">
        <v>84</v>
      </c>
      <c r="B5" s="85">
        <v>64</v>
      </c>
      <c r="C5" s="86">
        <v>176</v>
      </c>
      <c r="D5" s="86">
        <v>74</v>
      </c>
      <c r="E5" s="83"/>
      <c r="F5" s="46"/>
      <c r="G5" s="46"/>
      <c r="H5" s="46"/>
      <c r="I5" s="46"/>
      <c r="J5" s="46"/>
      <c r="K5" s="46"/>
      <c r="L5" s="46"/>
      <c r="M5" s="46"/>
      <c r="N5" s="46"/>
      <c r="O5" s="46"/>
      <c r="P5" s="46">
        <v>208</v>
      </c>
      <c r="Q5" s="46">
        <v>64</v>
      </c>
      <c r="R5" s="46">
        <v>391</v>
      </c>
      <c r="S5" s="46">
        <v>1345</v>
      </c>
      <c r="T5" s="46">
        <f>MIN(F5:S5)</f>
        <v>64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>
        <v>234</v>
      </c>
      <c r="AF5" s="46">
        <v>176</v>
      </c>
      <c r="AG5" s="46">
        <v>558</v>
      </c>
      <c r="AH5" s="46"/>
      <c r="AI5" s="46">
        <f>MIN(U5:AH5)</f>
        <v>176</v>
      </c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>
        <v>159</v>
      </c>
      <c r="AU5" s="46">
        <v>74</v>
      </c>
      <c r="AV5" s="46">
        <v>628</v>
      </c>
      <c r="AW5" s="46">
        <v>2099</v>
      </c>
      <c r="AX5" s="46">
        <f>MIN(AJ5:AW5)</f>
        <v>74</v>
      </c>
    </row>
    <row r="6" spans="1:50" x14ac:dyDescent="0.25">
      <c r="A6" s="37" t="s">
        <v>100</v>
      </c>
      <c r="B6" s="87">
        <v>7</v>
      </c>
      <c r="C6" s="88">
        <v>2</v>
      </c>
      <c r="D6" s="88">
        <v>1</v>
      </c>
      <c r="E6" s="83"/>
      <c r="F6" s="7">
        <v>126</v>
      </c>
      <c r="G6" s="7">
        <v>595</v>
      </c>
      <c r="H6" s="7"/>
      <c r="I6" s="7"/>
      <c r="J6" s="7"/>
      <c r="K6" s="7"/>
      <c r="L6" s="7">
        <v>7</v>
      </c>
      <c r="M6" s="7"/>
      <c r="N6" s="7"/>
      <c r="O6" s="7"/>
      <c r="P6" s="7">
        <v>22</v>
      </c>
      <c r="Q6" s="7">
        <v>20</v>
      </c>
      <c r="R6" s="7">
        <v>155</v>
      </c>
      <c r="S6" s="7"/>
      <c r="T6" s="7">
        <f t="shared" ref="T6:T23" si="0">MIN(F6:S6)</f>
        <v>7</v>
      </c>
      <c r="U6" s="7"/>
      <c r="V6" s="7"/>
      <c r="W6" s="7"/>
      <c r="X6" s="7"/>
      <c r="Y6" s="7"/>
      <c r="Z6" s="7"/>
      <c r="AA6" s="7">
        <v>2</v>
      </c>
      <c r="AB6" s="7"/>
      <c r="AC6" s="7"/>
      <c r="AD6" s="7"/>
      <c r="AE6" s="7">
        <v>10</v>
      </c>
      <c r="AF6" s="7">
        <v>28</v>
      </c>
      <c r="AG6" s="7">
        <v>47</v>
      </c>
      <c r="AH6" s="7"/>
      <c r="AI6" s="7">
        <f t="shared" ref="AI6:AI23" si="1">MIN(U6:AH6)</f>
        <v>2</v>
      </c>
      <c r="AJ6" s="7"/>
      <c r="AK6" s="7"/>
      <c r="AL6" s="7"/>
      <c r="AM6" s="7"/>
      <c r="AN6" s="7"/>
      <c r="AO6" s="7"/>
      <c r="AP6" s="7">
        <v>1</v>
      </c>
      <c r="AQ6" s="7"/>
      <c r="AR6" s="7"/>
      <c r="AS6" s="7"/>
      <c r="AT6" s="7">
        <v>10</v>
      </c>
      <c r="AU6" s="7"/>
      <c r="AV6" s="7"/>
      <c r="AW6" s="7"/>
      <c r="AX6" s="7">
        <f t="shared" ref="AX6:AX23" si="2">MIN(AJ6:AW6)</f>
        <v>1</v>
      </c>
    </row>
    <row r="7" spans="1:50" x14ac:dyDescent="0.25">
      <c r="A7" s="37" t="s">
        <v>6</v>
      </c>
      <c r="B7" s="87">
        <v>22</v>
      </c>
      <c r="C7" s="88">
        <v>6</v>
      </c>
      <c r="D7" s="88"/>
      <c r="E7" s="83"/>
      <c r="F7" s="7"/>
      <c r="G7" s="7"/>
      <c r="H7" s="7"/>
      <c r="I7" s="7"/>
      <c r="J7" s="7"/>
      <c r="K7" s="7"/>
      <c r="L7" s="7">
        <v>81</v>
      </c>
      <c r="M7" s="7"/>
      <c r="N7" s="7"/>
      <c r="O7" s="7"/>
      <c r="P7" s="7">
        <v>33</v>
      </c>
      <c r="Q7" s="7">
        <v>22</v>
      </c>
      <c r="R7" s="7"/>
      <c r="S7" s="7"/>
      <c r="T7" s="7">
        <f t="shared" si="0"/>
        <v>22</v>
      </c>
      <c r="U7" s="7"/>
      <c r="V7" s="7"/>
      <c r="W7" s="7"/>
      <c r="X7" s="7"/>
      <c r="Y7" s="7"/>
      <c r="Z7" s="7"/>
      <c r="AA7" s="7">
        <v>42</v>
      </c>
      <c r="AB7" s="7"/>
      <c r="AC7" s="7"/>
      <c r="AD7" s="7"/>
      <c r="AE7" s="7">
        <v>16</v>
      </c>
      <c r="AF7" s="7">
        <v>6</v>
      </c>
      <c r="AG7" s="7"/>
      <c r="AH7" s="7"/>
      <c r="AI7" s="7">
        <f t="shared" si="1"/>
        <v>6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f t="shared" si="2"/>
        <v>0</v>
      </c>
    </row>
    <row r="8" spans="1:50" x14ac:dyDescent="0.25">
      <c r="A8" s="41" t="s">
        <v>213</v>
      </c>
      <c r="B8" s="89"/>
      <c r="C8" s="90"/>
      <c r="D8" s="90"/>
      <c r="E8" s="83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>
        <f t="shared" si="0"/>
        <v>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>
        <f t="shared" si="1"/>
        <v>0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>
        <f t="shared" si="2"/>
        <v>0</v>
      </c>
    </row>
    <row r="9" spans="1:50" x14ac:dyDescent="0.25">
      <c r="A9" s="37" t="s">
        <v>60</v>
      </c>
      <c r="B9" s="87">
        <v>135</v>
      </c>
      <c r="C9" s="88">
        <v>102</v>
      </c>
      <c r="D9" s="88">
        <v>142</v>
      </c>
      <c r="E9" s="83"/>
      <c r="F9" s="7"/>
      <c r="G9" s="7"/>
      <c r="H9" s="7"/>
      <c r="I9" s="7"/>
      <c r="J9" s="7"/>
      <c r="K9" s="7"/>
      <c r="L9" s="7"/>
      <c r="M9" s="7"/>
      <c r="N9" s="7"/>
      <c r="O9" s="7"/>
      <c r="P9" s="7">
        <v>135</v>
      </c>
      <c r="Q9" s="7"/>
      <c r="R9" s="7"/>
      <c r="S9" s="7"/>
      <c r="T9" s="7">
        <f t="shared" si="0"/>
        <v>135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>
        <v>102</v>
      </c>
      <c r="AF9" s="7">
        <v>173</v>
      </c>
      <c r="AG9" s="7"/>
      <c r="AH9" s="7"/>
      <c r="AI9" s="7">
        <f t="shared" si="1"/>
        <v>102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>
        <v>142</v>
      </c>
      <c r="AU9" s="7">
        <v>224</v>
      </c>
      <c r="AV9" s="7"/>
      <c r="AW9" s="7"/>
      <c r="AX9" s="7">
        <f t="shared" si="2"/>
        <v>142</v>
      </c>
    </row>
    <row r="10" spans="1:50" x14ac:dyDescent="0.25">
      <c r="A10" s="37" t="s">
        <v>2</v>
      </c>
      <c r="B10" s="87">
        <v>418</v>
      </c>
      <c r="C10" s="88"/>
      <c r="D10" s="88"/>
      <c r="E10" s="83"/>
      <c r="F10" s="7">
        <v>418</v>
      </c>
      <c r="G10" s="7">
        <v>676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f t="shared" si="0"/>
        <v>418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>
        <f t="shared" si="1"/>
        <v>0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>
        <f t="shared" si="2"/>
        <v>0</v>
      </c>
    </row>
    <row r="11" spans="1:50" x14ac:dyDescent="0.25">
      <c r="A11" s="41" t="s">
        <v>29</v>
      </c>
      <c r="B11" s="89">
        <v>52</v>
      </c>
      <c r="C11" s="90">
        <v>40</v>
      </c>
      <c r="D11" s="90">
        <v>11</v>
      </c>
      <c r="E11" s="83"/>
      <c r="F11" s="46"/>
      <c r="G11" s="46"/>
      <c r="H11" s="46"/>
      <c r="I11" s="46">
        <v>253</v>
      </c>
      <c r="J11" s="46"/>
      <c r="K11" s="46"/>
      <c r="L11" s="46"/>
      <c r="M11" s="46">
        <v>99</v>
      </c>
      <c r="N11" s="46"/>
      <c r="O11" s="46"/>
      <c r="P11" s="46"/>
      <c r="Q11" s="46"/>
      <c r="R11" s="46">
        <v>603</v>
      </c>
      <c r="S11" s="46">
        <v>52</v>
      </c>
      <c r="T11" s="46">
        <f t="shared" si="0"/>
        <v>52</v>
      </c>
      <c r="U11" s="46"/>
      <c r="V11" s="46"/>
      <c r="W11" s="46"/>
      <c r="X11" s="46"/>
      <c r="Y11" s="46"/>
      <c r="Z11" s="46"/>
      <c r="AA11" s="46"/>
      <c r="AB11" s="46">
        <v>117</v>
      </c>
      <c r="AC11" s="46"/>
      <c r="AD11" s="46"/>
      <c r="AE11" s="46"/>
      <c r="AF11" s="46"/>
      <c r="AG11" s="46">
        <v>143</v>
      </c>
      <c r="AH11" s="46">
        <v>40</v>
      </c>
      <c r="AI11" s="46">
        <f t="shared" si="1"/>
        <v>40</v>
      </c>
      <c r="AJ11" s="46"/>
      <c r="AK11" s="46"/>
      <c r="AL11" s="46"/>
      <c r="AM11" s="46"/>
      <c r="AN11" s="46"/>
      <c r="AO11" s="46"/>
      <c r="AP11" s="46"/>
      <c r="AQ11" s="46">
        <v>60</v>
      </c>
      <c r="AR11" s="46"/>
      <c r="AS11" s="46"/>
      <c r="AT11" s="46"/>
      <c r="AU11" s="46"/>
      <c r="AV11" s="46">
        <v>46</v>
      </c>
      <c r="AW11" s="46">
        <v>11</v>
      </c>
      <c r="AX11" s="46">
        <f t="shared" si="2"/>
        <v>11</v>
      </c>
    </row>
    <row r="12" spans="1:50" x14ac:dyDescent="0.25">
      <c r="A12" s="41" t="s">
        <v>39</v>
      </c>
      <c r="B12" s="89">
        <v>79</v>
      </c>
      <c r="C12" s="90">
        <v>50</v>
      </c>
      <c r="D12" s="90">
        <v>27</v>
      </c>
      <c r="E12" s="83"/>
      <c r="F12" s="46"/>
      <c r="G12" s="46"/>
      <c r="H12" s="46"/>
      <c r="I12" s="46"/>
      <c r="J12" s="46"/>
      <c r="K12" s="46">
        <v>79</v>
      </c>
      <c r="L12" s="46"/>
      <c r="M12" s="46"/>
      <c r="N12" s="46"/>
      <c r="O12" s="46"/>
      <c r="P12" s="46"/>
      <c r="Q12" s="46"/>
      <c r="R12" s="46"/>
      <c r="S12" s="46"/>
      <c r="T12" s="46">
        <f t="shared" si="0"/>
        <v>79</v>
      </c>
      <c r="U12" s="46"/>
      <c r="V12" s="46"/>
      <c r="W12" s="46"/>
      <c r="X12" s="46"/>
      <c r="Y12" s="46">
        <v>128</v>
      </c>
      <c r="Z12" s="46">
        <v>50</v>
      </c>
      <c r="AA12" s="46"/>
      <c r="AB12" s="46"/>
      <c r="AC12" s="46"/>
      <c r="AD12" s="46"/>
      <c r="AE12" s="46"/>
      <c r="AF12" s="46"/>
      <c r="AG12" s="46"/>
      <c r="AH12" s="46">
        <v>135</v>
      </c>
      <c r="AI12" s="46">
        <f t="shared" si="1"/>
        <v>50</v>
      </c>
      <c r="AJ12" s="46"/>
      <c r="AK12" s="46"/>
      <c r="AL12" s="46"/>
      <c r="AM12" s="46"/>
      <c r="AN12" s="46">
        <v>98</v>
      </c>
      <c r="AO12" s="46">
        <v>27</v>
      </c>
      <c r="AP12" s="46"/>
      <c r="AQ12" s="46"/>
      <c r="AR12" s="46"/>
      <c r="AS12" s="46"/>
      <c r="AT12" s="46"/>
      <c r="AU12" s="46"/>
      <c r="AV12" s="46"/>
      <c r="AW12" s="46">
        <v>230</v>
      </c>
      <c r="AX12" s="46">
        <f t="shared" si="2"/>
        <v>27</v>
      </c>
    </row>
    <row r="13" spans="1:50" x14ac:dyDescent="0.25">
      <c r="A13" s="41" t="s">
        <v>81</v>
      </c>
      <c r="B13" s="89">
        <v>399</v>
      </c>
      <c r="C13" s="90">
        <v>420</v>
      </c>
      <c r="D13" s="90">
        <v>496</v>
      </c>
      <c r="E13" s="83"/>
      <c r="F13" s="46">
        <v>632</v>
      </c>
      <c r="G13" s="46">
        <v>399</v>
      </c>
      <c r="H13" s="46">
        <v>602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>
        <f t="shared" si="0"/>
        <v>399</v>
      </c>
      <c r="U13" s="46">
        <v>774</v>
      </c>
      <c r="V13" s="46">
        <v>420</v>
      </c>
      <c r="W13" s="46">
        <v>1206</v>
      </c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>
        <f t="shared" si="1"/>
        <v>420</v>
      </c>
      <c r="AJ13" s="46">
        <v>766</v>
      </c>
      <c r="AK13" s="46">
        <v>496</v>
      </c>
      <c r="AL13" s="46">
        <v>981</v>
      </c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>
        <f t="shared" si="2"/>
        <v>496</v>
      </c>
    </row>
    <row r="14" spans="1:50" x14ac:dyDescent="0.25">
      <c r="A14" s="37" t="s">
        <v>27</v>
      </c>
      <c r="B14" s="87">
        <v>49</v>
      </c>
      <c r="C14" s="88">
        <v>60</v>
      </c>
      <c r="D14" s="88">
        <v>60</v>
      </c>
      <c r="E14" s="83"/>
      <c r="F14" s="7"/>
      <c r="G14" s="7"/>
      <c r="H14" s="7"/>
      <c r="I14" s="7"/>
      <c r="J14" s="7"/>
      <c r="K14" s="7"/>
      <c r="L14" s="7">
        <v>49</v>
      </c>
      <c r="M14" s="7">
        <v>75</v>
      </c>
      <c r="N14" s="7"/>
      <c r="O14" s="7"/>
      <c r="P14" s="7"/>
      <c r="Q14" s="7"/>
      <c r="R14" s="7"/>
      <c r="S14" s="7"/>
      <c r="T14" s="7">
        <f t="shared" si="0"/>
        <v>49</v>
      </c>
      <c r="U14" s="7"/>
      <c r="V14" s="7"/>
      <c r="W14" s="7"/>
      <c r="X14" s="7"/>
      <c r="Y14" s="7"/>
      <c r="Z14" s="7"/>
      <c r="AA14" s="7">
        <v>60</v>
      </c>
      <c r="AB14" s="7">
        <v>61</v>
      </c>
      <c r="AC14" s="7"/>
      <c r="AD14" s="7"/>
      <c r="AE14" s="7"/>
      <c r="AF14" s="7"/>
      <c r="AG14" s="7"/>
      <c r="AH14" s="7"/>
      <c r="AI14" s="7">
        <f t="shared" si="1"/>
        <v>60</v>
      </c>
      <c r="AJ14" s="7"/>
      <c r="AK14" s="7"/>
      <c r="AL14" s="7"/>
      <c r="AM14" s="7"/>
      <c r="AN14" s="7"/>
      <c r="AO14" s="7"/>
      <c r="AP14" s="7">
        <v>60</v>
      </c>
      <c r="AQ14" s="7">
        <v>86</v>
      </c>
      <c r="AR14" s="7"/>
      <c r="AS14" s="7"/>
      <c r="AT14" s="7"/>
      <c r="AU14" s="7"/>
      <c r="AV14" s="7"/>
      <c r="AW14" s="7"/>
      <c r="AX14" s="7">
        <f t="shared" si="2"/>
        <v>60</v>
      </c>
    </row>
    <row r="15" spans="1:50" x14ac:dyDescent="0.25">
      <c r="A15" s="37" t="s">
        <v>8</v>
      </c>
      <c r="B15" s="87">
        <v>262</v>
      </c>
      <c r="C15" s="88">
        <v>222</v>
      </c>
      <c r="D15" s="88">
        <v>475</v>
      </c>
      <c r="E15" s="83"/>
      <c r="F15" s="7"/>
      <c r="G15" s="7">
        <v>281</v>
      </c>
      <c r="H15" s="7"/>
      <c r="I15" s="7"/>
      <c r="J15" s="7"/>
      <c r="K15" s="7"/>
      <c r="L15" s="7"/>
      <c r="M15" s="7"/>
      <c r="N15" s="7"/>
      <c r="O15" s="7"/>
      <c r="P15" s="7">
        <v>262</v>
      </c>
      <c r="Q15" s="7"/>
      <c r="R15" s="7"/>
      <c r="S15" s="7"/>
      <c r="T15" s="7">
        <f t="shared" si="0"/>
        <v>262</v>
      </c>
      <c r="U15" s="7"/>
      <c r="V15" s="7">
        <v>240</v>
      </c>
      <c r="W15" s="7"/>
      <c r="X15" s="7"/>
      <c r="Y15" s="7"/>
      <c r="Z15" s="7"/>
      <c r="AA15" s="7"/>
      <c r="AB15" s="7"/>
      <c r="AC15" s="7"/>
      <c r="AD15" s="7"/>
      <c r="AE15" s="7">
        <v>222</v>
      </c>
      <c r="AF15" s="7"/>
      <c r="AG15" s="7"/>
      <c r="AH15" s="7"/>
      <c r="AI15" s="7">
        <f t="shared" si="1"/>
        <v>222</v>
      </c>
      <c r="AJ15" s="7"/>
      <c r="AK15" s="7">
        <v>475</v>
      </c>
      <c r="AL15" s="7"/>
      <c r="AM15" s="7"/>
      <c r="AN15" s="7"/>
      <c r="AO15" s="7"/>
      <c r="AP15" s="7"/>
      <c r="AQ15" s="7"/>
      <c r="AR15" s="7"/>
      <c r="AS15" s="7"/>
      <c r="AT15" s="7">
        <v>773</v>
      </c>
      <c r="AU15" s="7"/>
      <c r="AV15" s="7"/>
      <c r="AW15" s="7"/>
      <c r="AX15" s="7">
        <f t="shared" si="2"/>
        <v>475</v>
      </c>
    </row>
    <row r="16" spans="1:50" x14ac:dyDescent="0.25">
      <c r="A16" s="37" t="s">
        <v>53</v>
      </c>
      <c r="B16" s="87">
        <v>51</v>
      </c>
      <c r="C16" s="88">
        <v>17</v>
      </c>
      <c r="D16" s="88">
        <v>5</v>
      </c>
      <c r="E16" s="83"/>
      <c r="F16" s="7"/>
      <c r="G16" s="7"/>
      <c r="H16" s="7">
        <v>58</v>
      </c>
      <c r="I16" s="7">
        <v>55</v>
      </c>
      <c r="J16" s="7">
        <v>69</v>
      </c>
      <c r="K16" s="7">
        <v>51</v>
      </c>
      <c r="L16" s="7"/>
      <c r="M16" s="7"/>
      <c r="N16" s="7"/>
      <c r="O16" s="7"/>
      <c r="P16" s="7"/>
      <c r="Q16" s="7">
        <v>136</v>
      </c>
      <c r="R16" s="7"/>
      <c r="S16" s="7"/>
      <c r="T16" s="7">
        <f t="shared" si="0"/>
        <v>51</v>
      </c>
      <c r="U16" s="7"/>
      <c r="V16" s="7"/>
      <c r="W16" s="7">
        <v>19</v>
      </c>
      <c r="X16" s="7">
        <v>17</v>
      </c>
      <c r="Y16" s="7">
        <v>44</v>
      </c>
      <c r="Z16" s="7">
        <v>34</v>
      </c>
      <c r="AA16" s="7"/>
      <c r="AB16" s="7"/>
      <c r="AC16" s="7"/>
      <c r="AD16" s="7"/>
      <c r="AE16" s="7"/>
      <c r="AF16" s="7">
        <v>165</v>
      </c>
      <c r="AG16" s="7"/>
      <c r="AH16" s="7"/>
      <c r="AI16" s="7">
        <f t="shared" si="1"/>
        <v>17</v>
      </c>
      <c r="AJ16" s="7"/>
      <c r="AK16" s="7"/>
      <c r="AL16" s="7">
        <v>11</v>
      </c>
      <c r="AM16" s="7">
        <v>5</v>
      </c>
      <c r="AN16" s="7">
        <v>59</v>
      </c>
      <c r="AO16" s="7">
        <v>7</v>
      </c>
      <c r="AP16" s="7"/>
      <c r="AQ16" s="7"/>
      <c r="AR16" s="7"/>
      <c r="AS16" s="7"/>
      <c r="AT16" s="7"/>
      <c r="AU16" s="7"/>
      <c r="AV16" s="7"/>
      <c r="AW16" s="7"/>
      <c r="AX16" s="7">
        <f t="shared" si="2"/>
        <v>5</v>
      </c>
    </row>
    <row r="17" spans="1:51" x14ac:dyDescent="0.25">
      <c r="A17" s="41" t="s">
        <v>93</v>
      </c>
      <c r="B17" s="89">
        <v>435</v>
      </c>
      <c r="C17" s="90">
        <v>177</v>
      </c>
      <c r="D17" s="90">
        <v>112</v>
      </c>
      <c r="E17" s="83"/>
      <c r="F17" s="46"/>
      <c r="G17" s="46"/>
      <c r="H17" s="46"/>
      <c r="I17" s="46">
        <v>564</v>
      </c>
      <c r="J17" s="46">
        <v>435</v>
      </c>
      <c r="K17" s="46">
        <v>551</v>
      </c>
      <c r="L17" s="46"/>
      <c r="M17" s="46"/>
      <c r="N17" s="46"/>
      <c r="O17" s="46"/>
      <c r="P17" s="46"/>
      <c r="Q17" s="46"/>
      <c r="R17" s="46"/>
      <c r="S17" s="46"/>
      <c r="T17" s="46">
        <f t="shared" si="0"/>
        <v>435</v>
      </c>
      <c r="U17" s="46"/>
      <c r="V17" s="46"/>
      <c r="W17" s="46"/>
      <c r="X17" s="46">
        <v>692</v>
      </c>
      <c r="Y17" s="46">
        <v>177</v>
      </c>
      <c r="Z17" s="46">
        <v>434</v>
      </c>
      <c r="AA17" s="46"/>
      <c r="AB17" s="46"/>
      <c r="AC17" s="46"/>
      <c r="AD17" s="46"/>
      <c r="AE17" s="46"/>
      <c r="AF17" s="46"/>
      <c r="AG17" s="46"/>
      <c r="AH17" s="46"/>
      <c r="AI17" s="46">
        <f t="shared" si="1"/>
        <v>177</v>
      </c>
      <c r="AJ17" s="46"/>
      <c r="AK17" s="46"/>
      <c r="AL17" s="46"/>
      <c r="AM17" s="46">
        <v>775</v>
      </c>
      <c r="AN17" s="46">
        <v>112</v>
      </c>
      <c r="AO17" s="46">
        <v>175</v>
      </c>
      <c r="AP17" s="46"/>
      <c r="AQ17" s="46"/>
      <c r="AR17" s="46"/>
      <c r="AS17" s="46"/>
      <c r="AT17" s="46"/>
      <c r="AU17" s="46"/>
      <c r="AV17" s="46"/>
      <c r="AW17" s="46"/>
      <c r="AX17" s="46">
        <f t="shared" si="2"/>
        <v>112</v>
      </c>
    </row>
    <row r="18" spans="1:51" x14ac:dyDescent="0.25">
      <c r="A18" s="41" t="s">
        <v>26</v>
      </c>
      <c r="B18" s="89">
        <v>56</v>
      </c>
      <c r="C18" s="90">
        <v>22</v>
      </c>
      <c r="D18" s="90">
        <v>117</v>
      </c>
      <c r="E18" s="83"/>
      <c r="F18" s="46"/>
      <c r="G18" s="46"/>
      <c r="H18" s="46">
        <v>147</v>
      </c>
      <c r="I18" s="46">
        <v>61</v>
      </c>
      <c r="J18" s="46"/>
      <c r="K18" s="46"/>
      <c r="L18" s="46"/>
      <c r="M18" s="46"/>
      <c r="N18" s="46"/>
      <c r="O18" s="46"/>
      <c r="P18" s="46"/>
      <c r="Q18" s="46"/>
      <c r="R18" s="46">
        <v>56</v>
      </c>
      <c r="S18" s="46">
        <v>64</v>
      </c>
      <c r="T18" s="46">
        <f t="shared" si="0"/>
        <v>56</v>
      </c>
      <c r="U18" s="46"/>
      <c r="V18" s="46"/>
      <c r="W18" s="46">
        <v>57</v>
      </c>
      <c r="X18" s="46">
        <v>49</v>
      </c>
      <c r="Y18" s="46"/>
      <c r="Z18" s="46"/>
      <c r="AA18" s="46"/>
      <c r="AB18" s="46"/>
      <c r="AC18" s="46"/>
      <c r="AD18" s="46"/>
      <c r="AE18" s="46"/>
      <c r="AF18" s="46"/>
      <c r="AG18" s="46">
        <v>22</v>
      </c>
      <c r="AH18" s="46">
        <v>44</v>
      </c>
      <c r="AI18" s="46">
        <f t="shared" si="1"/>
        <v>22</v>
      </c>
      <c r="AJ18" s="46"/>
      <c r="AK18" s="46"/>
      <c r="AL18" s="46">
        <v>117</v>
      </c>
      <c r="AM18" s="46">
        <v>164</v>
      </c>
      <c r="AN18" s="46"/>
      <c r="AO18" s="46"/>
      <c r="AP18" s="46"/>
      <c r="AQ18" s="46"/>
      <c r="AR18" s="46"/>
      <c r="AS18" s="46"/>
      <c r="AT18" s="46"/>
      <c r="AU18" s="46"/>
      <c r="AV18" s="46">
        <v>302</v>
      </c>
      <c r="AW18" s="46"/>
      <c r="AX18" s="46">
        <f t="shared" si="2"/>
        <v>117</v>
      </c>
    </row>
    <row r="19" spans="1:51" x14ac:dyDescent="0.25">
      <c r="A19" s="41" t="s">
        <v>52</v>
      </c>
      <c r="B19" s="89">
        <v>241</v>
      </c>
      <c r="C19" s="90">
        <v>192</v>
      </c>
      <c r="D19" s="90">
        <v>214</v>
      </c>
      <c r="E19" s="83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>
        <v>431</v>
      </c>
      <c r="S19" s="46">
        <v>241</v>
      </c>
      <c r="T19" s="46">
        <f t="shared" si="0"/>
        <v>241</v>
      </c>
      <c r="U19" s="46"/>
      <c r="V19" s="46"/>
      <c r="W19" s="46"/>
      <c r="X19" s="46">
        <v>273</v>
      </c>
      <c r="Y19" s="46">
        <v>396</v>
      </c>
      <c r="Z19" s="46">
        <v>192</v>
      </c>
      <c r="AA19" s="46"/>
      <c r="AB19" s="46"/>
      <c r="AC19" s="46"/>
      <c r="AD19" s="46"/>
      <c r="AE19" s="46"/>
      <c r="AF19" s="46">
        <v>654</v>
      </c>
      <c r="AG19" s="46"/>
      <c r="AH19" s="46">
        <v>205</v>
      </c>
      <c r="AI19" s="46">
        <f t="shared" si="1"/>
        <v>192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>
        <v>214</v>
      </c>
      <c r="AX19" s="46">
        <f t="shared" si="2"/>
        <v>214</v>
      </c>
    </row>
    <row r="20" spans="1:51" x14ac:dyDescent="0.25">
      <c r="A20" s="41" t="s">
        <v>5</v>
      </c>
      <c r="B20" s="89">
        <v>1</v>
      </c>
      <c r="C20" s="90">
        <v>2</v>
      </c>
      <c r="D20" s="90">
        <v>18</v>
      </c>
      <c r="E20" s="83"/>
      <c r="F20" s="46"/>
      <c r="G20" s="46">
        <v>50</v>
      </c>
      <c r="H20" s="46">
        <v>22</v>
      </c>
      <c r="I20" s="46">
        <v>56</v>
      </c>
      <c r="J20" s="46"/>
      <c r="K20" s="46"/>
      <c r="L20" s="46">
        <v>8</v>
      </c>
      <c r="M20" s="46">
        <v>1</v>
      </c>
      <c r="N20" s="46"/>
      <c r="O20" s="46"/>
      <c r="P20" s="46"/>
      <c r="Q20" s="46"/>
      <c r="R20" s="46">
        <v>4</v>
      </c>
      <c r="S20" s="46"/>
      <c r="T20" s="46">
        <f t="shared" si="0"/>
        <v>1</v>
      </c>
      <c r="U20" s="46"/>
      <c r="V20" s="46"/>
      <c r="W20" s="46">
        <v>10</v>
      </c>
      <c r="X20" s="46"/>
      <c r="Y20" s="46"/>
      <c r="Z20" s="46"/>
      <c r="AA20" s="46">
        <v>4</v>
      </c>
      <c r="AB20" s="46">
        <v>2</v>
      </c>
      <c r="AC20" s="46"/>
      <c r="AD20" s="46"/>
      <c r="AE20" s="46"/>
      <c r="AF20" s="46"/>
      <c r="AG20" s="46">
        <v>2</v>
      </c>
      <c r="AH20" s="46"/>
      <c r="AI20" s="46">
        <f t="shared" si="1"/>
        <v>2</v>
      </c>
      <c r="AJ20" s="46"/>
      <c r="AK20" s="46"/>
      <c r="AL20" s="46">
        <v>25</v>
      </c>
      <c r="AM20" s="46"/>
      <c r="AN20" s="46"/>
      <c r="AO20" s="46"/>
      <c r="AP20" s="46">
        <v>161</v>
      </c>
      <c r="AQ20" s="46">
        <v>18</v>
      </c>
      <c r="AR20" s="46"/>
      <c r="AS20" s="46"/>
      <c r="AT20" s="46"/>
      <c r="AU20" s="46"/>
      <c r="AV20" s="46">
        <v>18</v>
      </c>
      <c r="AW20" s="46"/>
      <c r="AX20" s="46">
        <f t="shared" si="2"/>
        <v>18</v>
      </c>
    </row>
    <row r="21" spans="1:51" x14ac:dyDescent="0.25">
      <c r="A21" s="37" t="s">
        <v>62</v>
      </c>
      <c r="B21" s="87">
        <v>313</v>
      </c>
      <c r="C21" s="88">
        <v>330</v>
      </c>
      <c r="D21" s="88">
        <v>482</v>
      </c>
      <c r="E21" s="83"/>
      <c r="F21" s="7"/>
      <c r="G21" s="7"/>
      <c r="H21" s="7"/>
      <c r="I21" s="7"/>
      <c r="J21" s="7"/>
      <c r="K21" s="7"/>
      <c r="L21" s="7">
        <v>997</v>
      </c>
      <c r="M21" s="7"/>
      <c r="N21" s="7"/>
      <c r="O21" s="7"/>
      <c r="P21" s="7">
        <v>1610</v>
      </c>
      <c r="Q21" s="7">
        <v>519</v>
      </c>
      <c r="R21" s="7">
        <v>468</v>
      </c>
      <c r="S21" s="7">
        <v>313</v>
      </c>
      <c r="T21" s="7">
        <f t="shared" si="0"/>
        <v>313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>
        <v>330</v>
      </c>
      <c r="AF21" s="7">
        <v>339</v>
      </c>
      <c r="AG21" s="7">
        <v>634</v>
      </c>
      <c r="AH21" s="7"/>
      <c r="AI21" s="7">
        <f t="shared" si="1"/>
        <v>330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>
        <v>536</v>
      </c>
      <c r="AU21" s="7">
        <v>482</v>
      </c>
      <c r="AV21" s="7">
        <v>816</v>
      </c>
      <c r="AW21" s="7">
        <v>734</v>
      </c>
      <c r="AX21" s="7">
        <f t="shared" si="2"/>
        <v>482</v>
      </c>
    </row>
    <row r="22" spans="1:51" x14ac:dyDescent="0.25">
      <c r="A22" s="37" t="s">
        <v>40</v>
      </c>
      <c r="B22" s="87">
        <v>2002</v>
      </c>
      <c r="C22" s="88">
        <v>4105</v>
      </c>
      <c r="D22" s="88"/>
      <c r="E22" s="83"/>
      <c r="F22" s="7"/>
      <c r="G22" s="7"/>
      <c r="H22" s="7"/>
      <c r="I22" s="7">
        <v>2580</v>
      </c>
      <c r="J22" s="7"/>
      <c r="K22" s="7">
        <v>2324</v>
      </c>
      <c r="L22" s="7"/>
      <c r="M22" s="7"/>
      <c r="N22" s="7"/>
      <c r="O22" s="7"/>
      <c r="P22" s="7"/>
      <c r="Q22" s="7"/>
      <c r="R22" s="7"/>
      <c r="S22" s="7">
        <v>2002</v>
      </c>
      <c r="T22" s="7">
        <f t="shared" si="0"/>
        <v>2002</v>
      </c>
      <c r="U22" s="7"/>
      <c r="V22" s="7"/>
      <c r="W22" s="7"/>
      <c r="X22" s="7"/>
      <c r="Y22" s="7"/>
      <c r="Z22" s="7"/>
      <c r="AA22" s="7"/>
      <c r="AB22" s="7"/>
      <c r="AC22" s="7"/>
      <c r="AD22" s="7">
        <v>4105</v>
      </c>
      <c r="AE22" s="7"/>
      <c r="AF22" s="7"/>
      <c r="AG22" s="7"/>
      <c r="AH22" s="7"/>
      <c r="AI22" s="7">
        <f t="shared" si="1"/>
        <v>4105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>
        <f t="shared" si="2"/>
        <v>0</v>
      </c>
    </row>
    <row r="23" spans="1:51" x14ac:dyDescent="0.25">
      <c r="A23" s="37" t="s">
        <v>3</v>
      </c>
      <c r="B23" s="87">
        <v>10</v>
      </c>
      <c r="C23" s="88">
        <v>21</v>
      </c>
      <c r="D23" s="88">
        <v>19</v>
      </c>
      <c r="E23" s="83"/>
      <c r="F23" s="7"/>
      <c r="G23" s="7"/>
      <c r="H23" s="7"/>
      <c r="I23" s="7"/>
      <c r="J23" s="7"/>
      <c r="K23" s="7"/>
      <c r="L23" s="7"/>
      <c r="M23" s="7"/>
      <c r="N23" s="7">
        <v>19</v>
      </c>
      <c r="O23" s="7">
        <v>10</v>
      </c>
      <c r="P23" s="7"/>
      <c r="Q23" s="7"/>
      <c r="R23" s="7">
        <v>33</v>
      </c>
      <c r="S23" s="7">
        <v>69</v>
      </c>
      <c r="T23" s="7">
        <f t="shared" si="0"/>
        <v>10</v>
      </c>
      <c r="U23" s="7"/>
      <c r="V23" s="7"/>
      <c r="W23" s="7"/>
      <c r="X23" s="7"/>
      <c r="Y23" s="7"/>
      <c r="Z23" s="7"/>
      <c r="AA23" s="7"/>
      <c r="AB23" s="7"/>
      <c r="AC23" s="7">
        <v>137</v>
      </c>
      <c r="AD23" s="7">
        <v>21</v>
      </c>
      <c r="AE23" s="7"/>
      <c r="AF23" s="7"/>
      <c r="AG23" s="7">
        <v>22</v>
      </c>
      <c r="AH23" s="7">
        <v>29</v>
      </c>
      <c r="AI23" s="7">
        <f t="shared" si="1"/>
        <v>21</v>
      </c>
      <c r="AJ23" s="7"/>
      <c r="AK23" s="7"/>
      <c r="AL23" s="7"/>
      <c r="AM23" s="7"/>
      <c r="AN23" s="7"/>
      <c r="AO23" s="7"/>
      <c r="AP23" s="7"/>
      <c r="AQ23" s="7"/>
      <c r="AR23" s="7">
        <v>43</v>
      </c>
      <c r="AS23" s="7">
        <v>19</v>
      </c>
      <c r="AT23" s="7"/>
      <c r="AU23" s="7"/>
      <c r="AV23" s="7">
        <v>29</v>
      </c>
      <c r="AW23" s="7">
        <v>24</v>
      </c>
      <c r="AX23" s="7">
        <f t="shared" si="2"/>
        <v>19</v>
      </c>
    </row>
    <row r="24" spans="1:51" x14ac:dyDescent="0.25">
      <c r="B24" s="83"/>
      <c r="C24" s="83"/>
      <c r="D24" s="83"/>
      <c r="E24" s="83"/>
    </row>
    <row r="25" spans="1:51" x14ac:dyDescent="0.25">
      <c r="A25" s="49" t="s">
        <v>203</v>
      </c>
      <c r="B25" s="91"/>
      <c r="C25" s="92"/>
      <c r="D25" s="92"/>
      <c r="E25" s="83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</row>
    <row r="26" spans="1:51" x14ac:dyDescent="0.25">
      <c r="A26" s="26" t="s">
        <v>204</v>
      </c>
      <c r="B26" s="93"/>
      <c r="C26" s="94"/>
      <c r="D26" s="94"/>
      <c r="E26" s="83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</row>
    <row r="27" spans="1:51" x14ac:dyDescent="0.25">
      <c r="A27" s="49" t="s">
        <v>205</v>
      </c>
      <c r="B27" s="95"/>
      <c r="C27" s="96"/>
      <c r="D27" s="96"/>
      <c r="E27" s="83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</row>
    <row r="28" spans="1:51" x14ac:dyDescent="0.25">
      <c r="A28" s="26" t="s">
        <v>206</v>
      </c>
      <c r="B28" s="93"/>
      <c r="C28" s="94"/>
      <c r="D28" s="94"/>
      <c r="E28" s="8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</row>
    <row r="29" spans="1:51" x14ac:dyDescent="0.25">
      <c r="A29" s="49" t="s">
        <v>207</v>
      </c>
      <c r="B29" s="95"/>
      <c r="C29" s="96"/>
      <c r="D29" s="96"/>
      <c r="E29" s="83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</row>
    <row r="30" spans="1:51" x14ac:dyDescent="0.25">
      <c r="A30" s="28" t="s">
        <v>208</v>
      </c>
      <c r="B30" s="97"/>
      <c r="C30" s="98"/>
      <c r="D30" s="98"/>
      <c r="E30" s="83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</row>
    <row r="31" spans="1:51" x14ac:dyDescent="0.25">
      <c r="B31" s="83"/>
      <c r="C31" s="83"/>
      <c r="D31" s="83"/>
      <c r="E31" s="83"/>
    </row>
    <row r="32" spans="1:51" s="80" customFormat="1" x14ac:dyDescent="0.25">
      <c r="A32" s="221" t="s">
        <v>0</v>
      </c>
      <c r="B32" s="99"/>
      <c r="C32" s="99"/>
      <c r="D32" s="99"/>
      <c r="E32" s="83"/>
      <c r="F32" s="215" t="s">
        <v>282</v>
      </c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/>
    </row>
    <row r="33" spans="1:51" s="80" customFormat="1" x14ac:dyDescent="0.25">
      <c r="A33" s="221"/>
      <c r="B33" s="100"/>
      <c r="C33" s="100"/>
      <c r="D33" s="100"/>
      <c r="E33" s="83"/>
      <c r="F33" s="215" t="s">
        <v>286</v>
      </c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7"/>
      <c r="U33" s="215" t="s">
        <v>287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7"/>
      <c r="AJ33" s="215" t="s">
        <v>285</v>
      </c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7"/>
      <c r="AY33"/>
    </row>
    <row r="34" spans="1:51" s="80" customFormat="1" x14ac:dyDescent="0.25">
      <c r="A34" s="81"/>
      <c r="B34" s="101"/>
      <c r="C34" s="102"/>
      <c r="D34" s="102"/>
      <c r="E34" s="83"/>
      <c r="F34" s="82" t="s">
        <v>265</v>
      </c>
      <c r="G34" s="82" t="s">
        <v>263</v>
      </c>
      <c r="H34" s="82" t="s">
        <v>267</v>
      </c>
      <c r="I34" s="82" t="s">
        <v>262</v>
      </c>
      <c r="J34" s="82" t="s">
        <v>260</v>
      </c>
      <c r="K34" s="82" t="s">
        <v>259</v>
      </c>
      <c r="L34" s="82" t="s">
        <v>258</v>
      </c>
      <c r="M34" s="82" t="s">
        <v>261</v>
      </c>
      <c r="N34" s="82" t="s">
        <v>264</v>
      </c>
      <c r="O34" s="82" t="s">
        <v>283</v>
      </c>
      <c r="P34" s="82" t="s">
        <v>269</v>
      </c>
      <c r="Q34" s="82" t="s">
        <v>266</v>
      </c>
      <c r="R34" s="82" t="s">
        <v>257</v>
      </c>
      <c r="S34" s="82" t="s">
        <v>268</v>
      </c>
      <c r="T34" s="82" t="s">
        <v>284</v>
      </c>
      <c r="U34" s="82" t="s">
        <v>265</v>
      </c>
      <c r="V34" s="82" t="s">
        <v>263</v>
      </c>
      <c r="W34" s="82" t="s">
        <v>267</v>
      </c>
      <c r="X34" s="82" t="s">
        <v>262</v>
      </c>
      <c r="Y34" s="82" t="s">
        <v>260</v>
      </c>
      <c r="Z34" s="82" t="s">
        <v>259</v>
      </c>
      <c r="AA34" s="82" t="s">
        <v>258</v>
      </c>
      <c r="AB34" s="82" t="s">
        <v>261</v>
      </c>
      <c r="AC34" s="82" t="s">
        <v>264</v>
      </c>
      <c r="AD34" s="82" t="s">
        <v>283</v>
      </c>
      <c r="AE34" s="82" t="s">
        <v>269</v>
      </c>
      <c r="AF34" s="82" t="s">
        <v>266</v>
      </c>
      <c r="AG34" s="82" t="s">
        <v>257</v>
      </c>
      <c r="AH34" s="82" t="s">
        <v>268</v>
      </c>
      <c r="AI34" s="82" t="s">
        <v>284</v>
      </c>
      <c r="AJ34" s="82" t="s">
        <v>265</v>
      </c>
      <c r="AK34" s="82" t="s">
        <v>263</v>
      </c>
      <c r="AL34" s="82" t="s">
        <v>267</v>
      </c>
      <c r="AM34" s="82" t="s">
        <v>262</v>
      </c>
      <c r="AN34" s="82" t="s">
        <v>260</v>
      </c>
      <c r="AO34" s="82" t="s">
        <v>259</v>
      </c>
      <c r="AP34" s="82" t="s">
        <v>258</v>
      </c>
      <c r="AQ34" s="82" t="s">
        <v>261</v>
      </c>
      <c r="AR34" s="82" t="s">
        <v>264</v>
      </c>
      <c r="AS34" s="82" t="s">
        <v>283</v>
      </c>
      <c r="AT34" s="82" t="s">
        <v>269</v>
      </c>
      <c r="AU34" s="82" t="s">
        <v>266</v>
      </c>
      <c r="AV34" s="82" t="s">
        <v>257</v>
      </c>
      <c r="AW34" s="82" t="s">
        <v>268</v>
      </c>
      <c r="AX34" s="82" t="s">
        <v>284</v>
      </c>
      <c r="AY34"/>
    </row>
    <row r="35" spans="1:51" x14ac:dyDescent="0.25">
      <c r="A35" s="51" t="s">
        <v>167</v>
      </c>
      <c r="B35" s="103">
        <v>457</v>
      </c>
      <c r="C35" s="104">
        <v>424</v>
      </c>
      <c r="D35" s="104">
        <v>155</v>
      </c>
      <c r="E35" s="83"/>
      <c r="F35" s="56">
        <v>457</v>
      </c>
      <c r="G35" s="56">
        <v>768</v>
      </c>
      <c r="H35" s="56"/>
      <c r="I35" s="56"/>
      <c r="J35" s="56"/>
      <c r="K35" s="56"/>
      <c r="L35" s="56"/>
      <c r="M35" s="56"/>
      <c r="N35" s="56">
        <v>627</v>
      </c>
      <c r="O35" s="56"/>
      <c r="P35" s="56">
        <v>912</v>
      </c>
      <c r="Q35" s="56"/>
      <c r="R35" s="56"/>
      <c r="S35" s="56"/>
      <c r="T35" s="56">
        <f>MIN(F35:S35)</f>
        <v>457</v>
      </c>
      <c r="U35" s="56">
        <v>424</v>
      </c>
      <c r="V35" s="56">
        <v>537</v>
      </c>
      <c r="W35" s="56"/>
      <c r="X35" s="56"/>
      <c r="Y35" s="56"/>
      <c r="Z35" s="56"/>
      <c r="AA35" s="56"/>
      <c r="AB35" s="56"/>
      <c r="AC35" s="56">
        <v>449</v>
      </c>
      <c r="AD35" s="56"/>
      <c r="AE35" s="56"/>
      <c r="AF35" s="56"/>
      <c r="AG35" s="56"/>
      <c r="AH35" s="56"/>
      <c r="AI35" s="56">
        <f>MIN(U35:AH35)</f>
        <v>424</v>
      </c>
      <c r="AJ35" s="56">
        <v>155</v>
      </c>
      <c r="AK35" s="56">
        <v>423</v>
      </c>
      <c r="AL35" s="56"/>
      <c r="AM35" s="56"/>
      <c r="AN35" s="56"/>
      <c r="AO35" s="56"/>
      <c r="AP35" s="56"/>
      <c r="AQ35" s="56"/>
      <c r="AR35" s="56">
        <v>394</v>
      </c>
      <c r="AS35" s="56"/>
      <c r="AT35" s="56"/>
      <c r="AU35" s="56"/>
      <c r="AV35" s="56"/>
      <c r="AW35" s="56"/>
      <c r="AX35" s="56">
        <f>MIN(AJ35:AW35)</f>
        <v>155</v>
      </c>
    </row>
    <row r="36" spans="1:51" x14ac:dyDescent="0.25">
      <c r="A36" s="37" t="s">
        <v>148</v>
      </c>
      <c r="B36" s="87">
        <v>953</v>
      </c>
      <c r="C36" s="88">
        <v>996</v>
      </c>
      <c r="D36" s="88">
        <v>1316</v>
      </c>
      <c r="E36" s="83"/>
      <c r="F36" s="7"/>
      <c r="G36" s="7"/>
      <c r="H36" s="7"/>
      <c r="I36" s="7">
        <v>953</v>
      </c>
      <c r="J36" s="7"/>
      <c r="K36" s="7">
        <v>1253</v>
      </c>
      <c r="L36" s="7"/>
      <c r="M36" s="7"/>
      <c r="N36" s="7"/>
      <c r="O36" s="7"/>
      <c r="P36" s="7"/>
      <c r="Q36" s="7"/>
      <c r="R36" s="7"/>
      <c r="S36" s="7"/>
      <c r="T36" s="7">
        <f t="shared" ref="T36:T55" si="3">MIN(F36:S36)</f>
        <v>953</v>
      </c>
      <c r="U36" s="7"/>
      <c r="V36" s="7"/>
      <c r="W36" s="7"/>
      <c r="X36" s="7">
        <v>996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>
        <f t="shared" ref="AI36:AI55" si="4">MIN(U36:AH36)</f>
        <v>996</v>
      </c>
      <c r="AJ36" s="7"/>
      <c r="AK36" s="7"/>
      <c r="AL36" s="7"/>
      <c r="AM36" s="7"/>
      <c r="AN36" s="7"/>
      <c r="AO36" s="7">
        <v>1316</v>
      </c>
      <c r="AP36" s="7"/>
      <c r="AQ36" s="7"/>
      <c r="AR36" s="7"/>
      <c r="AS36" s="7"/>
      <c r="AT36" s="7"/>
      <c r="AU36" s="7"/>
      <c r="AV36" s="7"/>
      <c r="AW36" s="7"/>
      <c r="AX36" s="7">
        <f t="shared" ref="AX36:AX55" si="5">MIN(AJ36:AW36)</f>
        <v>1316</v>
      </c>
    </row>
    <row r="37" spans="1:51" x14ac:dyDescent="0.25">
      <c r="A37" s="37" t="s">
        <v>178</v>
      </c>
      <c r="B37" s="87">
        <v>79</v>
      </c>
      <c r="C37" s="88"/>
      <c r="D37" s="88"/>
      <c r="E37" s="83"/>
      <c r="F37" s="7"/>
      <c r="G37" s="7"/>
      <c r="H37" s="7"/>
      <c r="I37" s="7"/>
      <c r="J37" s="7"/>
      <c r="K37" s="7"/>
      <c r="L37" s="7">
        <v>79</v>
      </c>
      <c r="M37" s="7">
        <v>147</v>
      </c>
      <c r="N37" s="7"/>
      <c r="O37" s="7"/>
      <c r="P37" s="7"/>
      <c r="Q37" s="7"/>
      <c r="R37" s="7">
        <v>152</v>
      </c>
      <c r="S37" s="7"/>
      <c r="T37" s="7">
        <f t="shared" si="3"/>
        <v>79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>
        <f t="shared" si="4"/>
        <v>0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>
        <f t="shared" si="5"/>
        <v>0</v>
      </c>
    </row>
    <row r="38" spans="1:51" x14ac:dyDescent="0.25">
      <c r="A38" s="51" t="s">
        <v>168</v>
      </c>
      <c r="B38" s="103">
        <v>76</v>
      </c>
      <c r="C38" s="104">
        <v>27</v>
      </c>
      <c r="D38" s="104">
        <v>23</v>
      </c>
      <c r="E38" s="83"/>
      <c r="F38" s="56">
        <v>172</v>
      </c>
      <c r="G38" s="56">
        <v>76</v>
      </c>
      <c r="H38" s="56">
        <v>116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>
        <f t="shared" si="3"/>
        <v>76</v>
      </c>
      <c r="U38" s="56">
        <v>51</v>
      </c>
      <c r="V38" s="56">
        <v>27</v>
      </c>
      <c r="W38" s="56">
        <v>60</v>
      </c>
      <c r="X38" s="56"/>
      <c r="Y38" s="56"/>
      <c r="Z38" s="56"/>
      <c r="AA38" s="56"/>
      <c r="AB38" s="56"/>
      <c r="AC38" s="56"/>
      <c r="AD38" s="56"/>
      <c r="AE38" s="56">
        <v>92</v>
      </c>
      <c r="AF38" s="56"/>
      <c r="AG38" s="56"/>
      <c r="AH38" s="56"/>
      <c r="AI38" s="56">
        <f t="shared" si="4"/>
        <v>27</v>
      </c>
      <c r="AJ38" s="56">
        <v>51</v>
      </c>
      <c r="AK38" s="56">
        <v>23</v>
      </c>
      <c r="AL38" s="56">
        <v>34</v>
      </c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>
        <f t="shared" si="5"/>
        <v>23</v>
      </c>
    </row>
    <row r="39" spans="1:51" x14ac:dyDescent="0.25">
      <c r="A39" s="51" t="s">
        <v>180</v>
      </c>
      <c r="B39" s="103">
        <v>306</v>
      </c>
      <c r="C39" s="104">
        <v>951</v>
      </c>
      <c r="D39" s="104"/>
      <c r="E39" s="83"/>
      <c r="F39" s="56"/>
      <c r="G39" s="56"/>
      <c r="H39" s="56">
        <v>577</v>
      </c>
      <c r="I39" s="56"/>
      <c r="J39" s="56"/>
      <c r="K39" s="56"/>
      <c r="L39" s="56">
        <v>306</v>
      </c>
      <c r="M39" s="56">
        <v>321</v>
      </c>
      <c r="N39" s="56"/>
      <c r="O39" s="56"/>
      <c r="P39" s="56"/>
      <c r="Q39" s="56"/>
      <c r="R39" s="56"/>
      <c r="S39" s="56"/>
      <c r="T39" s="56">
        <f t="shared" si="3"/>
        <v>306</v>
      </c>
      <c r="U39" s="56"/>
      <c r="V39" s="56"/>
      <c r="W39" s="56">
        <v>987</v>
      </c>
      <c r="X39" s="56"/>
      <c r="Y39" s="56"/>
      <c r="Z39" s="56"/>
      <c r="AA39" s="56">
        <v>1324</v>
      </c>
      <c r="AB39" s="56">
        <v>951</v>
      </c>
      <c r="AC39" s="56"/>
      <c r="AD39" s="56"/>
      <c r="AE39" s="56"/>
      <c r="AF39" s="56"/>
      <c r="AG39" s="56"/>
      <c r="AH39" s="56"/>
      <c r="AI39" s="56">
        <f t="shared" si="4"/>
        <v>951</v>
      </c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>
        <f t="shared" si="5"/>
        <v>0</v>
      </c>
    </row>
    <row r="40" spans="1:51" x14ac:dyDescent="0.25">
      <c r="A40" s="37" t="s">
        <v>166</v>
      </c>
      <c r="B40" s="87">
        <v>15</v>
      </c>
      <c r="C40" s="88">
        <v>14</v>
      </c>
      <c r="D40" s="88">
        <v>27</v>
      </c>
      <c r="E40" s="83"/>
      <c r="F40" s="7">
        <v>19</v>
      </c>
      <c r="G40" s="7">
        <v>20</v>
      </c>
      <c r="H40" s="7"/>
      <c r="I40" s="7"/>
      <c r="J40" s="7"/>
      <c r="K40" s="7"/>
      <c r="L40" s="7">
        <v>15</v>
      </c>
      <c r="M40" s="7"/>
      <c r="N40" s="7"/>
      <c r="O40" s="7"/>
      <c r="P40" s="7"/>
      <c r="Q40" s="7"/>
      <c r="R40" s="7"/>
      <c r="S40" s="7"/>
      <c r="T40" s="7">
        <f t="shared" si="3"/>
        <v>15</v>
      </c>
      <c r="U40" s="7">
        <v>22</v>
      </c>
      <c r="V40" s="7">
        <v>14</v>
      </c>
      <c r="W40" s="7">
        <v>335</v>
      </c>
      <c r="X40" s="7"/>
      <c r="Y40" s="7"/>
      <c r="Z40" s="7"/>
      <c r="AA40" s="7">
        <v>53</v>
      </c>
      <c r="AB40" s="7"/>
      <c r="AC40" s="7"/>
      <c r="AD40" s="7"/>
      <c r="AE40" s="7"/>
      <c r="AF40" s="7"/>
      <c r="AG40" s="7"/>
      <c r="AH40" s="7"/>
      <c r="AI40" s="7">
        <f t="shared" si="4"/>
        <v>14</v>
      </c>
      <c r="AJ40" s="7">
        <v>30</v>
      </c>
      <c r="AK40" s="7">
        <v>44</v>
      </c>
      <c r="AL40" s="7"/>
      <c r="AM40" s="7"/>
      <c r="AN40" s="7"/>
      <c r="AO40" s="7"/>
      <c r="AP40" s="7">
        <v>27</v>
      </c>
      <c r="AQ40" s="7"/>
      <c r="AR40" s="7"/>
      <c r="AS40" s="7"/>
      <c r="AT40" s="7"/>
      <c r="AU40" s="7"/>
      <c r="AV40" s="7"/>
      <c r="AW40" s="7"/>
      <c r="AX40" s="7">
        <f t="shared" si="5"/>
        <v>27</v>
      </c>
    </row>
    <row r="41" spans="1:51" x14ac:dyDescent="0.25">
      <c r="A41" s="51" t="s">
        <v>142</v>
      </c>
      <c r="B41" s="103">
        <v>446</v>
      </c>
      <c r="C41" s="104">
        <v>203</v>
      </c>
      <c r="D41" s="104">
        <v>106</v>
      </c>
      <c r="E41" s="83"/>
      <c r="F41" s="56"/>
      <c r="G41" s="56"/>
      <c r="H41" s="56">
        <v>554</v>
      </c>
      <c r="I41" s="56"/>
      <c r="J41" s="56"/>
      <c r="K41" s="56"/>
      <c r="L41" s="56"/>
      <c r="M41" s="56"/>
      <c r="N41" s="56"/>
      <c r="O41" s="56"/>
      <c r="P41" s="56"/>
      <c r="Q41" s="56">
        <v>496</v>
      </c>
      <c r="R41" s="56">
        <v>446</v>
      </c>
      <c r="S41" s="56"/>
      <c r="T41" s="56">
        <f t="shared" si="3"/>
        <v>446</v>
      </c>
      <c r="U41" s="56"/>
      <c r="V41" s="56"/>
      <c r="W41" s="56">
        <v>210</v>
      </c>
      <c r="X41" s="56"/>
      <c r="Y41" s="56"/>
      <c r="Z41" s="56"/>
      <c r="AA41" s="56"/>
      <c r="AB41" s="56"/>
      <c r="AC41" s="56"/>
      <c r="AD41" s="56"/>
      <c r="AE41" s="56"/>
      <c r="AF41" s="56"/>
      <c r="AG41" s="56">
        <v>203</v>
      </c>
      <c r="AH41" s="56"/>
      <c r="AI41" s="56">
        <f t="shared" si="4"/>
        <v>203</v>
      </c>
      <c r="AJ41" s="56"/>
      <c r="AK41" s="56">
        <v>109</v>
      </c>
      <c r="AL41" s="56">
        <v>106</v>
      </c>
      <c r="AM41" s="56"/>
      <c r="AN41" s="56"/>
      <c r="AO41" s="56"/>
      <c r="AP41" s="56"/>
      <c r="AQ41" s="56"/>
      <c r="AR41" s="56"/>
      <c r="AS41" s="56"/>
      <c r="AT41" s="56"/>
      <c r="AU41" s="56"/>
      <c r="AV41" s="56">
        <v>174</v>
      </c>
      <c r="AW41" s="56"/>
      <c r="AX41" s="56">
        <f t="shared" si="5"/>
        <v>106</v>
      </c>
    </row>
    <row r="42" spans="1:51" x14ac:dyDescent="0.25">
      <c r="A42" s="37" t="s">
        <v>113</v>
      </c>
      <c r="B42" s="87">
        <v>155</v>
      </c>
      <c r="C42" s="88">
        <v>81</v>
      </c>
      <c r="D42" s="88">
        <v>31</v>
      </c>
      <c r="E42" s="83"/>
      <c r="F42" s="7"/>
      <c r="G42" s="7">
        <v>277</v>
      </c>
      <c r="H42" s="7">
        <v>155</v>
      </c>
      <c r="I42" s="7"/>
      <c r="J42" s="7"/>
      <c r="K42" s="7"/>
      <c r="L42" s="7"/>
      <c r="M42" s="7"/>
      <c r="N42" s="7"/>
      <c r="O42" s="7"/>
      <c r="P42" s="7"/>
      <c r="Q42" s="7"/>
      <c r="R42" s="7">
        <v>159</v>
      </c>
      <c r="S42" s="7"/>
      <c r="T42" s="7">
        <f t="shared" si="3"/>
        <v>155</v>
      </c>
      <c r="U42" s="7"/>
      <c r="V42" s="7">
        <v>250</v>
      </c>
      <c r="W42" s="7">
        <v>81</v>
      </c>
      <c r="X42" s="7"/>
      <c r="Y42" s="7"/>
      <c r="Z42" s="7"/>
      <c r="AA42" s="7"/>
      <c r="AB42" s="7"/>
      <c r="AC42" s="7"/>
      <c r="AD42" s="7"/>
      <c r="AE42" s="7"/>
      <c r="AF42" s="7"/>
      <c r="AG42" s="7">
        <v>132</v>
      </c>
      <c r="AH42" s="7"/>
      <c r="AI42" s="7">
        <f t="shared" si="4"/>
        <v>81</v>
      </c>
      <c r="AJ42" s="7"/>
      <c r="AK42" s="7">
        <v>69</v>
      </c>
      <c r="AL42" s="7">
        <v>31</v>
      </c>
      <c r="AM42" s="7"/>
      <c r="AN42" s="7"/>
      <c r="AO42" s="7"/>
      <c r="AP42" s="7"/>
      <c r="AQ42" s="7"/>
      <c r="AR42" s="7"/>
      <c r="AS42" s="7"/>
      <c r="AT42" s="7"/>
      <c r="AU42" s="7"/>
      <c r="AV42" s="7">
        <v>56</v>
      </c>
      <c r="AW42" s="7"/>
      <c r="AX42" s="7">
        <f t="shared" si="5"/>
        <v>31</v>
      </c>
    </row>
    <row r="43" spans="1:51" x14ac:dyDescent="0.25">
      <c r="A43" s="37" t="s">
        <v>159</v>
      </c>
      <c r="B43" s="87">
        <v>1768</v>
      </c>
      <c r="C43" s="88">
        <v>1523</v>
      </c>
      <c r="D43" s="88">
        <v>2185</v>
      </c>
      <c r="E43" s="83"/>
      <c r="F43" s="7"/>
      <c r="G43" s="7"/>
      <c r="H43" s="7"/>
      <c r="I43" s="7"/>
      <c r="J43" s="7"/>
      <c r="K43" s="7"/>
      <c r="L43" s="7">
        <v>2689</v>
      </c>
      <c r="M43" s="7">
        <v>1768</v>
      </c>
      <c r="N43" s="7"/>
      <c r="O43" s="7"/>
      <c r="P43" s="7"/>
      <c r="Q43" s="7"/>
      <c r="R43" s="7"/>
      <c r="S43" s="7"/>
      <c r="T43" s="7">
        <f t="shared" si="3"/>
        <v>1768</v>
      </c>
      <c r="U43" s="7"/>
      <c r="V43" s="7"/>
      <c r="W43" s="7"/>
      <c r="X43" s="7"/>
      <c r="Y43" s="7"/>
      <c r="Z43" s="7"/>
      <c r="AA43" s="7">
        <v>2493</v>
      </c>
      <c r="AB43" s="7">
        <v>1523</v>
      </c>
      <c r="AC43" s="7"/>
      <c r="AD43" s="7"/>
      <c r="AE43" s="7"/>
      <c r="AF43" s="7"/>
      <c r="AG43" s="7">
        <v>2917</v>
      </c>
      <c r="AH43" s="7"/>
      <c r="AI43" s="7">
        <f t="shared" si="4"/>
        <v>1523</v>
      </c>
      <c r="AJ43" s="7"/>
      <c r="AK43" s="7"/>
      <c r="AL43" s="7"/>
      <c r="AM43" s="7"/>
      <c r="AN43" s="7"/>
      <c r="AO43" s="7"/>
      <c r="AP43" s="7">
        <v>2552</v>
      </c>
      <c r="AQ43" s="7">
        <v>2185</v>
      </c>
      <c r="AR43" s="7"/>
      <c r="AS43" s="7"/>
      <c r="AT43" s="7"/>
      <c r="AU43" s="7"/>
      <c r="AV43" s="7"/>
      <c r="AW43" s="7"/>
      <c r="AX43" s="7">
        <f t="shared" si="5"/>
        <v>2185</v>
      </c>
    </row>
    <row r="44" spans="1:51" x14ac:dyDescent="0.25">
      <c r="A44" s="37" t="s">
        <v>194</v>
      </c>
      <c r="B44" s="87">
        <v>1509</v>
      </c>
      <c r="C44" s="88">
        <v>1451</v>
      </c>
      <c r="D44" s="88">
        <v>1683</v>
      </c>
      <c r="E44" s="83"/>
      <c r="F44" s="7"/>
      <c r="G44" s="7">
        <v>1509</v>
      </c>
      <c r="H44" s="7">
        <v>1886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>
        <f t="shared" si="3"/>
        <v>1509</v>
      </c>
      <c r="U44" s="7"/>
      <c r="V44" s="7">
        <v>1451</v>
      </c>
      <c r="W44" s="7">
        <v>1461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>
        <f t="shared" si="4"/>
        <v>1451</v>
      </c>
      <c r="AJ44" s="7">
        <v>1977</v>
      </c>
      <c r="AK44" s="7">
        <v>1683</v>
      </c>
      <c r="AL44" s="7">
        <v>2478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>
        <f t="shared" si="5"/>
        <v>1683</v>
      </c>
    </row>
    <row r="45" spans="1:51" x14ac:dyDescent="0.25">
      <c r="A45" s="51" t="s">
        <v>123</v>
      </c>
      <c r="B45" s="103">
        <v>417</v>
      </c>
      <c r="C45" s="104">
        <v>213</v>
      </c>
      <c r="D45" s="104">
        <v>190</v>
      </c>
      <c r="E45" s="83"/>
      <c r="F45" s="56">
        <v>1542</v>
      </c>
      <c r="G45" s="56">
        <v>574</v>
      </c>
      <c r="H45" s="56">
        <v>417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>
        <f t="shared" si="3"/>
        <v>417</v>
      </c>
      <c r="U45" s="56">
        <v>213</v>
      </c>
      <c r="V45" s="56">
        <v>341</v>
      </c>
      <c r="W45" s="56">
        <v>520</v>
      </c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>
        <f t="shared" si="4"/>
        <v>213</v>
      </c>
      <c r="AJ45" s="56">
        <v>190</v>
      </c>
      <c r="AK45" s="56">
        <v>344</v>
      </c>
      <c r="AL45" s="56">
        <v>302</v>
      </c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>
        <f t="shared" si="5"/>
        <v>190</v>
      </c>
    </row>
    <row r="46" spans="1:51" x14ac:dyDescent="0.25">
      <c r="A46" s="51" t="s">
        <v>173</v>
      </c>
      <c r="B46" s="103">
        <v>151</v>
      </c>
      <c r="C46" s="104">
        <v>272</v>
      </c>
      <c r="D46" s="104">
        <v>192</v>
      </c>
      <c r="E46" s="83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>
        <v>174</v>
      </c>
      <c r="R46" s="56">
        <v>473</v>
      </c>
      <c r="S46" s="56">
        <v>151</v>
      </c>
      <c r="T46" s="56">
        <f t="shared" si="3"/>
        <v>151</v>
      </c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>
        <v>317</v>
      </c>
      <c r="AG46" s="56">
        <v>432</v>
      </c>
      <c r="AH46" s="56">
        <v>272</v>
      </c>
      <c r="AI46" s="56">
        <f t="shared" si="4"/>
        <v>272</v>
      </c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>
        <v>296</v>
      </c>
      <c r="AV46" s="56">
        <v>1001</v>
      </c>
      <c r="AW46" s="56">
        <v>192</v>
      </c>
      <c r="AX46" s="56">
        <f t="shared" si="5"/>
        <v>192</v>
      </c>
    </row>
    <row r="47" spans="1:51" x14ac:dyDescent="0.25">
      <c r="A47" s="51" t="s">
        <v>158</v>
      </c>
      <c r="B47" s="103">
        <v>6</v>
      </c>
      <c r="C47" s="104">
        <v>2</v>
      </c>
      <c r="D47" s="104">
        <v>5</v>
      </c>
      <c r="E47" s="83"/>
      <c r="F47" s="56"/>
      <c r="G47" s="56"/>
      <c r="H47" s="56">
        <v>46</v>
      </c>
      <c r="I47" s="56"/>
      <c r="J47" s="56"/>
      <c r="K47" s="56"/>
      <c r="L47" s="56">
        <v>21</v>
      </c>
      <c r="M47" s="56">
        <v>6</v>
      </c>
      <c r="N47" s="56"/>
      <c r="O47" s="56"/>
      <c r="P47" s="56"/>
      <c r="Q47" s="56"/>
      <c r="R47" s="56"/>
      <c r="S47" s="56"/>
      <c r="T47" s="56">
        <f t="shared" si="3"/>
        <v>6</v>
      </c>
      <c r="U47" s="56"/>
      <c r="V47" s="56"/>
      <c r="W47" s="56">
        <v>56</v>
      </c>
      <c r="X47" s="56"/>
      <c r="Y47" s="56"/>
      <c r="Z47" s="56"/>
      <c r="AA47" s="56">
        <v>20</v>
      </c>
      <c r="AB47" s="56">
        <v>2</v>
      </c>
      <c r="AC47" s="56"/>
      <c r="AD47" s="56"/>
      <c r="AE47" s="56"/>
      <c r="AF47" s="56"/>
      <c r="AG47" s="56">
        <v>203</v>
      </c>
      <c r="AH47" s="56"/>
      <c r="AI47" s="56">
        <f t="shared" si="4"/>
        <v>2</v>
      </c>
      <c r="AJ47" s="56"/>
      <c r="AK47" s="56"/>
      <c r="AL47" s="56">
        <v>37</v>
      </c>
      <c r="AM47" s="56"/>
      <c r="AN47" s="56"/>
      <c r="AO47" s="56"/>
      <c r="AP47" s="56">
        <v>17</v>
      </c>
      <c r="AQ47" s="56">
        <v>5</v>
      </c>
      <c r="AR47" s="56"/>
      <c r="AS47" s="56"/>
      <c r="AT47" s="56"/>
      <c r="AU47" s="56"/>
      <c r="AV47" s="56"/>
      <c r="AW47" s="56"/>
      <c r="AX47" s="56">
        <f t="shared" si="5"/>
        <v>5</v>
      </c>
    </row>
    <row r="48" spans="1:51" x14ac:dyDescent="0.25">
      <c r="A48" s="37" t="s">
        <v>145</v>
      </c>
      <c r="B48" s="87">
        <v>271</v>
      </c>
      <c r="C48" s="88">
        <v>782</v>
      </c>
      <c r="D48" s="88">
        <v>194</v>
      </c>
      <c r="E48" s="8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381</v>
      </c>
      <c r="S48" s="7">
        <v>271</v>
      </c>
      <c r="T48" s="7">
        <f t="shared" si="3"/>
        <v>271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>
        <v>782</v>
      </c>
      <c r="AI48" s="7">
        <f t="shared" si="4"/>
        <v>782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>
        <v>298</v>
      </c>
      <c r="AW48" s="7">
        <v>194</v>
      </c>
      <c r="AX48" s="7">
        <f t="shared" si="5"/>
        <v>194</v>
      </c>
    </row>
    <row r="49" spans="1:50" x14ac:dyDescent="0.25">
      <c r="A49" s="37" t="s">
        <v>111</v>
      </c>
      <c r="B49" s="87"/>
      <c r="C49" s="88"/>
      <c r="D49" s="88"/>
      <c r="E49" s="8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>
        <f t="shared" si="3"/>
        <v>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>
        <f t="shared" si="4"/>
        <v>0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>
        <f t="shared" si="5"/>
        <v>0</v>
      </c>
    </row>
    <row r="50" spans="1:50" x14ac:dyDescent="0.25">
      <c r="A50" s="37" t="s">
        <v>141</v>
      </c>
      <c r="B50" s="87">
        <v>2637</v>
      </c>
      <c r="C50" s="88">
        <v>716</v>
      </c>
      <c r="D50" s="88"/>
      <c r="E50" s="83"/>
      <c r="F50" s="7"/>
      <c r="G50" s="7"/>
      <c r="H50" s="7"/>
      <c r="I50" s="7"/>
      <c r="J50" s="7"/>
      <c r="K50" s="7"/>
      <c r="L50" s="7">
        <v>2637</v>
      </c>
      <c r="M50" s="7">
        <v>3242</v>
      </c>
      <c r="N50" s="7"/>
      <c r="O50" s="7"/>
      <c r="P50" s="7"/>
      <c r="Q50" s="7"/>
      <c r="R50" s="7"/>
      <c r="S50" s="7"/>
      <c r="T50" s="7">
        <f t="shared" si="3"/>
        <v>2637</v>
      </c>
      <c r="U50" s="7"/>
      <c r="V50" s="7"/>
      <c r="W50" s="7"/>
      <c r="X50" s="7"/>
      <c r="Y50" s="7"/>
      <c r="Z50" s="7"/>
      <c r="AA50" s="7">
        <v>1215</v>
      </c>
      <c r="AB50" s="7">
        <v>716</v>
      </c>
      <c r="AC50" s="7"/>
      <c r="AD50" s="7"/>
      <c r="AE50" s="7"/>
      <c r="AF50" s="7"/>
      <c r="AG50" s="7"/>
      <c r="AH50" s="7"/>
      <c r="AI50" s="7">
        <f t="shared" si="4"/>
        <v>716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>
        <f t="shared" si="5"/>
        <v>0</v>
      </c>
    </row>
    <row r="51" spans="1:50" x14ac:dyDescent="0.25">
      <c r="A51" s="51" t="s">
        <v>143</v>
      </c>
      <c r="B51" s="103">
        <v>117</v>
      </c>
      <c r="C51" s="104">
        <v>247</v>
      </c>
      <c r="D51" s="104">
        <v>149</v>
      </c>
      <c r="E51" s="83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>
        <v>117</v>
      </c>
      <c r="R51" s="56">
        <v>161</v>
      </c>
      <c r="S51" s="56">
        <v>172</v>
      </c>
      <c r="T51" s="56">
        <f t="shared" si="3"/>
        <v>117</v>
      </c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>
        <v>247</v>
      </c>
      <c r="AG51" s="56">
        <v>311</v>
      </c>
      <c r="AH51" s="56"/>
      <c r="AI51" s="56">
        <f t="shared" si="4"/>
        <v>247</v>
      </c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>
        <v>692</v>
      </c>
      <c r="AU51" s="56">
        <v>149</v>
      </c>
      <c r="AV51" s="56">
        <v>188</v>
      </c>
      <c r="AW51" s="56">
        <v>291</v>
      </c>
      <c r="AX51" s="56">
        <f t="shared" si="5"/>
        <v>149</v>
      </c>
    </row>
    <row r="52" spans="1:50" x14ac:dyDescent="0.25">
      <c r="A52" s="51" t="s">
        <v>186</v>
      </c>
      <c r="B52" s="103">
        <v>298</v>
      </c>
      <c r="C52" s="104">
        <v>144</v>
      </c>
      <c r="D52" s="104">
        <v>115</v>
      </c>
      <c r="E52" s="83"/>
      <c r="F52" s="56"/>
      <c r="G52" s="56"/>
      <c r="H52" s="56"/>
      <c r="I52" s="56"/>
      <c r="J52" s="56"/>
      <c r="K52" s="56"/>
      <c r="L52" s="56"/>
      <c r="M52" s="56"/>
      <c r="N52" s="56">
        <v>298</v>
      </c>
      <c r="O52" s="56">
        <v>571</v>
      </c>
      <c r="P52" s="56"/>
      <c r="Q52" s="56"/>
      <c r="R52" s="56">
        <v>420</v>
      </c>
      <c r="S52" s="56"/>
      <c r="T52" s="56">
        <f t="shared" si="3"/>
        <v>298</v>
      </c>
      <c r="U52" s="56"/>
      <c r="V52" s="56"/>
      <c r="W52" s="56"/>
      <c r="X52" s="56"/>
      <c r="Y52" s="56"/>
      <c r="Z52" s="56"/>
      <c r="AA52" s="56"/>
      <c r="AB52" s="56"/>
      <c r="AC52" s="56">
        <v>144</v>
      </c>
      <c r="AD52" s="56"/>
      <c r="AE52" s="56"/>
      <c r="AF52" s="56"/>
      <c r="AG52" s="56"/>
      <c r="AH52" s="56"/>
      <c r="AI52" s="56">
        <f t="shared" si="4"/>
        <v>144</v>
      </c>
      <c r="AJ52" s="56">
        <v>281</v>
      </c>
      <c r="AK52" s="56"/>
      <c r="AL52" s="56"/>
      <c r="AM52" s="56"/>
      <c r="AN52" s="56"/>
      <c r="AO52" s="56"/>
      <c r="AP52" s="56"/>
      <c r="AQ52" s="56"/>
      <c r="AR52" s="56">
        <v>115</v>
      </c>
      <c r="AS52" s="56"/>
      <c r="AT52" s="56"/>
      <c r="AU52" s="56"/>
      <c r="AV52" s="56"/>
      <c r="AW52" s="56"/>
      <c r="AX52" s="56">
        <f t="shared" si="5"/>
        <v>115</v>
      </c>
    </row>
    <row r="53" spans="1:50" x14ac:dyDescent="0.25">
      <c r="A53" s="51" t="s">
        <v>130</v>
      </c>
      <c r="B53" s="103">
        <v>142</v>
      </c>
      <c r="C53" s="104">
        <v>225</v>
      </c>
      <c r="D53" s="104">
        <v>124</v>
      </c>
      <c r="E53" s="83"/>
      <c r="F53" s="56"/>
      <c r="G53" s="56"/>
      <c r="H53" s="56"/>
      <c r="I53" s="56">
        <v>142</v>
      </c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>
        <f t="shared" si="3"/>
        <v>142</v>
      </c>
      <c r="U53" s="56"/>
      <c r="V53" s="56"/>
      <c r="W53" s="56"/>
      <c r="X53" s="56">
        <v>225</v>
      </c>
      <c r="Y53" s="56">
        <v>260</v>
      </c>
      <c r="Z53" s="56"/>
      <c r="AA53" s="56"/>
      <c r="AB53" s="56"/>
      <c r="AC53" s="56"/>
      <c r="AD53" s="56"/>
      <c r="AE53" s="56"/>
      <c r="AF53" s="56"/>
      <c r="AG53" s="56"/>
      <c r="AH53" s="56">
        <v>256</v>
      </c>
      <c r="AI53" s="56">
        <f t="shared" si="4"/>
        <v>225</v>
      </c>
      <c r="AJ53" s="56"/>
      <c r="AK53" s="56"/>
      <c r="AL53" s="56"/>
      <c r="AM53" s="56">
        <v>135</v>
      </c>
      <c r="AN53" s="56"/>
      <c r="AO53" s="56"/>
      <c r="AP53" s="56"/>
      <c r="AQ53" s="56"/>
      <c r="AR53" s="56"/>
      <c r="AS53" s="56"/>
      <c r="AT53" s="56"/>
      <c r="AU53" s="56"/>
      <c r="AV53" s="56"/>
      <c r="AW53" s="56">
        <v>124</v>
      </c>
      <c r="AX53" s="56">
        <f t="shared" si="5"/>
        <v>124</v>
      </c>
    </row>
    <row r="54" spans="1:50" x14ac:dyDescent="0.25">
      <c r="A54" s="37" t="s">
        <v>134</v>
      </c>
      <c r="B54" s="87">
        <v>634</v>
      </c>
      <c r="C54" s="88">
        <v>773</v>
      </c>
      <c r="D54" s="88">
        <v>460</v>
      </c>
      <c r="E54" s="83"/>
      <c r="F54" s="7"/>
      <c r="G54" s="7"/>
      <c r="H54" s="7">
        <v>2511</v>
      </c>
      <c r="I54" s="7">
        <v>884</v>
      </c>
      <c r="J54" s="7"/>
      <c r="K54" s="7">
        <v>1396</v>
      </c>
      <c r="L54" s="7"/>
      <c r="M54" s="7">
        <v>932</v>
      </c>
      <c r="N54" s="7"/>
      <c r="O54" s="7"/>
      <c r="P54" s="7"/>
      <c r="Q54" s="7"/>
      <c r="R54" s="7"/>
      <c r="S54" s="7">
        <v>634</v>
      </c>
      <c r="T54" s="7">
        <f t="shared" si="3"/>
        <v>634</v>
      </c>
      <c r="U54" s="7"/>
      <c r="V54" s="7">
        <v>977</v>
      </c>
      <c r="W54" s="7">
        <v>773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>
        <f t="shared" si="4"/>
        <v>773</v>
      </c>
      <c r="AJ54" s="7"/>
      <c r="AK54" s="7"/>
      <c r="AL54" s="7"/>
      <c r="AM54" s="7"/>
      <c r="AN54" s="7"/>
      <c r="AO54" s="7"/>
      <c r="AP54" s="7"/>
      <c r="AQ54" s="7">
        <v>460</v>
      </c>
      <c r="AR54" s="7"/>
      <c r="AS54" s="7"/>
      <c r="AT54" s="7"/>
      <c r="AU54" s="7"/>
      <c r="AV54" s="7"/>
      <c r="AW54" s="7"/>
      <c r="AX54" s="7">
        <f t="shared" si="5"/>
        <v>460</v>
      </c>
    </row>
    <row r="55" spans="1:50" x14ac:dyDescent="0.25">
      <c r="A55" s="37" t="s">
        <v>171</v>
      </c>
      <c r="B55" s="87">
        <v>329</v>
      </c>
      <c r="C55" s="88">
        <v>285</v>
      </c>
      <c r="D55" s="88">
        <v>730</v>
      </c>
      <c r="E55" s="83"/>
      <c r="F55" s="7">
        <v>732</v>
      </c>
      <c r="G55" s="7">
        <v>329</v>
      </c>
      <c r="H55" s="7">
        <v>471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>
        <f t="shared" si="3"/>
        <v>329</v>
      </c>
      <c r="U55" s="7">
        <v>424</v>
      </c>
      <c r="V55" s="7">
        <v>485</v>
      </c>
      <c r="W55" s="7">
        <v>285</v>
      </c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>
        <f t="shared" si="4"/>
        <v>285</v>
      </c>
      <c r="AJ55" s="7"/>
      <c r="AK55" s="7">
        <v>730</v>
      </c>
      <c r="AL55" s="7">
        <v>928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>
        <f t="shared" si="5"/>
        <v>730</v>
      </c>
    </row>
    <row r="56" spans="1:50" x14ac:dyDescent="0.25">
      <c r="B56" s="83"/>
      <c r="C56" s="83"/>
      <c r="D56" s="83"/>
      <c r="E56" s="83"/>
    </row>
    <row r="57" spans="1:50" x14ac:dyDescent="0.25">
      <c r="A57" s="60" t="s">
        <v>203</v>
      </c>
      <c r="B57" s="105"/>
      <c r="C57" s="106"/>
      <c r="D57" s="106"/>
      <c r="E57" s="83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</row>
    <row r="58" spans="1:50" x14ac:dyDescent="0.25">
      <c r="A58" s="26" t="s">
        <v>204</v>
      </c>
      <c r="B58" s="93"/>
      <c r="C58" s="94"/>
      <c r="D58" s="94"/>
      <c r="E58" s="8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</row>
    <row r="59" spans="1:50" x14ac:dyDescent="0.25">
      <c r="A59" s="60" t="s">
        <v>205</v>
      </c>
      <c r="B59" s="107"/>
      <c r="C59" s="108"/>
      <c r="D59" s="108"/>
      <c r="E59" s="83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</row>
    <row r="60" spans="1:50" x14ac:dyDescent="0.25">
      <c r="A60" s="26" t="s">
        <v>206</v>
      </c>
      <c r="B60" s="93"/>
      <c r="C60" s="94"/>
      <c r="D60" s="94"/>
      <c r="E60" s="83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x14ac:dyDescent="0.25">
      <c r="A61" s="60" t="s">
        <v>207</v>
      </c>
      <c r="B61" s="107"/>
      <c r="C61" s="108"/>
      <c r="D61" s="108"/>
      <c r="E61" s="83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</row>
    <row r="62" spans="1:50" x14ac:dyDescent="0.25">
      <c r="A62" s="28" t="s">
        <v>208</v>
      </c>
      <c r="B62" s="97"/>
      <c r="C62" s="98"/>
      <c r="D62" s="98"/>
      <c r="E62" s="83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</sheetData>
  <mergeCells count="10">
    <mergeCell ref="U33:AI33"/>
    <mergeCell ref="AJ33:AX33"/>
    <mergeCell ref="A2:A3"/>
    <mergeCell ref="F2:AX2"/>
    <mergeCell ref="AJ3:AX3"/>
    <mergeCell ref="F3:T3"/>
    <mergeCell ref="U3:AI3"/>
    <mergeCell ref="A32:A33"/>
    <mergeCell ref="F32:AX32"/>
    <mergeCell ref="F33:T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4" workbookViewId="0">
      <selection activeCell="J27" sqref="J27"/>
    </sheetView>
  </sheetViews>
  <sheetFormatPr defaultRowHeight="15" x14ac:dyDescent="0.25"/>
  <cols>
    <col min="1" max="1" width="20.5703125" bestFit="1" customWidth="1"/>
  </cols>
  <sheetData>
    <row r="1" spans="1:5" x14ac:dyDescent="0.25">
      <c r="A1" t="s">
        <v>293</v>
      </c>
      <c r="B1" t="s">
        <v>294</v>
      </c>
      <c r="C1" t="s">
        <v>295</v>
      </c>
      <c r="D1" t="s">
        <v>296</v>
      </c>
      <c r="E1" t="s">
        <v>297</v>
      </c>
    </row>
    <row r="2" spans="1:5" x14ac:dyDescent="0.25">
      <c r="A2" t="s">
        <v>298</v>
      </c>
      <c r="B2">
        <v>19</v>
      </c>
      <c r="C2" t="s">
        <v>299</v>
      </c>
      <c r="D2" t="s">
        <v>300</v>
      </c>
      <c r="E2" t="s">
        <v>301</v>
      </c>
    </row>
    <row r="3" spans="1:5" x14ac:dyDescent="0.25">
      <c r="A3" t="s">
        <v>302</v>
      </c>
      <c r="B3">
        <v>20</v>
      </c>
      <c r="C3" t="s">
        <v>303</v>
      </c>
      <c r="D3" t="s">
        <v>304</v>
      </c>
      <c r="E3" t="s">
        <v>301</v>
      </c>
    </row>
    <row r="4" spans="1:5" x14ac:dyDescent="0.25">
      <c r="A4" t="s">
        <v>305</v>
      </c>
      <c r="B4">
        <v>20</v>
      </c>
      <c r="C4" t="s">
        <v>306</v>
      </c>
      <c r="D4" t="s">
        <v>304</v>
      </c>
      <c r="E4" t="s">
        <v>301</v>
      </c>
    </row>
    <row r="5" spans="1:5" x14ac:dyDescent="0.25">
      <c r="A5" t="s">
        <v>307</v>
      </c>
      <c r="B5">
        <v>20</v>
      </c>
      <c r="C5" t="s">
        <v>303</v>
      </c>
      <c r="D5" t="s">
        <v>300</v>
      </c>
      <c r="E5" t="s">
        <v>301</v>
      </c>
    </row>
    <row r="6" spans="1:5" x14ac:dyDescent="0.25">
      <c r="A6" t="s">
        <v>308</v>
      </c>
      <c r="B6">
        <v>19</v>
      </c>
      <c r="C6" t="s">
        <v>309</v>
      </c>
      <c r="D6" t="s">
        <v>300</v>
      </c>
      <c r="E6" t="s">
        <v>301</v>
      </c>
    </row>
    <row r="7" spans="1:5" x14ac:dyDescent="0.25">
      <c r="A7" t="s">
        <v>310</v>
      </c>
      <c r="B7">
        <v>20</v>
      </c>
      <c r="C7" t="s">
        <v>311</v>
      </c>
      <c r="D7" t="s">
        <v>304</v>
      </c>
      <c r="E7" t="s">
        <v>301</v>
      </c>
    </row>
    <row r="8" spans="1:5" x14ac:dyDescent="0.25">
      <c r="A8" t="s">
        <v>312</v>
      </c>
      <c r="B8">
        <v>19</v>
      </c>
      <c r="C8" t="s">
        <v>313</v>
      </c>
      <c r="D8" t="s">
        <v>300</v>
      </c>
      <c r="E8" t="s">
        <v>301</v>
      </c>
    </row>
    <row r="9" spans="1:5" x14ac:dyDescent="0.25">
      <c r="A9" t="s">
        <v>314</v>
      </c>
      <c r="B9">
        <v>19</v>
      </c>
      <c r="C9" t="s">
        <v>315</v>
      </c>
      <c r="D9" t="s">
        <v>300</v>
      </c>
      <c r="E9" t="s">
        <v>301</v>
      </c>
    </row>
    <row r="10" spans="1:5" x14ac:dyDescent="0.25">
      <c r="A10" t="s">
        <v>316</v>
      </c>
      <c r="B10">
        <v>20</v>
      </c>
      <c r="C10" t="s">
        <v>317</v>
      </c>
      <c r="D10" t="s">
        <v>300</v>
      </c>
      <c r="E10" t="s">
        <v>301</v>
      </c>
    </row>
    <row r="11" spans="1:5" x14ac:dyDescent="0.25">
      <c r="A11" t="s">
        <v>318</v>
      </c>
      <c r="B11">
        <v>19</v>
      </c>
      <c r="C11" t="s">
        <v>299</v>
      </c>
      <c r="D11" t="s">
        <v>300</v>
      </c>
      <c r="E11" t="s">
        <v>301</v>
      </c>
    </row>
    <row r="12" spans="1:5" x14ac:dyDescent="0.25">
      <c r="A12" t="s">
        <v>319</v>
      </c>
      <c r="B12">
        <v>20</v>
      </c>
      <c r="C12" t="s">
        <v>320</v>
      </c>
      <c r="D12" t="s">
        <v>300</v>
      </c>
      <c r="E12" t="s">
        <v>301</v>
      </c>
    </row>
    <row r="13" spans="1:5" x14ac:dyDescent="0.25">
      <c r="A13" t="s">
        <v>321</v>
      </c>
      <c r="B13">
        <v>20</v>
      </c>
      <c r="C13" t="s">
        <v>322</v>
      </c>
      <c r="D13" t="s">
        <v>300</v>
      </c>
      <c r="E13" t="s">
        <v>301</v>
      </c>
    </row>
    <row r="14" spans="1:5" x14ac:dyDescent="0.25">
      <c r="A14" t="s">
        <v>323</v>
      </c>
      <c r="B14">
        <v>20</v>
      </c>
      <c r="C14" t="s">
        <v>311</v>
      </c>
      <c r="D14" t="s">
        <v>304</v>
      </c>
      <c r="E14" t="s">
        <v>301</v>
      </c>
    </row>
    <row r="15" spans="1:5" x14ac:dyDescent="0.25">
      <c r="A15" t="s">
        <v>324</v>
      </c>
      <c r="B15">
        <v>20</v>
      </c>
      <c r="C15" t="s">
        <v>325</v>
      </c>
      <c r="D15" t="s">
        <v>304</v>
      </c>
      <c r="E15" t="s">
        <v>301</v>
      </c>
    </row>
    <row r="16" spans="1:5" x14ac:dyDescent="0.25">
      <c r="A16" t="s">
        <v>326</v>
      </c>
      <c r="B16">
        <v>20</v>
      </c>
      <c r="C16" t="s">
        <v>327</v>
      </c>
      <c r="D16" t="s">
        <v>300</v>
      </c>
      <c r="E16" t="s">
        <v>301</v>
      </c>
    </row>
    <row r="17" spans="1:5" x14ac:dyDescent="0.25">
      <c r="A17" t="s">
        <v>328</v>
      </c>
      <c r="B17">
        <v>19</v>
      </c>
      <c r="C17" t="s">
        <v>329</v>
      </c>
      <c r="D17" t="s">
        <v>300</v>
      </c>
      <c r="E17" t="s">
        <v>301</v>
      </c>
    </row>
    <row r="18" spans="1:5" x14ac:dyDescent="0.25">
      <c r="A18" t="s">
        <v>330</v>
      </c>
      <c r="B18">
        <v>20</v>
      </c>
      <c r="C18" t="s">
        <v>331</v>
      </c>
      <c r="D18" t="s">
        <v>304</v>
      </c>
      <c r="E18" t="s">
        <v>301</v>
      </c>
    </row>
    <row r="19" spans="1:5" x14ac:dyDescent="0.25">
      <c r="A19" t="s">
        <v>332</v>
      </c>
      <c r="B19">
        <v>20</v>
      </c>
      <c r="C19" t="s">
        <v>333</v>
      </c>
      <c r="D19" t="s">
        <v>300</v>
      </c>
      <c r="E19" t="s">
        <v>301</v>
      </c>
    </row>
    <row r="20" spans="1:5" x14ac:dyDescent="0.25">
      <c r="A20" t="s">
        <v>334</v>
      </c>
      <c r="B20">
        <v>20</v>
      </c>
      <c r="C20" t="s">
        <v>335</v>
      </c>
      <c r="D20" t="s">
        <v>300</v>
      </c>
      <c r="E20" t="s">
        <v>301</v>
      </c>
    </row>
    <row r="21" spans="1:5" x14ac:dyDescent="0.25">
      <c r="A21" t="s">
        <v>336</v>
      </c>
      <c r="B21" t="s">
        <v>337</v>
      </c>
      <c r="C21" t="s">
        <v>337</v>
      </c>
      <c r="D21" t="s">
        <v>337</v>
      </c>
      <c r="E21" t="s">
        <v>337</v>
      </c>
    </row>
    <row r="22" spans="1:5" x14ac:dyDescent="0.25">
      <c r="A22" t="s">
        <v>338</v>
      </c>
      <c r="B22">
        <v>20</v>
      </c>
      <c r="C22" t="s">
        <v>339</v>
      </c>
      <c r="D22" t="s">
        <v>304</v>
      </c>
      <c r="E22" t="s">
        <v>301</v>
      </c>
    </row>
    <row r="23" spans="1:5" x14ac:dyDescent="0.25">
      <c r="A23" t="s">
        <v>340</v>
      </c>
      <c r="B23">
        <v>20</v>
      </c>
      <c r="C23" t="s">
        <v>341</v>
      </c>
      <c r="D23" t="s">
        <v>300</v>
      </c>
      <c r="E23" t="s">
        <v>301</v>
      </c>
    </row>
    <row r="24" spans="1:5" x14ac:dyDescent="0.25">
      <c r="A24" t="s">
        <v>342</v>
      </c>
      <c r="B24">
        <v>20</v>
      </c>
      <c r="C24" t="s">
        <v>306</v>
      </c>
      <c r="D24" t="s">
        <v>304</v>
      </c>
      <c r="E24" t="s">
        <v>301</v>
      </c>
    </row>
    <row r="25" spans="1:5" x14ac:dyDescent="0.25">
      <c r="A25" t="s">
        <v>343</v>
      </c>
      <c r="B25">
        <v>20</v>
      </c>
      <c r="C25" t="s">
        <v>344</v>
      </c>
      <c r="D25" t="s">
        <v>304</v>
      </c>
      <c r="E25" t="s">
        <v>301</v>
      </c>
    </row>
    <row r="26" spans="1:5" x14ac:dyDescent="0.25">
      <c r="A26" t="s">
        <v>345</v>
      </c>
      <c r="B26" t="s">
        <v>337</v>
      </c>
      <c r="C26" t="s">
        <v>337</v>
      </c>
      <c r="D26" t="s">
        <v>337</v>
      </c>
      <c r="E26" t="s">
        <v>337</v>
      </c>
    </row>
    <row r="27" spans="1:5" x14ac:dyDescent="0.25">
      <c r="A27" t="s">
        <v>346</v>
      </c>
      <c r="B27">
        <v>19</v>
      </c>
      <c r="C27" t="s">
        <v>347</v>
      </c>
      <c r="D27" t="s">
        <v>300</v>
      </c>
      <c r="E27" t="s">
        <v>301</v>
      </c>
    </row>
    <row r="28" spans="1:5" x14ac:dyDescent="0.25">
      <c r="A28" t="s">
        <v>348</v>
      </c>
      <c r="B28">
        <v>20</v>
      </c>
      <c r="C28" t="s">
        <v>349</v>
      </c>
      <c r="D28" t="s">
        <v>304</v>
      </c>
      <c r="E28" t="s">
        <v>301</v>
      </c>
    </row>
    <row r="29" spans="1:5" x14ac:dyDescent="0.25">
      <c r="A29" t="s">
        <v>350</v>
      </c>
      <c r="B29">
        <v>20</v>
      </c>
      <c r="C29" t="s">
        <v>351</v>
      </c>
      <c r="D29" t="s">
        <v>300</v>
      </c>
      <c r="E29" t="s">
        <v>301</v>
      </c>
    </row>
    <row r="30" spans="1:5" x14ac:dyDescent="0.25">
      <c r="A30" t="s">
        <v>352</v>
      </c>
      <c r="B30">
        <v>19</v>
      </c>
      <c r="C30" t="s">
        <v>349</v>
      </c>
      <c r="D30" t="s">
        <v>300</v>
      </c>
      <c r="E30" t="s">
        <v>301</v>
      </c>
    </row>
    <row r="31" spans="1:5" x14ac:dyDescent="0.25">
      <c r="A31" t="s">
        <v>353</v>
      </c>
      <c r="B31" t="s">
        <v>337</v>
      </c>
      <c r="C31" t="s">
        <v>337</v>
      </c>
      <c r="D31" t="s">
        <v>337</v>
      </c>
      <c r="E31" t="s">
        <v>337</v>
      </c>
    </row>
    <row r="32" spans="1:5" x14ac:dyDescent="0.25">
      <c r="A32" t="s">
        <v>354</v>
      </c>
      <c r="B32">
        <v>20</v>
      </c>
      <c r="C32" t="s">
        <v>355</v>
      </c>
      <c r="D32" t="s">
        <v>304</v>
      </c>
      <c r="E32" t="s">
        <v>301</v>
      </c>
    </row>
    <row r="33" spans="1:5" x14ac:dyDescent="0.25">
      <c r="A33" t="s">
        <v>356</v>
      </c>
      <c r="B33" t="s">
        <v>337</v>
      </c>
      <c r="C33" t="s">
        <v>337</v>
      </c>
      <c r="D33" t="s">
        <v>337</v>
      </c>
      <c r="E33" t="s">
        <v>337</v>
      </c>
    </row>
    <row r="34" spans="1:5" x14ac:dyDescent="0.25">
      <c r="A34" t="s">
        <v>357</v>
      </c>
      <c r="B34">
        <v>20</v>
      </c>
      <c r="C34" t="s">
        <v>358</v>
      </c>
      <c r="D34" t="s">
        <v>300</v>
      </c>
      <c r="E34" t="s">
        <v>301</v>
      </c>
    </row>
    <row r="35" spans="1:5" x14ac:dyDescent="0.25">
      <c r="A35" t="s">
        <v>359</v>
      </c>
      <c r="B35">
        <v>19</v>
      </c>
      <c r="C35" t="s">
        <v>360</v>
      </c>
      <c r="D35" t="s">
        <v>300</v>
      </c>
      <c r="E35" t="s">
        <v>301</v>
      </c>
    </row>
    <row r="36" spans="1:5" x14ac:dyDescent="0.25">
      <c r="A36" t="s">
        <v>361</v>
      </c>
      <c r="B36" t="s">
        <v>337</v>
      </c>
      <c r="C36" t="s">
        <v>337</v>
      </c>
      <c r="D36" t="s">
        <v>337</v>
      </c>
      <c r="E36" t="s">
        <v>337</v>
      </c>
    </row>
    <row r="37" spans="1:5" x14ac:dyDescent="0.25">
      <c r="A37" t="s">
        <v>362</v>
      </c>
      <c r="B37">
        <v>20</v>
      </c>
      <c r="C37" t="s">
        <v>349</v>
      </c>
      <c r="D37" t="s">
        <v>304</v>
      </c>
      <c r="E37" t="s">
        <v>301</v>
      </c>
    </row>
    <row r="38" spans="1:5" x14ac:dyDescent="0.25">
      <c r="A38" t="s">
        <v>363</v>
      </c>
      <c r="B38" t="s">
        <v>337</v>
      </c>
      <c r="C38" t="s">
        <v>337</v>
      </c>
      <c r="D38" t="s">
        <v>337</v>
      </c>
      <c r="E38" t="s">
        <v>337</v>
      </c>
    </row>
    <row r="39" spans="1:5" x14ac:dyDescent="0.25">
      <c r="A39" t="s">
        <v>364</v>
      </c>
      <c r="B39" t="s">
        <v>337</v>
      </c>
      <c r="C39" t="s">
        <v>337</v>
      </c>
      <c r="D39" t="s">
        <v>337</v>
      </c>
      <c r="E39" t="s">
        <v>337</v>
      </c>
    </row>
    <row r="40" spans="1:5" x14ac:dyDescent="0.25">
      <c r="A40" t="s">
        <v>365</v>
      </c>
      <c r="B40">
        <v>20</v>
      </c>
      <c r="C40" t="s">
        <v>366</v>
      </c>
      <c r="D40" t="s">
        <v>304</v>
      </c>
      <c r="E40" t="s">
        <v>301</v>
      </c>
    </row>
    <row r="41" spans="1:5" x14ac:dyDescent="0.25">
      <c r="A41" t="s">
        <v>367</v>
      </c>
      <c r="B41">
        <v>20</v>
      </c>
      <c r="C41" t="s">
        <v>351</v>
      </c>
      <c r="D41" t="s">
        <v>300</v>
      </c>
      <c r="E41" t="s">
        <v>301</v>
      </c>
    </row>
    <row r="42" spans="1:5" x14ac:dyDescent="0.25">
      <c r="A42" t="s">
        <v>368</v>
      </c>
      <c r="B42">
        <v>20</v>
      </c>
      <c r="C42" t="s">
        <v>369</v>
      </c>
      <c r="D42" t="s">
        <v>304</v>
      </c>
      <c r="E42" t="s">
        <v>301</v>
      </c>
    </row>
    <row r="43" spans="1:5" x14ac:dyDescent="0.25">
      <c r="A43" t="s">
        <v>370</v>
      </c>
      <c r="B43">
        <v>20</v>
      </c>
      <c r="C43" t="s">
        <v>371</v>
      </c>
      <c r="D43" t="s">
        <v>300</v>
      </c>
      <c r="E43" t="s">
        <v>301</v>
      </c>
    </row>
    <row r="44" spans="1:5" x14ac:dyDescent="0.25">
      <c r="A44" t="s">
        <v>372</v>
      </c>
      <c r="B44">
        <v>20</v>
      </c>
      <c r="C44" t="s">
        <v>327</v>
      </c>
      <c r="D44" t="s">
        <v>304</v>
      </c>
      <c r="E44" t="s">
        <v>301</v>
      </c>
    </row>
    <row r="45" spans="1:5" x14ac:dyDescent="0.25">
      <c r="A45" t="s">
        <v>373</v>
      </c>
      <c r="B45">
        <v>19</v>
      </c>
      <c r="C45" t="s">
        <v>374</v>
      </c>
      <c r="D45" t="s">
        <v>300</v>
      </c>
      <c r="E45" t="s">
        <v>301</v>
      </c>
    </row>
    <row r="46" spans="1:5" x14ac:dyDescent="0.25">
      <c r="A46" t="s">
        <v>375</v>
      </c>
      <c r="B46">
        <v>20</v>
      </c>
      <c r="C46" t="s">
        <v>376</v>
      </c>
      <c r="D46" t="s">
        <v>300</v>
      </c>
      <c r="E46" t="s">
        <v>301</v>
      </c>
    </row>
    <row r="47" spans="1:5" x14ac:dyDescent="0.25">
      <c r="A47" t="s">
        <v>377</v>
      </c>
      <c r="B47">
        <v>20</v>
      </c>
      <c r="C47" t="s">
        <v>378</v>
      </c>
      <c r="D47" t="s">
        <v>304</v>
      </c>
      <c r="E47" t="s">
        <v>301</v>
      </c>
    </row>
    <row r="48" spans="1:5" x14ac:dyDescent="0.25">
      <c r="A48" t="s">
        <v>379</v>
      </c>
      <c r="B48">
        <v>20</v>
      </c>
      <c r="C48" t="s">
        <v>380</v>
      </c>
      <c r="D48" t="s">
        <v>304</v>
      </c>
      <c r="E48" t="s">
        <v>301</v>
      </c>
    </row>
    <row r="49" spans="1:5" x14ac:dyDescent="0.25">
      <c r="A49" t="s">
        <v>381</v>
      </c>
      <c r="B49">
        <v>20</v>
      </c>
      <c r="C49" t="s">
        <v>335</v>
      </c>
      <c r="D49" t="s">
        <v>300</v>
      </c>
      <c r="E49" t="s">
        <v>301</v>
      </c>
    </row>
    <row r="50" spans="1:5" x14ac:dyDescent="0.25">
      <c r="A50" t="s">
        <v>382</v>
      </c>
      <c r="B50" t="s">
        <v>337</v>
      </c>
      <c r="C50" t="s">
        <v>337</v>
      </c>
      <c r="D50" t="s">
        <v>337</v>
      </c>
      <c r="E50" t="s">
        <v>337</v>
      </c>
    </row>
    <row r="51" spans="1:5" x14ac:dyDescent="0.25">
      <c r="A51" t="s">
        <v>383</v>
      </c>
      <c r="B51" t="s">
        <v>337</v>
      </c>
      <c r="C51" t="s">
        <v>337</v>
      </c>
      <c r="D51" t="s">
        <v>337</v>
      </c>
      <c r="E51" t="s">
        <v>337</v>
      </c>
    </row>
    <row r="52" spans="1:5" x14ac:dyDescent="0.25">
      <c r="A52" t="s">
        <v>384</v>
      </c>
      <c r="B52">
        <v>20</v>
      </c>
      <c r="C52" t="s">
        <v>385</v>
      </c>
      <c r="D52" t="s">
        <v>300</v>
      </c>
      <c r="E52" t="s">
        <v>301</v>
      </c>
    </row>
    <row r="53" spans="1:5" x14ac:dyDescent="0.25">
      <c r="A53" t="s">
        <v>386</v>
      </c>
      <c r="B53">
        <v>20</v>
      </c>
      <c r="C53" t="s">
        <v>329</v>
      </c>
      <c r="D53" t="s">
        <v>300</v>
      </c>
      <c r="E53" t="s">
        <v>301</v>
      </c>
    </row>
    <row r="54" spans="1:5" x14ac:dyDescent="0.25">
      <c r="A54" t="s">
        <v>387</v>
      </c>
      <c r="B54">
        <v>20</v>
      </c>
      <c r="C54" t="s">
        <v>388</v>
      </c>
      <c r="D54" t="s">
        <v>300</v>
      </c>
      <c r="E54" t="s">
        <v>301</v>
      </c>
    </row>
    <row r="55" spans="1:5" x14ac:dyDescent="0.25">
      <c r="A55" t="s">
        <v>389</v>
      </c>
      <c r="B55">
        <v>20</v>
      </c>
      <c r="C55" t="s">
        <v>390</v>
      </c>
      <c r="D55" t="s">
        <v>304</v>
      </c>
      <c r="E55" t="s">
        <v>301</v>
      </c>
    </row>
    <row r="56" spans="1:5" x14ac:dyDescent="0.25">
      <c r="A56" t="s">
        <v>391</v>
      </c>
      <c r="B56" t="s">
        <v>337</v>
      </c>
      <c r="C56" t="s">
        <v>337</v>
      </c>
      <c r="D56" t="s">
        <v>337</v>
      </c>
      <c r="E56" t="s">
        <v>337</v>
      </c>
    </row>
    <row r="57" spans="1:5" x14ac:dyDescent="0.25">
      <c r="A57" t="s">
        <v>392</v>
      </c>
      <c r="B57" t="s">
        <v>337</v>
      </c>
      <c r="C57" t="s">
        <v>337</v>
      </c>
      <c r="D57" t="s">
        <v>337</v>
      </c>
      <c r="E57" t="s">
        <v>337</v>
      </c>
    </row>
    <row r="58" spans="1:5" x14ac:dyDescent="0.25">
      <c r="A58" t="s">
        <v>393</v>
      </c>
      <c r="B58">
        <v>20</v>
      </c>
      <c r="C58" t="s">
        <v>394</v>
      </c>
      <c r="D58" t="s">
        <v>304</v>
      </c>
      <c r="E58" t="s">
        <v>301</v>
      </c>
    </row>
    <row r="59" spans="1:5" x14ac:dyDescent="0.25">
      <c r="A59" t="s">
        <v>395</v>
      </c>
      <c r="B59">
        <v>19</v>
      </c>
      <c r="C59" t="s">
        <v>396</v>
      </c>
      <c r="D59" t="s">
        <v>300</v>
      </c>
      <c r="E59" t="s">
        <v>301</v>
      </c>
    </row>
    <row r="60" spans="1:5" x14ac:dyDescent="0.25">
      <c r="A60" t="s">
        <v>397</v>
      </c>
      <c r="B60" t="s">
        <v>337</v>
      </c>
      <c r="C60" t="s">
        <v>337</v>
      </c>
      <c r="D60" t="s">
        <v>337</v>
      </c>
      <c r="E60" t="s">
        <v>337</v>
      </c>
    </row>
    <row r="61" spans="1:5" x14ac:dyDescent="0.25">
      <c r="A61" t="s">
        <v>398</v>
      </c>
      <c r="B61" t="s">
        <v>337</v>
      </c>
      <c r="C61" t="s">
        <v>337</v>
      </c>
      <c r="D61" t="s">
        <v>337</v>
      </c>
      <c r="E61" t="s">
        <v>337</v>
      </c>
    </row>
    <row r="62" spans="1:5" x14ac:dyDescent="0.25">
      <c r="A62" t="s">
        <v>399</v>
      </c>
      <c r="B62">
        <v>20</v>
      </c>
      <c r="C62" t="s">
        <v>400</v>
      </c>
      <c r="D62" t="s">
        <v>300</v>
      </c>
      <c r="E62" t="s">
        <v>301</v>
      </c>
    </row>
    <row r="63" spans="1:5" x14ac:dyDescent="0.25">
      <c r="A63" t="s">
        <v>401</v>
      </c>
      <c r="B63">
        <v>20</v>
      </c>
      <c r="C63" t="s">
        <v>378</v>
      </c>
      <c r="D63" t="s">
        <v>300</v>
      </c>
      <c r="E63" t="s">
        <v>301</v>
      </c>
    </row>
    <row r="64" spans="1:5" x14ac:dyDescent="0.25">
      <c r="A64" t="s">
        <v>402</v>
      </c>
      <c r="B64">
        <v>19</v>
      </c>
      <c r="C64" t="s">
        <v>403</v>
      </c>
      <c r="D64" t="s">
        <v>300</v>
      </c>
      <c r="E64" t="s">
        <v>301</v>
      </c>
    </row>
    <row r="65" spans="1:5" x14ac:dyDescent="0.25">
      <c r="A65" t="s">
        <v>404</v>
      </c>
      <c r="B65">
        <v>20</v>
      </c>
      <c r="C65" t="s">
        <v>351</v>
      </c>
      <c r="D65" t="s">
        <v>300</v>
      </c>
      <c r="E65" t="s">
        <v>301</v>
      </c>
    </row>
    <row r="66" spans="1:5" x14ac:dyDescent="0.25">
      <c r="A66" t="s">
        <v>405</v>
      </c>
      <c r="B66">
        <v>20</v>
      </c>
      <c r="C66" t="s">
        <v>380</v>
      </c>
      <c r="D66" t="s">
        <v>300</v>
      </c>
      <c r="E66" t="s">
        <v>301</v>
      </c>
    </row>
    <row r="67" spans="1:5" x14ac:dyDescent="0.25">
      <c r="A67" t="s">
        <v>406</v>
      </c>
      <c r="B67">
        <v>20</v>
      </c>
      <c r="C67" t="s">
        <v>376</v>
      </c>
      <c r="D67" t="s">
        <v>300</v>
      </c>
      <c r="E67" t="s">
        <v>301</v>
      </c>
    </row>
    <row r="68" spans="1:5" x14ac:dyDescent="0.25">
      <c r="A68" t="s">
        <v>407</v>
      </c>
      <c r="B68">
        <v>20</v>
      </c>
      <c r="C68" t="s">
        <v>358</v>
      </c>
      <c r="D68" t="s">
        <v>300</v>
      </c>
      <c r="E68" t="s">
        <v>301</v>
      </c>
    </row>
    <row r="69" spans="1:5" x14ac:dyDescent="0.25">
      <c r="A69" t="s">
        <v>408</v>
      </c>
      <c r="B69" t="s">
        <v>337</v>
      </c>
      <c r="C69" t="s">
        <v>337</v>
      </c>
      <c r="D69" t="s">
        <v>337</v>
      </c>
      <c r="E69" t="s">
        <v>337</v>
      </c>
    </row>
    <row r="70" spans="1:5" x14ac:dyDescent="0.25">
      <c r="A70" t="s">
        <v>409</v>
      </c>
      <c r="B70" t="s">
        <v>337</v>
      </c>
      <c r="C70" t="s">
        <v>337</v>
      </c>
      <c r="D70" t="s">
        <v>337</v>
      </c>
      <c r="E70" t="s">
        <v>337</v>
      </c>
    </row>
    <row r="71" spans="1:5" x14ac:dyDescent="0.25">
      <c r="A71" t="s">
        <v>410</v>
      </c>
      <c r="B71" t="s">
        <v>337</v>
      </c>
      <c r="C71" t="s">
        <v>337</v>
      </c>
      <c r="D71" t="s">
        <v>337</v>
      </c>
      <c r="E71" t="s">
        <v>337</v>
      </c>
    </row>
    <row r="72" spans="1:5" x14ac:dyDescent="0.25">
      <c r="A72" t="s">
        <v>411</v>
      </c>
      <c r="B72" t="s">
        <v>337</v>
      </c>
      <c r="C72" t="s">
        <v>337</v>
      </c>
      <c r="D72" t="s">
        <v>337</v>
      </c>
      <c r="E72" t="s">
        <v>337</v>
      </c>
    </row>
    <row r="73" spans="1:5" x14ac:dyDescent="0.25">
      <c r="A73" t="s">
        <v>412</v>
      </c>
      <c r="B73" t="s">
        <v>337</v>
      </c>
      <c r="C73" t="s">
        <v>337</v>
      </c>
      <c r="D73" t="s">
        <v>337</v>
      </c>
      <c r="E73" t="s">
        <v>337</v>
      </c>
    </row>
    <row r="74" spans="1:5" x14ac:dyDescent="0.25">
      <c r="A74" t="s">
        <v>413</v>
      </c>
      <c r="B74" t="s">
        <v>337</v>
      </c>
      <c r="C74" t="s">
        <v>337</v>
      </c>
      <c r="D74" t="s">
        <v>337</v>
      </c>
      <c r="E74" t="s">
        <v>337</v>
      </c>
    </row>
    <row r="75" spans="1:5" x14ac:dyDescent="0.25">
      <c r="A75" t="s">
        <v>414</v>
      </c>
      <c r="B75" t="s">
        <v>337</v>
      </c>
      <c r="C75" t="s">
        <v>337</v>
      </c>
      <c r="D75" t="s">
        <v>337</v>
      </c>
      <c r="E75" t="s">
        <v>337</v>
      </c>
    </row>
    <row r="76" spans="1:5" x14ac:dyDescent="0.25">
      <c r="A76" t="s">
        <v>415</v>
      </c>
      <c r="B76">
        <v>20</v>
      </c>
      <c r="C76" t="s">
        <v>416</v>
      </c>
      <c r="D76" t="s">
        <v>300</v>
      </c>
      <c r="E76" t="s">
        <v>301</v>
      </c>
    </row>
    <row r="77" spans="1:5" x14ac:dyDescent="0.25">
      <c r="A77" t="s">
        <v>417</v>
      </c>
      <c r="B77" t="s">
        <v>337</v>
      </c>
      <c r="C77" t="s">
        <v>337</v>
      </c>
      <c r="D77" t="s">
        <v>337</v>
      </c>
      <c r="E77" t="s">
        <v>337</v>
      </c>
    </row>
    <row r="78" spans="1:5" x14ac:dyDescent="0.25">
      <c r="A78" t="s">
        <v>418</v>
      </c>
      <c r="B78" t="s">
        <v>337</v>
      </c>
      <c r="C78" t="s">
        <v>337</v>
      </c>
      <c r="D78" t="s">
        <v>337</v>
      </c>
      <c r="E78" t="s">
        <v>337</v>
      </c>
    </row>
    <row r="79" spans="1:5" x14ac:dyDescent="0.25">
      <c r="A79" t="s">
        <v>419</v>
      </c>
      <c r="B79" t="s">
        <v>337</v>
      </c>
      <c r="C79" t="s">
        <v>337</v>
      </c>
      <c r="D79" t="s">
        <v>337</v>
      </c>
      <c r="E79" t="s">
        <v>337</v>
      </c>
    </row>
    <row r="80" spans="1:5" x14ac:dyDescent="0.25">
      <c r="A80" t="s">
        <v>420</v>
      </c>
      <c r="B80" t="s">
        <v>337</v>
      </c>
      <c r="C80" t="s">
        <v>337</v>
      </c>
      <c r="D80" t="s">
        <v>337</v>
      </c>
      <c r="E80" t="s">
        <v>337</v>
      </c>
    </row>
    <row r="81" spans="1:5" x14ac:dyDescent="0.25">
      <c r="A81" t="s">
        <v>421</v>
      </c>
      <c r="B81" t="s">
        <v>337</v>
      </c>
      <c r="C81" t="s">
        <v>337</v>
      </c>
      <c r="D81" t="s">
        <v>337</v>
      </c>
      <c r="E81" t="s">
        <v>337</v>
      </c>
    </row>
    <row r="82" spans="1:5" x14ac:dyDescent="0.25">
      <c r="A82" t="s">
        <v>422</v>
      </c>
      <c r="B82" t="s">
        <v>337</v>
      </c>
      <c r="C82" t="s">
        <v>337</v>
      </c>
      <c r="D82" t="s">
        <v>337</v>
      </c>
      <c r="E82" t="s">
        <v>337</v>
      </c>
    </row>
    <row r="83" spans="1:5" x14ac:dyDescent="0.25">
      <c r="A83" t="s">
        <v>423</v>
      </c>
      <c r="B83" t="s">
        <v>337</v>
      </c>
      <c r="C83" t="s">
        <v>337</v>
      </c>
      <c r="D83" t="s">
        <v>337</v>
      </c>
      <c r="E83" t="s">
        <v>337</v>
      </c>
    </row>
    <row r="84" spans="1:5" x14ac:dyDescent="0.25">
      <c r="A84" t="s">
        <v>424</v>
      </c>
      <c r="B84" t="s">
        <v>337</v>
      </c>
      <c r="C84" t="s">
        <v>337</v>
      </c>
      <c r="D84" t="s">
        <v>337</v>
      </c>
      <c r="E84" t="s">
        <v>337</v>
      </c>
    </row>
    <row r="85" spans="1:5" x14ac:dyDescent="0.25">
      <c r="A85" t="s">
        <v>425</v>
      </c>
      <c r="B85">
        <v>20</v>
      </c>
      <c r="C85" t="s">
        <v>303</v>
      </c>
      <c r="D85" t="s">
        <v>304</v>
      </c>
      <c r="E85" t="s">
        <v>301</v>
      </c>
    </row>
    <row r="86" spans="1:5" x14ac:dyDescent="0.25">
      <c r="A86" t="s">
        <v>426</v>
      </c>
      <c r="B86" t="s">
        <v>337</v>
      </c>
      <c r="C86" t="s">
        <v>337</v>
      </c>
      <c r="D86" t="s">
        <v>337</v>
      </c>
      <c r="E86" t="s">
        <v>337</v>
      </c>
    </row>
    <row r="87" spans="1:5" x14ac:dyDescent="0.25">
      <c r="A87" t="s">
        <v>427</v>
      </c>
      <c r="B87" t="s">
        <v>337</v>
      </c>
      <c r="C87" t="s">
        <v>337</v>
      </c>
      <c r="D87" t="s">
        <v>337</v>
      </c>
      <c r="E87" t="s">
        <v>337</v>
      </c>
    </row>
    <row r="88" spans="1:5" x14ac:dyDescent="0.25">
      <c r="A88" t="s">
        <v>428</v>
      </c>
      <c r="B88">
        <v>19</v>
      </c>
      <c r="C88" t="s">
        <v>429</v>
      </c>
      <c r="D88" t="s">
        <v>300</v>
      </c>
      <c r="E88" t="s">
        <v>301</v>
      </c>
    </row>
    <row r="89" spans="1:5" x14ac:dyDescent="0.25">
      <c r="A89" t="s">
        <v>430</v>
      </c>
      <c r="B89" t="s">
        <v>337</v>
      </c>
      <c r="C89" t="s">
        <v>337</v>
      </c>
      <c r="D89" t="s">
        <v>337</v>
      </c>
      <c r="E89" t="s">
        <v>337</v>
      </c>
    </row>
    <row r="90" spans="1:5" x14ac:dyDescent="0.25">
      <c r="A90" t="s">
        <v>431</v>
      </c>
      <c r="B90">
        <v>22</v>
      </c>
      <c r="C90" t="s">
        <v>432</v>
      </c>
      <c r="D90" t="s">
        <v>304</v>
      </c>
      <c r="E90" t="s">
        <v>301</v>
      </c>
    </row>
    <row r="91" spans="1:5" x14ac:dyDescent="0.25">
      <c r="A91" t="s">
        <v>433</v>
      </c>
      <c r="B91" t="s">
        <v>337</v>
      </c>
      <c r="C91" t="s">
        <v>337</v>
      </c>
      <c r="D91" t="s">
        <v>337</v>
      </c>
      <c r="E91" t="s">
        <v>337</v>
      </c>
    </row>
    <row r="92" spans="1:5" x14ac:dyDescent="0.25">
      <c r="A92" t="s">
        <v>434</v>
      </c>
      <c r="B92" t="s">
        <v>337</v>
      </c>
      <c r="C92" t="s">
        <v>337</v>
      </c>
      <c r="D92" t="s">
        <v>337</v>
      </c>
      <c r="E92" t="s">
        <v>337</v>
      </c>
    </row>
    <row r="93" spans="1:5" x14ac:dyDescent="0.25">
      <c r="A93" t="s">
        <v>435</v>
      </c>
      <c r="B93">
        <v>20</v>
      </c>
      <c r="C93" t="s">
        <v>366</v>
      </c>
      <c r="D93" t="s">
        <v>300</v>
      </c>
      <c r="E93" t="s">
        <v>301</v>
      </c>
    </row>
    <row r="94" spans="1:5" x14ac:dyDescent="0.25">
      <c r="A94" t="s">
        <v>436</v>
      </c>
      <c r="B94" t="s">
        <v>337</v>
      </c>
      <c r="C94" t="s">
        <v>337</v>
      </c>
      <c r="D94" t="s">
        <v>337</v>
      </c>
      <c r="E94" t="s">
        <v>337</v>
      </c>
    </row>
    <row r="95" spans="1:5" x14ac:dyDescent="0.25">
      <c r="A95" t="s">
        <v>437</v>
      </c>
      <c r="B95" t="s">
        <v>337</v>
      </c>
      <c r="C95" t="s">
        <v>337</v>
      </c>
      <c r="D95" t="s">
        <v>337</v>
      </c>
      <c r="E95" t="s">
        <v>337</v>
      </c>
    </row>
    <row r="96" spans="1:5" x14ac:dyDescent="0.25">
      <c r="A96" t="s">
        <v>438</v>
      </c>
      <c r="B96" t="s">
        <v>337</v>
      </c>
      <c r="C96" t="s">
        <v>337</v>
      </c>
      <c r="D96" t="s">
        <v>337</v>
      </c>
      <c r="E96" t="s">
        <v>337</v>
      </c>
    </row>
    <row r="97" spans="1:5" x14ac:dyDescent="0.25">
      <c r="A97" t="s">
        <v>439</v>
      </c>
      <c r="B97">
        <v>20</v>
      </c>
      <c r="C97" t="s">
        <v>440</v>
      </c>
      <c r="D97" t="s">
        <v>304</v>
      </c>
      <c r="E97" t="s">
        <v>301</v>
      </c>
    </row>
    <row r="98" spans="1:5" x14ac:dyDescent="0.25">
      <c r="A98" t="s">
        <v>441</v>
      </c>
      <c r="B98" t="s">
        <v>337</v>
      </c>
      <c r="C98" t="s">
        <v>337</v>
      </c>
      <c r="D98" t="s">
        <v>337</v>
      </c>
      <c r="E98" t="s">
        <v>337</v>
      </c>
    </row>
    <row r="99" spans="1:5" x14ac:dyDescent="0.25">
      <c r="A99" t="s">
        <v>442</v>
      </c>
      <c r="B99" t="s">
        <v>337</v>
      </c>
      <c r="C99" t="s">
        <v>337</v>
      </c>
      <c r="D99" t="s">
        <v>337</v>
      </c>
      <c r="E99" t="s">
        <v>337</v>
      </c>
    </row>
    <row r="100" spans="1:5" x14ac:dyDescent="0.25">
      <c r="A100" t="s">
        <v>443</v>
      </c>
      <c r="B100" t="s">
        <v>337</v>
      </c>
      <c r="C100" t="s">
        <v>337</v>
      </c>
      <c r="D100" t="s">
        <v>337</v>
      </c>
      <c r="E100" t="s">
        <v>337</v>
      </c>
    </row>
    <row r="101" spans="1:5" x14ac:dyDescent="0.25">
      <c r="A101" t="s">
        <v>444</v>
      </c>
      <c r="B101" t="s">
        <v>337</v>
      </c>
      <c r="C101" t="s">
        <v>337</v>
      </c>
      <c r="D101" t="s">
        <v>337</v>
      </c>
      <c r="E101" t="s">
        <v>337</v>
      </c>
    </row>
    <row r="102" spans="1:5" x14ac:dyDescent="0.25">
      <c r="A102" t="s">
        <v>445</v>
      </c>
      <c r="B102" t="s">
        <v>337</v>
      </c>
      <c r="C102" t="s">
        <v>337</v>
      </c>
      <c r="D102" t="s">
        <v>337</v>
      </c>
      <c r="E102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Appendix C (all data)</vt:lpstr>
      <vt:lpstr>Top 100 (raw)</vt:lpstr>
      <vt:lpstr>Top 100 vs All-time</vt:lpstr>
      <vt:lpstr>Top 100 (log-trans)</vt:lpstr>
      <vt:lpstr>top 100 vs All-time (log)</vt:lpstr>
      <vt:lpstr>Sheet1</vt:lpstr>
      <vt:lpstr>Survey responders</vt:lpstr>
      <vt:lpstr>data age 19-21</vt:lpstr>
      <vt:lpstr>college</vt:lpstr>
      <vt:lpstr>'Top 100 (raw)'!Print_Area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2017-07-21T05:20:06Z</dcterms:modified>
</cp:coreProperties>
</file>