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conversion" sheetId="3" r:id="rId6"/>
  </sheets>
  <definedNames/>
  <calcPr/>
  <extLst>
    <ext uri="GoogleSheetsCustomDataVersion2">
      <go:sheetsCustomData xmlns:go="http://customooxmlschemas.google.com/" r:id="rId7" roundtripDataChecksum="YyFf2S2eAT4HkckCYqHFUYCZjzm06DKiwtg9KWaL9Cg="/>
    </ext>
  </extLst>
</workbook>
</file>

<file path=xl/sharedStrings.xml><?xml version="1.0" encoding="utf-8"?>
<sst xmlns="http://schemas.openxmlformats.org/spreadsheetml/2006/main" count="188" uniqueCount="147">
  <si>
    <t>Sample_name</t>
  </si>
  <si>
    <t>Environment</t>
  </si>
  <si>
    <t>Sample_type</t>
  </si>
  <si>
    <t>Apparent_dominant_ion</t>
  </si>
  <si>
    <t>TOC</t>
  </si>
  <si>
    <t>TOC_supports_life_development</t>
  </si>
  <si>
    <t>C10</t>
  </si>
  <si>
    <t>C11?</t>
  </si>
  <si>
    <t>C12</t>
  </si>
  <si>
    <t>C13</t>
  </si>
  <si>
    <t>me_C13</t>
  </si>
  <si>
    <t>iso_C14?</t>
  </si>
  <si>
    <t>C14</t>
  </si>
  <si>
    <t>iso_C15</t>
  </si>
  <si>
    <t>anteiso_C15</t>
  </si>
  <si>
    <t>C15</t>
  </si>
  <si>
    <t>me_C15?</t>
  </si>
  <si>
    <t>C16_1</t>
  </si>
  <si>
    <t>C16</t>
  </si>
  <si>
    <t>iso_C17?</t>
  </si>
  <si>
    <t>anteiso_C17?</t>
  </si>
  <si>
    <t>C17</t>
  </si>
  <si>
    <t>C18_1</t>
  </si>
  <si>
    <t>C18</t>
  </si>
  <si>
    <t>Sum_C10_C18</t>
  </si>
  <si>
    <t>Biomass_FAME_baseline</t>
  </si>
  <si>
    <t>Bacteria_FAME_baseline</t>
  </si>
  <si>
    <t>Biomass_supports_life</t>
  </si>
  <si>
    <t>Bacteria_presence</t>
  </si>
  <si>
    <t>1S</t>
  </si>
  <si>
    <t>1SS</t>
  </si>
  <si>
    <t>2S</t>
  </si>
  <si>
    <t>2SS</t>
  </si>
  <si>
    <t>7S</t>
  </si>
  <si>
    <t>7SS</t>
  </si>
  <si>
    <t>B</t>
  </si>
  <si>
    <t>4S</t>
  </si>
  <si>
    <t>4SS</t>
  </si>
  <si>
    <t>5S</t>
  </si>
  <si>
    <t>6S</t>
  </si>
  <si>
    <t>6SS</t>
  </si>
  <si>
    <t>ARN</t>
  </si>
  <si>
    <t>LIT_1</t>
  </si>
  <si>
    <t>LIT_2</t>
  </si>
  <si>
    <t>STRY</t>
  </si>
  <si>
    <t>MINI</t>
  </si>
  <si>
    <t>160730.09.S</t>
  </si>
  <si>
    <t>160730.09.I</t>
  </si>
  <si>
    <t>160730.01.S</t>
  </si>
  <si>
    <t>160730.01.I</t>
  </si>
  <si>
    <t>160731.08.S</t>
  </si>
  <si>
    <t>160731.08.I1</t>
  </si>
  <si>
    <t>160731.08.I2</t>
  </si>
  <si>
    <t>160726.06.S</t>
  </si>
  <si>
    <t>160726.06.I</t>
  </si>
  <si>
    <t>160727.02.S</t>
  </si>
  <si>
    <t>160727.02.I</t>
  </si>
  <si>
    <t>160727.05.S</t>
  </si>
  <si>
    <t>160727.05.I</t>
  </si>
  <si>
    <t>160727.03.S</t>
  </si>
  <si>
    <t>160727.03.I</t>
  </si>
  <si>
    <t>160807.04.S</t>
  </si>
  <si>
    <t>160807.04.I</t>
  </si>
  <si>
    <t>160809.03.I</t>
  </si>
  <si>
    <t>160808.12.S</t>
  </si>
  <si>
    <t>160730.04.S</t>
  </si>
  <si>
    <t>PS5G</t>
  </si>
  <si>
    <t>SS12A</t>
  </si>
  <si>
    <t>SSJ5</t>
  </si>
  <si>
    <t>SSJ2</t>
  </si>
  <si>
    <t>SSJ3</t>
  </si>
  <si>
    <t>SSJ4</t>
  </si>
  <si>
    <t>PS5P</t>
  </si>
  <si>
    <t>CIMO</t>
  </si>
  <si>
    <t>MES</t>
  </si>
  <si>
    <t>Environment:</t>
  </si>
  <si>
    <t>0 = Lake</t>
  </si>
  <si>
    <t>1 = Fjord</t>
  </si>
  <si>
    <t>2 = Man-Made Environment</t>
  </si>
  <si>
    <t>3 = Hot-Spring System</t>
  </si>
  <si>
    <t>4 = Mountain</t>
  </si>
  <si>
    <t>5 = Island</t>
  </si>
  <si>
    <t>Sample_type:</t>
  </si>
  <si>
    <t>0 = Lakebed</t>
  </si>
  <si>
    <t>1 = Active Hydrothermal Vent</t>
  </si>
  <si>
    <t>2 = Inactive Hydrothermal Vent</t>
  </si>
  <si>
    <t>3 = Relict Hydrothermal Vent</t>
  </si>
  <si>
    <t>4 = Gossan</t>
  </si>
  <si>
    <t>5 = Precipitate</t>
  </si>
  <si>
    <t>6 = Ooid Sand</t>
  </si>
  <si>
    <t>7 = Shale</t>
  </si>
  <si>
    <t>Apparent dominant ion:</t>
  </si>
  <si>
    <t>0 = Sulfur</t>
  </si>
  <si>
    <t>1 = Iron</t>
  </si>
  <si>
    <t>2 = Magnesium</t>
  </si>
  <si>
    <t>3 = Unknown</t>
  </si>
  <si>
    <t>0 = No</t>
  </si>
  <si>
    <t>1 = Yes</t>
  </si>
  <si>
    <t>Biomass_supports_life &amp; Bacteria_presence</t>
  </si>
  <si>
    <t>0 = low to no microbial input</t>
  </si>
  <si>
    <t>1 = suggests microbial presence</t>
  </si>
  <si>
    <t>2 = strong evidence of recent or active microbial life</t>
  </si>
  <si>
    <t>-------------------------------------------------------</t>
  </si>
  <si>
    <t>FAMEs in pg of lipid per mg of sample</t>
  </si>
  <si>
    <t>Biomass baseline includes C16 and C18 FAME abundance total</t>
  </si>
  <si>
    <t>Bacteria present includes C16:1, C18:1, iso-C15, anteiso-C15, and iso-C17</t>
  </si>
  <si>
    <t>&lt;10 pg/mg → Could be background, ancient, or abiotic origin.</t>
  </si>
  <si>
    <t>10–100 pg/mg → Suggests microbial residues, possibly viable.</t>
  </si>
  <si>
    <t>&gt;100 pg/mg → Strong indicator of recent or active microbial life.</t>
  </si>
  <si>
    <t>Meyers, P.A. &amp; Ishiwatari, R. (1993) – Organic matter accumulation in modern lake environments: signatures of climate and paleoclimate.</t>
  </si>
  <si>
    <t>Notes that TOC &gt; 2% in sediments reflects biologically productive systems.</t>
  </si>
  <si>
    <t>Burdige, D.J. (2006) – Geochemistry of Marine Sediments.</t>
  </si>
  <si>
    <t>Mentions TOC in the range of 0.5–5% as typical of continental margin sediments with active organic degradation.</t>
  </si>
  <si>
    <t>Zhu et al., 2015, Applied Geochemistry:</t>
  </si>
  <si>
    <t>TOC values &gt;1% in lakebed sediments can indicate conditions favorable to microbial preservation and anaerobic degradation.</t>
  </si>
  <si>
    <t>Kaur et al., 2017 (Lake sediments, India):</t>
  </si>
  <si>
    <t>Detected microbial FAMEs ranging from 20–500 pg/mg indicating active bacterial communities.</t>
  </si>
  <si>
    <t>Fredrickson et al., 1995 (Deep subsurface sediments):</t>
  </si>
  <si>
    <t>Found ~10–100 pg/mg associated with viable but dormant microbial populations.</t>
  </si>
  <si>
    <t>NASA Astrobiology Field Labs:</t>
  </si>
  <si>
    <t>Often use &gt;10–50 pg/mg as a threshold for potential life presence in Mars analogs (e.g., Atacama Desert).</t>
  </si>
  <si>
    <t>Williams et al., 2020</t>
  </si>
  <si>
    <t>Recovery of Fatty Acids from Mineralogic Mars Analogs by TMAH Thermochemolysis for the Sample Analysis at Mars Wet Chemistry Experiment on the Curiosity Rover</t>
  </si>
  <si>
    <t>Williams et al., 2021</t>
  </si>
  <si>
    <t>Fatty Acid Preservation in Modern and Relict Hot-Spring Deposits in Iceland, with Implications for Organics Detection on Mars</t>
  </si>
  <si>
    <t>ng lipid / mg TOC</t>
  </si>
  <si>
    <t>IC160730.09.S</t>
  </si>
  <si>
    <t>IC160730.09.I</t>
  </si>
  <si>
    <t>IC160730.01.S</t>
  </si>
  <si>
    <t>IC160730.01.I</t>
  </si>
  <si>
    <t>IC160731.08.S</t>
  </si>
  <si>
    <t>IC160731.08.I1</t>
  </si>
  <si>
    <t>IC160731.08.I2</t>
  </si>
  <si>
    <t>IC160726.06.S</t>
  </si>
  <si>
    <t>IC160726.06.I</t>
  </si>
  <si>
    <t>IC160727.02.S</t>
  </si>
  <si>
    <t>IC160727.02.I</t>
  </si>
  <si>
    <t>IC160727.05.S</t>
  </si>
  <si>
    <t>IC160727.05.I</t>
  </si>
  <si>
    <t>IC160727.03.S</t>
  </si>
  <si>
    <t>IC160727.03.I</t>
  </si>
  <si>
    <t>IC160807.04.S</t>
  </si>
  <si>
    <t>IC160807.04.I</t>
  </si>
  <si>
    <t>IC160809.03.I</t>
  </si>
  <si>
    <t>IC160808.12.S</t>
  </si>
  <si>
    <t>pg lipid / mg sample</t>
  </si>
  <si>
    <t>Conversion equation = (ng lipid/mg TOC) * (TOC %/100) * 1000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</si>
</sst>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1"/>
    </xf>
    <xf borderId="0" fillId="0" fontId="4" numFmtId="0" xfId="0" applyAlignment="1" applyFont="1">
      <alignment horizontal="left" readingOrder="1"/>
    </xf>
    <xf borderId="0" fillId="0" fontId="4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1.25"/>
    <col customWidth="1" min="3" max="3" width="11.75"/>
    <col customWidth="1" min="4" max="4" width="20.5"/>
    <col customWidth="1" min="5" max="5" width="4.88"/>
    <col customWidth="1" min="6" max="6" width="27.75"/>
    <col customWidth="1" min="7" max="7" width="5.63"/>
    <col customWidth="1" min="8" max="8" width="5.25"/>
    <col customWidth="1" min="9" max="9" width="5.63"/>
    <col customWidth="1" min="10" max="10" width="4.38"/>
    <col customWidth="1" min="11" max="11" width="7.88"/>
    <col customWidth="1" min="12" max="12" width="8.75"/>
    <col customWidth="1" min="13" max="13" width="7.63"/>
    <col customWidth="1" min="14" max="14" width="7.75"/>
    <col customWidth="1" min="15" max="15" width="11.25"/>
    <col customWidth="1" min="16" max="16" width="5.63"/>
    <col customWidth="1" min="17" max="17" width="9.0"/>
    <col customWidth="1" min="18" max="18" width="6.38"/>
    <col customWidth="1" min="19" max="19" width="5.63"/>
    <col customWidth="1" min="20" max="20" width="8.75"/>
    <col customWidth="1" min="21" max="21" width="12.25"/>
    <col customWidth="1" min="22" max="22" width="4.38"/>
    <col customWidth="1" min="23" max="23" width="6.38"/>
    <col customWidth="1" min="24" max="24" width="5.63"/>
    <col customWidth="1" min="25" max="25" width="13.5"/>
    <col customWidth="1" min="26" max="26" width="21.88"/>
    <col customWidth="1" min="27" max="27" width="21.63"/>
    <col customWidth="1" min="28" max="29" width="16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>
      <c r="A2" s="3" t="s">
        <v>29</v>
      </c>
      <c r="B2" s="4">
        <v>0.0</v>
      </c>
      <c r="C2" s="4">
        <v>0.0</v>
      </c>
      <c r="D2" s="4">
        <v>0.0</v>
      </c>
      <c r="E2" s="1">
        <v>0.07</v>
      </c>
      <c r="F2" s="2">
        <f t="shared" ref="F2:F47" si="2">IF(E2&gt;0.5, 1, 0)</f>
        <v>0</v>
      </c>
      <c r="G2" s="5">
        <v>8.215673664136283</v>
      </c>
      <c r="H2" s="5">
        <v>0.0</v>
      </c>
      <c r="I2" s="5">
        <v>11.3</v>
      </c>
      <c r="J2" s="5">
        <v>0.0</v>
      </c>
      <c r="K2" s="5">
        <v>0.0</v>
      </c>
      <c r="L2" s="5">
        <v>0.0</v>
      </c>
      <c r="M2" s="5">
        <v>6.2</v>
      </c>
      <c r="N2" s="5">
        <v>3.399102038833083</v>
      </c>
      <c r="O2" s="5">
        <v>2.0314848411016593</v>
      </c>
      <c r="P2" s="5">
        <v>0.0</v>
      </c>
      <c r="Q2" s="5">
        <v>0.0</v>
      </c>
      <c r="R2" s="5">
        <v>8.4</v>
      </c>
      <c r="S2" s="5">
        <v>26.0</v>
      </c>
      <c r="T2" s="5">
        <v>0.0</v>
      </c>
      <c r="U2" s="5">
        <v>0.0</v>
      </c>
      <c r="V2" s="5">
        <v>0.0</v>
      </c>
      <c r="W2" s="5">
        <v>0.0</v>
      </c>
      <c r="X2" s="5">
        <v>4.2</v>
      </c>
      <c r="Y2" s="5">
        <f t="shared" ref="Y2:Y18" si="3">SUM(G2:X2)</f>
        <v>69.74626054</v>
      </c>
      <c r="Z2" s="5">
        <f t="shared" ref="Z2:Z37" si="4">X2+S2</f>
        <v>30.2</v>
      </c>
      <c r="AA2" s="5">
        <f t="shared" ref="AA2:AA37" si="5">N2+O2+R2+T2+W2</f>
        <v>13.83058688</v>
      </c>
      <c r="AB2" s="5">
        <f t="shared" ref="AB2:AC2" si="1">IFS(Z2&lt;10, 0, AND(Z2&gt;10,Z2&lt;100), 1, Z2&gt;100, 2)</f>
        <v>1</v>
      </c>
      <c r="AC2" s="5">
        <f t="shared" si="1"/>
        <v>1</v>
      </c>
    </row>
    <row r="3">
      <c r="A3" s="3" t="s">
        <v>30</v>
      </c>
      <c r="B3" s="4">
        <v>0.0</v>
      </c>
      <c r="C3" s="4">
        <v>0.0</v>
      </c>
      <c r="D3" s="4">
        <v>0.0</v>
      </c>
      <c r="E3" s="1">
        <v>0.049999999999999996</v>
      </c>
      <c r="F3" s="2">
        <f t="shared" si="2"/>
        <v>0</v>
      </c>
      <c r="G3" s="5">
        <v>59.132878916582065</v>
      </c>
      <c r="H3" s="5">
        <v>70.13936367842763</v>
      </c>
      <c r="I3" s="5">
        <v>0.0</v>
      </c>
      <c r="J3" s="5">
        <v>0.0</v>
      </c>
      <c r="K3" s="5">
        <v>0.0</v>
      </c>
      <c r="L3" s="5">
        <v>0.0</v>
      </c>
      <c r="M3" s="5">
        <v>13.74012150008172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57.49269687364037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f t="shared" si="3"/>
        <v>200.505061</v>
      </c>
      <c r="Z3" s="5">
        <f t="shared" si="4"/>
        <v>57.49269687</v>
      </c>
      <c r="AA3" s="5">
        <f t="shared" si="5"/>
        <v>0</v>
      </c>
      <c r="AB3" s="5">
        <f t="shared" ref="AB3:AC3" si="6">IFS(Z3&lt;10, 0, AND(Z3&gt;10,Z3&lt;100), 1, Z3&gt;100, 2)</f>
        <v>1</v>
      </c>
      <c r="AC3" s="5">
        <f t="shared" si="6"/>
        <v>0</v>
      </c>
    </row>
    <row r="4">
      <c r="A4" s="3" t="s">
        <v>31</v>
      </c>
      <c r="B4" s="4">
        <v>0.0</v>
      </c>
      <c r="C4" s="4">
        <v>0.0</v>
      </c>
      <c r="D4" s="4">
        <v>1.0</v>
      </c>
      <c r="E4" s="1">
        <v>0.08</v>
      </c>
      <c r="F4" s="2">
        <f t="shared" si="2"/>
        <v>0</v>
      </c>
      <c r="G4" s="5">
        <v>93.92009516775494</v>
      </c>
      <c r="H4" s="5">
        <v>0.0</v>
      </c>
      <c r="I4" s="5">
        <v>151.1361825827387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211.39365670416674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f t="shared" si="3"/>
        <v>456.4499345</v>
      </c>
      <c r="Z4" s="5">
        <f t="shared" si="4"/>
        <v>211.3936567</v>
      </c>
      <c r="AA4" s="5">
        <f t="shared" si="5"/>
        <v>0</v>
      </c>
      <c r="AB4" s="5">
        <f t="shared" ref="AB4:AC4" si="7">IFS(Z4&lt;10, 0, AND(Z4&gt;10,Z4&lt;100), 1, Z4&gt;100, 2)</f>
        <v>2</v>
      </c>
      <c r="AC4" s="5">
        <f t="shared" si="7"/>
        <v>0</v>
      </c>
    </row>
    <row r="5">
      <c r="A5" s="3" t="s">
        <v>32</v>
      </c>
      <c r="B5" s="4">
        <v>0.0</v>
      </c>
      <c r="C5" s="4">
        <v>0.0</v>
      </c>
      <c r="D5" s="4">
        <v>1.0</v>
      </c>
      <c r="E5" s="1">
        <v>0.06</v>
      </c>
      <c r="F5" s="2">
        <f t="shared" si="2"/>
        <v>0</v>
      </c>
      <c r="G5" s="5">
        <v>135.18484980292422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f t="shared" si="3"/>
        <v>135.1848498</v>
      </c>
      <c r="Z5" s="5">
        <f t="shared" si="4"/>
        <v>0</v>
      </c>
      <c r="AA5" s="5">
        <f t="shared" si="5"/>
        <v>0</v>
      </c>
      <c r="AB5" s="5">
        <f t="shared" ref="AB5:AC5" si="8">IFS(Z5&lt;10, 0, AND(Z5&gt;10,Z5&lt;100), 1, Z5&gt;100, 2)</f>
        <v>0</v>
      </c>
      <c r="AC5" s="5">
        <f t="shared" si="8"/>
        <v>0</v>
      </c>
    </row>
    <row r="6">
      <c r="A6" s="3" t="s">
        <v>33</v>
      </c>
      <c r="B6" s="4">
        <v>0.0</v>
      </c>
      <c r="C6" s="4">
        <v>0.0</v>
      </c>
      <c r="D6" s="4">
        <v>0.0</v>
      </c>
      <c r="E6" s="1">
        <v>0.09</v>
      </c>
      <c r="F6" s="2">
        <f t="shared" si="2"/>
        <v>0</v>
      </c>
      <c r="G6" s="5">
        <v>120.80653572049364</v>
      </c>
      <c r="H6" s="5">
        <v>0.0</v>
      </c>
      <c r="I6" s="5">
        <v>72.75707084502496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52.34536018474833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f t="shared" si="3"/>
        <v>245.9089668</v>
      </c>
      <c r="Z6" s="5">
        <f t="shared" si="4"/>
        <v>52.34536018</v>
      </c>
      <c r="AA6" s="5">
        <f t="shared" si="5"/>
        <v>0</v>
      </c>
      <c r="AB6" s="5">
        <f t="shared" ref="AB6:AC6" si="9">IFS(Z6&lt;10, 0, AND(Z6&gt;10,Z6&lt;100), 1, Z6&gt;100, 2)</f>
        <v>1</v>
      </c>
      <c r="AC6" s="5">
        <f t="shared" si="9"/>
        <v>0</v>
      </c>
    </row>
    <row r="7">
      <c r="A7" s="3" t="s">
        <v>34</v>
      </c>
      <c r="B7" s="4">
        <v>0.0</v>
      </c>
      <c r="C7" s="4">
        <v>0.0</v>
      </c>
      <c r="D7" s="4">
        <v>0.0</v>
      </c>
      <c r="E7" s="1">
        <v>0.1</v>
      </c>
      <c r="F7" s="2">
        <f t="shared" si="2"/>
        <v>0</v>
      </c>
      <c r="G7" s="5">
        <v>22.715409747327314</v>
      </c>
      <c r="H7" s="5">
        <v>0.0</v>
      </c>
      <c r="I7" s="5">
        <v>42.51755476937683</v>
      </c>
      <c r="J7" s="5">
        <v>0.0</v>
      </c>
      <c r="K7" s="5">
        <v>0.0</v>
      </c>
      <c r="L7" s="5">
        <v>0.0</v>
      </c>
      <c r="M7" s="5">
        <v>28.031782241382636</v>
      </c>
      <c r="N7" s="5">
        <v>19.332263614746648</v>
      </c>
      <c r="O7" s="5">
        <v>19.1577362348913</v>
      </c>
      <c r="P7" s="5">
        <v>0.0</v>
      </c>
      <c r="Q7" s="5">
        <v>0.0</v>
      </c>
      <c r="R7" s="5">
        <v>0.0</v>
      </c>
      <c r="S7" s="5">
        <v>46.424283041523545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f t="shared" si="3"/>
        <v>178.1790296</v>
      </c>
      <c r="Z7" s="5">
        <f t="shared" si="4"/>
        <v>46.42428304</v>
      </c>
      <c r="AA7" s="5">
        <f t="shared" si="5"/>
        <v>38.48999985</v>
      </c>
      <c r="AB7" s="5">
        <f t="shared" ref="AB7:AC7" si="10">IFS(Z7&lt;10, 0, AND(Z7&gt;10,Z7&lt;100), 1, Z7&gt;100, 2)</f>
        <v>1</v>
      </c>
      <c r="AC7" s="5">
        <f t="shared" si="10"/>
        <v>1</v>
      </c>
    </row>
    <row r="8">
      <c r="A8" s="3" t="s">
        <v>35</v>
      </c>
      <c r="B8" s="4">
        <v>0.0</v>
      </c>
      <c r="C8" s="4">
        <v>0.0</v>
      </c>
      <c r="D8" s="4">
        <v>0.0</v>
      </c>
      <c r="E8" s="1">
        <v>0.060000000000000005</v>
      </c>
      <c r="F8" s="2">
        <f t="shared" si="2"/>
        <v>0</v>
      </c>
      <c r="G8" s="5">
        <v>69.98737954416626</v>
      </c>
      <c r="H8" s="5">
        <v>0.0</v>
      </c>
      <c r="I8" s="5">
        <v>128.9118065433855</v>
      </c>
      <c r="J8" s="5">
        <v>0.0</v>
      </c>
      <c r="K8" s="5">
        <v>0.0</v>
      </c>
      <c r="L8" s="5">
        <v>0.0</v>
      </c>
      <c r="M8" s="5">
        <v>115.04133734050632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226.90750703216082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f t="shared" si="3"/>
        <v>540.8480305</v>
      </c>
      <c r="Z8" s="5">
        <f t="shared" si="4"/>
        <v>226.907507</v>
      </c>
      <c r="AA8" s="5">
        <f t="shared" si="5"/>
        <v>0</v>
      </c>
      <c r="AB8" s="5">
        <f t="shared" ref="AB8:AC8" si="11">IFS(Z8&lt;10, 0, AND(Z8&gt;10,Z8&lt;100), 1, Z8&gt;100, 2)</f>
        <v>2</v>
      </c>
      <c r="AC8" s="5">
        <f t="shared" si="11"/>
        <v>0</v>
      </c>
    </row>
    <row r="9">
      <c r="A9" s="3" t="s">
        <v>36</v>
      </c>
      <c r="B9" s="4">
        <v>0.0</v>
      </c>
      <c r="C9" s="4">
        <v>0.0</v>
      </c>
      <c r="D9" s="4">
        <v>0.0</v>
      </c>
      <c r="E9" s="1">
        <v>0.08</v>
      </c>
      <c r="F9" s="2">
        <f t="shared" si="2"/>
        <v>0</v>
      </c>
      <c r="G9" s="5">
        <v>5.878567486382307</v>
      </c>
      <c r="H9" s="5">
        <v>0.0</v>
      </c>
      <c r="I9" s="5">
        <v>12.669853035812839</v>
      </c>
      <c r="J9" s="5">
        <v>0.0</v>
      </c>
      <c r="K9" s="5">
        <v>0.0</v>
      </c>
      <c r="L9" s="5">
        <v>0.0</v>
      </c>
      <c r="M9" s="5">
        <v>11.200429309069808</v>
      </c>
      <c r="N9" s="5">
        <v>4.885572117597527</v>
      </c>
      <c r="O9" s="5">
        <v>2.9467006681776833</v>
      </c>
      <c r="P9" s="5">
        <v>1.4519721385394326</v>
      </c>
      <c r="Q9" s="5">
        <v>0.0</v>
      </c>
      <c r="R9" s="5">
        <v>11.322590426495</v>
      </c>
      <c r="S9" s="5">
        <v>31.17988006396007</v>
      </c>
      <c r="T9" s="5">
        <v>0.0</v>
      </c>
      <c r="U9" s="5">
        <v>0.0</v>
      </c>
      <c r="V9" s="5">
        <v>0.0</v>
      </c>
      <c r="W9" s="5">
        <v>2.289648372312183</v>
      </c>
      <c r="X9" s="5">
        <v>3.0374489268363973</v>
      </c>
      <c r="Y9" s="5">
        <f t="shared" si="3"/>
        <v>86.86266255</v>
      </c>
      <c r="Z9" s="5">
        <f t="shared" si="4"/>
        <v>34.21732899</v>
      </c>
      <c r="AA9" s="5">
        <f t="shared" si="5"/>
        <v>21.44451158</v>
      </c>
      <c r="AB9" s="5">
        <f t="shared" ref="AB9:AC9" si="12">IFS(Z9&lt;10, 0, AND(Z9&gt;10,Z9&lt;100), 1, Z9&gt;100, 2)</f>
        <v>1</v>
      </c>
      <c r="AC9" s="5">
        <f t="shared" si="12"/>
        <v>1</v>
      </c>
    </row>
    <row r="10">
      <c r="A10" s="3" t="s">
        <v>37</v>
      </c>
      <c r="B10" s="4">
        <v>0.0</v>
      </c>
      <c r="C10" s="4">
        <v>0.0</v>
      </c>
      <c r="D10" s="4">
        <v>0.0</v>
      </c>
      <c r="E10" s="1">
        <v>0.12</v>
      </c>
      <c r="F10" s="2">
        <f t="shared" si="2"/>
        <v>0</v>
      </c>
      <c r="G10" s="5">
        <v>9.065822079361496</v>
      </c>
      <c r="H10" s="5">
        <v>0.0</v>
      </c>
      <c r="I10" s="5">
        <v>7.074589758015342</v>
      </c>
      <c r="J10" s="5">
        <v>0.0</v>
      </c>
      <c r="K10" s="5">
        <v>0.0</v>
      </c>
      <c r="L10" s="5">
        <v>0.0</v>
      </c>
      <c r="M10" s="5">
        <v>3.1883780372007915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7.632054597224033</v>
      </c>
      <c r="T10" s="5">
        <v>0.0</v>
      </c>
      <c r="U10" s="5">
        <v>0.0</v>
      </c>
      <c r="V10" s="5">
        <v>0.0</v>
      </c>
      <c r="W10" s="5">
        <v>0.0</v>
      </c>
      <c r="X10" s="5">
        <v>3.5593528402713237</v>
      </c>
      <c r="Y10" s="5">
        <f t="shared" si="3"/>
        <v>30.52019731</v>
      </c>
      <c r="Z10" s="5">
        <f t="shared" si="4"/>
        <v>11.19140744</v>
      </c>
      <c r="AA10" s="5">
        <f t="shared" si="5"/>
        <v>0</v>
      </c>
      <c r="AB10" s="5">
        <f t="shared" ref="AB10:AC10" si="13">IFS(Z10&lt;10, 0, AND(Z10&gt;10,Z10&lt;100), 1, Z10&gt;100, 2)</f>
        <v>1</v>
      </c>
      <c r="AC10" s="5">
        <f t="shared" si="13"/>
        <v>0</v>
      </c>
    </row>
    <row r="11">
      <c r="A11" s="3" t="s">
        <v>38</v>
      </c>
      <c r="B11" s="4">
        <v>0.0</v>
      </c>
      <c r="C11" s="4">
        <v>0.0</v>
      </c>
      <c r="D11" s="4">
        <v>1.0</v>
      </c>
      <c r="E11" s="1">
        <v>0.33</v>
      </c>
      <c r="F11" s="2">
        <f t="shared" si="2"/>
        <v>0</v>
      </c>
      <c r="G11" s="5">
        <v>24.93814988588758</v>
      </c>
      <c r="H11" s="5">
        <v>0.0</v>
      </c>
      <c r="I11" s="5">
        <v>38.37676814419596</v>
      </c>
      <c r="J11" s="5">
        <v>8.289002492975872</v>
      </c>
      <c r="K11" s="5">
        <v>10.415978044650581</v>
      </c>
      <c r="L11" s="5">
        <v>0.0</v>
      </c>
      <c r="M11" s="5">
        <v>116.94899622076942</v>
      </c>
      <c r="N11" s="5">
        <v>16.818794671046998</v>
      </c>
      <c r="O11" s="5">
        <v>11.939155219306137</v>
      </c>
      <c r="P11" s="5">
        <v>16.698399828499372</v>
      </c>
      <c r="Q11" s="5">
        <v>6.623540504400395</v>
      </c>
      <c r="R11" s="5">
        <v>97.45780087802135</v>
      </c>
      <c r="S11" s="5">
        <v>264.04048302118963</v>
      </c>
      <c r="T11" s="5">
        <v>0.0</v>
      </c>
      <c r="U11" s="5">
        <v>0.0</v>
      </c>
      <c r="V11" s="5">
        <v>0.0</v>
      </c>
      <c r="W11" s="5">
        <v>10.782635065136528</v>
      </c>
      <c r="X11" s="5">
        <v>25.416080927516035</v>
      </c>
      <c r="Y11" s="5">
        <f t="shared" si="3"/>
        <v>648.7457849</v>
      </c>
      <c r="Z11" s="5">
        <f t="shared" si="4"/>
        <v>289.4565639</v>
      </c>
      <c r="AA11" s="5">
        <f t="shared" si="5"/>
        <v>136.9983858</v>
      </c>
      <c r="AB11" s="5">
        <f t="shared" ref="AB11:AC11" si="14">IFS(Z11&lt;10, 0, AND(Z11&gt;10,Z11&lt;100), 1, Z11&gt;100, 2)</f>
        <v>2</v>
      </c>
      <c r="AC11" s="5">
        <f t="shared" si="14"/>
        <v>2</v>
      </c>
    </row>
    <row r="12">
      <c r="A12" s="3" t="s">
        <v>39</v>
      </c>
      <c r="B12" s="4">
        <v>0.0</v>
      </c>
      <c r="C12" s="4">
        <v>0.0</v>
      </c>
      <c r="D12" s="4">
        <v>0.0</v>
      </c>
      <c r="E12" s="1">
        <v>0.07</v>
      </c>
      <c r="F12" s="2">
        <f t="shared" si="2"/>
        <v>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f t="shared" si="3"/>
        <v>0</v>
      </c>
      <c r="Z12" s="5">
        <f t="shared" si="4"/>
        <v>0</v>
      </c>
      <c r="AA12" s="5">
        <f t="shared" si="5"/>
        <v>0</v>
      </c>
      <c r="AB12" s="5">
        <f t="shared" ref="AB12:AC12" si="15">IFS(Z12&lt;10, 0, AND(Z12&gt;10,Z12&lt;100), 1, Z12&gt;100, 2)</f>
        <v>0</v>
      </c>
      <c r="AC12" s="5">
        <f t="shared" si="15"/>
        <v>0</v>
      </c>
    </row>
    <row r="13">
      <c r="A13" s="3" t="s">
        <v>40</v>
      </c>
      <c r="B13" s="4">
        <v>0.0</v>
      </c>
      <c r="C13" s="4">
        <v>0.0</v>
      </c>
      <c r="D13" s="4">
        <v>0.0</v>
      </c>
      <c r="E13" s="1">
        <v>0.06</v>
      </c>
      <c r="F13" s="2">
        <f t="shared" si="2"/>
        <v>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f t="shared" si="3"/>
        <v>0</v>
      </c>
      <c r="Z13" s="5">
        <f t="shared" si="4"/>
        <v>0</v>
      </c>
      <c r="AA13" s="5">
        <f t="shared" si="5"/>
        <v>0</v>
      </c>
      <c r="AB13" s="5">
        <f t="shared" ref="AB13:AC13" si="16">IFS(Z13&lt;10, 0, AND(Z13&gt;10,Z13&lt;100), 1, Z13&gt;100, 2)</f>
        <v>0</v>
      </c>
      <c r="AC13" s="5">
        <f t="shared" si="16"/>
        <v>0</v>
      </c>
    </row>
    <row r="14">
      <c r="A14" s="3" t="s">
        <v>41</v>
      </c>
      <c r="B14" s="4">
        <v>1.0</v>
      </c>
      <c r="C14" s="3">
        <v>2.0</v>
      </c>
      <c r="D14" s="4">
        <v>2.0</v>
      </c>
      <c r="E14" s="1">
        <v>0.33999999999999997</v>
      </c>
      <c r="F14" s="2">
        <f t="shared" si="2"/>
        <v>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f t="shared" si="3"/>
        <v>0</v>
      </c>
      <c r="Z14" s="5">
        <f t="shared" si="4"/>
        <v>0</v>
      </c>
      <c r="AA14" s="5">
        <f t="shared" si="5"/>
        <v>0</v>
      </c>
      <c r="AB14" s="5">
        <f t="shared" ref="AB14:AC14" si="17">IFS(Z14&lt;10, 0, AND(Z14&gt;10,Z14&lt;100), 1, Z14&gt;100, 2)</f>
        <v>0</v>
      </c>
      <c r="AC14" s="5">
        <f t="shared" si="17"/>
        <v>0</v>
      </c>
    </row>
    <row r="15">
      <c r="A15" s="3" t="s">
        <v>42</v>
      </c>
      <c r="B15" s="4">
        <v>0.0</v>
      </c>
      <c r="C15" s="4">
        <v>0.0</v>
      </c>
      <c r="D15" s="4">
        <v>3.0</v>
      </c>
      <c r="E15" s="1">
        <v>0.12000000000000001</v>
      </c>
      <c r="F15" s="2">
        <f t="shared" si="2"/>
        <v>0</v>
      </c>
      <c r="G15" s="5">
        <v>5.027621478445404</v>
      </c>
      <c r="H15" s="5">
        <v>0.0</v>
      </c>
      <c r="I15" s="5">
        <v>28.783767124225882</v>
      </c>
      <c r="J15" s="5">
        <v>1.4022548704765991</v>
      </c>
      <c r="K15" s="5">
        <v>3.4366405544893213</v>
      </c>
      <c r="L15" s="5">
        <v>0.0</v>
      </c>
      <c r="M15" s="5">
        <v>101.53867539676862</v>
      </c>
      <c r="N15" s="5">
        <v>7.50744123491777</v>
      </c>
      <c r="O15" s="5">
        <v>4.791206583495297</v>
      </c>
      <c r="P15" s="5">
        <v>7.5449835143733655</v>
      </c>
      <c r="Q15" s="5">
        <v>2.224126393693709</v>
      </c>
      <c r="R15" s="5">
        <v>105.65107698145867</v>
      </c>
      <c r="S15" s="5">
        <v>334.36371670595923</v>
      </c>
      <c r="T15" s="5">
        <v>3.088613477373927</v>
      </c>
      <c r="U15" s="5">
        <v>2.228185018499719</v>
      </c>
      <c r="V15" s="5">
        <v>2.4006765727551618</v>
      </c>
      <c r="W15" s="5">
        <v>7.7550173480844045</v>
      </c>
      <c r="X15" s="5">
        <v>16.074183544204256</v>
      </c>
      <c r="Y15" s="5">
        <f t="shared" si="3"/>
        <v>633.8181868</v>
      </c>
      <c r="Z15" s="5">
        <f t="shared" si="4"/>
        <v>350.4379003</v>
      </c>
      <c r="AA15" s="5">
        <f t="shared" si="5"/>
        <v>128.7933556</v>
      </c>
      <c r="AB15" s="5">
        <f t="shared" ref="AB15:AC15" si="18">IFS(Z15&lt;10, 0, AND(Z15&gt;10,Z15&lt;100), 1, Z15&gt;100, 2)</f>
        <v>2</v>
      </c>
      <c r="AC15" s="5">
        <f t="shared" si="18"/>
        <v>2</v>
      </c>
    </row>
    <row r="16">
      <c r="A16" s="3" t="s">
        <v>43</v>
      </c>
      <c r="B16" s="4">
        <v>0.0</v>
      </c>
      <c r="C16" s="4">
        <v>0.0</v>
      </c>
      <c r="D16" s="4">
        <v>3.0</v>
      </c>
      <c r="E16" s="1">
        <v>0.15000000000000002</v>
      </c>
      <c r="F16" s="2">
        <f t="shared" si="2"/>
        <v>0</v>
      </c>
      <c r="G16" s="5">
        <v>9.760413811455699</v>
      </c>
      <c r="H16" s="5">
        <v>0.0</v>
      </c>
      <c r="I16" s="5">
        <v>17.626103747180835</v>
      </c>
      <c r="J16" s="5">
        <v>0.0</v>
      </c>
      <c r="K16" s="5">
        <v>0.0</v>
      </c>
      <c r="L16" s="5">
        <v>0.0</v>
      </c>
      <c r="M16" s="5">
        <v>102.34800012600148</v>
      </c>
      <c r="N16" s="5">
        <v>8.660251561031501</v>
      </c>
      <c r="O16" s="5">
        <v>4.428858290169204</v>
      </c>
      <c r="P16" s="5">
        <v>7.451953704796378</v>
      </c>
      <c r="Q16" s="5">
        <v>0.0</v>
      </c>
      <c r="R16" s="5">
        <v>110.64623248497033</v>
      </c>
      <c r="S16" s="5">
        <v>468.3023979305666</v>
      </c>
      <c r="T16" s="5">
        <v>0.0</v>
      </c>
      <c r="U16" s="5">
        <v>0.0</v>
      </c>
      <c r="V16" s="5">
        <v>0.0</v>
      </c>
      <c r="W16" s="5">
        <v>0.0</v>
      </c>
      <c r="X16" s="5">
        <v>9.73690607106202</v>
      </c>
      <c r="Y16" s="5">
        <f t="shared" si="3"/>
        <v>738.9611177</v>
      </c>
      <c r="Z16" s="5">
        <f t="shared" si="4"/>
        <v>478.039304</v>
      </c>
      <c r="AA16" s="5">
        <f t="shared" si="5"/>
        <v>123.7353423</v>
      </c>
      <c r="AB16" s="5">
        <f t="shared" ref="AB16:AC16" si="19">IFS(Z16&lt;10, 0, AND(Z16&gt;10,Z16&lt;100), 1, Z16&gt;100, 2)</f>
        <v>2</v>
      </c>
      <c r="AC16" s="5">
        <f t="shared" si="19"/>
        <v>2</v>
      </c>
    </row>
    <row r="17">
      <c r="A17" s="3" t="s">
        <v>44</v>
      </c>
      <c r="B17" s="4">
        <v>1.0</v>
      </c>
      <c r="C17" s="4">
        <v>1.0</v>
      </c>
      <c r="D17" s="4">
        <v>2.0</v>
      </c>
      <c r="E17" s="1">
        <v>0.30000000000000004</v>
      </c>
      <c r="F17" s="2">
        <f t="shared" si="2"/>
        <v>0</v>
      </c>
      <c r="G17" s="5">
        <v>45.79020732877668</v>
      </c>
      <c r="H17" s="5">
        <v>0.0</v>
      </c>
      <c r="I17" s="5">
        <v>40.20715646029061</v>
      </c>
      <c r="J17" s="5">
        <v>0.0</v>
      </c>
      <c r="K17" s="5">
        <v>0.0</v>
      </c>
      <c r="L17" s="5">
        <v>0.0</v>
      </c>
      <c r="M17" s="5">
        <v>147.92212861740916</v>
      </c>
      <c r="N17" s="5">
        <v>0.0</v>
      </c>
      <c r="O17" s="5">
        <v>0.0</v>
      </c>
      <c r="P17" s="5">
        <v>0.0</v>
      </c>
      <c r="Q17" s="5">
        <v>0.0</v>
      </c>
      <c r="R17" s="5">
        <v>40.011864557483484</v>
      </c>
      <c r="S17" s="5">
        <v>177.3365355078589</v>
      </c>
      <c r="T17" s="5">
        <v>0.0</v>
      </c>
      <c r="U17" s="5">
        <v>0.0</v>
      </c>
      <c r="V17" s="5">
        <v>0.0</v>
      </c>
      <c r="W17" s="5">
        <v>0.0</v>
      </c>
      <c r="X17" s="5">
        <v>39.144538753840074</v>
      </c>
      <c r="Y17" s="5">
        <f t="shared" si="3"/>
        <v>490.4124312</v>
      </c>
      <c r="Z17" s="5">
        <f t="shared" si="4"/>
        <v>216.4810743</v>
      </c>
      <c r="AA17" s="5">
        <f t="shared" si="5"/>
        <v>40.01186456</v>
      </c>
      <c r="AB17" s="5">
        <f t="shared" ref="AB17:AC17" si="20">IFS(Z17&lt;10, 0, AND(Z17&gt;10,Z17&lt;100), 1, Z17&gt;100, 2)</f>
        <v>2</v>
      </c>
      <c r="AC17" s="5">
        <f t="shared" si="20"/>
        <v>1</v>
      </c>
    </row>
    <row r="18">
      <c r="A18" s="3" t="s">
        <v>45</v>
      </c>
      <c r="B18" s="4">
        <v>2.0</v>
      </c>
      <c r="C18" s="4">
        <v>1.0</v>
      </c>
      <c r="D18" s="4">
        <v>2.0</v>
      </c>
      <c r="E18" s="1">
        <v>0.95</v>
      </c>
      <c r="F18" s="2">
        <f t="shared" si="2"/>
        <v>1</v>
      </c>
      <c r="G18" s="5">
        <v>38.5154730737486</v>
      </c>
      <c r="H18" s="5">
        <v>0.0</v>
      </c>
      <c r="I18" s="5">
        <v>29.351080632396922</v>
      </c>
      <c r="J18" s="5">
        <v>0.0</v>
      </c>
      <c r="K18" s="5">
        <v>0.0</v>
      </c>
      <c r="L18" s="5">
        <v>50.76246835118588</v>
      </c>
      <c r="M18" s="5">
        <v>198.38805275656733</v>
      </c>
      <c r="N18" s="5">
        <v>50.76246835118588</v>
      </c>
      <c r="O18" s="5">
        <v>55.4413513766836</v>
      </c>
      <c r="P18" s="5">
        <v>24.14326390993249</v>
      </c>
      <c r="Q18" s="5">
        <v>46.99357878283522</v>
      </c>
      <c r="R18" s="5">
        <v>62.77059034612208</v>
      </c>
      <c r="S18" s="5">
        <v>497.81950401109947</v>
      </c>
      <c r="T18" s="5">
        <v>8.373835625455188</v>
      </c>
      <c r="U18" s="5">
        <v>15.069870814295511</v>
      </c>
      <c r="V18" s="5">
        <v>7.54157077610612</v>
      </c>
      <c r="W18" s="5">
        <v>0.0</v>
      </c>
      <c r="X18" s="5">
        <v>272.5601027928609</v>
      </c>
      <c r="Y18" s="5">
        <f t="shared" si="3"/>
        <v>1358.493212</v>
      </c>
      <c r="Z18" s="5">
        <f t="shared" si="4"/>
        <v>770.3796068</v>
      </c>
      <c r="AA18" s="5">
        <f t="shared" si="5"/>
        <v>177.3482457</v>
      </c>
      <c r="AB18" s="5">
        <f t="shared" ref="AB18:AC18" si="21">IFS(Z18&lt;10, 0, AND(Z18&gt;10,Z18&lt;100), 1, Z18&gt;100, 2)</f>
        <v>2</v>
      </c>
      <c r="AC18" s="5">
        <f t="shared" si="21"/>
        <v>2</v>
      </c>
    </row>
    <row r="19">
      <c r="A19" s="2" t="s">
        <v>46</v>
      </c>
      <c r="B19" s="2">
        <v>3.0</v>
      </c>
      <c r="C19" s="2">
        <v>1.0</v>
      </c>
      <c r="D19" s="4">
        <v>3.0</v>
      </c>
      <c r="E19" s="2">
        <v>0.24</v>
      </c>
      <c r="F19" s="2">
        <f t="shared" si="2"/>
        <v>0</v>
      </c>
      <c r="G19" s="2"/>
      <c r="N19" s="2">
        <v>1707.1199999999997</v>
      </c>
      <c r="O19" s="2">
        <v>696.9599999999999</v>
      </c>
      <c r="P19" s="2">
        <v>1006.3199999999999</v>
      </c>
      <c r="R19" s="2">
        <v>585.5999999999999</v>
      </c>
      <c r="S19" s="6">
        <v>45265.91999999999</v>
      </c>
      <c r="W19" s="6">
        <v>2367.8399999999997</v>
      </c>
      <c r="X19" s="6">
        <v>11888.159999999998</v>
      </c>
      <c r="Y19" s="5"/>
      <c r="Z19" s="5">
        <f t="shared" si="4"/>
        <v>57154.08</v>
      </c>
      <c r="AA19" s="5">
        <f t="shared" si="5"/>
        <v>5357.52</v>
      </c>
      <c r="AB19" s="5">
        <f t="shared" ref="AB19:AC19" si="22">IFS(Z19&lt;10, 0, AND(Z19&gt;10,Z19&lt;100), 1, Z19&gt;100, 2)</f>
        <v>2</v>
      </c>
      <c r="AC19" s="5">
        <f t="shared" si="22"/>
        <v>2</v>
      </c>
    </row>
    <row r="20">
      <c r="A20" s="6" t="s">
        <v>47</v>
      </c>
      <c r="B20" s="2">
        <v>3.0</v>
      </c>
      <c r="C20" s="2">
        <v>1.0</v>
      </c>
      <c r="D20" s="4">
        <v>3.0</v>
      </c>
      <c r="E20" s="2">
        <v>0.08</v>
      </c>
      <c r="F20" s="2">
        <f t="shared" si="2"/>
        <v>0</v>
      </c>
      <c r="G20" s="2"/>
      <c r="N20" s="2">
        <v>53.120000000000005</v>
      </c>
      <c r="O20" s="2">
        <v>19.52</v>
      </c>
      <c r="P20" s="2">
        <v>54.56</v>
      </c>
      <c r="R20" s="2">
        <v>0.0</v>
      </c>
      <c r="S20" s="6">
        <v>347.6</v>
      </c>
      <c r="W20" s="6">
        <v>0.0</v>
      </c>
      <c r="X20" s="6">
        <v>2724.7200000000003</v>
      </c>
      <c r="Y20" s="5"/>
      <c r="Z20" s="5">
        <f t="shared" si="4"/>
        <v>3072.32</v>
      </c>
      <c r="AA20" s="5">
        <f t="shared" si="5"/>
        <v>72.64</v>
      </c>
      <c r="AB20" s="5">
        <f t="shared" ref="AB20:AC20" si="23">IFS(Z20&lt;10, 0, AND(Z20&gt;10,Z20&lt;100), 1, Z20&gt;100, 2)</f>
        <v>2</v>
      </c>
      <c r="AC20" s="5">
        <f t="shared" si="23"/>
        <v>1</v>
      </c>
    </row>
    <row r="21" ht="15.75" customHeight="1">
      <c r="A21" s="6" t="s">
        <v>48</v>
      </c>
      <c r="B21" s="2">
        <v>3.0</v>
      </c>
      <c r="C21" s="2">
        <v>1.0</v>
      </c>
      <c r="D21" s="4">
        <v>3.0</v>
      </c>
      <c r="E21" s="2">
        <v>0.43</v>
      </c>
      <c r="F21" s="2">
        <f t="shared" si="2"/>
        <v>0</v>
      </c>
      <c r="N21" s="2">
        <v>55.040000000000006</v>
      </c>
      <c r="O21" s="2">
        <v>33.54</v>
      </c>
      <c r="P21" s="2">
        <v>74.39</v>
      </c>
      <c r="R21" s="2">
        <v>341.42</v>
      </c>
      <c r="S21" s="6">
        <v>690.5799999999999</v>
      </c>
      <c r="W21" s="6">
        <v>426.99</v>
      </c>
      <c r="X21" s="6">
        <v>191.35</v>
      </c>
      <c r="Y21" s="5"/>
      <c r="Z21" s="5">
        <f t="shared" si="4"/>
        <v>881.93</v>
      </c>
      <c r="AA21" s="5">
        <f t="shared" si="5"/>
        <v>856.99</v>
      </c>
      <c r="AB21" s="5">
        <f t="shared" ref="AB21:AC21" si="24">IFS(Z21&lt;10, 0, AND(Z21&gt;10,Z21&lt;100), 1, Z21&gt;100, 2)</f>
        <v>2</v>
      </c>
      <c r="AC21" s="5">
        <f t="shared" si="24"/>
        <v>2</v>
      </c>
    </row>
    <row r="22" ht="15.75" customHeight="1">
      <c r="A22" s="6" t="s">
        <v>49</v>
      </c>
      <c r="B22" s="2">
        <v>3.0</v>
      </c>
      <c r="C22" s="2">
        <v>1.0</v>
      </c>
      <c r="D22" s="4">
        <v>3.0</v>
      </c>
      <c r="E22" s="2">
        <v>0.1</v>
      </c>
      <c r="F22" s="2">
        <f t="shared" si="2"/>
        <v>0</v>
      </c>
      <c r="N22" s="2">
        <v>33.1</v>
      </c>
      <c r="O22" s="2">
        <v>28.2</v>
      </c>
      <c r="P22" s="2">
        <v>67.4</v>
      </c>
      <c r="R22" s="2">
        <v>266.7</v>
      </c>
      <c r="S22" s="6">
        <v>565.5</v>
      </c>
      <c r="W22" s="6">
        <v>326.5</v>
      </c>
      <c r="X22" s="6">
        <v>224.9</v>
      </c>
      <c r="Y22" s="5"/>
      <c r="Z22" s="5">
        <f t="shared" si="4"/>
        <v>790.4</v>
      </c>
      <c r="AA22" s="5">
        <f t="shared" si="5"/>
        <v>654.5</v>
      </c>
      <c r="AB22" s="5">
        <f t="shared" ref="AB22:AC22" si="25">IFS(Z22&lt;10, 0, AND(Z22&gt;10,Z22&lt;100), 1, Z22&gt;100, 2)</f>
        <v>2</v>
      </c>
      <c r="AC22" s="5">
        <f t="shared" si="25"/>
        <v>2</v>
      </c>
    </row>
    <row r="23" ht="15.75" customHeight="1">
      <c r="A23" s="6" t="s">
        <v>50</v>
      </c>
      <c r="B23" s="2">
        <v>3.0</v>
      </c>
      <c r="C23" s="2">
        <v>1.0</v>
      </c>
      <c r="D23" s="4">
        <v>3.0</v>
      </c>
      <c r="E23" s="2">
        <v>0.08</v>
      </c>
      <c r="F23" s="2">
        <f t="shared" si="2"/>
        <v>0</v>
      </c>
      <c r="N23" s="2">
        <v>22.8</v>
      </c>
      <c r="O23" s="2">
        <v>25.12</v>
      </c>
      <c r="P23" s="2">
        <v>42.56000000000001</v>
      </c>
      <c r="R23" s="2">
        <v>272.72</v>
      </c>
      <c r="S23" s="6">
        <v>390.40000000000003</v>
      </c>
      <c r="W23" s="6">
        <v>353.52000000000004</v>
      </c>
      <c r="X23" s="6">
        <v>125.44000000000003</v>
      </c>
      <c r="Y23" s="5"/>
      <c r="Z23" s="5">
        <f t="shared" si="4"/>
        <v>515.84</v>
      </c>
      <c r="AA23" s="5">
        <f t="shared" si="5"/>
        <v>674.16</v>
      </c>
      <c r="AB23" s="5">
        <f t="shared" ref="AB23:AC23" si="26">IFS(Z23&lt;10, 0, AND(Z23&gt;10,Z23&lt;100), 1, Z23&gt;100, 2)</f>
        <v>2</v>
      </c>
      <c r="AC23" s="5">
        <f t="shared" si="26"/>
        <v>2</v>
      </c>
    </row>
    <row r="24" ht="15.75" customHeight="1">
      <c r="A24" s="6" t="s">
        <v>51</v>
      </c>
      <c r="B24" s="2">
        <v>3.0</v>
      </c>
      <c r="C24" s="2">
        <v>1.0</v>
      </c>
      <c r="D24" s="4">
        <v>3.0</v>
      </c>
      <c r="E24" s="2">
        <v>0.13</v>
      </c>
      <c r="F24" s="2">
        <f t="shared" si="2"/>
        <v>0</v>
      </c>
      <c r="N24" s="2">
        <v>25.219999999999995</v>
      </c>
      <c r="O24" s="2">
        <v>38.61</v>
      </c>
      <c r="P24" s="2">
        <v>97.49999999999999</v>
      </c>
      <c r="R24" s="2">
        <v>311.74</v>
      </c>
      <c r="S24" s="6">
        <v>456.3</v>
      </c>
      <c r="W24" s="6">
        <v>156.90999999999997</v>
      </c>
      <c r="X24" s="6">
        <v>234.12999999999997</v>
      </c>
      <c r="Y24" s="5"/>
      <c r="Z24" s="5">
        <f t="shared" si="4"/>
        <v>690.43</v>
      </c>
      <c r="AA24" s="5">
        <f t="shared" si="5"/>
        <v>532.48</v>
      </c>
      <c r="AB24" s="5">
        <f t="shared" ref="AB24:AC24" si="27">IFS(Z24&lt;10, 0, AND(Z24&gt;10,Z24&lt;100), 1, Z24&gt;100, 2)</f>
        <v>2</v>
      </c>
      <c r="AC24" s="5">
        <f t="shared" si="27"/>
        <v>2</v>
      </c>
    </row>
    <row r="25" ht="15.75" customHeight="1">
      <c r="A25" s="6" t="s">
        <v>52</v>
      </c>
      <c r="B25" s="2">
        <v>3.0</v>
      </c>
      <c r="C25" s="2">
        <v>1.0</v>
      </c>
      <c r="D25" s="4">
        <v>3.0</v>
      </c>
      <c r="E25" s="2">
        <v>0.15</v>
      </c>
      <c r="F25" s="2">
        <f t="shared" si="2"/>
        <v>0</v>
      </c>
      <c r="N25" s="2">
        <v>22.05</v>
      </c>
      <c r="O25" s="2">
        <v>54.0</v>
      </c>
      <c r="P25" s="2">
        <v>147.75</v>
      </c>
      <c r="R25" s="2">
        <v>650.1</v>
      </c>
      <c r="S25" s="6">
        <v>957.75</v>
      </c>
      <c r="W25" s="6">
        <v>316.95</v>
      </c>
      <c r="X25" s="6">
        <v>178.95</v>
      </c>
      <c r="Y25" s="5"/>
      <c r="Z25" s="5">
        <f t="shared" si="4"/>
        <v>1136.7</v>
      </c>
      <c r="AA25" s="5">
        <f t="shared" si="5"/>
        <v>1043.1</v>
      </c>
      <c r="AB25" s="5">
        <f t="shared" ref="AB25:AC25" si="28">IFS(Z25&lt;10, 0, AND(Z25&gt;10,Z25&lt;100), 1, Z25&gt;100, 2)</f>
        <v>2</v>
      </c>
      <c r="AC25" s="5">
        <f t="shared" si="28"/>
        <v>2</v>
      </c>
    </row>
    <row r="26" ht="15.75" customHeight="1">
      <c r="A26" s="6" t="s">
        <v>53</v>
      </c>
      <c r="B26" s="2">
        <v>3.0</v>
      </c>
      <c r="C26" s="2">
        <v>2.0</v>
      </c>
      <c r="D26" s="4">
        <v>3.0</v>
      </c>
      <c r="E26" s="2">
        <v>0.02</v>
      </c>
      <c r="F26" s="2">
        <f t="shared" si="2"/>
        <v>0</v>
      </c>
      <c r="N26" s="2">
        <v>0.0</v>
      </c>
      <c r="O26" s="2">
        <v>0.0</v>
      </c>
      <c r="P26" s="2">
        <v>62.64</v>
      </c>
      <c r="R26" s="2">
        <v>0.0</v>
      </c>
      <c r="S26" s="6">
        <v>1496.8000000000002</v>
      </c>
      <c r="W26" s="6">
        <v>33.160000000000004</v>
      </c>
      <c r="X26" s="6">
        <v>576.3600000000001</v>
      </c>
      <c r="Y26" s="5"/>
      <c r="Z26" s="5">
        <f t="shared" si="4"/>
        <v>2073.16</v>
      </c>
      <c r="AA26" s="5">
        <f t="shared" si="5"/>
        <v>33.16</v>
      </c>
      <c r="AB26" s="5">
        <f t="shared" ref="AB26:AC26" si="29">IFS(Z26&lt;10, 0, AND(Z26&gt;10,Z26&lt;100), 1, Z26&gt;100, 2)</f>
        <v>2</v>
      </c>
      <c r="AC26" s="5">
        <f t="shared" si="29"/>
        <v>1</v>
      </c>
    </row>
    <row r="27" ht="15.75" customHeight="1">
      <c r="A27" s="6" t="s">
        <v>54</v>
      </c>
      <c r="B27" s="2">
        <v>3.0</v>
      </c>
      <c r="C27" s="2">
        <v>2.0</v>
      </c>
      <c r="D27" s="4">
        <v>3.0</v>
      </c>
      <c r="E27" s="2">
        <v>0.01</v>
      </c>
      <c r="F27" s="2">
        <f t="shared" si="2"/>
        <v>0</v>
      </c>
      <c r="N27" s="2">
        <v>0.0</v>
      </c>
      <c r="O27" s="2">
        <v>0.0</v>
      </c>
      <c r="P27" s="2">
        <v>32.94</v>
      </c>
      <c r="R27" s="2">
        <v>0.0</v>
      </c>
      <c r="S27" s="6">
        <v>828.22</v>
      </c>
      <c r="W27" s="6">
        <v>0.0</v>
      </c>
      <c r="X27" s="6">
        <v>199.30999999999997</v>
      </c>
      <c r="Y27" s="5"/>
      <c r="Z27" s="5">
        <f t="shared" si="4"/>
        <v>1027.53</v>
      </c>
      <c r="AA27" s="5">
        <f t="shared" si="5"/>
        <v>0</v>
      </c>
      <c r="AB27" s="5">
        <f t="shared" ref="AB27:AC27" si="30">IFS(Z27&lt;10, 0, AND(Z27&gt;10,Z27&lt;100), 1, Z27&gt;100, 2)</f>
        <v>2</v>
      </c>
      <c r="AC27" s="5">
        <f t="shared" si="30"/>
        <v>0</v>
      </c>
    </row>
    <row r="28" ht="15.75" customHeight="1">
      <c r="A28" s="6" t="s">
        <v>55</v>
      </c>
      <c r="B28" s="2">
        <v>3.0</v>
      </c>
      <c r="C28" s="2">
        <v>2.0</v>
      </c>
      <c r="D28" s="4">
        <v>3.0</v>
      </c>
      <c r="E28" s="2">
        <v>0.13</v>
      </c>
      <c r="F28" s="2">
        <f t="shared" si="2"/>
        <v>0</v>
      </c>
      <c r="N28" s="2">
        <v>0.0</v>
      </c>
      <c r="O28" s="2">
        <v>0.0</v>
      </c>
      <c r="P28" s="2">
        <v>721.37</v>
      </c>
      <c r="R28" s="2">
        <v>0.0</v>
      </c>
      <c r="S28" s="6">
        <v>6052.150000000001</v>
      </c>
      <c r="W28" s="6">
        <v>0.0</v>
      </c>
      <c r="X28" s="6">
        <v>2042.6899999999998</v>
      </c>
      <c r="Y28" s="5"/>
      <c r="Z28" s="5">
        <f t="shared" si="4"/>
        <v>8094.84</v>
      </c>
      <c r="AA28" s="5">
        <f t="shared" si="5"/>
        <v>0</v>
      </c>
      <c r="AB28" s="5">
        <f t="shared" ref="AB28:AC28" si="31">IFS(Z28&lt;10, 0, AND(Z28&gt;10,Z28&lt;100), 1, Z28&gt;100, 2)</f>
        <v>2</v>
      </c>
      <c r="AC28" s="5">
        <f t="shared" si="31"/>
        <v>0</v>
      </c>
    </row>
    <row r="29" ht="15.75" customHeight="1">
      <c r="A29" s="6" t="s">
        <v>56</v>
      </c>
      <c r="B29" s="2">
        <v>3.0</v>
      </c>
      <c r="C29" s="2">
        <v>2.0</v>
      </c>
      <c r="D29" s="4">
        <v>3.0</v>
      </c>
      <c r="E29" s="2">
        <v>0.02</v>
      </c>
      <c r="F29" s="2">
        <f t="shared" si="2"/>
        <v>0</v>
      </c>
      <c r="N29" s="2">
        <v>0.0</v>
      </c>
      <c r="O29" s="2">
        <v>0.0</v>
      </c>
      <c r="P29" s="2">
        <v>3.78</v>
      </c>
      <c r="R29" s="2">
        <v>0.0</v>
      </c>
      <c r="S29" s="6">
        <v>164.02</v>
      </c>
      <c r="W29" s="6">
        <v>0.0</v>
      </c>
      <c r="X29" s="6">
        <v>87.88</v>
      </c>
      <c r="Y29" s="5"/>
      <c r="Z29" s="5">
        <f t="shared" si="4"/>
        <v>251.9</v>
      </c>
      <c r="AA29" s="5">
        <f t="shared" si="5"/>
        <v>0</v>
      </c>
      <c r="AB29" s="5">
        <f t="shared" ref="AB29:AC29" si="32">IFS(Z29&lt;10, 0, AND(Z29&gt;10,Z29&lt;100), 1, Z29&gt;100, 2)</f>
        <v>2</v>
      </c>
      <c r="AC29" s="5">
        <f t="shared" si="32"/>
        <v>0</v>
      </c>
    </row>
    <row r="30" ht="15.75" customHeight="1">
      <c r="A30" s="6" t="s">
        <v>57</v>
      </c>
      <c r="B30" s="2">
        <v>3.0</v>
      </c>
      <c r="C30" s="2">
        <v>2.0</v>
      </c>
      <c r="D30" s="4">
        <v>3.0</v>
      </c>
      <c r="E30" s="2">
        <v>0.1</v>
      </c>
      <c r="F30" s="2">
        <f t="shared" si="2"/>
        <v>0</v>
      </c>
      <c r="N30" s="2">
        <v>0.0</v>
      </c>
      <c r="O30" s="2">
        <v>0.0</v>
      </c>
      <c r="P30" s="2">
        <v>287.50000000000006</v>
      </c>
      <c r="R30" s="2">
        <v>62.2</v>
      </c>
      <c r="S30" s="6">
        <v>8073.299999999999</v>
      </c>
      <c r="W30" s="6">
        <v>1469.2</v>
      </c>
      <c r="X30" s="6">
        <v>2295.9</v>
      </c>
      <c r="Y30" s="5"/>
      <c r="Z30" s="5">
        <f t="shared" si="4"/>
        <v>10369.2</v>
      </c>
      <c r="AA30" s="5">
        <f t="shared" si="5"/>
        <v>1531.4</v>
      </c>
      <c r="AB30" s="5">
        <f t="shared" ref="AB30:AC30" si="33">IFS(Z30&lt;10, 0, AND(Z30&gt;10,Z30&lt;100), 1, Z30&gt;100, 2)</f>
        <v>2</v>
      </c>
      <c r="AC30" s="5">
        <f t="shared" si="33"/>
        <v>2</v>
      </c>
    </row>
    <row r="31" ht="15.75" customHeight="1">
      <c r="A31" s="6" t="s">
        <v>58</v>
      </c>
      <c r="B31" s="2">
        <v>3.0</v>
      </c>
      <c r="C31" s="2">
        <v>2.0</v>
      </c>
      <c r="D31" s="4">
        <v>3.0</v>
      </c>
      <c r="E31" s="2">
        <v>0.02</v>
      </c>
      <c r="F31" s="2">
        <f t="shared" si="2"/>
        <v>0</v>
      </c>
      <c r="N31" s="2">
        <v>0.0</v>
      </c>
      <c r="O31" s="2">
        <v>0.0</v>
      </c>
      <c r="P31" s="2">
        <v>5.4</v>
      </c>
      <c r="R31" s="2">
        <v>0.0</v>
      </c>
      <c r="S31" s="6">
        <v>888.88</v>
      </c>
      <c r="W31" s="6">
        <v>39.14</v>
      </c>
      <c r="X31" s="6">
        <v>804.2600000000001</v>
      </c>
      <c r="Y31" s="5"/>
      <c r="Z31" s="5">
        <f t="shared" si="4"/>
        <v>1693.14</v>
      </c>
      <c r="AA31" s="5">
        <f t="shared" si="5"/>
        <v>39.14</v>
      </c>
      <c r="AB31" s="5">
        <f t="shared" ref="AB31:AC31" si="34">IFS(Z31&lt;10, 0, AND(Z31&gt;10,Z31&lt;100), 1, Z31&gt;100, 2)</f>
        <v>2</v>
      </c>
      <c r="AC31" s="5">
        <f t="shared" si="34"/>
        <v>1</v>
      </c>
    </row>
    <row r="32" ht="15.75" customHeight="1">
      <c r="A32" s="6" t="s">
        <v>59</v>
      </c>
      <c r="B32" s="2">
        <v>3.0</v>
      </c>
      <c r="C32" s="2">
        <v>2.0</v>
      </c>
      <c r="D32" s="4">
        <v>3.0</v>
      </c>
      <c r="E32" s="2">
        <v>0.15</v>
      </c>
      <c r="F32" s="2">
        <f t="shared" si="2"/>
        <v>0</v>
      </c>
      <c r="N32" s="2">
        <v>0.0</v>
      </c>
      <c r="O32" s="2">
        <v>0.0</v>
      </c>
      <c r="P32" s="2">
        <v>423.15000000000003</v>
      </c>
      <c r="R32" s="2">
        <v>1516.0500000000002</v>
      </c>
      <c r="S32" s="6">
        <v>15970.5</v>
      </c>
      <c r="W32" s="6">
        <v>2977.2</v>
      </c>
      <c r="X32" s="6">
        <v>7065.900000000001</v>
      </c>
      <c r="Y32" s="5"/>
      <c r="Z32" s="5">
        <f t="shared" si="4"/>
        <v>23036.4</v>
      </c>
      <c r="AA32" s="5">
        <f t="shared" si="5"/>
        <v>4493.25</v>
      </c>
      <c r="AB32" s="5">
        <f t="shared" ref="AB32:AC32" si="35">IFS(Z32&lt;10, 0, AND(Z32&gt;10,Z32&lt;100), 1, Z32&gt;100, 2)</f>
        <v>2</v>
      </c>
      <c r="AC32" s="5">
        <f t="shared" si="35"/>
        <v>2</v>
      </c>
    </row>
    <row r="33" ht="15.75" customHeight="1">
      <c r="A33" s="6" t="s">
        <v>60</v>
      </c>
      <c r="B33" s="2">
        <v>3.0</v>
      </c>
      <c r="C33" s="2">
        <v>2.0</v>
      </c>
      <c r="D33" s="4">
        <v>3.0</v>
      </c>
      <c r="E33" s="2">
        <v>0.02</v>
      </c>
      <c r="F33" s="2">
        <f t="shared" si="2"/>
        <v>0</v>
      </c>
      <c r="N33" s="2">
        <v>0.0</v>
      </c>
      <c r="O33" s="2">
        <v>0.0</v>
      </c>
      <c r="P33" s="2">
        <v>0.0</v>
      </c>
      <c r="R33" s="2">
        <v>36.339999999999996</v>
      </c>
      <c r="S33" s="6">
        <v>1504.6200000000001</v>
      </c>
      <c r="W33" s="6">
        <v>0.0</v>
      </c>
      <c r="X33" s="6">
        <v>1389.94</v>
      </c>
      <c r="Y33" s="5"/>
      <c r="Z33" s="5">
        <f t="shared" si="4"/>
        <v>2894.56</v>
      </c>
      <c r="AA33" s="5">
        <f t="shared" si="5"/>
        <v>36.34</v>
      </c>
      <c r="AB33" s="5">
        <f t="shared" ref="AB33:AC33" si="36">IFS(Z33&lt;10, 0, AND(Z33&gt;10,Z33&lt;100), 1, Z33&gt;100, 2)</f>
        <v>2</v>
      </c>
      <c r="AC33" s="5">
        <f t="shared" si="36"/>
        <v>1</v>
      </c>
    </row>
    <row r="34" ht="15.75" customHeight="1">
      <c r="A34" s="6" t="s">
        <v>61</v>
      </c>
      <c r="B34" s="2">
        <v>3.0</v>
      </c>
      <c r="C34" s="2">
        <v>3.0</v>
      </c>
      <c r="D34" s="4">
        <v>3.0</v>
      </c>
      <c r="E34" s="2">
        <v>0.61</v>
      </c>
      <c r="F34" s="2">
        <f t="shared" si="2"/>
        <v>1</v>
      </c>
      <c r="N34" s="2">
        <v>157.38</v>
      </c>
      <c r="O34" s="2">
        <v>292.79999999999995</v>
      </c>
      <c r="P34" s="2">
        <v>507.52</v>
      </c>
      <c r="R34" s="2">
        <v>1722.03</v>
      </c>
      <c r="S34" s="6">
        <v>4856.82</v>
      </c>
      <c r="W34" s="6">
        <v>6570.92</v>
      </c>
      <c r="X34" s="6">
        <v>1549.3999999999999</v>
      </c>
      <c r="Y34" s="5"/>
      <c r="Z34" s="5">
        <f t="shared" si="4"/>
        <v>6406.22</v>
      </c>
      <c r="AA34" s="5">
        <f t="shared" si="5"/>
        <v>8743.13</v>
      </c>
      <c r="AB34" s="5">
        <f t="shared" ref="AB34:AC34" si="37">IFS(Z34&lt;10, 0, AND(Z34&gt;10,Z34&lt;100), 1, Z34&gt;100, 2)</f>
        <v>2</v>
      </c>
      <c r="AC34" s="5">
        <f t="shared" si="37"/>
        <v>2</v>
      </c>
    </row>
    <row r="35" ht="15.75" customHeight="1">
      <c r="A35" s="6" t="s">
        <v>62</v>
      </c>
      <c r="B35" s="2">
        <v>3.0</v>
      </c>
      <c r="C35" s="2">
        <v>3.0</v>
      </c>
      <c r="D35" s="4">
        <v>3.0</v>
      </c>
      <c r="E35" s="2">
        <v>0.18</v>
      </c>
      <c r="F35" s="2">
        <f t="shared" si="2"/>
        <v>0</v>
      </c>
      <c r="N35" s="2">
        <v>60.83999999999999</v>
      </c>
      <c r="O35" s="2">
        <v>79.91999999999999</v>
      </c>
      <c r="P35" s="2">
        <v>71.1</v>
      </c>
      <c r="R35" s="2">
        <v>482.4</v>
      </c>
      <c r="S35" s="6">
        <v>736.92</v>
      </c>
      <c r="W35" s="6">
        <v>406.62</v>
      </c>
      <c r="X35" s="6">
        <v>38.519999999999996</v>
      </c>
      <c r="Y35" s="5"/>
      <c r="Z35" s="5">
        <f t="shared" si="4"/>
        <v>775.44</v>
      </c>
      <c r="AA35" s="5">
        <f t="shared" si="5"/>
        <v>1029.78</v>
      </c>
      <c r="AB35" s="5">
        <f t="shared" ref="AB35:AC35" si="38">IFS(Z35&lt;10, 0, AND(Z35&gt;10,Z35&lt;100), 1, Z35&gt;100, 2)</f>
        <v>2</v>
      </c>
      <c r="AC35" s="5">
        <f t="shared" si="38"/>
        <v>2</v>
      </c>
    </row>
    <row r="36" ht="15.75" customHeight="1">
      <c r="A36" s="2" t="s">
        <v>63</v>
      </c>
      <c r="B36" s="2">
        <v>3.0</v>
      </c>
      <c r="C36" s="2">
        <v>3.0</v>
      </c>
      <c r="D36" s="4">
        <v>3.0</v>
      </c>
      <c r="E36" s="2">
        <v>0.43</v>
      </c>
      <c r="F36" s="2">
        <f t="shared" si="2"/>
        <v>0</v>
      </c>
      <c r="N36" s="2">
        <v>0.0</v>
      </c>
      <c r="O36" s="2">
        <v>0.0</v>
      </c>
      <c r="P36" s="2">
        <v>30.529999999999998</v>
      </c>
      <c r="R36" s="2">
        <v>56.76</v>
      </c>
      <c r="S36" s="6">
        <v>198.66</v>
      </c>
      <c r="W36" s="6">
        <v>76.97</v>
      </c>
      <c r="X36" s="6">
        <v>42.14</v>
      </c>
      <c r="Y36" s="5"/>
      <c r="Z36" s="5">
        <f t="shared" si="4"/>
        <v>240.8</v>
      </c>
      <c r="AA36" s="5">
        <f t="shared" si="5"/>
        <v>133.73</v>
      </c>
      <c r="AB36" s="5">
        <f t="shared" ref="AB36:AC36" si="39">IFS(Z36&lt;10, 0, AND(Z36&gt;10,Z36&lt;100), 1, Z36&gt;100, 2)</f>
        <v>2</v>
      </c>
      <c r="AC36" s="5">
        <f t="shared" si="39"/>
        <v>2</v>
      </c>
    </row>
    <row r="37" ht="15.75" customHeight="1">
      <c r="A37" s="6" t="s">
        <v>64</v>
      </c>
      <c r="B37" s="2">
        <v>3.0</v>
      </c>
      <c r="C37" s="2">
        <v>3.0</v>
      </c>
      <c r="D37" s="4">
        <v>3.0</v>
      </c>
      <c r="E37" s="2">
        <v>6.31</v>
      </c>
      <c r="F37" s="2">
        <f t="shared" si="2"/>
        <v>1</v>
      </c>
      <c r="N37" s="2">
        <v>56.78999999999999</v>
      </c>
      <c r="O37" s="2">
        <v>94.64999999999998</v>
      </c>
      <c r="P37" s="2">
        <v>94.64999999999998</v>
      </c>
      <c r="R37" s="2">
        <v>75.71999999999998</v>
      </c>
      <c r="S37" s="6">
        <v>1596.4299999999998</v>
      </c>
      <c r="W37" s="6">
        <v>1842.52</v>
      </c>
      <c r="X37" s="6">
        <v>378.5999999999999</v>
      </c>
      <c r="Y37" s="5"/>
      <c r="Z37" s="5">
        <f t="shared" si="4"/>
        <v>1975.03</v>
      </c>
      <c r="AA37" s="5">
        <f t="shared" si="5"/>
        <v>2069.68</v>
      </c>
      <c r="AB37" s="5">
        <f t="shared" ref="AB37:AC37" si="40">IFS(Z37&lt;10, 0, AND(Z37&gt;10,Z37&lt;100), 1, Z37&gt;100, 2)</f>
        <v>2</v>
      </c>
      <c r="AC37" s="5">
        <f t="shared" si="40"/>
        <v>2</v>
      </c>
    </row>
    <row r="38" ht="15.75" customHeight="1">
      <c r="A38" s="6" t="s">
        <v>65</v>
      </c>
      <c r="B38" s="2">
        <v>3.0</v>
      </c>
      <c r="C38" s="2">
        <v>1.0</v>
      </c>
      <c r="D38" s="4">
        <v>3.0</v>
      </c>
      <c r="E38" s="2">
        <v>0.3</v>
      </c>
      <c r="F38" s="2">
        <f t="shared" si="2"/>
        <v>0</v>
      </c>
      <c r="Y38" s="5"/>
      <c r="Z38" s="5"/>
      <c r="AA38" s="5"/>
      <c r="AB38" s="5"/>
      <c r="AC38" s="5"/>
    </row>
    <row r="39" ht="15.75" customHeight="1">
      <c r="A39" s="2" t="s">
        <v>66</v>
      </c>
      <c r="B39" s="2">
        <v>4.0</v>
      </c>
      <c r="C39" s="2">
        <v>4.0</v>
      </c>
      <c r="D39" s="4">
        <v>3.0</v>
      </c>
      <c r="E39" s="2">
        <v>0.051</v>
      </c>
      <c r="F39" s="2">
        <f t="shared" si="2"/>
        <v>0</v>
      </c>
      <c r="G39" s="2">
        <v>13000.0</v>
      </c>
      <c r="H39" s="2">
        <v>0.0</v>
      </c>
      <c r="I39" s="2">
        <v>3000.0</v>
      </c>
      <c r="J39" s="2">
        <v>0.0</v>
      </c>
      <c r="K39" s="2">
        <v>0.0</v>
      </c>
      <c r="L39" s="2">
        <v>0.0</v>
      </c>
      <c r="M39" s="2">
        <v>96000.0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170000.0</v>
      </c>
      <c r="T39" s="2">
        <v>0.0</v>
      </c>
      <c r="U39" s="2">
        <v>0.0</v>
      </c>
      <c r="V39" s="2">
        <v>0.0</v>
      </c>
      <c r="W39" s="2">
        <v>0.0</v>
      </c>
      <c r="X39" s="2">
        <v>19000.0</v>
      </c>
      <c r="Y39" s="5">
        <f t="shared" ref="Y39:Y40" si="42">SUM(G39:X39)</f>
        <v>301000</v>
      </c>
      <c r="Z39" s="5">
        <f t="shared" ref="Z39:Z40" si="43">X39+S39</f>
        <v>189000</v>
      </c>
      <c r="AA39" s="5">
        <f t="shared" ref="AA39:AA40" si="44">N39+O39+R39+T39+W39</f>
        <v>0</v>
      </c>
      <c r="AB39" s="5">
        <f t="shared" ref="AB39:AC39" si="41">IFS(Z39&lt;10, 0, AND(Z39&gt;10,Z39&lt;100), 1, Z39&gt;100, 2)</f>
        <v>2</v>
      </c>
      <c r="AC39" s="5">
        <f t="shared" si="41"/>
        <v>0</v>
      </c>
    </row>
    <row r="40" ht="15.75" customHeight="1">
      <c r="A40" s="2" t="s">
        <v>67</v>
      </c>
      <c r="B40" s="2">
        <v>4.0</v>
      </c>
      <c r="C40" s="2">
        <v>5.0</v>
      </c>
      <c r="D40" s="4">
        <v>3.0</v>
      </c>
      <c r="E40" s="2">
        <v>0.97</v>
      </c>
      <c r="F40" s="2">
        <f t="shared" si="2"/>
        <v>1</v>
      </c>
      <c r="G40" s="2">
        <v>80000.0</v>
      </c>
      <c r="H40" s="2">
        <v>0.0</v>
      </c>
      <c r="I40" s="2">
        <v>4267000.0</v>
      </c>
      <c r="J40" s="2">
        <v>0.0</v>
      </c>
      <c r="K40" s="2">
        <v>0.0</v>
      </c>
      <c r="L40" s="2">
        <v>0.0</v>
      </c>
      <c r="M40" s="2">
        <v>119000.0</v>
      </c>
      <c r="N40" s="2">
        <v>0.0</v>
      </c>
      <c r="O40" s="2">
        <v>0.0</v>
      </c>
      <c r="P40" s="2">
        <v>0.0</v>
      </c>
      <c r="Q40" s="2">
        <v>0.0</v>
      </c>
      <c r="R40" s="2">
        <v>364000.0</v>
      </c>
      <c r="S40" s="2">
        <v>5422000.0</v>
      </c>
      <c r="T40" s="2">
        <v>0.0</v>
      </c>
      <c r="U40" s="2">
        <v>0.0</v>
      </c>
      <c r="V40" s="2">
        <v>0.0</v>
      </c>
      <c r="W40" s="2">
        <v>29000.0</v>
      </c>
      <c r="X40" s="2">
        <v>202000.0</v>
      </c>
      <c r="Y40" s="5">
        <f t="shared" si="42"/>
        <v>10483000</v>
      </c>
      <c r="Z40" s="5">
        <f t="shared" si="43"/>
        <v>5624000</v>
      </c>
      <c r="AA40" s="5">
        <f t="shared" si="44"/>
        <v>393000</v>
      </c>
      <c r="AB40" s="5">
        <f t="shared" ref="AB40:AC40" si="45">IFS(Z40&lt;10, 0, AND(Z40&gt;10,Z40&lt;100), 1, Z40&gt;100, 2)</f>
        <v>2</v>
      </c>
      <c r="AC40" s="5">
        <f t="shared" si="45"/>
        <v>2</v>
      </c>
    </row>
    <row r="41" ht="15.75" customHeight="1">
      <c r="A41" s="2" t="s">
        <v>68</v>
      </c>
      <c r="B41" s="2">
        <v>0.0</v>
      </c>
      <c r="C41" s="2">
        <v>0.0</v>
      </c>
      <c r="D41" s="4">
        <v>3.0</v>
      </c>
      <c r="E41" s="2">
        <v>0.073</v>
      </c>
      <c r="F41" s="2">
        <f t="shared" si="2"/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  <c r="Z41" s="5"/>
      <c r="AA41" s="5"/>
      <c r="AB41" s="5"/>
      <c r="AC41" s="5"/>
    </row>
    <row r="42" ht="15.75" customHeight="1">
      <c r="A42" s="2" t="s">
        <v>69</v>
      </c>
      <c r="B42" s="2">
        <v>0.0</v>
      </c>
      <c r="C42" s="2">
        <v>0.0</v>
      </c>
      <c r="D42" s="4">
        <v>3.0</v>
      </c>
      <c r="E42" s="2">
        <v>0.084</v>
      </c>
      <c r="F42" s="2">
        <f t="shared" si="2"/>
        <v>0</v>
      </c>
      <c r="G42" s="2">
        <v>20800.0</v>
      </c>
      <c r="H42" s="2">
        <v>0.0</v>
      </c>
      <c r="I42" s="2">
        <v>4600.0</v>
      </c>
      <c r="J42" s="2">
        <v>0.0</v>
      </c>
      <c r="K42" s="2">
        <v>0.0</v>
      </c>
      <c r="L42" s="2">
        <v>0.0</v>
      </c>
      <c r="M42" s="2">
        <v>16600.0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267300.0</v>
      </c>
      <c r="T42" s="2">
        <v>0.0</v>
      </c>
      <c r="U42" s="2">
        <v>0.0</v>
      </c>
      <c r="V42" s="2">
        <v>0.0</v>
      </c>
      <c r="W42" s="2">
        <v>0.0</v>
      </c>
      <c r="X42" s="2">
        <v>549100.0</v>
      </c>
      <c r="Y42" s="5">
        <f t="shared" ref="Y42:Y47" si="47">SUM(G42:X42)</f>
        <v>858400</v>
      </c>
      <c r="Z42" s="5">
        <f t="shared" ref="Z42:Z47" si="48">X42+S42</f>
        <v>816400</v>
      </c>
      <c r="AA42" s="5">
        <f t="shared" ref="AA42:AA47" si="49">N42+O42+R42+T42+W42</f>
        <v>0</v>
      </c>
      <c r="AB42" s="5">
        <f t="shared" ref="AB42:AC42" si="46">IFS(Z42&lt;10, 0, AND(Z42&gt;10,Z42&lt;100), 1, Z42&gt;100, 2)</f>
        <v>2</v>
      </c>
      <c r="AC42" s="5">
        <f t="shared" si="46"/>
        <v>0</v>
      </c>
    </row>
    <row r="43" ht="15.75" customHeight="1">
      <c r="A43" s="2" t="s">
        <v>70</v>
      </c>
      <c r="B43" s="2">
        <v>0.0</v>
      </c>
      <c r="C43" s="2">
        <v>0.0</v>
      </c>
      <c r="D43" s="4">
        <v>3.0</v>
      </c>
      <c r="E43" s="2">
        <v>0.17</v>
      </c>
      <c r="F43" s="2">
        <f t="shared" si="2"/>
        <v>0</v>
      </c>
      <c r="G43" s="2">
        <v>100.0</v>
      </c>
      <c r="H43" s="2">
        <v>0.0</v>
      </c>
      <c r="I43" s="2">
        <v>1500.0</v>
      </c>
      <c r="J43" s="2">
        <v>0.0</v>
      </c>
      <c r="K43" s="2">
        <v>0.0</v>
      </c>
      <c r="L43" s="2">
        <v>0.0</v>
      </c>
      <c r="M43" s="2">
        <v>100.0</v>
      </c>
      <c r="N43" s="2">
        <v>0.0</v>
      </c>
      <c r="O43" s="2">
        <v>0.0</v>
      </c>
      <c r="P43" s="2">
        <v>100.0</v>
      </c>
      <c r="Q43" s="2">
        <v>0.0</v>
      </c>
      <c r="R43" s="2">
        <v>0.0</v>
      </c>
      <c r="S43" s="2">
        <v>4800.0</v>
      </c>
      <c r="T43" s="2">
        <v>0.0</v>
      </c>
      <c r="U43" s="2">
        <v>0.0</v>
      </c>
      <c r="V43" s="2">
        <v>700.0</v>
      </c>
      <c r="W43" s="2">
        <v>0.0</v>
      </c>
      <c r="X43" s="2">
        <v>600.0</v>
      </c>
      <c r="Y43" s="5">
        <f t="shared" si="47"/>
        <v>7900</v>
      </c>
      <c r="Z43" s="5">
        <f t="shared" si="48"/>
        <v>5400</v>
      </c>
      <c r="AA43" s="5">
        <f t="shared" si="49"/>
        <v>0</v>
      </c>
      <c r="AB43" s="5">
        <f t="shared" ref="AB43:AC43" si="50">IFS(Z43&lt;10, 0, AND(Z43&gt;10,Z43&lt;100), 1, Z43&gt;100, 2)</f>
        <v>2</v>
      </c>
      <c r="AC43" s="5">
        <f t="shared" si="50"/>
        <v>0</v>
      </c>
    </row>
    <row r="44" ht="15.75" customHeight="1">
      <c r="A44" s="2" t="s">
        <v>71</v>
      </c>
      <c r="B44" s="2">
        <v>0.0</v>
      </c>
      <c r="C44" s="2">
        <v>0.0</v>
      </c>
      <c r="D44" s="4">
        <v>3.0</v>
      </c>
      <c r="E44" s="2">
        <v>0.81</v>
      </c>
      <c r="F44" s="2">
        <f t="shared" si="2"/>
        <v>1</v>
      </c>
      <c r="G44" s="2">
        <v>87000.0</v>
      </c>
      <c r="H44" s="2">
        <v>446900.0</v>
      </c>
      <c r="I44" s="2">
        <v>18200.0</v>
      </c>
      <c r="J44" s="2">
        <v>33400.0</v>
      </c>
      <c r="K44" s="2">
        <v>0.0</v>
      </c>
      <c r="L44" s="2">
        <v>0.0</v>
      </c>
      <c r="M44" s="2">
        <v>107900.0</v>
      </c>
      <c r="N44" s="2">
        <v>0.0</v>
      </c>
      <c r="O44" s="2">
        <v>0.0</v>
      </c>
      <c r="P44" s="2">
        <v>61800.0</v>
      </c>
      <c r="Q44" s="2">
        <v>0.0</v>
      </c>
      <c r="R44" s="2">
        <v>0.0</v>
      </c>
      <c r="S44" s="2">
        <v>865300.0</v>
      </c>
      <c r="T44" s="2">
        <v>0.0</v>
      </c>
      <c r="U44" s="2">
        <v>0.0</v>
      </c>
      <c r="V44" s="2">
        <v>25400.0</v>
      </c>
      <c r="W44" s="2">
        <v>0.0</v>
      </c>
      <c r="X44" s="2">
        <v>886100.0</v>
      </c>
      <c r="Y44" s="5">
        <f t="shared" si="47"/>
        <v>2532000</v>
      </c>
      <c r="Z44" s="5">
        <f t="shared" si="48"/>
        <v>1751400</v>
      </c>
      <c r="AA44" s="5">
        <f t="shared" si="49"/>
        <v>0</v>
      </c>
      <c r="AB44" s="5">
        <f t="shared" ref="AB44:AC44" si="51">IFS(Z44&lt;10, 0, AND(Z44&gt;10,Z44&lt;100), 1, Z44&gt;100, 2)</f>
        <v>2</v>
      </c>
      <c r="AC44" s="5">
        <f t="shared" si="51"/>
        <v>0</v>
      </c>
    </row>
    <row r="45" ht="15.75" customHeight="1">
      <c r="A45" s="2" t="s">
        <v>72</v>
      </c>
      <c r="B45" s="2">
        <v>4.0</v>
      </c>
      <c r="C45" s="2">
        <v>4.0</v>
      </c>
      <c r="D45" s="4">
        <v>3.0</v>
      </c>
      <c r="E45" s="2">
        <v>0.029</v>
      </c>
      <c r="F45" s="2">
        <f t="shared" si="2"/>
        <v>0</v>
      </c>
      <c r="G45" s="2">
        <v>374000.0</v>
      </c>
      <c r="H45" s="2">
        <v>692000.0</v>
      </c>
      <c r="I45" s="2">
        <v>1149000.0</v>
      </c>
      <c r="J45" s="2">
        <v>0.0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0.0</v>
      </c>
      <c r="W45" s="2">
        <v>0.0</v>
      </c>
      <c r="X45" s="2">
        <v>0.0</v>
      </c>
      <c r="Y45" s="5">
        <f t="shared" si="47"/>
        <v>2215000</v>
      </c>
      <c r="Z45" s="5">
        <f t="shared" si="48"/>
        <v>0</v>
      </c>
      <c r="AA45" s="5">
        <f t="shared" si="49"/>
        <v>0</v>
      </c>
      <c r="AB45" s="5">
        <f t="shared" ref="AB45:AC45" si="52">IFS(Z45&lt;10, 0, AND(Z45&gt;10,Z45&lt;100), 1, Z45&gt;100, 2)</f>
        <v>0</v>
      </c>
      <c r="AC45" s="5">
        <f t="shared" si="52"/>
        <v>0</v>
      </c>
    </row>
    <row r="46" ht="15.75" customHeight="1">
      <c r="A46" s="2" t="s">
        <v>73</v>
      </c>
      <c r="B46" s="2">
        <v>5.0</v>
      </c>
      <c r="C46" s="2">
        <v>6.0</v>
      </c>
      <c r="D46" s="4">
        <v>3.0</v>
      </c>
      <c r="E46" s="2">
        <v>2.1</v>
      </c>
      <c r="F46" s="2">
        <f t="shared" si="2"/>
        <v>1</v>
      </c>
      <c r="G46" s="2">
        <v>300.0</v>
      </c>
      <c r="H46" s="2">
        <v>0.0</v>
      </c>
      <c r="I46" s="2">
        <v>1200.0</v>
      </c>
      <c r="J46" s="2">
        <v>600.0</v>
      </c>
      <c r="K46" s="2">
        <v>0.0</v>
      </c>
      <c r="L46" s="2">
        <v>0.0</v>
      </c>
      <c r="M46" s="2">
        <v>1100.0</v>
      </c>
      <c r="N46" s="2">
        <v>0.0</v>
      </c>
      <c r="O46" s="2">
        <v>0.0</v>
      </c>
      <c r="P46" s="2">
        <v>100.0</v>
      </c>
      <c r="Q46" s="2">
        <v>0.0</v>
      </c>
      <c r="R46" s="2">
        <v>800.0</v>
      </c>
      <c r="S46" s="2">
        <v>16500.0</v>
      </c>
      <c r="T46" s="2">
        <v>0.0</v>
      </c>
      <c r="U46" s="2">
        <v>0.0</v>
      </c>
      <c r="V46" s="2">
        <v>200.0</v>
      </c>
      <c r="W46" s="2">
        <v>300.0</v>
      </c>
      <c r="X46" s="2">
        <v>14800.0</v>
      </c>
      <c r="Y46" s="5">
        <f t="shared" si="47"/>
        <v>35900</v>
      </c>
      <c r="Z46" s="5">
        <f t="shared" si="48"/>
        <v>31300</v>
      </c>
      <c r="AA46" s="5">
        <f t="shared" si="49"/>
        <v>1100</v>
      </c>
      <c r="AB46" s="5">
        <f t="shared" ref="AB46:AC46" si="53">IFS(Z46&lt;10, 0, AND(Z46&gt;10,Z46&lt;100), 1, Z46&gt;100, 2)</f>
        <v>2</v>
      </c>
      <c r="AC46" s="5">
        <f t="shared" si="53"/>
        <v>2</v>
      </c>
    </row>
    <row r="47" ht="15.75" customHeight="1">
      <c r="A47" s="2" t="s">
        <v>74</v>
      </c>
      <c r="B47" s="2">
        <v>0.0</v>
      </c>
      <c r="C47" s="2">
        <v>7.0</v>
      </c>
      <c r="D47" s="4">
        <v>3.0</v>
      </c>
      <c r="E47" s="2">
        <v>33.0</v>
      </c>
      <c r="F47" s="2">
        <f t="shared" si="2"/>
        <v>1</v>
      </c>
      <c r="G47" s="2">
        <v>549000.0</v>
      </c>
      <c r="H47" s="2">
        <v>238000.0</v>
      </c>
      <c r="I47" s="2">
        <v>76000.0</v>
      </c>
      <c r="J47" s="2">
        <v>151000.0</v>
      </c>
      <c r="K47" s="2">
        <v>0.0</v>
      </c>
      <c r="L47" s="2">
        <v>0.0</v>
      </c>
      <c r="M47" s="2">
        <v>28000.0</v>
      </c>
      <c r="N47" s="2">
        <v>0.0</v>
      </c>
      <c r="O47" s="2">
        <v>0.0</v>
      </c>
      <c r="P47" s="2">
        <v>81000.0</v>
      </c>
      <c r="Q47" s="2">
        <v>0.0</v>
      </c>
      <c r="R47" s="2">
        <v>51000.0</v>
      </c>
      <c r="S47" s="2">
        <v>141000.0</v>
      </c>
      <c r="T47" s="2">
        <v>0.0</v>
      </c>
      <c r="U47" s="2">
        <v>0.0</v>
      </c>
      <c r="V47" s="2">
        <v>26000.0</v>
      </c>
      <c r="W47" s="2">
        <v>46000.0</v>
      </c>
      <c r="X47" s="2">
        <v>42000.0</v>
      </c>
      <c r="Y47" s="5">
        <f t="shared" si="47"/>
        <v>1429000</v>
      </c>
      <c r="Z47" s="5">
        <f t="shared" si="48"/>
        <v>183000</v>
      </c>
      <c r="AA47" s="5">
        <f t="shared" si="49"/>
        <v>97000</v>
      </c>
      <c r="AB47" s="5">
        <f t="shared" ref="AB47:AC47" si="54">IFS(Z47&lt;10, 0, AND(Z47&gt;10,Z47&lt;100), 1, Z47&gt;100, 2)</f>
        <v>2</v>
      </c>
      <c r="AC47" s="5">
        <f t="shared" si="54"/>
        <v>2</v>
      </c>
    </row>
    <row r="48" ht="15.75" customHeight="1">
      <c r="E48" s="2"/>
      <c r="F48" s="2"/>
    </row>
    <row r="49" ht="15.75" customHeight="1">
      <c r="E49" s="2"/>
      <c r="F49" s="2"/>
    </row>
    <row r="50" ht="15.75" customHeight="1">
      <c r="F50" s="2"/>
    </row>
    <row r="51" ht="15.75" customHeight="1">
      <c r="F51" s="2"/>
    </row>
    <row r="52" ht="15.75" customHeight="1">
      <c r="F52" s="2"/>
    </row>
    <row r="53" ht="15.75" customHeight="1">
      <c r="F53" s="2"/>
    </row>
    <row r="54" ht="15.75" customHeight="1">
      <c r="F54" s="2"/>
    </row>
    <row r="55" ht="15.75" customHeight="1">
      <c r="F55" s="2"/>
    </row>
    <row r="56" ht="15.75" customHeight="1">
      <c r="F56" s="2"/>
    </row>
    <row r="57" ht="15.75" customHeight="1">
      <c r="F57" s="2"/>
    </row>
    <row r="58" ht="15.75" customHeight="1">
      <c r="F58" s="2"/>
    </row>
    <row r="59" ht="15.75" customHeight="1">
      <c r="F59" s="2"/>
    </row>
    <row r="60" ht="15.75" customHeight="1">
      <c r="F60" s="2"/>
    </row>
    <row r="61" ht="15.75" customHeight="1">
      <c r="F61" s="2"/>
    </row>
    <row r="62" ht="15.75" customHeight="1">
      <c r="F62" s="2"/>
    </row>
    <row r="63" ht="15.75" customHeight="1">
      <c r="F63" s="2"/>
    </row>
    <row r="64" ht="15.75" customHeight="1">
      <c r="F64" s="2"/>
    </row>
    <row r="65" ht="15.75" customHeight="1">
      <c r="F65" s="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6" t="s">
        <v>75</v>
      </c>
    </row>
    <row r="2">
      <c r="A2" s="6" t="s">
        <v>76</v>
      </c>
    </row>
    <row r="3">
      <c r="A3" s="6" t="s">
        <v>77</v>
      </c>
    </row>
    <row r="4">
      <c r="A4" s="6" t="s">
        <v>78</v>
      </c>
    </row>
    <row r="5">
      <c r="A5" s="6" t="s">
        <v>79</v>
      </c>
    </row>
    <row r="6">
      <c r="A6" s="6" t="s">
        <v>80</v>
      </c>
    </row>
    <row r="7">
      <c r="A7" s="6" t="s">
        <v>81</v>
      </c>
    </row>
    <row r="8">
      <c r="A8" s="2"/>
    </row>
    <row r="9">
      <c r="A9" s="6" t="s">
        <v>82</v>
      </c>
    </row>
    <row r="10">
      <c r="A10" s="6" t="s">
        <v>83</v>
      </c>
    </row>
    <row r="11">
      <c r="A11" s="6" t="s">
        <v>84</v>
      </c>
    </row>
    <row r="12">
      <c r="A12" s="6" t="s">
        <v>85</v>
      </c>
    </row>
    <row r="13">
      <c r="A13" s="6" t="s">
        <v>86</v>
      </c>
    </row>
    <row r="14">
      <c r="A14" s="6" t="s">
        <v>87</v>
      </c>
    </row>
    <row r="15">
      <c r="A15" s="6" t="s">
        <v>88</v>
      </c>
    </row>
    <row r="16">
      <c r="A16" s="6" t="s">
        <v>89</v>
      </c>
    </row>
    <row r="17">
      <c r="A17" s="6" t="s">
        <v>90</v>
      </c>
    </row>
    <row r="19">
      <c r="A19" s="6" t="s">
        <v>91</v>
      </c>
    </row>
    <row r="20">
      <c r="A20" s="6" t="s">
        <v>92</v>
      </c>
    </row>
    <row r="21" ht="15.75" customHeight="1">
      <c r="A21" s="6" t="s">
        <v>93</v>
      </c>
    </row>
    <row r="22" ht="15.75" customHeight="1">
      <c r="A22" s="6" t="s">
        <v>94</v>
      </c>
    </row>
    <row r="23" ht="15.75" customHeight="1">
      <c r="A23" s="6" t="s">
        <v>95</v>
      </c>
    </row>
    <row r="24" ht="15.75" customHeight="1">
      <c r="A24" s="6"/>
    </row>
    <row r="25" ht="15.75" customHeight="1">
      <c r="A25" s="6" t="s">
        <v>5</v>
      </c>
    </row>
    <row r="26" ht="15.75" customHeight="1">
      <c r="A26" s="6" t="s">
        <v>96</v>
      </c>
    </row>
    <row r="27" ht="15.75" customHeight="1">
      <c r="A27" s="6" t="s">
        <v>97</v>
      </c>
    </row>
    <row r="28" ht="15.75" customHeight="1">
      <c r="A28" s="6"/>
    </row>
    <row r="29" ht="15.75" customHeight="1">
      <c r="A29" s="2" t="s">
        <v>98</v>
      </c>
    </row>
    <row r="30" ht="15.75" customHeight="1">
      <c r="A30" s="6" t="s">
        <v>99</v>
      </c>
    </row>
    <row r="31" ht="15.75" customHeight="1">
      <c r="A31" s="6" t="s">
        <v>100</v>
      </c>
    </row>
    <row r="32" ht="15.75" customHeight="1">
      <c r="A32" s="6" t="s">
        <v>101</v>
      </c>
    </row>
    <row r="33" ht="15.75" customHeight="1">
      <c r="A33" s="6"/>
    </row>
    <row r="34" ht="15.75" customHeight="1">
      <c r="A34" s="6" t="s">
        <v>102</v>
      </c>
    </row>
    <row r="35" ht="15.75" customHeight="1">
      <c r="A35" s="6"/>
    </row>
    <row r="36" ht="15.75" customHeight="1">
      <c r="A36" s="6" t="s">
        <v>103</v>
      </c>
    </row>
    <row r="37" ht="15.75" customHeight="1">
      <c r="A37" s="6" t="s">
        <v>104</v>
      </c>
    </row>
    <row r="38" ht="15.75" customHeight="1">
      <c r="A38" s="6" t="s">
        <v>105</v>
      </c>
    </row>
    <row r="39" ht="15.75" customHeight="1">
      <c r="A39" s="6" t="s">
        <v>106</v>
      </c>
    </row>
    <row r="40" ht="15.75" customHeight="1">
      <c r="A40" s="6" t="s">
        <v>107</v>
      </c>
    </row>
    <row r="41" ht="15.75" customHeight="1">
      <c r="A41" s="6" t="s">
        <v>108</v>
      </c>
    </row>
    <row r="42" ht="15.75" customHeight="1">
      <c r="A42" s="6"/>
    </row>
    <row r="43" ht="15.75" customHeight="1">
      <c r="A43" s="6" t="s">
        <v>102</v>
      </c>
    </row>
    <row r="44" ht="15.75" customHeight="1"/>
    <row r="45" ht="15.75" customHeight="1">
      <c r="A45" s="6" t="s">
        <v>109</v>
      </c>
    </row>
    <row r="46" ht="15.75" customHeight="1">
      <c r="A46" s="6" t="s">
        <v>110</v>
      </c>
    </row>
    <row r="47" ht="15.75" customHeight="1"/>
    <row r="48" ht="15.75" customHeight="1">
      <c r="A48" s="6" t="s">
        <v>111</v>
      </c>
    </row>
    <row r="49" ht="15.75" customHeight="1">
      <c r="A49" s="6" t="s">
        <v>112</v>
      </c>
    </row>
    <row r="50" ht="15.75" customHeight="1"/>
    <row r="51" ht="15.75" customHeight="1">
      <c r="A51" s="6" t="s">
        <v>113</v>
      </c>
    </row>
    <row r="52" ht="15.75" customHeight="1">
      <c r="A52" s="6" t="s">
        <v>114</v>
      </c>
    </row>
    <row r="53" ht="15.75" customHeight="1"/>
    <row r="54" ht="15.75" customHeight="1">
      <c r="A54" s="6" t="s">
        <v>115</v>
      </c>
    </row>
    <row r="55" ht="15.75" customHeight="1">
      <c r="A55" s="6" t="s">
        <v>116</v>
      </c>
    </row>
    <row r="56" ht="15.75" customHeight="1"/>
    <row r="57" ht="15.75" customHeight="1">
      <c r="A57" s="6" t="s">
        <v>117</v>
      </c>
    </row>
    <row r="58" ht="15.75" customHeight="1">
      <c r="A58" s="6" t="s">
        <v>118</v>
      </c>
    </row>
    <row r="59" ht="15.75" customHeight="1"/>
    <row r="60" ht="15.75" customHeight="1">
      <c r="A60" s="6" t="s">
        <v>119</v>
      </c>
    </row>
    <row r="61" ht="15.75" customHeight="1">
      <c r="A61" s="6" t="s">
        <v>120</v>
      </c>
    </row>
    <row r="62" ht="15.75" customHeight="1"/>
    <row r="63" ht="15.75" customHeight="1">
      <c r="A63" s="2" t="s">
        <v>121</v>
      </c>
    </row>
    <row r="64" ht="15.75" customHeight="1">
      <c r="A64" s="6" t="s">
        <v>122</v>
      </c>
    </row>
    <row r="65" ht="15.75" customHeight="1"/>
    <row r="66" ht="15.75" customHeight="1">
      <c r="A66" s="2" t="s">
        <v>123</v>
      </c>
    </row>
    <row r="67" ht="15.75" customHeight="1">
      <c r="A67" s="6" t="s">
        <v>124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4.88"/>
  </cols>
  <sheetData>
    <row r="1">
      <c r="A1" s="2" t="s">
        <v>125</v>
      </c>
    </row>
    <row r="2">
      <c r="A2" s="1" t="s">
        <v>0</v>
      </c>
      <c r="B2" s="1" t="s">
        <v>4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</row>
    <row r="3">
      <c r="A3" s="6" t="s">
        <v>126</v>
      </c>
      <c r="B3" s="2">
        <v>0.24</v>
      </c>
      <c r="C3" s="2"/>
      <c r="J3" s="2">
        <v>711.3</v>
      </c>
      <c r="K3" s="2">
        <v>290.4</v>
      </c>
      <c r="L3" s="2">
        <v>419.3</v>
      </c>
      <c r="N3" s="2">
        <v>244.0</v>
      </c>
      <c r="O3" s="2">
        <v>18860.8</v>
      </c>
      <c r="Q3" s="2"/>
      <c r="R3" s="2"/>
      <c r="S3" s="1">
        <v>986.6</v>
      </c>
      <c r="T3" s="2">
        <v>4953.4</v>
      </c>
    </row>
    <row r="4">
      <c r="A4" s="6" t="s">
        <v>127</v>
      </c>
      <c r="B4" s="2">
        <v>0.08</v>
      </c>
      <c r="C4" s="2"/>
      <c r="J4" s="2">
        <v>66.4</v>
      </c>
      <c r="K4" s="2">
        <v>24.4</v>
      </c>
      <c r="L4" s="2">
        <v>68.2</v>
      </c>
      <c r="N4" s="2">
        <v>0.0</v>
      </c>
      <c r="O4" s="2">
        <v>434.5</v>
      </c>
      <c r="Q4" s="2"/>
      <c r="R4" s="2"/>
      <c r="S4" s="1">
        <v>0.0</v>
      </c>
      <c r="T4" s="2">
        <v>3405.9</v>
      </c>
    </row>
    <row r="5">
      <c r="A5" s="6" t="s">
        <v>128</v>
      </c>
      <c r="B5" s="2">
        <v>0.43</v>
      </c>
      <c r="J5" s="2">
        <v>12.8</v>
      </c>
      <c r="K5" s="2">
        <v>7.8</v>
      </c>
      <c r="L5" s="2">
        <v>17.3</v>
      </c>
      <c r="N5" s="2">
        <v>79.4</v>
      </c>
      <c r="O5" s="2">
        <v>160.6</v>
      </c>
      <c r="Q5" s="2"/>
      <c r="R5" s="2"/>
      <c r="S5" s="1">
        <v>99.30000000000001</v>
      </c>
      <c r="T5" s="2">
        <v>44.5</v>
      </c>
    </row>
    <row r="6">
      <c r="A6" s="6" t="s">
        <v>129</v>
      </c>
      <c r="B6" s="2">
        <v>0.1</v>
      </c>
      <c r="J6" s="2">
        <v>33.1</v>
      </c>
      <c r="K6" s="2">
        <v>28.2</v>
      </c>
      <c r="L6" s="2">
        <v>67.4</v>
      </c>
      <c r="N6" s="2">
        <v>266.7</v>
      </c>
      <c r="O6" s="2">
        <v>565.5</v>
      </c>
      <c r="Q6" s="2"/>
      <c r="R6" s="2"/>
      <c r="S6" s="1">
        <v>326.5</v>
      </c>
      <c r="T6" s="2">
        <v>224.9</v>
      </c>
    </row>
    <row r="7">
      <c r="A7" s="6" t="s">
        <v>130</v>
      </c>
      <c r="B7" s="2">
        <v>0.08</v>
      </c>
      <c r="J7" s="2">
        <v>28.5</v>
      </c>
      <c r="K7" s="2">
        <v>31.4</v>
      </c>
      <c r="L7" s="2">
        <v>53.2</v>
      </c>
      <c r="N7" s="2">
        <v>340.9</v>
      </c>
      <c r="O7" s="2">
        <v>488.0</v>
      </c>
      <c r="Q7" s="2"/>
      <c r="R7" s="2"/>
      <c r="S7" s="1">
        <v>441.90000000000003</v>
      </c>
      <c r="T7" s="2">
        <v>156.8</v>
      </c>
    </row>
    <row r="8">
      <c r="A8" s="6" t="s">
        <v>131</v>
      </c>
      <c r="B8" s="2">
        <v>0.13</v>
      </c>
      <c r="J8" s="2">
        <v>19.4</v>
      </c>
      <c r="K8" s="2">
        <v>29.7</v>
      </c>
      <c r="L8" s="2">
        <v>75.0</v>
      </c>
      <c r="N8" s="2">
        <v>239.8</v>
      </c>
      <c r="O8" s="2">
        <v>351.0</v>
      </c>
      <c r="Q8" s="2"/>
      <c r="R8" s="2"/>
      <c r="S8" s="1">
        <v>120.69999999999999</v>
      </c>
      <c r="T8" s="2">
        <v>180.1</v>
      </c>
    </row>
    <row r="9">
      <c r="A9" s="6" t="s">
        <v>132</v>
      </c>
      <c r="B9" s="2">
        <v>0.15</v>
      </c>
      <c r="J9" s="2">
        <v>14.7</v>
      </c>
      <c r="K9" s="2">
        <v>36.0</v>
      </c>
      <c r="L9" s="2">
        <v>98.5</v>
      </c>
      <c r="N9" s="2">
        <v>433.4</v>
      </c>
      <c r="O9" s="2">
        <v>638.5</v>
      </c>
      <c r="Q9" s="2"/>
      <c r="R9" s="2"/>
      <c r="S9" s="1">
        <v>211.3</v>
      </c>
      <c r="T9" s="2">
        <v>119.3</v>
      </c>
    </row>
    <row r="10">
      <c r="A10" s="6" t="s">
        <v>133</v>
      </c>
      <c r="B10" s="2">
        <v>0.02</v>
      </c>
      <c r="J10" s="2">
        <v>0.0</v>
      </c>
      <c r="K10" s="2">
        <v>0.0</v>
      </c>
      <c r="L10" s="2">
        <v>313.2</v>
      </c>
      <c r="N10" s="2">
        <v>0.0</v>
      </c>
      <c r="O10" s="2">
        <v>7484.0</v>
      </c>
      <c r="Q10" s="2"/>
      <c r="R10" s="2"/>
      <c r="S10" s="1">
        <v>165.8</v>
      </c>
      <c r="T10" s="2">
        <v>2881.8</v>
      </c>
    </row>
    <row r="11">
      <c r="A11" s="6" t="s">
        <v>134</v>
      </c>
      <c r="B11" s="2">
        <v>0.01</v>
      </c>
      <c r="J11" s="2">
        <v>0.0</v>
      </c>
      <c r="K11" s="2">
        <v>0.0</v>
      </c>
      <c r="L11" s="2">
        <v>329.4</v>
      </c>
      <c r="N11" s="2">
        <v>0.0</v>
      </c>
      <c r="O11" s="2">
        <v>8282.2</v>
      </c>
      <c r="Q11" s="2"/>
      <c r="R11" s="2"/>
      <c r="S11" s="1">
        <v>0.0</v>
      </c>
      <c r="T11" s="2">
        <v>1993.1</v>
      </c>
    </row>
    <row r="12">
      <c r="A12" s="6" t="s">
        <v>135</v>
      </c>
      <c r="B12" s="2">
        <v>0.13</v>
      </c>
      <c r="J12" s="2">
        <v>0.0</v>
      </c>
      <c r="K12" s="2">
        <v>0.0</v>
      </c>
      <c r="L12" s="2">
        <v>554.9</v>
      </c>
      <c r="N12" s="2">
        <v>0.0</v>
      </c>
      <c r="O12" s="2">
        <v>4655.5</v>
      </c>
      <c r="Q12" s="2"/>
      <c r="R12" s="2"/>
      <c r="S12" s="1">
        <v>0.0</v>
      </c>
      <c r="T12" s="2">
        <v>1571.3</v>
      </c>
    </row>
    <row r="13">
      <c r="A13" s="6" t="s">
        <v>136</v>
      </c>
      <c r="B13" s="2">
        <v>0.02</v>
      </c>
      <c r="J13" s="2">
        <v>0.0</v>
      </c>
      <c r="K13" s="2">
        <v>0.0</v>
      </c>
      <c r="L13" s="2">
        <v>18.9</v>
      </c>
      <c r="N13" s="2">
        <v>0.0</v>
      </c>
      <c r="O13" s="2">
        <v>820.1</v>
      </c>
      <c r="Q13" s="2"/>
      <c r="R13" s="2"/>
      <c r="S13" s="1">
        <v>0.0</v>
      </c>
      <c r="T13" s="2">
        <v>439.4</v>
      </c>
    </row>
    <row r="14">
      <c r="A14" s="6" t="s">
        <v>137</v>
      </c>
      <c r="B14" s="2">
        <v>0.1</v>
      </c>
      <c r="J14" s="2">
        <v>0.0</v>
      </c>
      <c r="K14" s="2">
        <v>0.0</v>
      </c>
      <c r="L14" s="2">
        <v>287.5</v>
      </c>
      <c r="N14" s="2">
        <v>62.2</v>
      </c>
      <c r="O14" s="2">
        <v>8073.3</v>
      </c>
      <c r="Q14" s="2"/>
      <c r="R14" s="2"/>
      <c r="S14" s="1">
        <v>1469.2</v>
      </c>
      <c r="T14" s="2">
        <v>2295.9</v>
      </c>
    </row>
    <row r="15">
      <c r="A15" s="6" t="s">
        <v>138</v>
      </c>
      <c r="B15" s="2">
        <v>0.02</v>
      </c>
      <c r="J15" s="2">
        <v>0.0</v>
      </c>
      <c r="K15" s="2">
        <v>0.0</v>
      </c>
      <c r="L15" s="2">
        <v>27.0</v>
      </c>
      <c r="N15" s="2">
        <v>0.0</v>
      </c>
      <c r="O15" s="2">
        <v>4444.4</v>
      </c>
      <c r="Q15" s="2"/>
      <c r="R15" s="2"/>
      <c r="S15" s="1">
        <v>195.7</v>
      </c>
      <c r="T15" s="2">
        <v>4021.3</v>
      </c>
    </row>
    <row r="16">
      <c r="A16" s="6" t="s">
        <v>139</v>
      </c>
      <c r="B16" s="2">
        <v>0.15</v>
      </c>
      <c r="J16" s="2">
        <v>0.0</v>
      </c>
      <c r="K16" s="2">
        <v>0.0</v>
      </c>
      <c r="L16" s="2">
        <v>282.1</v>
      </c>
      <c r="N16" s="2">
        <v>1010.7</v>
      </c>
      <c r="O16" s="2">
        <v>10647.0</v>
      </c>
      <c r="Q16" s="2"/>
      <c r="R16" s="2"/>
      <c r="S16" s="1">
        <v>1984.8</v>
      </c>
      <c r="T16" s="2">
        <v>4710.6</v>
      </c>
    </row>
    <row r="17">
      <c r="A17" s="6" t="s">
        <v>140</v>
      </c>
      <c r="B17" s="2">
        <v>0.02</v>
      </c>
      <c r="J17" s="2">
        <v>0.0</v>
      </c>
      <c r="K17" s="2">
        <v>0.0</v>
      </c>
      <c r="L17" s="2">
        <v>0.0</v>
      </c>
      <c r="N17" s="2">
        <v>181.7</v>
      </c>
      <c r="O17" s="2">
        <v>7523.1</v>
      </c>
      <c r="Q17" s="2"/>
      <c r="R17" s="2"/>
      <c r="S17" s="1">
        <v>0.0</v>
      </c>
      <c r="T17" s="2">
        <v>6949.7</v>
      </c>
    </row>
    <row r="18">
      <c r="A18" s="6" t="s">
        <v>141</v>
      </c>
      <c r="B18" s="2">
        <v>0.61</v>
      </c>
      <c r="J18" s="2">
        <v>25.8</v>
      </c>
      <c r="K18" s="2">
        <v>48.0</v>
      </c>
      <c r="L18" s="2">
        <v>83.2</v>
      </c>
      <c r="N18" s="2">
        <v>282.3</v>
      </c>
      <c r="O18" s="2">
        <v>796.2</v>
      </c>
      <c r="Q18" s="2"/>
      <c r="R18" s="2"/>
      <c r="S18" s="1">
        <v>1077.2</v>
      </c>
      <c r="T18" s="2">
        <v>254.0</v>
      </c>
    </row>
    <row r="19">
      <c r="A19" s="6" t="s">
        <v>142</v>
      </c>
      <c r="B19" s="2">
        <v>0.18</v>
      </c>
      <c r="J19" s="2">
        <v>33.8</v>
      </c>
      <c r="K19" s="2">
        <v>44.4</v>
      </c>
      <c r="L19" s="2">
        <v>39.5</v>
      </c>
      <c r="N19" s="2">
        <v>268.0</v>
      </c>
      <c r="O19" s="2">
        <v>409.4</v>
      </c>
      <c r="Q19" s="2"/>
      <c r="R19" s="2"/>
      <c r="S19" s="1">
        <v>225.9</v>
      </c>
      <c r="T19" s="2">
        <v>21.4</v>
      </c>
    </row>
    <row r="20">
      <c r="A20" s="2" t="s">
        <v>143</v>
      </c>
      <c r="B20" s="2">
        <v>0.43</v>
      </c>
      <c r="J20" s="2">
        <v>0.0</v>
      </c>
      <c r="K20" s="2">
        <v>0.0</v>
      </c>
      <c r="L20" s="2">
        <v>7.1</v>
      </c>
      <c r="N20" s="2">
        <v>13.2</v>
      </c>
      <c r="O20" s="2">
        <v>46.2</v>
      </c>
      <c r="Q20" s="2"/>
      <c r="R20" s="2"/>
      <c r="S20" s="1">
        <v>17.9</v>
      </c>
      <c r="T20" s="2">
        <v>9.8</v>
      </c>
    </row>
    <row r="21">
      <c r="A21" s="6" t="s">
        <v>144</v>
      </c>
      <c r="B21" s="2">
        <v>6.31</v>
      </c>
      <c r="J21" s="2">
        <v>0.9</v>
      </c>
      <c r="K21" s="2">
        <v>1.5</v>
      </c>
      <c r="L21" s="2">
        <v>1.5</v>
      </c>
      <c r="N21" s="2">
        <v>1.2</v>
      </c>
      <c r="O21" s="2">
        <v>25.3</v>
      </c>
      <c r="Q21" s="2"/>
      <c r="R21" s="2"/>
      <c r="S21" s="1">
        <v>29.200000000000003</v>
      </c>
      <c r="T21" s="2">
        <v>6.0</v>
      </c>
    </row>
    <row r="23">
      <c r="B23" s="2"/>
    </row>
    <row r="24">
      <c r="B24" s="2"/>
    </row>
    <row r="25">
      <c r="A25" s="2" t="s">
        <v>145</v>
      </c>
      <c r="B25" s="2"/>
      <c r="D25" s="2" t="s">
        <v>146</v>
      </c>
    </row>
    <row r="26">
      <c r="A26" s="6" t="s">
        <v>126</v>
      </c>
      <c r="B26" s="2">
        <v>0.24</v>
      </c>
      <c r="C26" s="2"/>
      <c r="J26" s="2">
        <f t="shared" ref="J26:J44" si="1">J3*(B3/100)*1000</f>
        <v>1707.12</v>
      </c>
      <c r="K26" s="2">
        <f t="shared" ref="K26:K44" si="2">K3*(B3/100)*1000</f>
        <v>696.96</v>
      </c>
      <c r="L26" s="2">
        <f t="shared" ref="L26:L44" si="3">L3*(B3/100)*1000</f>
        <v>1006.32</v>
      </c>
      <c r="N26" s="2">
        <f t="shared" ref="N26:N44" si="4">N3*(B3/100)*1000</f>
        <v>585.6</v>
      </c>
      <c r="O26" s="2">
        <f t="shared" ref="O26:O44" si="5">O3*(B3/100)*1000</f>
        <v>45265.92</v>
      </c>
      <c r="S26" s="2">
        <f t="shared" ref="S26:S44" si="6">S3*(B3/100)*1000</f>
        <v>2367.84</v>
      </c>
      <c r="T26" s="2">
        <f t="shared" ref="T26:T44" si="7">T3*(B3/100)*1000</f>
        <v>11888.16</v>
      </c>
    </row>
    <row r="27">
      <c r="A27" s="6" t="s">
        <v>127</v>
      </c>
      <c r="B27" s="2">
        <v>0.08</v>
      </c>
      <c r="C27" s="2"/>
      <c r="J27" s="2">
        <f t="shared" si="1"/>
        <v>53.12</v>
      </c>
      <c r="K27" s="2">
        <f t="shared" si="2"/>
        <v>19.52</v>
      </c>
      <c r="L27" s="2">
        <f t="shared" si="3"/>
        <v>54.56</v>
      </c>
      <c r="N27" s="2">
        <f t="shared" si="4"/>
        <v>0</v>
      </c>
      <c r="O27" s="2">
        <f t="shared" si="5"/>
        <v>347.6</v>
      </c>
      <c r="S27" s="2">
        <f t="shared" si="6"/>
        <v>0</v>
      </c>
      <c r="T27" s="2">
        <f t="shared" si="7"/>
        <v>2724.72</v>
      </c>
    </row>
    <row r="28">
      <c r="A28" s="6" t="s">
        <v>128</v>
      </c>
      <c r="B28" s="2">
        <v>0.43</v>
      </c>
      <c r="J28" s="2">
        <f t="shared" si="1"/>
        <v>55.04</v>
      </c>
      <c r="K28" s="2">
        <f t="shared" si="2"/>
        <v>33.54</v>
      </c>
      <c r="L28" s="2">
        <f t="shared" si="3"/>
        <v>74.39</v>
      </c>
      <c r="N28" s="2">
        <f t="shared" si="4"/>
        <v>341.42</v>
      </c>
      <c r="O28" s="2">
        <f t="shared" si="5"/>
        <v>690.58</v>
      </c>
      <c r="S28" s="2">
        <f t="shared" si="6"/>
        <v>426.99</v>
      </c>
      <c r="T28" s="2">
        <f t="shared" si="7"/>
        <v>191.35</v>
      </c>
    </row>
    <row r="29">
      <c r="A29" s="6" t="s">
        <v>129</v>
      </c>
      <c r="B29" s="2">
        <v>0.1</v>
      </c>
      <c r="J29" s="2">
        <f t="shared" si="1"/>
        <v>33.1</v>
      </c>
      <c r="K29" s="2">
        <f t="shared" si="2"/>
        <v>28.2</v>
      </c>
      <c r="L29" s="2">
        <f t="shared" si="3"/>
        <v>67.4</v>
      </c>
      <c r="N29" s="2">
        <f t="shared" si="4"/>
        <v>266.7</v>
      </c>
      <c r="O29" s="2">
        <f t="shared" si="5"/>
        <v>565.5</v>
      </c>
      <c r="S29" s="2">
        <f t="shared" si="6"/>
        <v>326.5</v>
      </c>
      <c r="T29" s="2">
        <f t="shared" si="7"/>
        <v>224.9</v>
      </c>
    </row>
    <row r="30">
      <c r="A30" s="6" t="s">
        <v>130</v>
      </c>
      <c r="B30" s="2">
        <v>0.08</v>
      </c>
      <c r="J30" s="2">
        <f t="shared" si="1"/>
        <v>22.8</v>
      </c>
      <c r="K30" s="2">
        <f t="shared" si="2"/>
        <v>25.12</v>
      </c>
      <c r="L30" s="2">
        <f t="shared" si="3"/>
        <v>42.56</v>
      </c>
      <c r="N30" s="2">
        <f t="shared" si="4"/>
        <v>272.72</v>
      </c>
      <c r="O30" s="2">
        <f t="shared" si="5"/>
        <v>390.4</v>
      </c>
      <c r="S30" s="2">
        <f t="shared" si="6"/>
        <v>353.52</v>
      </c>
      <c r="T30" s="2">
        <f t="shared" si="7"/>
        <v>125.44</v>
      </c>
    </row>
    <row r="31">
      <c r="A31" s="6" t="s">
        <v>131</v>
      </c>
      <c r="B31" s="2">
        <v>0.13</v>
      </c>
      <c r="J31" s="2">
        <f t="shared" si="1"/>
        <v>25.22</v>
      </c>
      <c r="K31" s="2">
        <f t="shared" si="2"/>
        <v>38.61</v>
      </c>
      <c r="L31" s="2">
        <f t="shared" si="3"/>
        <v>97.5</v>
      </c>
      <c r="N31" s="2">
        <f t="shared" si="4"/>
        <v>311.74</v>
      </c>
      <c r="O31" s="2">
        <f t="shared" si="5"/>
        <v>456.3</v>
      </c>
      <c r="S31" s="2">
        <f t="shared" si="6"/>
        <v>156.91</v>
      </c>
      <c r="T31" s="2">
        <f t="shared" si="7"/>
        <v>234.13</v>
      </c>
    </row>
    <row r="32">
      <c r="A32" s="6" t="s">
        <v>132</v>
      </c>
      <c r="B32" s="2">
        <v>0.15</v>
      </c>
      <c r="J32" s="2">
        <f t="shared" si="1"/>
        <v>22.05</v>
      </c>
      <c r="K32" s="2">
        <f t="shared" si="2"/>
        <v>54</v>
      </c>
      <c r="L32" s="2">
        <f t="shared" si="3"/>
        <v>147.75</v>
      </c>
      <c r="N32" s="2">
        <f t="shared" si="4"/>
        <v>650.1</v>
      </c>
      <c r="O32" s="2">
        <f t="shared" si="5"/>
        <v>957.75</v>
      </c>
      <c r="S32" s="2">
        <f t="shared" si="6"/>
        <v>316.95</v>
      </c>
      <c r="T32" s="2">
        <f t="shared" si="7"/>
        <v>178.95</v>
      </c>
    </row>
    <row r="33">
      <c r="A33" s="6" t="s">
        <v>133</v>
      </c>
      <c r="B33" s="2">
        <v>0.02</v>
      </c>
      <c r="J33" s="2">
        <f t="shared" si="1"/>
        <v>0</v>
      </c>
      <c r="K33" s="2">
        <f t="shared" si="2"/>
        <v>0</v>
      </c>
      <c r="L33" s="2">
        <f t="shared" si="3"/>
        <v>62.64</v>
      </c>
      <c r="N33" s="2">
        <f t="shared" si="4"/>
        <v>0</v>
      </c>
      <c r="O33" s="2">
        <f t="shared" si="5"/>
        <v>1496.8</v>
      </c>
      <c r="S33" s="2">
        <f t="shared" si="6"/>
        <v>33.16</v>
      </c>
      <c r="T33" s="2">
        <f t="shared" si="7"/>
        <v>576.36</v>
      </c>
    </row>
    <row r="34">
      <c r="A34" s="6" t="s">
        <v>134</v>
      </c>
      <c r="B34" s="2">
        <v>0.01</v>
      </c>
      <c r="J34" s="2">
        <f t="shared" si="1"/>
        <v>0</v>
      </c>
      <c r="K34" s="2">
        <f t="shared" si="2"/>
        <v>0</v>
      </c>
      <c r="L34" s="2">
        <f t="shared" si="3"/>
        <v>32.94</v>
      </c>
      <c r="N34" s="2">
        <f t="shared" si="4"/>
        <v>0</v>
      </c>
      <c r="O34" s="2">
        <f t="shared" si="5"/>
        <v>828.22</v>
      </c>
      <c r="S34" s="2">
        <f t="shared" si="6"/>
        <v>0</v>
      </c>
      <c r="T34" s="2">
        <f t="shared" si="7"/>
        <v>199.31</v>
      </c>
    </row>
    <row r="35">
      <c r="A35" s="6" t="s">
        <v>135</v>
      </c>
      <c r="B35" s="2">
        <v>0.13</v>
      </c>
      <c r="J35" s="2">
        <f t="shared" si="1"/>
        <v>0</v>
      </c>
      <c r="K35" s="2">
        <f t="shared" si="2"/>
        <v>0</v>
      </c>
      <c r="L35" s="2">
        <f t="shared" si="3"/>
        <v>721.37</v>
      </c>
      <c r="N35" s="2">
        <f t="shared" si="4"/>
        <v>0</v>
      </c>
      <c r="O35" s="2">
        <f t="shared" si="5"/>
        <v>6052.15</v>
      </c>
      <c r="S35" s="2">
        <f t="shared" si="6"/>
        <v>0</v>
      </c>
      <c r="T35" s="2">
        <f t="shared" si="7"/>
        <v>2042.69</v>
      </c>
    </row>
    <row r="36">
      <c r="A36" s="6" t="s">
        <v>136</v>
      </c>
      <c r="B36" s="2">
        <v>0.02</v>
      </c>
      <c r="J36" s="2">
        <f t="shared" si="1"/>
        <v>0</v>
      </c>
      <c r="K36" s="2">
        <f t="shared" si="2"/>
        <v>0</v>
      </c>
      <c r="L36" s="2">
        <f t="shared" si="3"/>
        <v>3.78</v>
      </c>
      <c r="N36" s="2">
        <f t="shared" si="4"/>
        <v>0</v>
      </c>
      <c r="O36" s="2">
        <f t="shared" si="5"/>
        <v>164.02</v>
      </c>
      <c r="S36" s="2">
        <f t="shared" si="6"/>
        <v>0</v>
      </c>
      <c r="T36" s="2">
        <f t="shared" si="7"/>
        <v>87.88</v>
      </c>
    </row>
    <row r="37">
      <c r="A37" s="6" t="s">
        <v>137</v>
      </c>
      <c r="B37" s="2">
        <v>0.1</v>
      </c>
      <c r="J37" s="2">
        <f t="shared" si="1"/>
        <v>0</v>
      </c>
      <c r="K37" s="2">
        <f t="shared" si="2"/>
        <v>0</v>
      </c>
      <c r="L37" s="2">
        <f t="shared" si="3"/>
        <v>287.5</v>
      </c>
      <c r="N37" s="2">
        <f t="shared" si="4"/>
        <v>62.2</v>
      </c>
      <c r="O37" s="2">
        <f t="shared" si="5"/>
        <v>8073.3</v>
      </c>
      <c r="S37" s="2">
        <f t="shared" si="6"/>
        <v>1469.2</v>
      </c>
      <c r="T37" s="2">
        <f t="shared" si="7"/>
        <v>2295.9</v>
      </c>
    </row>
    <row r="38">
      <c r="A38" s="6" t="s">
        <v>138</v>
      </c>
      <c r="B38" s="2">
        <v>0.02</v>
      </c>
      <c r="J38" s="2">
        <f t="shared" si="1"/>
        <v>0</v>
      </c>
      <c r="K38" s="2">
        <f t="shared" si="2"/>
        <v>0</v>
      </c>
      <c r="L38" s="2">
        <f t="shared" si="3"/>
        <v>5.4</v>
      </c>
      <c r="N38" s="2">
        <f t="shared" si="4"/>
        <v>0</v>
      </c>
      <c r="O38" s="2">
        <f t="shared" si="5"/>
        <v>888.88</v>
      </c>
      <c r="S38" s="2">
        <f t="shared" si="6"/>
        <v>39.14</v>
      </c>
      <c r="T38" s="2">
        <f t="shared" si="7"/>
        <v>804.26</v>
      </c>
    </row>
    <row r="39">
      <c r="A39" s="6" t="s">
        <v>139</v>
      </c>
      <c r="B39" s="2">
        <v>0.15</v>
      </c>
      <c r="J39" s="2">
        <f t="shared" si="1"/>
        <v>0</v>
      </c>
      <c r="K39" s="2">
        <f t="shared" si="2"/>
        <v>0</v>
      </c>
      <c r="L39" s="2">
        <f t="shared" si="3"/>
        <v>423.15</v>
      </c>
      <c r="N39" s="2">
        <f t="shared" si="4"/>
        <v>1516.05</v>
      </c>
      <c r="O39" s="2">
        <f t="shared" si="5"/>
        <v>15970.5</v>
      </c>
      <c r="S39" s="2">
        <f t="shared" si="6"/>
        <v>2977.2</v>
      </c>
      <c r="T39" s="2">
        <f t="shared" si="7"/>
        <v>7065.9</v>
      </c>
    </row>
    <row r="40">
      <c r="A40" s="6" t="s">
        <v>140</v>
      </c>
      <c r="B40" s="2">
        <v>0.02</v>
      </c>
      <c r="J40" s="2">
        <f t="shared" si="1"/>
        <v>0</v>
      </c>
      <c r="K40" s="2">
        <f t="shared" si="2"/>
        <v>0</v>
      </c>
      <c r="L40" s="2">
        <f t="shared" si="3"/>
        <v>0</v>
      </c>
      <c r="N40" s="2">
        <f t="shared" si="4"/>
        <v>36.34</v>
      </c>
      <c r="O40" s="2">
        <f t="shared" si="5"/>
        <v>1504.62</v>
      </c>
      <c r="S40" s="2">
        <f t="shared" si="6"/>
        <v>0</v>
      </c>
      <c r="T40" s="2">
        <f t="shared" si="7"/>
        <v>1389.94</v>
      </c>
    </row>
    <row r="41">
      <c r="A41" s="6" t="s">
        <v>141</v>
      </c>
      <c r="B41" s="2">
        <v>0.61</v>
      </c>
      <c r="J41" s="2">
        <f t="shared" si="1"/>
        <v>157.38</v>
      </c>
      <c r="K41" s="2">
        <f t="shared" si="2"/>
        <v>292.8</v>
      </c>
      <c r="L41" s="2">
        <f t="shared" si="3"/>
        <v>507.52</v>
      </c>
      <c r="N41" s="2">
        <f t="shared" si="4"/>
        <v>1722.03</v>
      </c>
      <c r="O41" s="2">
        <f t="shared" si="5"/>
        <v>4856.82</v>
      </c>
      <c r="S41" s="2">
        <f t="shared" si="6"/>
        <v>6570.92</v>
      </c>
      <c r="T41" s="2">
        <f t="shared" si="7"/>
        <v>1549.4</v>
      </c>
    </row>
    <row r="42">
      <c r="A42" s="6" t="s">
        <v>142</v>
      </c>
      <c r="B42" s="2">
        <v>0.18</v>
      </c>
      <c r="J42" s="2">
        <f t="shared" si="1"/>
        <v>60.84</v>
      </c>
      <c r="K42" s="2">
        <f t="shared" si="2"/>
        <v>79.92</v>
      </c>
      <c r="L42" s="2">
        <f t="shared" si="3"/>
        <v>71.1</v>
      </c>
      <c r="N42" s="2">
        <f t="shared" si="4"/>
        <v>482.4</v>
      </c>
      <c r="O42" s="2">
        <f t="shared" si="5"/>
        <v>736.92</v>
      </c>
      <c r="S42" s="2">
        <f t="shared" si="6"/>
        <v>406.62</v>
      </c>
      <c r="T42" s="2">
        <f t="shared" si="7"/>
        <v>38.52</v>
      </c>
    </row>
    <row r="43">
      <c r="A43" s="2" t="s">
        <v>143</v>
      </c>
      <c r="B43" s="2">
        <v>0.43</v>
      </c>
      <c r="J43" s="2">
        <f t="shared" si="1"/>
        <v>0</v>
      </c>
      <c r="K43" s="2">
        <f t="shared" si="2"/>
        <v>0</v>
      </c>
      <c r="L43" s="2">
        <f t="shared" si="3"/>
        <v>30.53</v>
      </c>
      <c r="N43" s="2">
        <f t="shared" si="4"/>
        <v>56.76</v>
      </c>
      <c r="O43" s="2">
        <f t="shared" si="5"/>
        <v>198.66</v>
      </c>
      <c r="S43" s="2">
        <f t="shared" si="6"/>
        <v>76.97</v>
      </c>
      <c r="T43" s="2">
        <f t="shared" si="7"/>
        <v>42.14</v>
      </c>
    </row>
    <row r="44">
      <c r="A44" s="6" t="s">
        <v>144</v>
      </c>
      <c r="B44" s="2">
        <v>6.31</v>
      </c>
      <c r="J44" s="2">
        <f t="shared" si="1"/>
        <v>56.79</v>
      </c>
      <c r="K44" s="2">
        <f t="shared" si="2"/>
        <v>94.65</v>
      </c>
      <c r="L44" s="2">
        <f t="shared" si="3"/>
        <v>94.65</v>
      </c>
      <c r="N44" s="2">
        <f t="shared" si="4"/>
        <v>75.72</v>
      </c>
      <c r="O44" s="2">
        <f t="shared" si="5"/>
        <v>1596.43</v>
      </c>
      <c r="S44" s="2">
        <f t="shared" si="6"/>
        <v>1842.52</v>
      </c>
      <c r="T44" s="2">
        <f t="shared" si="7"/>
        <v>378.6</v>
      </c>
    </row>
    <row r="48">
      <c r="A48" s="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2025-02-04T23:00:15Z</dcterms:created>
  <dc:creator>Hamill, Vaughn A.</dc:creator>
</cp:coreProperties>
</file>