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ulot\Google Drive\Papers\2016 Ribeiro CARBOM ISME\supplementary material\"/>
    </mc:Choice>
  </mc:AlternateContent>
  <bookViews>
    <workbookView xWindow="0" yWindow="0" windowWidth="28800" windowHeight="11655"/>
  </bookViews>
  <sheets>
    <sheet name="nifH OTU samples" sheetId="1" r:id="rId1"/>
  </sheets>
  <externalReferences>
    <externalReference r:id="rId2"/>
  </externalReferences>
  <definedNames>
    <definedName name="_xlnm._FilterDatabase" localSheetId="0" hidden="1">'nifH OTU samples'!$A$1:$BN$23</definedName>
    <definedName name="otu">#REF!</definedName>
  </definedName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J23" i="1" l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C23" i="1"/>
  <c r="BJ22" i="1"/>
  <c r="C22" i="1"/>
  <c r="BJ21" i="1"/>
  <c r="C21" i="1"/>
  <c r="BJ20" i="1"/>
  <c r="C20" i="1"/>
  <c r="BJ19" i="1"/>
  <c r="C19" i="1"/>
  <c r="BJ18" i="1"/>
  <c r="C18" i="1"/>
  <c r="BJ17" i="1"/>
  <c r="C17" i="1"/>
  <c r="BJ16" i="1"/>
  <c r="C16" i="1"/>
  <c r="BJ15" i="1"/>
  <c r="C15" i="1"/>
  <c r="BJ14" i="1"/>
  <c r="C14" i="1"/>
  <c r="BJ13" i="1"/>
  <c r="C13" i="1"/>
  <c r="C12" i="1"/>
  <c r="BP12" i="1"/>
  <c r="BJ12" i="1"/>
  <c r="C11" i="1"/>
  <c r="BP11" i="1"/>
  <c r="BJ11" i="1"/>
  <c r="C10" i="1"/>
  <c r="BP10" i="1"/>
  <c r="BJ10" i="1"/>
  <c r="C9" i="1"/>
  <c r="BP9" i="1"/>
  <c r="BJ9" i="1"/>
  <c r="C8" i="1"/>
  <c r="BP8" i="1"/>
  <c r="BJ8" i="1"/>
  <c r="C7" i="1"/>
  <c r="BP7" i="1"/>
  <c r="BJ7" i="1"/>
  <c r="C6" i="1"/>
  <c r="BP6" i="1"/>
  <c r="BJ6" i="1"/>
  <c r="C5" i="1"/>
  <c r="BP5" i="1"/>
  <c r="BJ5" i="1"/>
  <c r="C4" i="1"/>
  <c r="BP4" i="1"/>
  <c r="BJ4" i="1"/>
  <c r="C3" i="1"/>
  <c r="BP3" i="1"/>
  <c r="BJ3" i="1"/>
  <c r="C2" i="1"/>
  <c r="BP2" i="1"/>
  <c r="BJ2" i="1"/>
</calcChain>
</file>

<file path=xl/sharedStrings.xml><?xml version="1.0" encoding="utf-8"?>
<sst xmlns="http://schemas.openxmlformats.org/spreadsheetml/2006/main" count="199" uniqueCount="177">
  <si>
    <t>otu</t>
  </si>
  <si>
    <t>otu_total</t>
  </si>
  <si>
    <t>otu_fraction_of_total</t>
  </si>
  <si>
    <t>otu_fraction_cumulative</t>
  </si>
  <si>
    <t>10n</t>
  </si>
  <si>
    <t>10p</t>
  </si>
  <si>
    <t>11n</t>
  </si>
  <si>
    <t>11p</t>
  </si>
  <si>
    <t>120n</t>
  </si>
  <si>
    <t>120p</t>
  </si>
  <si>
    <t>121n</t>
  </si>
  <si>
    <t>121p</t>
  </si>
  <si>
    <t>122n</t>
  </si>
  <si>
    <t>122p</t>
  </si>
  <si>
    <t>125n</t>
  </si>
  <si>
    <t>125p</t>
  </si>
  <si>
    <t>126n</t>
  </si>
  <si>
    <t>126p</t>
  </si>
  <si>
    <t>127n</t>
  </si>
  <si>
    <t>13n</t>
  </si>
  <si>
    <t>13p</t>
  </si>
  <si>
    <t>140n</t>
  </si>
  <si>
    <t>140p</t>
  </si>
  <si>
    <t>141n</t>
  </si>
  <si>
    <t>141p</t>
  </si>
  <si>
    <t>142n</t>
  </si>
  <si>
    <t>142p</t>
  </si>
  <si>
    <t>155n</t>
  </si>
  <si>
    <t>155p</t>
  </si>
  <si>
    <t>156n</t>
  </si>
  <si>
    <t>156p</t>
  </si>
  <si>
    <t>157n</t>
  </si>
  <si>
    <t>157p</t>
  </si>
  <si>
    <t>15n</t>
  </si>
  <si>
    <t>15p</t>
  </si>
  <si>
    <t>165n</t>
  </si>
  <si>
    <t>165p</t>
  </si>
  <si>
    <t>166n</t>
  </si>
  <si>
    <t>166p</t>
  </si>
  <si>
    <t>167n</t>
  </si>
  <si>
    <t>167p</t>
  </si>
  <si>
    <t>1n</t>
  </si>
  <si>
    <t>1p</t>
  </si>
  <si>
    <t>2n</t>
  </si>
  <si>
    <t>2p</t>
  </si>
  <si>
    <t>3n</t>
  </si>
  <si>
    <t>3p</t>
  </si>
  <si>
    <t>5n</t>
  </si>
  <si>
    <t>5p</t>
  </si>
  <si>
    <t>7n</t>
  </si>
  <si>
    <t>7p</t>
  </si>
  <si>
    <t>9n</t>
  </si>
  <si>
    <t>9p</t>
  </si>
  <si>
    <t>tri01n</t>
  </si>
  <si>
    <t>tri01p</t>
  </si>
  <si>
    <t>tri02n</t>
  </si>
  <si>
    <t>tri02p</t>
  </si>
  <si>
    <t>tri03n</t>
  </si>
  <si>
    <t>tri03p</t>
  </si>
  <si>
    <t>Taxo1</t>
  </si>
  <si>
    <t>Taxo2</t>
  </si>
  <si>
    <t>Taxo</t>
  </si>
  <si>
    <t>Representative_Sequence</t>
  </si>
  <si>
    <t>BLAST_best_identity</t>
  </si>
  <si>
    <t>BLAST_best_Accession</t>
  </si>
  <si>
    <t>BLAST_best_Description</t>
  </si>
  <si>
    <t>Bar size</t>
  </si>
  <si>
    <t>Otu001</t>
  </si>
  <si>
    <t>Cyanobacteria</t>
  </si>
  <si>
    <t>UCYN_A1</t>
  </si>
  <si>
    <t>M02439_22_000000000-AD0LA_1_1101_26365_6481</t>
  </si>
  <si>
    <t>HQ611363</t>
  </si>
  <si>
    <t>Uncultured bacterium clone 46401A11 dinitrogenase reductase (nifH) mRNA, partial cds</t>
  </si>
  <si>
    <t>Otu002</t>
  </si>
  <si>
    <t>UCYN_A2</t>
  </si>
  <si>
    <t>M02439_22_000000000-AD0LA_1_1102_19579_10691</t>
  </si>
  <si>
    <t>KF806610</t>
  </si>
  <si>
    <t>Candidatus Atelocyanobacterium thalassa isolate SIO0111C09A_T7 dinitrogenase reductase (nifH) gene, partial cds</t>
  </si>
  <si>
    <t>Otu003</t>
  </si>
  <si>
    <t>Rhizobiales</t>
  </si>
  <si>
    <t>Rhizobium</t>
  </si>
  <si>
    <t>M02439_22_000000000-AD0LA_1_1102_12365_5591</t>
  </si>
  <si>
    <t>FN665898</t>
  </si>
  <si>
    <t>Uncultured bacterium partial mRNA for dinitrogenase reductase (nifH gene), clone Mex69-290_B07</t>
  </si>
  <si>
    <t>Otu004</t>
  </si>
  <si>
    <t>UCYN_A3</t>
  </si>
  <si>
    <t>M02439_22_000000000-AD0LA_1_1102_19723_17900</t>
  </si>
  <si>
    <t>HM210392</t>
  </si>
  <si>
    <t>Uncultured bacterium clone HH1879 NifH (nifH) mRNA, partial cds</t>
  </si>
  <si>
    <t>Otu005</t>
  </si>
  <si>
    <t>Trichodesmium</t>
  </si>
  <si>
    <t>M02439_22_000000000-AD0LA_1_1101_27792_8969</t>
  </si>
  <si>
    <t>KX520212</t>
  </si>
  <si>
    <t>Uncultured bacterium clone 1103_21228_174051_CTD4_200 dinitrogenase reductase (nifH) gene, partial cds</t>
  </si>
  <si>
    <t>Otu006</t>
  </si>
  <si>
    <t>Gammaproteobacteria</t>
  </si>
  <si>
    <t>Uncultured</t>
  </si>
  <si>
    <t>M02439_22_000000000-AD0LA_1_1108_14621_13799</t>
  </si>
  <si>
    <t>KM012895</t>
  </si>
  <si>
    <t>Uncultured bacterium clone M1507A01 dinitrogenase reductase (nifH) gene, partial cds</t>
  </si>
  <si>
    <t>Otu007</t>
  </si>
  <si>
    <t>Campylobacterales</t>
  </si>
  <si>
    <t>Sulfurospirillum</t>
  </si>
  <si>
    <t>M02439_22_000000000-AD0LA_1_1107_17918_15966</t>
  </si>
  <si>
    <t>HQ660939</t>
  </si>
  <si>
    <t>Uncultured bacterium clone SPOTS_45712A40 dinitrogenase reductase (nifH) gene, partial cds</t>
  </si>
  <si>
    <t>Otu008</t>
  </si>
  <si>
    <t>Sulfuricurvum</t>
  </si>
  <si>
    <t>M02439_22_000000000-AD0LA_1_1105_13922_19960</t>
  </si>
  <si>
    <t>KR132029</t>
  </si>
  <si>
    <t>Uncultured nitrogen-fixing bacterium clone C21 dinitrogenase reductase (nifH) gene, partial cds</t>
  </si>
  <si>
    <t>Otu009</t>
  </si>
  <si>
    <t>Pseudomonadales</t>
  </si>
  <si>
    <t>Azotobacter</t>
  </si>
  <si>
    <t>M02439_22_000000000-AD0LA_1_1111_6977_22320</t>
  </si>
  <si>
    <t>JX878659</t>
  </si>
  <si>
    <t>Uncultured bacterium clone 1 nitrogenase reductase (nifH) gene, partial cds</t>
  </si>
  <si>
    <t>Otu010</t>
  </si>
  <si>
    <t>UCYN_A4</t>
  </si>
  <si>
    <t>M02439_22_000000000-AD0LA_1_1103_24599_22940</t>
  </si>
  <si>
    <t>LC013598</t>
  </si>
  <si>
    <t>Uncultured marine bacterium nifH gene for nitrogenase, partial cds, clone: KK-13-1_ON5_1</t>
  </si>
  <si>
    <t>Otu011</t>
  </si>
  <si>
    <t>M02439_22_000000000-AD0LA_1_1103_13687_13043</t>
  </si>
  <si>
    <t>DQ481331</t>
  </si>
  <si>
    <t>Uncultured microorganism clone 19219A6 dinitrogenase reductase (nifH) gene, partial cds</t>
  </si>
  <si>
    <t>Otu012</t>
  </si>
  <si>
    <t>Burkholderiales</t>
  </si>
  <si>
    <t>Burkholderia</t>
  </si>
  <si>
    <t>M02439_22_000000000-AD0LA_1_1101_18327_1712</t>
  </si>
  <si>
    <t>DQ530484</t>
  </si>
  <si>
    <t>Uncultured bacterium clone 37bp NifH (nifH) gene, partial cds</t>
  </si>
  <si>
    <t>Otu013</t>
  </si>
  <si>
    <t>Tolypothrix</t>
  </si>
  <si>
    <t>M02439_22_000000000-AD0LA_1_2102_18485_17157</t>
  </si>
  <si>
    <t>KT154018</t>
  </si>
  <si>
    <t>Uncultured bacterium clone KP43.nifH.66 nitrogenase iron protein (nifH) gene, partial cds</t>
  </si>
  <si>
    <t>Otu014</t>
  </si>
  <si>
    <t>Pseudomonas</t>
  </si>
  <si>
    <t>M02439_22_000000000-AD0LA_1_1101_5850_8011</t>
  </si>
  <si>
    <t>JQ358610</t>
  </si>
  <si>
    <t>Uncultured microorganism clone AS-mRNA-S1-150M-B7 dinitrogenase reductase (nifH) mRNA, partial cds</t>
  </si>
  <si>
    <t>Otu015</t>
  </si>
  <si>
    <t>M02439_22_000000000-AD0LA_1_1101_17707_4397</t>
  </si>
  <si>
    <t>LC013503</t>
  </si>
  <si>
    <t>Uncultured marine bacterium nifH gene for nitrogenase, partial cds, clone: KT-12-20_ON5_13</t>
  </si>
  <si>
    <t>Otu016</t>
  </si>
  <si>
    <t>X</t>
  </si>
  <si>
    <t>M02439_22_000000000-AD0LA_1_1106_27919_18870</t>
  </si>
  <si>
    <t>KM012846</t>
  </si>
  <si>
    <t>Uncultured bacterium clone M1450A04 dinitrogenase reductase (nifH) gene, partial cds</t>
  </si>
  <si>
    <t>Otu017</t>
  </si>
  <si>
    <t>Clostridiales</t>
  </si>
  <si>
    <t>Ruminococcus</t>
  </si>
  <si>
    <t>M02439_22_000000000-AD0LA_1_1102_9991_4796</t>
  </si>
  <si>
    <t>FP929053</t>
  </si>
  <si>
    <t>Ruminococcus sp. SR1/5 draft genome</t>
  </si>
  <si>
    <t>Otu018</t>
  </si>
  <si>
    <t>M02439_22_000000000-AD0LA_1_1101_9783_7743</t>
  </si>
  <si>
    <t>AY597527</t>
  </si>
  <si>
    <t>Uncultured nitrogen-fixing bacterium clone 31A-2n dinitrogenase reductase (nifH) gene, partial cds</t>
  </si>
  <si>
    <t>Otu019</t>
  </si>
  <si>
    <t>Rhodopseudomonas</t>
  </si>
  <si>
    <t>M02439_22_000000000-AD0LA_1_1102_13694_11387</t>
  </si>
  <si>
    <t>KP774584</t>
  </si>
  <si>
    <t>Uncultured bacterium clone plate1_F12_086 dinitrogenase reductase (nifH) gene, partial cds</t>
  </si>
  <si>
    <t>Otu020</t>
  </si>
  <si>
    <t>Unknown</t>
  </si>
  <si>
    <t>M02439_22_000000000-AD0LA_1_1103_21277_15324</t>
  </si>
  <si>
    <t>Otu021</t>
  </si>
  <si>
    <t>M02439_22_000000000-AD0LA_1_1105_18559_12230</t>
  </si>
  <si>
    <t>FN665888</t>
  </si>
  <si>
    <t>Uncultured bacterium partial mRNA for dinitrogenase reductase (nifH gene), clone Krakatau72_H10</t>
  </si>
  <si>
    <t>Otu022</t>
  </si>
  <si>
    <t>M02439_22_000000000-AD0LA_1_1102_26794_13010</t>
  </si>
  <si>
    <t>HQ660853</t>
  </si>
  <si>
    <t>Uncultured bacterium clone SPOTS_45704A5 dinitrogenase reductase (nifH) gene, partial cds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</si>
</sst>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0"/>
    <numFmt numFmtId="165" formatCode="0.000"/>
    <numFmt numFmtId="166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1" fillId="0" borderId="0"/>
  </cellStyleXfs>
  <cellXfs count="18">
    <xf numFmtId="0" fontId="0" fillId="0" borderId="0" xfId="0"/>
    <xf numFmtId="0" fontId="0" fillId="0" borderId="0" xfId="0" applyFill="1" applyAlignment="1">
      <alignment horizontal="center" vertical="top"/>
    </xf>
    <xf numFmtId="1" fontId="0" fillId="0" borderId="0" xfId="0" applyNumberFormat="1" applyFill="1" applyAlignment="1">
      <alignment horizontal="center" vertical="top"/>
    </xf>
    <xf numFmtId="164" fontId="0" fillId="0" borderId="0" xfId="0" applyNumberFormat="1" applyFill="1" applyAlignment="1">
      <alignment horizontal="center" vertical="top" textRotation="180"/>
    </xf>
    <xf numFmtId="0" fontId="0" fillId="0" borderId="0" xfId="0" applyFill="1" applyAlignment="1">
      <alignment horizontal="center" vertical="top" textRotation="180"/>
    </xf>
    <xf numFmtId="0" fontId="0" fillId="0" borderId="0" xfId="0" applyFill="1"/>
    <xf numFmtId="165" fontId="0" fillId="0" borderId="0" xfId="0" applyNumberFormat="1" applyFill="1" applyAlignment="1">
      <alignment horizontal="center" vertical="top" wrapText="1"/>
    </xf>
    <xf numFmtId="0" fontId="0" fillId="0" borderId="0" xfId="0" applyFill="1" applyAlignment="1">
      <alignment horizontal="center" vertical="top" wrapText="1"/>
    </xf>
    <xf numFmtId="166" fontId="0" fillId="0" borderId="0" xfId="0" applyNumberFormat="1" applyFill="1"/>
    <xf numFmtId="0" fontId="3" fillId="0" borderId="0" xfId="0" applyFont="1" applyFill="1"/>
    <xf numFmtId="3" fontId="0" fillId="0" borderId="0" xfId="0" applyNumberFormat="1" applyFill="1"/>
    <xf numFmtId="164" fontId="0" fillId="0" borderId="0" xfId="1" applyNumberFormat="1" applyFont="1" applyFill="1"/>
    <xf numFmtId="10" fontId="1" fillId="0" borderId="0" xfId="2" applyNumberFormat="1" applyFill="1"/>
    <xf numFmtId="0" fontId="1" fillId="0" borderId="0" xfId="2" applyFill="1"/>
    <xf numFmtId="0" fontId="3" fillId="0" borderId="1" xfId="0" applyFont="1" applyFill="1" applyBorder="1"/>
    <xf numFmtId="3" fontId="0" fillId="0" borderId="1" xfId="0" applyNumberFormat="1" applyFill="1" applyBorder="1"/>
    <xf numFmtId="164" fontId="0" fillId="0" borderId="1" xfId="1" applyNumberFormat="1" applyFont="1" applyFill="1" applyBorder="1"/>
    <xf numFmtId="0" fontId="0" fillId="0" borderId="1" xfId="0" applyFill="1" applyBorder="1"/>
  </cellXfs>
  <cellStyles count="3">
    <cellStyle name="Normal" xfId="0" builtinId="0"/>
    <cellStyle name="Normal 6" xfId="2"/>
    <cellStyle name="Pourcentage" xfId="1" builtinId="5"/>
  </cellStyles>
  <dxfs count="2"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aulot/Google%20Drive/Papers/2016%20Ribeiro%20CARBOM%20ISME/CARBOM%20Illumina%20results%202.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Samples with NGS data"/>
      <sheetName val="Environmental data"/>
      <sheetName val="flow cytometry data"/>
      <sheetName val="18S OTU samples"/>
      <sheetName val="nifH OTU samples"/>
      <sheetName val="nifH OTU replicates"/>
      <sheetName val="OTUs vs distance"/>
      <sheetName val="Sample lists"/>
      <sheetName val="Samples not used"/>
      <sheetName val="Control strains"/>
      <sheetName val="Raw files"/>
      <sheetName val="Indexing"/>
    </sheetNames>
    <sheetDataSet>
      <sheetData sheetId="0">
        <row r="27">
          <cell r="C27">
            <v>1191857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4"/>
  <sheetViews>
    <sheetView tabSelected="1" zoomScale="90" zoomScaleNormal="90" workbookViewId="0">
      <pane xSplit="4" ySplit="1" topLeftCell="AM2" activePane="bottomRight" state="frozenSplit"/>
      <selection pane="topRight" activeCell="E1" sqref="E1"/>
      <selection pane="bottomLeft" activeCell="A2" sqref="A2"/>
      <selection pane="bottomRight" activeCell="AY16" sqref="AY16"/>
    </sheetView>
  </sheetViews>
  <sheetFormatPr baseColWidth="10" defaultRowHeight="15" x14ac:dyDescent="0.25"/>
  <cols>
    <col min="1" max="1" width="7.28515625" style="5" customWidth="1"/>
    <col min="2" max="3" width="11.42578125" style="5"/>
    <col min="4" max="4" width="10.5703125" style="5" customWidth="1"/>
    <col min="5" max="5" width="4.140625" style="5" customWidth="1"/>
    <col min="6" max="8" width="5.5703125" style="5" customWidth="1"/>
    <col min="9" max="9" width="4.42578125" style="5" customWidth="1"/>
    <col min="10" max="17" width="6.7109375" style="5" customWidth="1"/>
    <col min="18" max="18" width="5.5703125" style="5" customWidth="1"/>
    <col min="19" max="20" width="6.7109375" style="5" customWidth="1"/>
    <col min="21" max="21" width="5.5703125" style="5" customWidth="1"/>
    <col min="22" max="22" width="6.7109375" style="5" customWidth="1"/>
    <col min="23" max="23" width="5.5703125" style="5" customWidth="1"/>
    <col min="24" max="24" width="6.7109375" style="5" customWidth="1"/>
    <col min="25" max="25" width="5.5703125" style="5" customWidth="1"/>
    <col min="26" max="29" width="6.7109375" style="5" customWidth="1"/>
    <col min="30" max="30" width="5.5703125" style="5" customWidth="1"/>
    <col min="31" max="32" width="6.7109375" style="5" customWidth="1"/>
    <col min="33" max="34" width="5.5703125" style="5" customWidth="1"/>
    <col min="35" max="35" width="4.42578125" style="5" customWidth="1"/>
    <col min="36" max="36" width="5.5703125" style="5" customWidth="1"/>
    <col min="37" max="41" width="6.7109375" style="5" customWidth="1"/>
    <col min="42" max="42" width="4.42578125" style="5" customWidth="1"/>
    <col min="43" max="43" width="7.7109375" style="5" customWidth="1"/>
    <col min="44" max="44" width="4.42578125" style="5" customWidth="1"/>
    <col min="45" max="45" width="7.7109375" style="5" customWidth="1"/>
    <col min="46" max="46" width="4.140625" style="5" customWidth="1"/>
    <col min="47" max="49" width="6.7109375" style="5" customWidth="1"/>
    <col min="50" max="50" width="5.5703125" style="5" customWidth="1"/>
    <col min="51" max="51" width="6.7109375" style="5" customWidth="1"/>
    <col min="52" max="53" width="4.140625" style="5" customWidth="1"/>
    <col min="54" max="57" width="5.5703125" style="5" customWidth="1"/>
    <col min="58" max="59" width="6.7109375" style="5" customWidth="1"/>
    <col min="60" max="60" width="22.7109375" style="5" customWidth="1"/>
    <col min="61" max="61" width="16.140625" style="5" customWidth="1"/>
    <col min="62" max="62" width="36.28515625" style="5" customWidth="1"/>
    <col min="63" max="63" width="30.28515625" style="5" customWidth="1"/>
    <col min="64" max="67" width="11.42578125" style="5"/>
    <col min="68" max="68" width="11.42578125" style="8"/>
    <col min="69" max="16384" width="11.42578125" style="5"/>
  </cols>
  <sheetData>
    <row r="1" spans="1:68" ht="120.75" x14ac:dyDescent="0.2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5" t="s">
        <v>62</v>
      </c>
      <c r="BL1" s="6" t="s">
        <v>63</v>
      </c>
      <c r="BM1" s="7" t="s">
        <v>64</v>
      </c>
      <c r="BN1" s="7" t="s">
        <v>65</v>
      </c>
      <c r="BP1" s="8" t="s">
        <v>66</v>
      </c>
    </row>
    <row r="2" spans="1:68" x14ac:dyDescent="0.25">
      <c r="A2" s="9" t="s">
        <v>67</v>
      </c>
      <c r="B2" s="10">
        <v>591206</v>
      </c>
      <c r="C2" s="11">
        <f>B2/[1]Summary!$C$27</f>
        <v>0.49603769579739854</v>
      </c>
      <c r="D2" s="11">
        <f>B2/[1]Summary!$C$27</f>
        <v>0.49603769579739854</v>
      </c>
      <c r="E2" s="5">
        <v>15</v>
      </c>
      <c r="F2" s="5">
        <v>53</v>
      </c>
      <c r="G2" s="5">
        <v>26</v>
      </c>
      <c r="H2" s="5">
        <v>9382</v>
      </c>
      <c r="I2" s="5">
        <v>19</v>
      </c>
      <c r="J2" s="5">
        <v>23133</v>
      </c>
      <c r="K2" s="5">
        <v>8881</v>
      </c>
      <c r="L2" s="5">
        <v>23622</v>
      </c>
      <c r="M2" s="5">
        <v>15531</v>
      </c>
      <c r="N2" s="5">
        <v>19</v>
      </c>
      <c r="O2" s="5">
        <v>14028</v>
      </c>
      <c r="P2" s="5">
        <v>21397</v>
      </c>
      <c r="Q2" s="5">
        <v>15631</v>
      </c>
      <c r="R2" s="5">
        <v>7649</v>
      </c>
      <c r="S2" s="5">
        <v>46</v>
      </c>
      <c r="T2" s="5">
        <v>21097</v>
      </c>
      <c r="U2" s="5">
        <v>8</v>
      </c>
      <c r="V2" s="5">
        <v>22958</v>
      </c>
      <c r="W2" s="5">
        <v>32</v>
      </c>
      <c r="X2" s="5">
        <v>19617</v>
      </c>
      <c r="Y2" s="5">
        <v>3510</v>
      </c>
      <c r="Z2" s="5">
        <v>39</v>
      </c>
      <c r="AA2" s="5">
        <v>16427</v>
      </c>
      <c r="AB2" s="5">
        <v>82</v>
      </c>
      <c r="AC2" s="5">
        <v>57972</v>
      </c>
      <c r="AD2" s="5">
        <v>7518</v>
      </c>
      <c r="AE2" s="5">
        <v>15339</v>
      </c>
      <c r="AF2" s="5">
        <v>15314</v>
      </c>
      <c r="AG2" s="5">
        <v>4121</v>
      </c>
      <c r="AH2" s="5">
        <v>2591</v>
      </c>
      <c r="AI2" s="5">
        <v>34</v>
      </c>
      <c r="AJ2" s="5">
        <v>33</v>
      </c>
      <c r="AK2" s="5">
        <v>37437</v>
      </c>
      <c r="AL2" s="5">
        <v>24354</v>
      </c>
      <c r="AM2" s="5">
        <v>27298</v>
      </c>
      <c r="AN2" s="5">
        <v>14425</v>
      </c>
      <c r="AO2" s="5">
        <v>17</v>
      </c>
      <c r="AP2" s="5">
        <v>114</v>
      </c>
      <c r="AQ2" s="5">
        <v>33</v>
      </c>
      <c r="AR2" s="5">
        <v>119</v>
      </c>
      <c r="AS2" s="5">
        <v>36</v>
      </c>
      <c r="AT2" s="5">
        <v>53</v>
      </c>
      <c r="AU2" s="5">
        <v>84537</v>
      </c>
      <c r="AV2" s="5">
        <v>29425</v>
      </c>
      <c r="AW2" s="5">
        <v>128</v>
      </c>
      <c r="AX2" s="5">
        <v>22</v>
      </c>
      <c r="AY2" s="5">
        <v>70</v>
      </c>
      <c r="AZ2" s="5">
        <v>32</v>
      </c>
      <c r="BA2" s="5">
        <v>10</v>
      </c>
      <c r="BB2" s="5">
        <v>7489</v>
      </c>
      <c r="BC2" s="5">
        <v>2388</v>
      </c>
      <c r="BD2" s="5">
        <v>8776</v>
      </c>
      <c r="BE2" s="5">
        <v>9261</v>
      </c>
      <c r="BF2" s="5">
        <v>3930</v>
      </c>
      <c r="BG2" s="5">
        <v>15128</v>
      </c>
      <c r="BH2" s="5" t="s">
        <v>68</v>
      </c>
      <c r="BI2" s="5" t="s">
        <v>69</v>
      </c>
      <c r="BJ2" s="5" t="str">
        <f>BH2&amp;"_"&amp;BI2</f>
        <v>Cyanobacteria_UCYN_A1</v>
      </c>
      <c r="BK2" s="5" t="s">
        <v>70</v>
      </c>
      <c r="BL2" s="12">
        <v>1</v>
      </c>
      <c r="BM2" s="13" t="s">
        <v>71</v>
      </c>
      <c r="BN2" s="13" t="s">
        <v>72</v>
      </c>
      <c r="BP2" s="8">
        <f t="shared" ref="BP2:BP12" si="0">100*C2</f>
        <v>49.603769579739854</v>
      </c>
    </row>
    <row r="3" spans="1:68" x14ac:dyDescent="0.25">
      <c r="A3" s="9" t="s">
        <v>73</v>
      </c>
      <c r="B3" s="10">
        <v>211526</v>
      </c>
      <c r="C3" s="11">
        <f>B3/[1]Summary!$C$27</f>
        <v>0.17747598914970503</v>
      </c>
      <c r="D3" s="11">
        <f>B3/[1]Summary!$C$27+D2</f>
        <v>0.67351368494710351</v>
      </c>
      <c r="E3" s="5">
        <v>0</v>
      </c>
      <c r="F3" s="5">
        <v>0</v>
      </c>
      <c r="G3" s="5">
        <v>16</v>
      </c>
      <c r="H3" s="5">
        <v>0</v>
      </c>
      <c r="I3" s="5">
        <v>0</v>
      </c>
      <c r="J3" s="5">
        <v>0</v>
      </c>
      <c r="K3" s="5">
        <v>44</v>
      </c>
      <c r="L3" s="5">
        <v>0</v>
      </c>
      <c r="M3" s="5">
        <v>0</v>
      </c>
      <c r="N3" s="5">
        <v>52</v>
      </c>
      <c r="O3" s="5">
        <v>0</v>
      </c>
      <c r="P3" s="5">
        <v>4</v>
      </c>
      <c r="Q3" s="5">
        <v>113</v>
      </c>
      <c r="R3" s="5">
        <v>0</v>
      </c>
      <c r="S3" s="5">
        <v>19</v>
      </c>
      <c r="T3" s="5">
        <v>2</v>
      </c>
      <c r="U3" s="5">
        <v>6745</v>
      </c>
      <c r="V3" s="5">
        <v>0</v>
      </c>
      <c r="W3" s="5">
        <v>57</v>
      </c>
      <c r="X3" s="5">
        <v>0</v>
      </c>
      <c r="Y3" s="5">
        <v>6</v>
      </c>
      <c r="Z3" s="5">
        <v>0</v>
      </c>
      <c r="AA3" s="5">
        <v>1</v>
      </c>
      <c r="AB3" s="5">
        <v>19230</v>
      </c>
      <c r="AC3" s="5">
        <v>0</v>
      </c>
      <c r="AD3" s="5">
        <v>2</v>
      </c>
      <c r="AE3" s="5">
        <v>71</v>
      </c>
      <c r="AF3" s="5">
        <v>0</v>
      </c>
      <c r="AG3" s="5">
        <v>9073</v>
      </c>
      <c r="AH3" s="5">
        <v>0</v>
      </c>
      <c r="AI3" s="5">
        <v>3</v>
      </c>
      <c r="AJ3" s="5">
        <v>0</v>
      </c>
      <c r="AK3" s="5">
        <v>0</v>
      </c>
      <c r="AL3" s="5">
        <v>33</v>
      </c>
      <c r="AM3" s="5">
        <v>2</v>
      </c>
      <c r="AN3" s="5">
        <v>0</v>
      </c>
      <c r="AO3" s="5">
        <v>29</v>
      </c>
      <c r="AP3" s="5">
        <v>23</v>
      </c>
      <c r="AQ3" s="5">
        <v>127869</v>
      </c>
      <c r="AR3" s="5">
        <v>13</v>
      </c>
      <c r="AS3" s="5">
        <v>42</v>
      </c>
      <c r="AT3" s="5">
        <v>25</v>
      </c>
      <c r="AU3" s="5">
        <v>28</v>
      </c>
      <c r="AV3" s="5">
        <v>47817</v>
      </c>
      <c r="AW3" s="5">
        <v>31</v>
      </c>
      <c r="AX3" s="5">
        <v>0</v>
      </c>
      <c r="AY3" s="5">
        <v>139</v>
      </c>
      <c r="AZ3" s="5">
        <v>0</v>
      </c>
      <c r="BA3" s="5">
        <v>0</v>
      </c>
      <c r="BB3" s="5">
        <v>0</v>
      </c>
      <c r="BC3" s="5">
        <v>4</v>
      </c>
      <c r="BD3" s="5">
        <v>0</v>
      </c>
      <c r="BE3" s="5">
        <v>0</v>
      </c>
      <c r="BF3" s="5">
        <v>33</v>
      </c>
      <c r="BG3" s="5">
        <v>0</v>
      </c>
      <c r="BH3" s="5" t="s">
        <v>68</v>
      </c>
      <c r="BI3" s="5" t="s">
        <v>74</v>
      </c>
      <c r="BJ3" s="5" t="str">
        <f t="shared" ref="BJ3:BJ23" si="1">BH3&amp;"_"&amp;BI3</f>
        <v>Cyanobacteria_UCYN_A2</v>
      </c>
      <c r="BK3" s="5" t="s">
        <v>75</v>
      </c>
      <c r="BL3" s="12">
        <v>1</v>
      </c>
      <c r="BM3" s="13" t="s">
        <v>76</v>
      </c>
      <c r="BN3" s="13" t="s">
        <v>77</v>
      </c>
      <c r="BP3" s="8">
        <f t="shared" si="0"/>
        <v>17.747598914970503</v>
      </c>
    </row>
    <row r="4" spans="1:68" x14ac:dyDescent="0.25">
      <c r="A4" s="9" t="s">
        <v>78</v>
      </c>
      <c r="B4" s="10">
        <v>159676</v>
      </c>
      <c r="C4" s="11">
        <f>B4/[1]Summary!$C$27</f>
        <v>0.13397244803697086</v>
      </c>
      <c r="D4" s="11">
        <f>B4/[1]Summary!$C$27+D3</f>
        <v>0.80748613298407435</v>
      </c>
      <c r="E4" s="5">
        <v>19</v>
      </c>
      <c r="F4" s="5">
        <v>5294</v>
      </c>
      <c r="G4" s="5">
        <v>3730</v>
      </c>
      <c r="H4" s="5">
        <v>30</v>
      </c>
      <c r="I4" s="5">
        <v>13</v>
      </c>
      <c r="J4" s="5">
        <v>7</v>
      </c>
      <c r="K4" s="5">
        <v>5</v>
      </c>
      <c r="L4" s="5">
        <v>77</v>
      </c>
      <c r="M4" s="5">
        <v>12</v>
      </c>
      <c r="N4" s="5">
        <v>10682</v>
      </c>
      <c r="O4" s="5">
        <v>0</v>
      </c>
      <c r="P4" s="5">
        <v>8</v>
      </c>
      <c r="Q4" s="5">
        <v>1183</v>
      </c>
      <c r="R4" s="5">
        <v>2484</v>
      </c>
      <c r="S4" s="5">
        <v>11426</v>
      </c>
      <c r="T4" s="5">
        <v>215</v>
      </c>
      <c r="U4" s="5">
        <v>540</v>
      </c>
      <c r="V4" s="5">
        <v>2324</v>
      </c>
      <c r="W4" s="5">
        <v>5788</v>
      </c>
      <c r="X4" s="5">
        <v>1682</v>
      </c>
      <c r="Y4" s="5">
        <v>6861</v>
      </c>
      <c r="Z4" s="5">
        <v>11710</v>
      </c>
      <c r="AA4" s="5">
        <v>724</v>
      </c>
      <c r="AB4" s="5">
        <v>1314</v>
      </c>
      <c r="AC4" s="5">
        <v>8191</v>
      </c>
      <c r="AD4" s="5">
        <v>348</v>
      </c>
      <c r="AE4" s="5">
        <v>677</v>
      </c>
      <c r="AF4" s="5">
        <v>217</v>
      </c>
      <c r="AG4" s="5">
        <v>1934</v>
      </c>
      <c r="AH4" s="5">
        <v>84</v>
      </c>
      <c r="AI4" s="5">
        <v>928</v>
      </c>
      <c r="AJ4" s="5">
        <v>3616</v>
      </c>
      <c r="AK4" s="5">
        <v>2338</v>
      </c>
      <c r="AL4" s="5">
        <v>55</v>
      </c>
      <c r="AM4" s="5">
        <v>806</v>
      </c>
      <c r="AN4" s="5">
        <v>546</v>
      </c>
      <c r="AO4" s="5">
        <v>1308</v>
      </c>
      <c r="AP4" s="5">
        <v>14</v>
      </c>
      <c r="AQ4" s="5">
        <v>9116</v>
      </c>
      <c r="AR4" s="5">
        <v>4</v>
      </c>
      <c r="AS4" s="5">
        <v>8</v>
      </c>
      <c r="AT4" s="5">
        <v>21</v>
      </c>
      <c r="AU4" s="5">
        <v>12</v>
      </c>
      <c r="AV4" s="5">
        <v>17</v>
      </c>
      <c r="AW4" s="5">
        <v>25179</v>
      </c>
      <c r="AX4" s="5">
        <v>7644</v>
      </c>
      <c r="AY4" s="5">
        <v>26756</v>
      </c>
      <c r="AZ4" s="5">
        <v>2</v>
      </c>
      <c r="BA4" s="5">
        <v>11</v>
      </c>
      <c r="BB4" s="5">
        <v>117</v>
      </c>
      <c r="BC4" s="5">
        <v>2</v>
      </c>
      <c r="BD4" s="5">
        <v>561</v>
      </c>
      <c r="BE4" s="5">
        <v>3</v>
      </c>
      <c r="BF4" s="5">
        <v>3021</v>
      </c>
      <c r="BG4" s="5">
        <v>12</v>
      </c>
      <c r="BH4" s="5" t="s">
        <v>79</v>
      </c>
      <c r="BI4" s="5" t="s">
        <v>80</v>
      </c>
      <c r="BJ4" s="5" t="str">
        <f t="shared" si="1"/>
        <v>Rhizobiales_Rhizobium</v>
      </c>
      <c r="BK4" s="5" t="s">
        <v>81</v>
      </c>
      <c r="BL4" s="12">
        <v>1</v>
      </c>
      <c r="BM4" s="13" t="s">
        <v>82</v>
      </c>
      <c r="BN4" s="13" t="s">
        <v>83</v>
      </c>
      <c r="BP4" s="8">
        <f t="shared" si="0"/>
        <v>13.397244803697086</v>
      </c>
    </row>
    <row r="5" spans="1:68" x14ac:dyDescent="0.25">
      <c r="A5" s="9" t="s">
        <v>84</v>
      </c>
      <c r="B5" s="10">
        <v>124990</v>
      </c>
      <c r="C5" s="11">
        <f>B5/[1]Summary!$C$27</f>
        <v>0.10486996342682051</v>
      </c>
      <c r="D5" s="11">
        <f>B5/[1]Summary!$C$27+D4</f>
        <v>0.91235609641089488</v>
      </c>
      <c r="E5" s="5">
        <v>1</v>
      </c>
      <c r="F5" s="5">
        <v>0</v>
      </c>
      <c r="G5" s="5">
        <v>0</v>
      </c>
      <c r="H5" s="5">
        <v>0</v>
      </c>
      <c r="I5" s="5">
        <v>2</v>
      </c>
      <c r="J5" s="5">
        <v>0</v>
      </c>
      <c r="K5" s="5">
        <v>0</v>
      </c>
      <c r="L5" s="5">
        <v>0</v>
      </c>
      <c r="M5" s="5">
        <v>0</v>
      </c>
      <c r="N5" s="5">
        <v>1</v>
      </c>
      <c r="O5" s="5">
        <v>0</v>
      </c>
      <c r="P5" s="5">
        <v>49</v>
      </c>
      <c r="Q5" s="5">
        <v>0</v>
      </c>
      <c r="R5" s="5">
        <v>0</v>
      </c>
      <c r="S5" s="5">
        <v>0</v>
      </c>
      <c r="T5" s="5">
        <v>1</v>
      </c>
      <c r="U5" s="5">
        <v>0</v>
      </c>
      <c r="V5" s="5">
        <v>3</v>
      </c>
      <c r="W5" s="5">
        <v>0</v>
      </c>
      <c r="X5" s="5">
        <v>0</v>
      </c>
      <c r="Y5" s="5">
        <v>50</v>
      </c>
      <c r="Z5" s="5">
        <v>2</v>
      </c>
      <c r="AA5" s="5">
        <v>0</v>
      </c>
      <c r="AB5" s="5">
        <v>0</v>
      </c>
      <c r="AC5" s="5">
        <v>0</v>
      </c>
      <c r="AD5" s="5">
        <v>4607</v>
      </c>
      <c r="AE5" s="5">
        <v>0</v>
      </c>
      <c r="AF5" s="5">
        <v>0</v>
      </c>
      <c r="AG5" s="5">
        <v>58</v>
      </c>
      <c r="AH5" s="5">
        <v>0</v>
      </c>
      <c r="AI5" s="5">
        <v>61</v>
      </c>
      <c r="AJ5" s="5">
        <v>6221</v>
      </c>
      <c r="AK5" s="5">
        <v>0</v>
      </c>
      <c r="AL5" s="5">
        <v>0</v>
      </c>
      <c r="AM5" s="5">
        <v>1</v>
      </c>
      <c r="AN5" s="5">
        <v>3</v>
      </c>
      <c r="AO5" s="5">
        <v>0</v>
      </c>
      <c r="AP5" s="5">
        <v>11</v>
      </c>
      <c r="AQ5" s="5">
        <v>5</v>
      </c>
      <c r="AR5" s="5">
        <v>3</v>
      </c>
      <c r="AS5" s="5">
        <v>113808</v>
      </c>
      <c r="AT5" s="5">
        <v>12</v>
      </c>
      <c r="AU5" s="5">
        <v>7</v>
      </c>
      <c r="AV5" s="5">
        <v>12</v>
      </c>
      <c r="AW5" s="5">
        <v>3</v>
      </c>
      <c r="AX5" s="5">
        <v>0</v>
      </c>
      <c r="AY5" s="5">
        <v>0</v>
      </c>
      <c r="AZ5" s="5">
        <v>0</v>
      </c>
      <c r="BA5" s="5">
        <v>32</v>
      </c>
      <c r="BB5" s="5">
        <v>0</v>
      </c>
      <c r="BC5" s="5">
        <v>37</v>
      </c>
      <c r="BD5" s="5">
        <v>0</v>
      </c>
      <c r="BE5" s="5">
        <v>0</v>
      </c>
      <c r="BF5" s="5">
        <v>0</v>
      </c>
      <c r="BG5" s="5">
        <v>0</v>
      </c>
      <c r="BH5" s="5" t="s">
        <v>68</v>
      </c>
      <c r="BI5" s="5" t="s">
        <v>85</v>
      </c>
      <c r="BJ5" s="5" t="str">
        <f t="shared" si="1"/>
        <v>Cyanobacteria_UCYN_A3</v>
      </c>
      <c r="BK5" s="5" t="s">
        <v>86</v>
      </c>
      <c r="BL5" s="12">
        <v>1</v>
      </c>
      <c r="BM5" s="13" t="s">
        <v>87</v>
      </c>
      <c r="BN5" s="13" t="s">
        <v>88</v>
      </c>
      <c r="BP5" s="8">
        <f t="shared" si="0"/>
        <v>10.486996342682051</v>
      </c>
    </row>
    <row r="6" spans="1:68" x14ac:dyDescent="0.25">
      <c r="A6" s="9" t="s">
        <v>89</v>
      </c>
      <c r="B6" s="10">
        <v>57926</v>
      </c>
      <c r="C6" s="11">
        <f>B6/[1]Summary!$C$27</f>
        <v>4.8601468129146369E-2</v>
      </c>
      <c r="D6" s="11">
        <f>B6/[1]Summary!$C$27+D5</f>
        <v>0.96095756454004122</v>
      </c>
      <c r="E6" s="5">
        <v>1</v>
      </c>
      <c r="F6" s="5">
        <v>1</v>
      </c>
      <c r="G6" s="5">
        <v>0</v>
      </c>
      <c r="H6" s="5">
        <v>0</v>
      </c>
      <c r="I6" s="5">
        <v>1</v>
      </c>
      <c r="J6" s="5">
        <v>0</v>
      </c>
      <c r="K6" s="5">
        <v>0</v>
      </c>
      <c r="L6" s="5">
        <v>0</v>
      </c>
      <c r="M6" s="5">
        <v>0</v>
      </c>
      <c r="N6" s="5">
        <v>1</v>
      </c>
      <c r="O6" s="5">
        <v>0</v>
      </c>
      <c r="P6" s="5">
        <v>0</v>
      </c>
      <c r="Q6" s="5">
        <v>1</v>
      </c>
      <c r="R6" s="5">
        <v>0</v>
      </c>
      <c r="S6" s="5">
        <v>0</v>
      </c>
      <c r="T6" s="5">
        <v>0</v>
      </c>
      <c r="U6" s="5">
        <v>5</v>
      </c>
      <c r="V6" s="5">
        <v>0</v>
      </c>
      <c r="W6" s="5">
        <v>1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1</v>
      </c>
      <c r="AE6" s="5">
        <v>0</v>
      </c>
      <c r="AF6" s="5">
        <v>1</v>
      </c>
      <c r="AG6" s="5">
        <v>0</v>
      </c>
      <c r="AH6" s="5">
        <v>0</v>
      </c>
      <c r="AI6" s="5">
        <v>4</v>
      </c>
      <c r="AJ6" s="5">
        <v>0</v>
      </c>
      <c r="AK6" s="5">
        <v>0</v>
      </c>
      <c r="AL6" s="5">
        <v>0</v>
      </c>
      <c r="AM6" s="5">
        <v>0</v>
      </c>
      <c r="AN6" s="5">
        <v>5635</v>
      </c>
      <c r="AO6" s="5">
        <v>12615</v>
      </c>
      <c r="AP6" s="5">
        <v>1</v>
      </c>
      <c r="AQ6" s="5">
        <v>46</v>
      </c>
      <c r="AR6" s="5">
        <v>0</v>
      </c>
      <c r="AS6" s="5">
        <v>2</v>
      </c>
      <c r="AT6" s="5">
        <v>1</v>
      </c>
      <c r="AU6" s="5">
        <v>0</v>
      </c>
      <c r="AV6" s="5">
        <v>1</v>
      </c>
      <c r="AW6" s="5">
        <v>0</v>
      </c>
      <c r="AX6" s="5">
        <v>0</v>
      </c>
      <c r="AY6" s="5">
        <v>0</v>
      </c>
      <c r="AZ6" s="5">
        <v>0</v>
      </c>
      <c r="BA6" s="5">
        <v>0</v>
      </c>
      <c r="BB6" s="5">
        <v>4171</v>
      </c>
      <c r="BC6" s="5">
        <v>5336</v>
      </c>
      <c r="BD6" s="5">
        <v>7586</v>
      </c>
      <c r="BE6" s="5">
        <v>7970</v>
      </c>
      <c r="BF6" s="5">
        <v>14534</v>
      </c>
      <c r="BG6" s="5">
        <v>11</v>
      </c>
      <c r="BH6" s="5" t="s">
        <v>68</v>
      </c>
      <c r="BI6" s="5" t="s">
        <v>90</v>
      </c>
      <c r="BJ6" s="5" t="str">
        <f t="shared" si="1"/>
        <v>Cyanobacteria_Trichodesmium</v>
      </c>
      <c r="BK6" s="5" t="s">
        <v>91</v>
      </c>
      <c r="BL6" s="12">
        <v>1</v>
      </c>
      <c r="BM6" s="13" t="s">
        <v>92</v>
      </c>
      <c r="BN6" s="13" t="s">
        <v>93</v>
      </c>
      <c r="BP6" s="8">
        <f t="shared" si="0"/>
        <v>4.8601468129146372</v>
      </c>
    </row>
    <row r="7" spans="1:68" x14ac:dyDescent="0.25">
      <c r="A7" s="9" t="s">
        <v>94</v>
      </c>
      <c r="B7" s="10">
        <v>17919</v>
      </c>
      <c r="C7" s="11">
        <f>B7/[1]Summary!$C$27</f>
        <v>1.5034521758902285E-2</v>
      </c>
      <c r="D7" s="11">
        <f>B7/[1]Summary!$C$27+D6</f>
        <v>0.97599208629894352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2</v>
      </c>
      <c r="K7" s="5">
        <v>17907</v>
      </c>
      <c r="L7" s="5">
        <v>3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2</v>
      </c>
      <c r="T7" s="5">
        <v>1</v>
      </c>
      <c r="U7" s="5">
        <v>0</v>
      </c>
      <c r="V7" s="5">
        <v>0</v>
      </c>
      <c r="W7" s="5">
        <v>1</v>
      </c>
      <c r="X7" s="5">
        <v>0</v>
      </c>
      <c r="Y7" s="5">
        <v>1</v>
      </c>
      <c r="Z7" s="5">
        <v>0</v>
      </c>
      <c r="AA7" s="5">
        <v>0</v>
      </c>
      <c r="AB7" s="5">
        <v>1</v>
      </c>
      <c r="AC7" s="5">
        <v>0</v>
      </c>
      <c r="AD7" s="5">
        <v>0</v>
      </c>
      <c r="AE7" s="5">
        <v>1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0</v>
      </c>
      <c r="BD7" s="5">
        <v>0</v>
      </c>
      <c r="BE7" s="5">
        <v>0</v>
      </c>
      <c r="BF7" s="5">
        <v>0</v>
      </c>
      <c r="BG7" s="5">
        <v>0</v>
      </c>
      <c r="BH7" s="5" t="s">
        <v>95</v>
      </c>
      <c r="BI7" s="5" t="s">
        <v>96</v>
      </c>
      <c r="BJ7" s="5" t="str">
        <f t="shared" si="1"/>
        <v>Gammaproteobacteria_Uncultured</v>
      </c>
      <c r="BK7" s="5" t="s">
        <v>97</v>
      </c>
      <c r="BL7" s="12">
        <v>0.997</v>
      </c>
      <c r="BM7" s="13" t="s">
        <v>98</v>
      </c>
      <c r="BN7" s="13" t="s">
        <v>99</v>
      </c>
      <c r="BP7" s="8">
        <f t="shared" si="0"/>
        <v>1.5034521758902286</v>
      </c>
    </row>
    <row r="8" spans="1:68" x14ac:dyDescent="0.25">
      <c r="A8" s="9" t="s">
        <v>100</v>
      </c>
      <c r="B8" s="10">
        <v>7931</v>
      </c>
      <c r="C8" s="11">
        <f>B8/[1]Summary!$C$27</f>
        <v>6.6543217852477266E-3</v>
      </c>
      <c r="D8" s="11">
        <f>B8/[1]Summary!$C$27+D7</f>
        <v>0.98264640808419124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4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5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1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2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1</v>
      </c>
      <c r="AT8" s="5">
        <v>4</v>
      </c>
      <c r="AU8" s="5">
        <v>7914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0</v>
      </c>
      <c r="BD8" s="5">
        <v>0</v>
      </c>
      <c r="BE8" s="5">
        <v>0</v>
      </c>
      <c r="BF8" s="5">
        <v>0</v>
      </c>
      <c r="BG8" s="5">
        <v>0</v>
      </c>
      <c r="BH8" s="5" t="s">
        <v>101</v>
      </c>
      <c r="BI8" s="5" t="s">
        <v>102</v>
      </c>
      <c r="BJ8" s="5" t="str">
        <f t="shared" si="1"/>
        <v>Campylobacterales_Sulfurospirillum</v>
      </c>
      <c r="BK8" s="5" t="s">
        <v>103</v>
      </c>
      <c r="BL8" s="12">
        <v>0.873</v>
      </c>
      <c r="BM8" s="13" t="s">
        <v>104</v>
      </c>
      <c r="BN8" s="13" t="s">
        <v>105</v>
      </c>
      <c r="BP8" s="8">
        <f t="shared" si="0"/>
        <v>0.66543217852477266</v>
      </c>
    </row>
    <row r="9" spans="1:68" x14ac:dyDescent="0.25">
      <c r="A9" s="9" t="s">
        <v>106</v>
      </c>
      <c r="B9" s="10">
        <v>6454</v>
      </c>
      <c r="C9" s="11">
        <f>B9/[1]Summary!$C$27</f>
        <v>5.4150791579862349E-3</v>
      </c>
      <c r="D9" s="11">
        <f>B9/[1]Summary!$C$27+D8</f>
        <v>0.98806148724217746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3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6422</v>
      </c>
      <c r="X9" s="5">
        <v>2</v>
      </c>
      <c r="Y9" s="5">
        <v>0</v>
      </c>
      <c r="Z9" s="5">
        <v>2</v>
      </c>
      <c r="AA9" s="5">
        <v>1</v>
      </c>
      <c r="AB9" s="5">
        <v>0</v>
      </c>
      <c r="AC9" s="5">
        <v>0</v>
      </c>
      <c r="AD9" s="5">
        <v>0</v>
      </c>
      <c r="AE9" s="5">
        <v>5</v>
      </c>
      <c r="AF9" s="5">
        <v>0</v>
      </c>
      <c r="AG9" s="5">
        <v>2</v>
      </c>
      <c r="AH9" s="5">
        <v>0</v>
      </c>
      <c r="AI9" s="5">
        <v>3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2</v>
      </c>
      <c r="AP9" s="5">
        <v>0</v>
      </c>
      <c r="AQ9" s="5">
        <v>7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3</v>
      </c>
      <c r="AZ9" s="5">
        <v>0</v>
      </c>
      <c r="BA9" s="5">
        <v>0</v>
      </c>
      <c r="BB9" s="5">
        <v>0</v>
      </c>
      <c r="BC9" s="5">
        <v>2</v>
      </c>
      <c r="BD9" s="5">
        <v>0</v>
      </c>
      <c r="BE9" s="5">
        <v>0</v>
      </c>
      <c r="BF9" s="5">
        <v>0</v>
      </c>
      <c r="BG9" s="5">
        <v>0</v>
      </c>
      <c r="BH9" s="5" t="s">
        <v>101</v>
      </c>
      <c r="BI9" s="5" t="s">
        <v>107</v>
      </c>
      <c r="BJ9" s="5" t="str">
        <f t="shared" si="1"/>
        <v>Campylobacterales_Sulfuricurvum</v>
      </c>
      <c r="BK9" s="5" t="s">
        <v>108</v>
      </c>
      <c r="BL9" s="12">
        <v>0.92200000000000004</v>
      </c>
      <c r="BM9" s="13" t="s">
        <v>109</v>
      </c>
      <c r="BN9" s="13" t="s">
        <v>110</v>
      </c>
      <c r="BP9" s="8">
        <f t="shared" si="0"/>
        <v>0.54150791579862345</v>
      </c>
    </row>
    <row r="10" spans="1:68" x14ac:dyDescent="0.25">
      <c r="A10" s="9" t="s">
        <v>111</v>
      </c>
      <c r="B10" s="10">
        <v>4974</v>
      </c>
      <c r="C10" s="11">
        <f>B10/[1]Summary!$C$27</f>
        <v>4.1733194502360602E-3</v>
      </c>
      <c r="D10" s="11">
        <f>B10/[1]Summary!$C$27+D9</f>
        <v>0.99223480669241348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1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4836</v>
      </c>
      <c r="AK10" s="5">
        <v>137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  <c r="BF10" s="5">
        <v>0</v>
      </c>
      <c r="BG10" s="5">
        <v>0</v>
      </c>
      <c r="BH10" s="5" t="s">
        <v>112</v>
      </c>
      <c r="BI10" s="5" t="s">
        <v>113</v>
      </c>
      <c r="BJ10" s="5" t="str">
        <f t="shared" si="1"/>
        <v>Pseudomonadales_Azotobacter</v>
      </c>
      <c r="BK10" s="5" t="s">
        <v>114</v>
      </c>
      <c r="BL10" s="12">
        <v>0.99099999999999999</v>
      </c>
      <c r="BM10" s="13" t="s">
        <v>115</v>
      </c>
      <c r="BN10" s="13" t="s">
        <v>116</v>
      </c>
      <c r="BP10" s="8">
        <f t="shared" si="0"/>
        <v>0.41733194502360604</v>
      </c>
    </row>
    <row r="11" spans="1:68" x14ac:dyDescent="0.25">
      <c r="A11" s="9" t="s">
        <v>117</v>
      </c>
      <c r="B11" s="10">
        <v>4661</v>
      </c>
      <c r="C11" s="11">
        <f>B11/[1]Summary!$C$27</f>
        <v>3.9107040525834897E-3</v>
      </c>
      <c r="D11" s="11">
        <f>B11/[1]Summary!$C$27+D10</f>
        <v>0.99614551074499702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1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4656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3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1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0</v>
      </c>
      <c r="BF11" s="5">
        <v>0</v>
      </c>
      <c r="BG11" s="5">
        <v>0</v>
      </c>
      <c r="BH11" s="5" t="s">
        <v>68</v>
      </c>
      <c r="BI11" s="5" t="s">
        <v>118</v>
      </c>
      <c r="BJ11" s="5" t="str">
        <f t="shared" si="1"/>
        <v>Cyanobacteria_UCYN_A4</v>
      </c>
      <c r="BK11" s="5" t="s">
        <v>119</v>
      </c>
      <c r="BL11" s="12">
        <v>1</v>
      </c>
      <c r="BM11" s="13" t="s">
        <v>120</v>
      </c>
      <c r="BN11" s="13" t="s">
        <v>121</v>
      </c>
      <c r="BP11" s="8">
        <f t="shared" si="0"/>
        <v>0.39107040525834896</v>
      </c>
    </row>
    <row r="12" spans="1:68" s="17" customFormat="1" x14ac:dyDescent="0.25">
      <c r="A12" s="14" t="s">
        <v>122</v>
      </c>
      <c r="B12" s="15">
        <v>1971</v>
      </c>
      <c r="C12" s="16">
        <f>B12/[1]Summary!$C$27</f>
        <v>1.6537218810645908E-3</v>
      </c>
      <c r="D12" s="16">
        <f>B12/[1]Summary!$C$27+D11</f>
        <v>0.99779923262606163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1970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1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 t="s">
        <v>95</v>
      </c>
      <c r="BI12" s="5" t="s">
        <v>96</v>
      </c>
      <c r="BJ12" s="5" t="str">
        <f t="shared" si="1"/>
        <v>Gammaproteobacteria_Uncultured</v>
      </c>
      <c r="BK12" s="17" t="s">
        <v>123</v>
      </c>
      <c r="BL12" s="12">
        <v>0.99399999999999999</v>
      </c>
      <c r="BM12" s="13" t="s">
        <v>124</v>
      </c>
      <c r="BN12" s="13" t="s">
        <v>125</v>
      </c>
      <c r="BP12" s="8">
        <f t="shared" si="0"/>
        <v>0.16537218810645907</v>
      </c>
    </row>
    <row r="13" spans="1:68" x14ac:dyDescent="0.25">
      <c r="A13" s="5" t="s">
        <v>126</v>
      </c>
      <c r="B13" s="10">
        <v>1084</v>
      </c>
      <c r="C13" s="11">
        <f>B13/[1]Summary!$C$27</f>
        <v>9.0950508324404687E-4</v>
      </c>
      <c r="D13" s="11">
        <f>B13/[1]Summary!$C$27+D12</f>
        <v>0.99870873770930568</v>
      </c>
      <c r="E13" s="5">
        <v>0</v>
      </c>
      <c r="F13" s="5">
        <v>0</v>
      </c>
      <c r="G13" s="5">
        <v>0</v>
      </c>
      <c r="H13" s="5">
        <v>789</v>
      </c>
      <c r="I13" s="5">
        <v>0</v>
      </c>
      <c r="J13" s="5">
        <v>0</v>
      </c>
      <c r="K13" s="5">
        <v>0</v>
      </c>
      <c r="L13" s="5">
        <v>1</v>
      </c>
      <c r="M13" s="5">
        <v>0</v>
      </c>
      <c r="N13" s="5">
        <v>290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4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0</v>
      </c>
      <c r="BD13" s="5">
        <v>0</v>
      </c>
      <c r="BE13" s="5">
        <v>0</v>
      </c>
      <c r="BF13" s="5">
        <v>0</v>
      </c>
      <c r="BG13" s="5">
        <v>0</v>
      </c>
      <c r="BH13" s="5" t="s">
        <v>127</v>
      </c>
      <c r="BI13" s="5" t="s">
        <v>128</v>
      </c>
      <c r="BJ13" s="5" t="str">
        <f t="shared" si="1"/>
        <v>Burkholderiales_Burkholderia</v>
      </c>
      <c r="BK13" s="5" t="s">
        <v>129</v>
      </c>
      <c r="BL13" s="12">
        <v>1</v>
      </c>
      <c r="BM13" s="13" t="s">
        <v>130</v>
      </c>
      <c r="BN13" s="13" t="s">
        <v>131</v>
      </c>
    </row>
    <row r="14" spans="1:68" x14ac:dyDescent="0.25">
      <c r="A14" s="5" t="s">
        <v>132</v>
      </c>
      <c r="B14" s="10">
        <v>897</v>
      </c>
      <c r="C14" s="11">
        <f>B14/[1]Summary!$C$27</f>
        <v>7.5260706611615321E-4</v>
      </c>
      <c r="D14" s="11">
        <f>B14/[1]Summary!$C$27+D13</f>
        <v>0.99946134477542181</v>
      </c>
      <c r="E14" s="5">
        <v>0</v>
      </c>
      <c r="F14" s="5">
        <v>893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2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2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0</v>
      </c>
      <c r="BD14" s="5">
        <v>0</v>
      </c>
      <c r="BE14" s="5">
        <v>0</v>
      </c>
      <c r="BF14" s="5">
        <v>0</v>
      </c>
      <c r="BG14" s="5">
        <v>0</v>
      </c>
      <c r="BH14" s="5" t="s">
        <v>68</v>
      </c>
      <c r="BI14" s="5" t="s">
        <v>133</v>
      </c>
      <c r="BJ14" s="5" t="str">
        <f t="shared" si="1"/>
        <v>Cyanobacteria_Tolypothrix</v>
      </c>
      <c r="BK14" s="5" t="s">
        <v>134</v>
      </c>
      <c r="BL14" s="12">
        <v>0.997</v>
      </c>
      <c r="BM14" s="13" t="s">
        <v>135</v>
      </c>
      <c r="BN14" s="13" t="s">
        <v>136</v>
      </c>
    </row>
    <row r="15" spans="1:68" x14ac:dyDescent="0.25">
      <c r="A15" s="5" t="s">
        <v>137</v>
      </c>
      <c r="B15" s="10">
        <v>303</v>
      </c>
      <c r="C15" s="11">
        <f>B15/[1]Summary!$C$27</f>
        <v>2.5422512935696146E-4</v>
      </c>
      <c r="D15" s="11">
        <f>B15/[1]Summary!$C$27+D14</f>
        <v>0.99971556990477872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303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5">
        <v>0</v>
      </c>
      <c r="BF15" s="5">
        <v>0</v>
      </c>
      <c r="BG15" s="5">
        <v>0</v>
      </c>
      <c r="BH15" s="5" t="s">
        <v>112</v>
      </c>
      <c r="BI15" s="5" t="s">
        <v>138</v>
      </c>
      <c r="BJ15" s="5" t="str">
        <f t="shared" si="1"/>
        <v>Pseudomonadales_Pseudomonas</v>
      </c>
      <c r="BK15" s="5" t="s">
        <v>139</v>
      </c>
      <c r="BL15" s="12">
        <v>1</v>
      </c>
      <c r="BM15" s="13" t="s">
        <v>140</v>
      </c>
      <c r="BN15" s="13" t="s">
        <v>141</v>
      </c>
    </row>
    <row r="16" spans="1:68" x14ac:dyDescent="0.25">
      <c r="A16" s="5" t="s">
        <v>142</v>
      </c>
      <c r="B16" s="10">
        <v>100</v>
      </c>
      <c r="C16" s="11">
        <f>B16/[1]Summary!$C$27</f>
        <v>8.3902682956092881E-5</v>
      </c>
      <c r="D16" s="11">
        <f>B16/[1]Summary!$C$27+D15</f>
        <v>0.99979947258773483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14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86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0</v>
      </c>
      <c r="BD16" s="5">
        <v>0</v>
      </c>
      <c r="BE16" s="5">
        <v>0</v>
      </c>
      <c r="BF16" s="5">
        <v>0</v>
      </c>
      <c r="BG16" s="5">
        <v>0</v>
      </c>
      <c r="BH16" s="5" t="s">
        <v>68</v>
      </c>
      <c r="BI16" s="5" t="s">
        <v>69</v>
      </c>
      <c r="BJ16" s="5" t="str">
        <f t="shared" si="1"/>
        <v>Cyanobacteria_UCYN_A1</v>
      </c>
      <c r="BK16" s="5" t="s">
        <v>143</v>
      </c>
      <c r="BL16" s="12">
        <v>0.99099999999999999</v>
      </c>
      <c r="BM16" s="13" t="s">
        <v>144</v>
      </c>
      <c r="BN16" s="13" t="s">
        <v>145</v>
      </c>
    </row>
    <row r="17" spans="1:66" x14ac:dyDescent="0.25">
      <c r="A17" s="5" t="s">
        <v>146</v>
      </c>
      <c r="B17" s="10">
        <v>63</v>
      </c>
      <c r="C17" s="11">
        <f>B17/[1]Summary!$C$27</f>
        <v>5.285869026233852E-5</v>
      </c>
      <c r="D17" s="11">
        <f>B17/[1]Summary!$C$27+D16</f>
        <v>0.99985233127799722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5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15</v>
      </c>
      <c r="BC17" s="5">
        <v>3</v>
      </c>
      <c r="BD17" s="5">
        <v>11</v>
      </c>
      <c r="BE17" s="5">
        <v>24</v>
      </c>
      <c r="BF17" s="5">
        <v>5</v>
      </c>
      <c r="BG17" s="5">
        <v>0</v>
      </c>
      <c r="BH17" s="5" t="s">
        <v>68</v>
      </c>
      <c r="BI17" s="5" t="s">
        <v>147</v>
      </c>
      <c r="BJ17" s="5" t="str">
        <f t="shared" si="1"/>
        <v>Cyanobacteria_X</v>
      </c>
      <c r="BK17" s="5" t="s">
        <v>148</v>
      </c>
      <c r="BL17" s="12">
        <v>0.997</v>
      </c>
      <c r="BM17" s="13" t="s">
        <v>149</v>
      </c>
      <c r="BN17" s="13" t="s">
        <v>150</v>
      </c>
    </row>
    <row r="18" spans="1:66" x14ac:dyDescent="0.25">
      <c r="A18" s="5" t="s">
        <v>151</v>
      </c>
      <c r="B18" s="10">
        <v>58</v>
      </c>
      <c r="C18" s="11">
        <f>B18/[1]Summary!$C$27</f>
        <v>4.8663556114533876E-5</v>
      </c>
      <c r="D18" s="11">
        <f>B18/[1]Summary!$C$27+D17</f>
        <v>0.99990099483411177</v>
      </c>
      <c r="E18" s="5">
        <v>0</v>
      </c>
      <c r="F18" s="5">
        <v>0</v>
      </c>
      <c r="G18" s="5">
        <v>0</v>
      </c>
      <c r="H18" s="5">
        <v>0</v>
      </c>
      <c r="I18" s="5">
        <v>58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0</v>
      </c>
      <c r="BD18" s="5">
        <v>0</v>
      </c>
      <c r="BE18" s="5">
        <v>0</v>
      </c>
      <c r="BF18" s="5">
        <v>0</v>
      </c>
      <c r="BG18" s="5">
        <v>0</v>
      </c>
      <c r="BH18" s="5" t="s">
        <v>152</v>
      </c>
      <c r="BI18" s="5" t="s">
        <v>153</v>
      </c>
      <c r="BJ18" s="5" t="str">
        <f t="shared" si="1"/>
        <v>Clostridiales_Ruminococcus</v>
      </c>
      <c r="BK18" s="5" t="s">
        <v>154</v>
      </c>
      <c r="BL18" s="12">
        <v>1</v>
      </c>
      <c r="BM18" s="13" t="s">
        <v>155</v>
      </c>
      <c r="BN18" s="13" t="s">
        <v>156</v>
      </c>
    </row>
    <row r="19" spans="1:66" x14ac:dyDescent="0.25">
      <c r="A19" s="5" t="s">
        <v>157</v>
      </c>
      <c r="B19" s="10">
        <v>45</v>
      </c>
      <c r="C19" s="11">
        <f>B19/[1]Summary!$C$27</f>
        <v>3.7756207330241797E-5</v>
      </c>
      <c r="D19" s="11">
        <f>B19/[1]Summary!$C$27+D18</f>
        <v>0.99993875104144203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45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0</v>
      </c>
      <c r="BD19" s="5">
        <v>0</v>
      </c>
      <c r="BE19" s="5">
        <v>0</v>
      </c>
      <c r="BF19" s="5">
        <v>0</v>
      </c>
      <c r="BG19" s="5">
        <v>0</v>
      </c>
      <c r="BH19" s="5" t="s">
        <v>79</v>
      </c>
      <c r="BI19" s="5" t="s">
        <v>147</v>
      </c>
      <c r="BJ19" s="5" t="str">
        <f t="shared" si="1"/>
        <v>Rhizobiales_X</v>
      </c>
      <c r="BK19" s="5" t="s">
        <v>158</v>
      </c>
      <c r="BL19" s="12">
        <v>0.93500000000000005</v>
      </c>
      <c r="BM19" s="13" t="s">
        <v>159</v>
      </c>
      <c r="BN19" s="13" t="s">
        <v>160</v>
      </c>
    </row>
    <row r="20" spans="1:66" x14ac:dyDescent="0.25">
      <c r="A20" s="5" t="s">
        <v>161</v>
      </c>
      <c r="B20" s="10">
        <v>31</v>
      </c>
      <c r="C20" s="11">
        <f>B20/[1]Summary!$C$27</f>
        <v>2.6009831716388796E-5</v>
      </c>
      <c r="D20" s="11">
        <f>B20/[1]Summary!$C$27+D19</f>
        <v>0.99996476087315844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31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0</v>
      </c>
      <c r="BD20" s="5">
        <v>0</v>
      </c>
      <c r="BE20" s="5">
        <v>0</v>
      </c>
      <c r="BF20" s="5">
        <v>0</v>
      </c>
      <c r="BG20" s="5">
        <v>0</v>
      </c>
      <c r="BH20" s="5" t="s">
        <v>79</v>
      </c>
      <c r="BI20" s="5" t="s">
        <v>162</v>
      </c>
      <c r="BJ20" s="5" t="str">
        <f t="shared" si="1"/>
        <v>Rhizobiales_Rhodopseudomonas</v>
      </c>
      <c r="BK20" s="5" t="s">
        <v>163</v>
      </c>
      <c r="BL20" s="12">
        <v>0.997</v>
      </c>
      <c r="BM20" s="13" t="s">
        <v>164</v>
      </c>
      <c r="BN20" s="13" t="s">
        <v>165</v>
      </c>
    </row>
    <row r="21" spans="1:66" x14ac:dyDescent="0.25">
      <c r="A21" s="5" t="s">
        <v>166</v>
      </c>
      <c r="B21" s="10">
        <v>16</v>
      </c>
      <c r="C21" s="11">
        <f>B21/[1]Summary!$C$27</f>
        <v>1.3424429272974862E-5</v>
      </c>
      <c r="D21" s="11">
        <f>B21/[1]Summary!$C$27+D20</f>
        <v>0.99997818530243143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1</v>
      </c>
      <c r="K21" s="5">
        <v>0</v>
      </c>
      <c r="L21" s="5">
        <v>3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2</v>
      </c>
      <c r="S21" s="5">
        <v>0</v>
      </c>
      <c r="T21" s="5">
        <v>0</v>
      </c>
      <c r="U21" s="5">
        <v>0</v>
      </c>
      <c r="V21" s="5">
        <v>1</v>
      </c>
      <c r="W21" s="5">
        <v>0</v>
      </c>
      <c r="X21" s="5">
        <v>1</v>
      </c>
      <c r="Y21" s="5">
        <v>0</v>
      </c>
      <c r="Z21" s="5">
        <v>0</v>
      </c>
      <c r="AA21" s="5">
        <v>1</v>
      </c>
      <c r="AB21" s="5">
        <v>0</v>
      </c>
      <c r="AC21" s="5">
        <v>1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2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2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0</v>
      </c>
      <c r="BD21" s="5">
        <v>0</v>
      </c>
      <c r="BE21" s="5">
        <v>1</v>
      </c>
      <c r="BF21" s="5">
        <v>0</v>
      </c>
      <c r="BG21" s="5">
        <v>1</v>
      </c>
      <c r="BH21" s="5" t="s">
        <v>167</v>
      </c>
      <c r="BI21" s="5" t="s">
        <v>147</v>
      </c>
      <c r="BJ21" s="5" t="str">
        <f t="shared" si="1"/>
        <v>Unknown_X</v>
      </c>
      <c r="BK21" s="5" t="s">
        <v>168</v>
      </c>
      <c r="BL21" s="12">
        <v>0.997</v>
      </c>
      <c r="BM21" s="13" t="s">
        <v>71</v>
      </c>
      <c r="BN21" s="13" t="s">
        <v>72</v>
      </c>
    </row>
    <row r="22" spans="1:66" x14ac:dyDescent="0.25">
      <c r="A22" s="5" t="s">
        <v>169</v>
      </c>
      <c r="B22" s="10">
        <v>15</v>
      </c>
      <c r="C22" s="11">
        <f>B22/[1]Summary!$C$27</f>
        <v>1.2585402443413933E-5</v>
      </c>
      <c r="D22" s="11">
        <f>B22/[1]Summary!$C$27+D21</f>
        <v>0.99999077070487485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1</v>
      </c>
      <c r="AB22" s="5">
        <v>1</v>
      </c>
      <c r="AC22" s="5">
        <v>8</v>
      </c>
      <c r="AD22" s="5">
        <v>1</v>
      </c>
      <c r="AE22" s="5">
        <v>0</v>
      </c>
      <c r="AF22" s="5">
        <v>0</v>
      </c>
      <c r="AG22" s="5">
        <v>2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2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0</v>
      </c>
      <c r="BD22" s="5">
        <v>0</v>
      </c>
      <c r="BE22" s="5">
        <v>0</v>
      </c>
      <c r="BF22" s="5">
        <v>0</v>
      </c>
      <c r="BG22" s="5">
        <v>0</v>
      </c>
      <c r="BH22" s="5" t="s">
        <v>79</v>
      </c>
      <c r="BI22" s="5" t="s">
        <v>80</v>
      </c>
      <c r="BJ22" s="5" t="str">
        <f t="shared" si="1"/>
        <v>Rhizobiales_Rhizobium</v>
      </c>
      <c r="BK22" s="5" t="s">
        <v>170</v>
      </c>
      <c r="BL22" s="12">
        <v>0.98699999999999999</v>
      </c>
      <c r="BM22" s="13" t="s">
        <v>171</v>
      </c>
      <c r="BN22" s="13" t="s">
        <v>172</v>
      </c>
    </row>
    <row r="23" spans="1:66" x14ac:dyDescent="0.25">
      <c r="A23" s="5" t="s">
        <v>173</v>
      </c>
      <c r="B23" s="10">
        <v>11</v>
      </c>
      <c r="C23" s="11">
        <f>B23/[1]Summary!$C$27</f>
        <v>9.2292951251702171E-6</v>
      </c>
      <c r="D23" s="11">
        <f>B23/[1]Summary!$C$27+D22</f>
        <v>1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1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10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0</v>
      </c>
      <c r="BD23" s="5">
        <v>0</v>
      </c>
      <c r="BE23" s="5">
        <v>0</v>
      </c>
      <c r="BF23" s="5">
        <v>0</v>
      </c>
      <c r="BG23" s="5">
        <v>0</v>
      </c>
      <c r="BH23" s="5" t="s">
        <v>68</v>
      </c>
      <c r="BI23" s="5" t="s">
        <v>74</v>
      </c>
      <c r="BJ23" s="5" t="str">
        <f t="shared" si="1"/>
        <v>Cyanobacteria_UCYN_A2</v>
      </c>
      <c r="BK23" s="5" t="s">
        <v>174</v>
      </c>
      <c r="BL23" s="12">
        <v>0.98399999999999999</v>
      </c>
      <c r="BM23" s="13" t="s">
        <v>175</v>
      </c>
      <c r="BN23" s="13" t="s">
        <v>176</v>
      </c>
    </row>
    <row r="24" spans="1:66" x14ac:dyDescent="0.25">
      <c r="B24" s="10"/>
    </row>
  </sheetData>
  <autoFilter ref="A1:BN2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nifH OTU 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Vaulot</dc:creator>
  <cp:lastModifiedBy>Daniel Vaulot</cp:lastModifiedBy>
  <dcterms:created xsi:type="dcterms:W3CDTF">2017-05-21T07:34:26Z</dcterms:created>
  <dcterms:modified xsi:type="dcterms:W3CDTF">2017-05-21T07:35:32Z</dcterms:modified>
</cp:coreProperties>
</file>