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wapichr/Dropbox/Microbiome/DATA/14_16_joint/"/>
    </mc:Choice>
  </mc:AlternateContent>
  <bookViews>
    <workbookView xWindow="-38400" yWindow="-4200" windowWidth="38400" windowHeight="21160" tabRatio="500" activeTab="1"/>
  </bookViews>
  <sheets>
    <sheet name="main" sheetId="1" r:id="rId1"/>
    <sheet name="Ethnicity" sheetId="6" r:id="rId2"/>
    <sheet name="Age_histogram" sheetId="2" r:id="rId3"/>
    <sheet name="Cohort" sheetId="5" r:id="rId4"/>
    <sheet name="Gender" sheetId="3" r:id="rId5"/>
    <sheet name="BMI Status" sheetId="4" r:id="rId6"/>
  </sheets>
  <definedNames>
    <definedName name="_xlnm._FilterDatabase" localSheetId="5" hidden="1">'BMI Status'!$B$1:$B$98</definedName>
    <definedName name="_xlnm._FilterDatabase" localSheetId="0" hidden="1">main!$H$1:$H$98</definedName>
    <definedName name="_xlnm.Extract" localSheetId="5">'BMI Status'!#REF!</definedName>
    <definedName name="_xlnm.Extract" localSheetId="0">Ethnicity!$A:$A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6" l="1"/>
  <c r="B7" i="6"/>
  <c r="B6" i="6"/>
  <c r="B5" i="6"/>
  <c r="B4" i="6"/>
  <c r="B3" i="6"/>
  <c r="B2" i="6"/>
  <c r="C6" i="6"/>
  <c r="C5" i="6"/>
  <c r="C4" i="6"/>
  <c r="C3" i="6"/>
  <c r="C2" i="6"/>
  <c r="B4" i="5"/>
  <c r="C4" i="5"/>
</calcChain>
</file>

<file path=xl/sharedStrings.xml><?xml version="1.0" encoding="utf-8"?>
<sst xmlns="http://schemas.openxmlformats.org/spreadsheetml/2006/main" count="1401" uniqueCount="362">
  <si>
    <t>#SampleID</t>
  </si>
  <si>
    <t>s32109</t>
  </si>
  <si>
    <t>s31761</t>
  </si>
  <si>
    <t>s31904</t>
  </si>
  <si>
    <t>sAI_9042</t>
  </si>
  <si>
    <t>s31475</t>
  </si>
  <si>
    <t>s29763</t>
  </si>
  <si>
    <t>s28504</t>
  </si>
  <si>
    <t>s30239</t>
  </si>
  <si>
    <t>s31219</t>
  </si>
  <si>
    <t>s22756</t>
  </si>
  <si>
    <t>s29934</t>
  </si>
  <si>
    <t>s22787</t>
  </si>
  <si>
    <t>s29745</t>
  </si>
  <si>
    <t>s33833</t>
  </si>
  <si>
    <t>s29396</t>
  </si>
  <si>
    <t>s31091</t>
  </si>
  <si>
    <t>s28535</t>
  </si>
  <si>
    <t>s10832</t>
  </si>
  <si>
    <t>s29848</t>
  </si>
  <si>
    <t>s26917</t>
  </si>
  <si>
    <t>s22683</t>
  </si>
  <si>
    <t>s28408</t>
  </si>
  <si>
    <t>s31202</t>
  </si>
  <si>
    <t>s27111</t>
  </si>
  <si>
    <t>s29586</t>
  </si>
  <si>
    <t>s12389</t>
  </si>
  <si>
    <t>s32025</t>
  </si>
  <si>
    <t>s31407</t>
  </si>
  <si>
    <t>s29780_9504</t>
  </si>
  <si>
    <t>s24010</t>
  </si>
  <si>
    <t>s32573</t>
  </si>
  <si>
    <t>s29777</t>
  </si>
  <si>
    <t>s33276</t>
  </si>
  <si>
    <t>s10852</t>
  </si>
  <si>
    <t>s27796</t>
  </si>
  <si>
    <t>s11367</t>
  </si>
  <si>
    <t>s31686</t>
  </si>
  <si>
    <t>s30731</t>
  </si>
  <si>
    <t>s29527</t>
  </si>
  <si>
    <t>s25149</t>
  </si>
  <si>
    <t>s28791</t>
  </si>
  <si>
    <t>s29523</t>
  </si>
  <si>
    <t>s30879</t>
  </si>
  <si>
    <t>s20844</t>
  </si>
  <si>
    <t>s27555</t>
  </si>
  <si>
    <t>s21911</t>
  </si>
  <si>
    <t>s11287</t>
  </si>
  <si>
    <t>sAI_5316</t>
  </si>
  <si>
    <t>s32186</t>
  </si>
  <si>
    <t>s1624</t>
  </si>
  <si>
    <t>s31943</t>
  </si>
  <si>
    <t>s29556</t>
  </si>
  <si>
    <t>s27403</t>
  </si>
  <si>
    <t>s31166</t>
  </si>
  <si>
    <t>sAI_9328</t>
  </si>
  <si>
    <t>s32994</t>
  </si>
  <si>
    <t>s26891</t>
  </si>
  <si>
    <t>s29404</t>
  </si>
  <si>
    <t>s29753</t>
  </si>
  <si>
    <t>s31369</t>
  </si>
  <si>
    <t>s30012</t>
  </si>
  <si>
    <t>s32679</t>
  </si>
  <si>
    <t>s21944</t>
  </si>
  <si>
    <t>s31716</t>
  </si>
  <si>
    <t>s27321_9596</t>
  </si>
  <si>
    <t>s31659</t>
  </si>
  <si>
    <t>Type</t>
  </si>
  <si>
    <t>fecal</t>
  </si>
  <si>
    <t>Status</t>
  </si>
  <si>
    <t>Lupus (SLE)</t>
  </si>
  <si>
    <t>patient</t>
  </si>
  <si>
    <t>p1034771-9</t>
  </si>
  <si>
    <t>p1034755-1</t>
  </si>
  <si>
    <t>p1034740-8</t>
  </si>
  <si>
    <t>p-1034730-1</t>
  </si>
  <si>
    <t>p1034749-6</t>
  </si>
  <si>
    <t>p1034753-3</t>
  </si>
  <si>
    <t>p-1034727-0</t>
  </si>
  <si>
    <t>p1034741-2</t>
  </si>
  <si>
    <t>p1034745-4</t>
  </si>
  <si>
    <t>p1035465-8</t>
  </si>
  <si>
    <t>p1034783-7</t>
  </si>
  <si>
    <t>p1035463-6</t>
  </si>
  <si>
    <t>p1034766-9</t>
  </si>
  <si>
    <t>p1035474-9</t>
  </si>
  <si>
    <t>p1034752-2</t>
  </si>
  <si>
    <t>p1034773-5</t>
  </si>
  <si>
    <t>p1034815-7</t>
  </si>
  <si>
    <t>p1034750-5</t>
  </si>
  <si>
    <t>p1034769-5</t>
  </si>
  <si>
    <t>p1034810-3</t>
  </si>
  <si>
    <t>p1034790-2</t>
  </si>
  <si>
    <t>p1034748-3</t>
  </si>
  <si>
    <t>p1034797-3</t>
  </si>
  <si>
    <t>p1034791-8</t>
  </si>
  <si>
    <t>p-1034728-9</t>
  </si>
  <si>
    <t>p1035461-5</t>
  </si>
  <si>
    <t>p1034772-6</t>
  </si>
  <si>
    <t>p1034754-6</t>
  </si>
  <si>
    <t>p1034779-0</t>
  </si>
  <si>
    <t>p1034744-9</t>
  </si>
  <si>
    <t>p1034781-6</t>
  </si>
  <si>
    <t>p1034795-6</t>
  </si>
  <si>
    <t>p1034823-1</t>
  </si>
  <si>
    <t>p1035471-2</t>
  </si>
  <si>
    <t>p1034780-0</t>
  </si>
  <si>
    <t>p1035466-2</t>
  </si>
  <si>
    <t>p-1034729-1</t>
  </si>
  <si>
    <t>p1034747-7</t>
  </si>
  <si>
    <t>p1034746-5</t>
  </si>
  <si>
    <t>p1034739-3</t>
  </si>
  <si>
    <t>p1034742-0</t>
  </si>
  <si>
    <t>p1034733-8</t>
  </si>
  <si>
    <t>p1034735-5</t>
  </si>
  <si>
    <t>p1034767-6</t>
  </si>
  <si>
    <t>p1034756-7</t>
  </si>
  <si>
    <t>p1034758-0</t>
  </si>
  <si>
    <t>p1034763-0</t>
  </si>
  <si>
    <t>p1034737-2</t>
  </si>
  <si>
    <t>p1034770-3</t>
  </si>
  <si>
    <t>p1034731-7</t>
  </si>
  <si>
    <t>p1034764-8</t>
  </si>
  <si>
    <t>p1034759-8</t>
  </si>
  <si>
    <t>p1034798-7</t>
  </si>
  <si>
    <t>p1034734-0</t>
  </si>
  <si>
    <t>p1034736-4</t>
  </si>
  <si>
    <t>p1035458-6</t>
  </si>
  <si>
    <t>p-1034782-8</t>
  </si>
  <si>
    <t>p1034793-9</t>
  </si>
  <si>
    <t>p1034743-1</t>
  </si>
  <si>
    <t>p1034732-9</t>
  </si>
  <si>
    <t>p1035464-3</t>
  </si>
  <si>
    <t>p1034751-4</t>
  </si>
  <si>
    <t>p1034794-1</t>
  </si>
  <si>
    <t>p1034738-6</t>
  </si>
  <si>
    <t>p1034784-4</t>
  </si>
  <si>
    <t>p1034760-7</t>
  </si>
  <si>
    <t>Age</t>
  </si>
  <si>
    <t>Gender</t>
  </si>
  <si>
    <t>Female</t>
  </si>
  <si>
    <t>Ethnicity</t>
  </si>
  <si>
    <t>Caucasian</t>
  </si>
  <si>
    <t>Hispanic/Latino</t>
  </si>
  <si>
    <t>Asian/Pacific Islander</t>
  </si>
  <si>
    <t>African American</t>
  </si>
  <si>
    <t>BMI_index</t>
  </si>
  <si>
    <t>BMI_status</t>
  </si>
  <si>
    <t>Normal</t>
  </si>
  <si>
    <t>Overweight</t>
  </si>
  <si>
    <t>Underweight</t>
  </si>
  <si>
    <t>Obese</t>
  </si>
  <si>
    <t>Weight_pounds</t>
  </si>
  <si>
    <t>Height_feet</t>
  </si>
  <si>
    <t>5'10''</t>
  </si>
  <si>
    <t>5'7''</t>
  </si>
  <si>
    <t>5'6''</t>
  </si>
  <si>
    <t>5'4''</t>
  </si>
  <si>
    <t>5'5''</t>
  </si>
  <si>
    <t>5'4"</t>
  </si>
  <si>
    <t>5'8''</t>
  </si>
  <si>
    <t>5'8"</t>
  </si>
  <si>
    <t>5'0''</t>
  </si>
  <si>
    <t>5'7"</t>
  </si>
  <si>
    <t>5'9''</t>
  </si>
  <si>
    <t>5'11''</t>
  </si>
  <si>
    <t>5'5"</t>
  </si>
  <si>
    <t>6'3''</t>
  </si>
  <si>
    <t>5'3''</t>
  </si>
  <si>
    <t>5'1''</t>
  </si>
  <si>
    <t>5'6"</t>
  </si>
  <si>
    <t>4'7''</t>
  </si>
  <si>
    <t>4'11''</t>
  </si>
  <si>
    <t>5'2''</t>
  </si>
  <si>
    <t>Study_cohort</t>
  </si>
  <si>
    <t>Tobacco Use</t>
  </si>
  <si>
    <t>Caffeine Use</t>
  </si>
  <si>
    <t>Alcohol Use</t>
  </si>
  <si>
    <t>Recreational Drug Use</t>
  </si>
  <si>
    <t>Yes
 35 years
 1 pack per day</t>
  </si>
  <si>
    <t>Yes
 Heavy (6+/week)</t>
  </si>
  <si>
    <t>No</t>
  </si>
  <si>
    <t xml:space="preserve">Yes
20 years
0.3 packs per day
</t>
  </si>
  <si>
    <t>Yes
Moderate (3-5/week)</t>
  </si>
  <si>
    <t>Mild, 1-2/week</t>
  </si>
  <si>
    <t>Yes
 Mild (1-2/week)</t>
  </si>
  <si>
    <t>Used to Smoke
13 years
0.2 packs per day</t>
  </si>
  <si>
    <t>Yes
 Moderate (3-5/week)</t>
  </si>
  <si>
    <t>Yes
 Light (1-2/week)</t>
  </si>
  <si>
    <t>Used to Smoke
9 years
1.0 packs per day</t>
  </si>
  <si>
    <t>Yes
Heavy (6+/week)</t>
  </si>
  <si>
    <t>Yes
Mild (1-2/week)</t>
  </si>
  <si>
    <t>Yes
Light (1-2/week)</t>
  </si>
  <si>
    <t>Used to Smoke
 13 years
 1 pack per day</t>
  </si>
  <si>
    <t>Yes, Mild (1-2x/week)</t>
  </si>
  <si>
    <t>Used to Smoke
1 year
0.1 packs per day</t>
  </si>
  <si>
    <t>Yes
Heavy (1-2/week)</t>
  </si>
  <si>
    <t xml:space="preserve">Yes
34 years
1.0 packs per day
</t>
  </si>
  <si>
    <t>Used to Smoke
16 years
0.1 packs per day</t>
  </si>
  <si>
    <t>Yes</t>
  </si>
  <si>
    <t>Used to Smoke
12 years
1.0 pack per day</t>
  </si>
  <si>
    <t>Used to Smoke
8 years
0.5 pack per day</t>
  </si>
  <si>
    <t xml:space="preserve">Yes
Heavy (6+/week) </t>
  </si>
  <si>
    <t>Yes, 0.1pk/day</t>
  </si>
  <si>
    <t>Used to Smoke
 4 years
 0.5 packs per day</t>
  </si>
  <si>
    <t>Used to Smoke
 10 years
 0.1 packs per day</t>
  </si>
  <si>
    <t>Used to smoke
 10 years
 1.0 packs per day</t>
  </si>
  <si>
    <t>Yes
 Marijuana smoker
 More than once a week</t>
  </si>
  <si>
    <t>Yes, .2pk/day</t>
  </si>
  <si>
    <t>Yes, Heavy (6+.week)</t>
  </si>
  <si>
    <t>Used to Smoke, 13 years, 0.5 pk/day</t>
  </si>
  <si>
    <t>Yes
 20 years
 0.3 packs per day</t>
  </si>
  <si>
    <t>Yes, Moderate (3-5/week)</t>
  </si>
  <si>
    <t>Used to Smoke
15 years
0.8 packs per day</t>
  </si>
  <si>
    <t>Used to Smoke 8 years, 0.5 pk/day</t>
  </si>
  <si>
    <t>Used to Smoke
20 years
1.0 packs per day</t>
  </si>
  <si>
    <t>Other Health Issues</t>
  </si>
  <si>
    <t>Current Meds</t>
  </si>
  <si>
    <t>None</t>
  </si>
  <si>
    <t>Raynaud's
Hypertension (high blood pressure)
Anxiety disorder
Fibromyalgia
Lupus (SLE)
Hypothyroidism</t>
  </si>
  <si>
    <t>Levothyroxine/100mcg/QD 
Azathioprine/50mg/QD 
Hydroxychloroquine/200mg/QD 
Amlodipine/5mg/QD 
Aspirin/324mg/QD 
Gabapentin/300mg or 400mg/QD 
Citalopram/20mg/QD 
Furosemide/40mg/QD 
Metaxalone/800mg/BID</t>
  </si>
  <si>
    <t>Hyperopia
Lupus (SLE)
Nephritis</t>
  </si>
  <si>
    <t>Raynaud's
 Lupus (SLE)</t>
  </si>
  <si>
    <t>Plaquenil/300mg/QD 
 Adderall/PRN</t>
  </si>
  <si>
    <t>Myopia
Lupus (SLE)
Nephritis
Kidney biopsy in 2006</t>
  </si>
  <si>
    <t>Hydroxychloroquine/200mg/QD</t>
  </si>
  <si>
    <t>Allergy to cats
 Anemia
 Myopia
 Lupus (Discoid)
 Lupus (SLE)
 Nephritis</t>
  </si>
  <si>
    <t>Hydroxyloroquine/100mg/QD (for 2 days) 
Hydroxyloroquine/200mg/QD (for 1 day) 
Mycophenolate/500mg/QD 
Nisavitine/10mg/QD</t>
  </si>
  <si>
    <t>Allergy to penicillin
Fibromyalgia
Lupus (SLE)
Rheumatoid arthritis</t>
  </si>
  <si>
    <t>Vitamin D/2000IU/QD 
Methotrexate/20mg/QW 
Folic acid/1mg/BID 
Azathioprine/50mg/TID 
Lyrica/50mg/QD 
Trazodone/50mg/QD
Iron/QD</t>
  </si>
  <si>
    <t>Hypertension (high blood pressure)
Depression
Myopia
Lupus (Discoid)
Lupus (SLE)
Sjogren's Syndrome</t>
  </si>
  <si>
    <t>Iron/325mg/QD 
Fluoxetine HCl/30mg/QD 
Carvedilol/6.25mg/BID 
Hydroxychloroquine/200mg/QD 
Triamterene and Hydrochlorothiazide/37.5-25mg/QD 
Losartan Potassium/100mg/QD 
Clopidogrel/75mg/QD 
Ibuprofen/800mg/BID 
Pravastatin/20mg/QD</t>
  </si>
  <si>
    <t>Allergic to Penicillin; Anemia; Blood Clots; Myopia; Migraine Headaches</t>
  </si>
  <si>
    <t>Prednisone/12mg/QD
 Plaquenil/200mg/QD
 Imuran/75mg/QD
 Naproxen/1000mg/QD
 Baby Aspirin/81mg/QD
 Magnesium/500mg/QD
 Vitamin B2/400mg/QD
 Birth control pill/QD
 Orencia/QW</t>
  </si>
  <si>
    <t>Arthritis
Lupus (SLE)
Peripheral Neuropathy
Partial hysterectomy in 2014</t>
  </si>
  <si>
    <t>Gabapentin/600mg/QD 
IVIG/35mg/QM</t>
  </si>
  <si>
    <t>Hypertension (high blood pressure)
Bipolar disorder</t>
  </si>
  <si>
    <t>Plaquenil/200mg/QD 
Birth control/QD 
Propranolol/60mg/QD 
Fiorecet/50-325-40mg/PRN</t>
  </si>
  <si>
    <t>Allergy to penicillin and sulfa drugs
Raynaud's
Hypertension (high blood pressure)
Lupus (SLE)
Osteoporosis
Nephritis
Brain lesion in 2001 - underwent a year of chemotheorapy and high dosage (90mg) of prednisone 
Skin cancer - removed 8 years ago</t>
  </si>
  <si>
    <t>Procardia/60mg/QD 
 Zoloft/100mg/QD 
 Meloxicam/15mg/QD 
 Lisinopril/20mg/QD 
 Atenolol/50mg/QD 
 Biotin/5000mcg/QD 
 VitaminD/2000mg/QD 
 Benlysta/924/QM 
 Methotrexate injections/0.4mL/QW 
 Leucovorin/10mg/QW</t>
  </si>
  <si>
    <t>Myopia</t>
  </si>
  <si>
    <t>Allergy to antibiotics (unspecificed)
Allergy to vicodin
Myopia
Arthritis
Lupus (Discoid) 
Lupus (SLE)
Asthma</t>
  </si>
  <si>
    <t>Lupus (Discoid)
Lupus (SLE)</t>
  </si>
  <si>
    <t>Fibromyalgia
Lupus (SLE)</t>
  </si>
  <si>
    <t>Plaquenil/200mg/QD 
 Naproxen/375mg/PRN 
 Ibuprofen/800mg/PRN</t>
  </si>
  <si>
    <t>Allergies to Azithromycin and Amoxicillin
Anxiety
Lupus (Discoid)
Lupus (SLE)</t>
  </si>
  <si>
    <t>Plaquenil/200mg/BID
 Meloxicam/0.5mg/QD
 Methotrexate/10mg/QW
 Zofran/4mg/PRN
 Tacrolimus ointment/BID
 Clobetasol cream/BID
 Desonide/BID
 Fluocinonide/ cream/BID
 Folic acid/1mg/QD
 Hydrocortisone cream/BID</t>
  </si>
  <si>
    <t>Fibromyalgia
Lupus (SLE)
Rheumatoid arthritis</t>
  </si>
  <si>
    <t>Plaquenil/200mg/BID 
Vitamin D/2000IU/QD 
Vitamin D/50000IU/QM 
Vicodin/5-325mg/PRN</t>
  </si>
  <si>
    <t>Allergy to Penicillin
Lupus (SLE)</t>
  </si>
  <si>
    <t>Plaquenil/200mg/QD</t>
  </si>
  <si>
    <t>Allergic to: Penicillin; Raynaud's; Anemia</t>
  </si>
  <si>
    <t>Prednisone/10mg/QD</t>
  </si>
  <si>
    <t>Allergy to Plaquenil and Imuran
High cholesterol (hypercholesterolemia)
Nephritis</t>
  </si>
  <si>
    <t>Prednisone/10mg/QD 
Enalapril/20ml/BID 
Lipitor/20mg/QD 
Cellcept/1000mg/BID 
Methotrexate/15mg/QW 
Folic acid/1mg/QD 
Tylenol with codeine #3/PRN 
Flexeril/10mg/PRN</t>
  </si>
  <si>
    <t>Depression
Asthma
Allergic
Seasonal
Penicillin</t>
  </si>
  <si>
    <t>Hydroxychloroquine/200mg/BID
 Prednisone/10mg/BID</t>
  </si>
  <si>
    <t>Thyroid was removed in 2005 
Recurring shingles</t>
  </si>
  <si>
    <t>Synthroid/150mcg/QD
Valacyclovir/500mg/QD</t>
  </si>
  <si>
    <t>Allergy to Penicillin, Adhesives, Vicodin, Dilaudid
Raynaud's
Ovarian cysts (benign)
Lupus (SLE)
Osteoporosis
Nephritis 
Pulmonary embolism in 2012</t>
  </si>
  <si>
    <t>Prednisone/7.5mg/QD 
Omeprazole/20mg/QD 
Metoprolol tartrate/50mg/BID 
Provera/10mg/QD - only one week out of the month 
Imuran/50mg/QD 
Losartan/100mg/QD 
Plaquenil/400mg/QD - every other day 
Plaquenil/200mg/QD - every other day 
Norvasc/5mg/QD 
Potassium chloride/10mg/BID 
Acyclovivir/400mg/QD 
Cholecalciferol/5000units/QD 
Vitamin B12/500mcg/QD 
Calcium carbonate and vitamin D/600mg-400unit/BID 
Myfortic/360mg/BID 
Warfarin/6mg/TID 
Warfarin/8mg/QID</t>
  </si>
  <si>
    <t>Allergy to Vinegar, Citric acid
Environmental allergies
Hashimoto's thyroiditis
Anemia
Anxiety disorder
Depression
Cataract
Myopia
Fibromyalgia
Lupus (SLE)
Hypothyroidism
Bone degenerate disease 
Pinched nerve in neck (C4)</t>
  </si>
  <si>
    <t>Levothyroxine/112mg/QD 
Losartan/100mg/QD 
Hydroxychloroquine/400mg/QD 
Tramadol/200mg/QD 
Hydrocodone/10mg/PRN 
Acetaminophen/325mg/PRN</t>
  </si>
  <si>
    <t>Multivitamin/QD</t>
  </si>
  <si>
    <t>Allergy to penicillin
Lupus (SLE)</t>
  </si>
  <si>
    <t>Plaquenil/400mg/QD</t>
  </si>
  <si>
    <t>Myopia
Lupus (SLE)
Nephritis</t>
  </si>
  <si>
    <t>Azathioprine/50mg/QD 
 Plaquenil/200mg/QD 
 Amitriptyline/25mg/QD 
 Prednisone/5mg/QD</t>
  </si>
  <si>
    <t>Allergy to morphine and onions
Myopia
Fibromyalgia
Lupus (SLE)</t>
  </si>
  <si>
    <t>Hydroxychloroquine/400mg/QD</t>
  </si>
  <si>
    <t>Allergy to sulfa drugs
Raynaud's
Lupus (SLE)
Rheumatoid Arthritis
Sjogren's Syndrome
COPD
Hypothyroidism</t>
  </si>
  <si>
    <t>Prednisone/5mg/QD 
Plaquenil/200mg/BID 
Xeljanz/5mg/BID 
Folic Acid/1mg/QD 
Levothyroxine/50mcg/QD</t>
  </si>
  <si>
    <t>Raynaud's
Lupus (SLE) 
Sjogren's Syndrome
Nephritis
Kidney biopsy in 8/2013</t>
  </si>
  <si>
    <t>Medrol/8 to 16mg as needed/QD 
 Imuran/150mg/QD</t>
  </si>
  <si>
    <t>Blood clots</t>
  </si>
  <si>
    <t>Coumadin/12.5mg/QD
 Hydroxychloroquine/400mg/QD
 Vitamin D/QD
 Metformin/500mg/QD</t>
  </si>
  <si>
    <t>Raynaud's, Hypertension; Depression; Sjogren's; Nephritis; Hypothyroidism</t>
  </si>
  <si>
    <t>Prednisone/10mg/QD
 Keppra/500mg/BID
 Metoprolol/50mg/BID
 Nifedipine/60mg/QD
 Sensipar/30mg/QD
 Simvastatin/10mg/QD
 Synthroid/75mcg/QD
 Aspirin/81mg/QD
 Hydrochloroquine/200mg/BID</t>
  </si>
  <si>
    <t>Lupus (SLE)
Rheumatoid Arthritis
Breast cancer diagnosed in 2012 - in remission</t>
  </si>
  <si>
    <t>Plaquenil/200gm/QD 
 Prednisone/10mg/QD 
 Cannabidiol/QD</t>
  </si>
  <si>
    <t>Hay fever</t>
  </si>
  <si>
    <t>Allergy to Amoxicillin
 Lupus (SLE)</t>
  </si>
  <si>
    <t>Plaquenil/300mg/QD 
 Vitamin D/700IU/QD</t>
  </si>
  <si>
    <t>Plaquenil/200mg/BID
Cozaar/100mg/QD
Calcium/500mg/QD
Heliocare/QD</t>
  </si>
  <si>
    <t>Lupus (SLE)
Asthma</t>
  </si>
  <si>
    <t>Albuterol/PRN 
Folic acid/1mg/QD 
Klor-Con10/QD 
Hydroxychloroquine/200mg/BID 
Prednisone/5mg/QD 
Methotrexate/10mg/QW</t>
  </si>
  <si>
    <t>Anxiety disorder
Lupus (SLE)
Sjogren's Syndrome
Nephritis</t>
  </si>
  <si>
    <t>Hydoroxychloroquine/200mg/BID 
 Lisinopril/20mg/QD 
 Prednisone/5mg/QD 
 Cellcept/500mg/BID 
 Vitamin D/2000IU/BID</t>
  </si>
  <si>
    <t>Anxiety disorder
Depression
Arthritis
Lupus (SLE)
Nephritis
Legally blind 
Skin cancer diagnosed and treated in 2014</t>
  </si>
  <si>
    <t>Prednisone/3mg/QD 
Folic acid/800mg/QD 
Tacrolimus/1mg/BID 
Metoprolol succinate ER/100mg/QD 
Losartan/50mg/QD 
Trazodone/50mg/QD 
Citalopram/20mg/QD 
Atorvastatin/20mg/QD 
Pantoprazole/20mg/QD 
Sirolimus/1mg/QAD 
Sirolimus/2mg/QAD 
Wens multivitamin/QD</t>
  </si>
  <si>
    <t>Allergies: Pollen, Dust, Compazine, Cats
Endometriosis
Anemia
Hypertension
ADD
Anxiety
Depression
Fibromyalgia
Migrains
Hypothyroidism</t>
  </si>
  <si>
    <t>Adderall/5mg/PRN
 Dulcolax/5mg/TID
 Duloxetine/60mg/BID
 Plaquenil/200mg/BID
 Ibuprofen/800mg/TID
 Levothyroxine/150mcg/QD
 Cytomel/5mcg/QD
 Lisinopril/5mg/QD
 Remeron/45mg/QD
 Zofran/4mg/PRN
 Oxycontin/60mg/TID
 Oxycontin/40mg/PRN
 Vivelle-Dot/0.1mg/TIW
 Caffeine tablet/200mg/PRN</t>
  </si>
  <si>
    <t>Prednisone/10mg/QD 
Plaquenil/200mg/BID 
Phospha 250 Neutral Tablets/3 tablets/BID 
Calcium/600mg/BID 
Vitamin D/2000IU/QD 
Multivitamin/QD 
Imitrex/25mg/PRN 
Metronidazole/0.75%/PRN 
Alclomadizone/0.05%/PRN 
Desonide/0.05%/PRN 
Clobetasol/0.05%/PRN 
Clobetasol propionate/0.05%/PRN</t>
  </si>
  <si>
    <t>Allergy to Cozaar and Erythromycin
Hypertension (high blood pressure)
Lupus (SLE)
Nephritis
Kidney biopsy in 7/2014</t>
  </si>
  <si>
    <t>Imuran/150mg/QD 
 Prednisone/5mg/QD 
 Plaquenil/200mg/BID 
 Eplerenone/25mg/BID 
 Birth control/QD 
 Bumetanide/1mg/QD</t>
  </si>
  <si>
    <t>Lupus (SLE)
Nephritis</t>
  </si>
  <si>
    <t>Hydroxychloroquine/200mg/QD 
 Prednisone/9mg/QD 
 Azathioprine/150mg/QD 
 Lisinopril/QD</t>
  </si>
  <si>
    <t>Raynaud's
Hypertension
Nephritis</t>
  </si>
  <si>
    <t>Plaquenil/400mg/BID
Gabapentin/900mg/QD
Vitamin D/50000IU/QW
Lisinopril/10mg/QD
Iron/QD
Omeprazole/40mg/QD</t>
  </si>
  <si>
    <t>Allergy to penicillin
Anxiety disorder
Arthritis
Lupus (SLE)
Sleep apnea
Narcolepsy
Diagnosed with skin cancer in 11/2015 - treated 
Cataplexy 
Seizures 
Osteopenia 
Gout 
Thalassemia</t>
  </si>
  <si>
    <t>Methylphenidate/18mg/QD 
Plaquenil/100mg/QD 
Zoloft/100mg/QD</t>
  </si>
  <si>
    <t>Allergy to latex
Astigmatism
Hyperopia
Arthritis
Lupus (Discoid)
Lupus (SLE)
Scarring on lungs</t>
  </si>
  <si>
    <t>Vitamin D/50000IU/QD  
Multivitamin/QD</t>
  </si>
  <si>
    <t>Allergy to penicillin, omeprazole, IV contrast dye
Seasonal allergies
Hypertension (high blood pressure)
Lupus (SLE)
Central Nervous System (CNS) Lymphoma
Kidney Transplant 11/13; 
MRSA 11/07; CNS Lymphoma 11/07 
Patient had TTP when she was 5. 
Hyperlipidemia 
Hemiparesis 
Retinopathy
Hx of Lymphoma, Non-Hodgkin's 
Atherosclerosis Aorta 
Cerebral Venous Sinus Thrombosis</t>
  </si>
  <si>
    <t>Tacrolimus/1mg/TID 
 Evorolimus/1mg/TID 
 Prednisone/5mg/QD 
 Metoprolol/100mg/BID 
 Keppra/250mg/QD 
 Amlodipine/10mg/QD 
 Cranberry soft gels/500mg/QD 
 Vitamin B complex/QD 
 Vitamin D3/QD 
 Omega 3 + CoQ-10/QD 
 Red yeast rice/QD</t>
  </si>
  <si>
    <t>Asthma
Sjogren's Syndrome</t>
  </si>
  <si>
    <t>Prednisone/20mg/QD
 Hydroxychloroquine/200mg/QD
 Azathioprine/250mg/QD
 Vitamin D/QD
 Vitamin C/QD
 Aspirin/81mg/QD
 Zaldiar/PRN</t>
  </si>
  <si>
    <t>LC01_F</t>
  </si>
  <si>
    <t>LC02_F</t>
  </si>
  <si>
    <t>LC03_F</t>
  </si>
  <si>
    <t>LC04_F</t>
  </si>
  <si>
    <t>LC05_F</t>
  </si>
  <si>
    <t>LC06_F</t>
  </si>
  <si>
    <t>LC07_F</t>
  </si>
  <si>
    <t>LC08_F</t>
  </si>
  <si>
    <t>LC09_F</t>
  </si>
  <si>
    <t>LC10_F</t>
  </si>
  <si>
    <t>LC11_F</t>
  </si>
  <si>
    <t>LC12_F</t>
  </si>
  <si>
    <t>LC13_F</t>
  </si>
  <si>
    <t>LP01_F</t>
  </si>
  <si>
    <t>LP02_F</t>
  </si>
  <si>
    <t>LP03_F</t>
  </si>
  <si>
    <t>LP04_F</t>
  </si>
  <si>
    <t>LP05_F</t>
  </si>
  <si>
    <t>LP06_F</t>
  </si>
  <si>
    <t>LP08_F</t>
  </si>
  <si>
    <t>LP09_F</t>
  </si>
  <si>
    <t>LP10_F</t>
  </si>
  <si>
    <t>LP11_F</t>
  </si>
  <si>
    <t>LP12_F</t>
  </si>
  <si>
    <t>LP13_F</t>
  </si>
  <si>
    <t>LP14_F</t>
  </si>
  <si>
    <t>LP16_F</t>
  </si>
  <si>
    <t>LP17_F</t>
  </si>
  <si>
    <t>LP18_F</t>
  </si>
  <si>
    <t>LP19_F</t>
  </si>
  <si>
    <t>LP20_F</t>
  </si>
  <si>
    <t>Not Recorded</t>
  </si>
  <si>
    <t>Multi-racial</t>
  </si>
  <si>
    <t>Male</t>
  </si>
  <si>
    <t>5'3"</t>
  </si>
  <si>
    <t>6'-"</t>
  </si>
  <si>
    <t>5'2"</t>
  </si>
  <si>
    <t>5'0"</t>
  </si>
  <si>
    <t>5'9"</t>
  </si>
  <si>
    <t>NA</t>
  </si>
  <si>
    <t>6'1"</t>
  </si>
  <si>
    <t>5'1"</t>
  </si>
  <si>
    <t>4'7"</t>
  </si>
  <si>
    <t>4'11"</t>
  </si>
  <si>
    <t>Bin</t>
  </si>
  <si>
    <t>More</t>
  </si>
  <si>
    <t>Frequency</t>
  </si>
  <si>
    <t>JOINT</t>
  </si>
  <si>
    <t>Control</t>
  </si>
  <si>
    <t>SLE</t>
  </si>
  <si>
    <t>CONTROLS</t>
  </si>
  <si>
    <t>FEMALE</t>
  </si>
  <si>
    <t>MALE</t>
  </si>
  <si>
    <t>CONTROL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</si>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</sst>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31340239073"/>
          <c:y val="0.0529531568228106"/>
          <c:w val="0.812554668630658"/>
          <c:h val="0.78367513382861"/>
        </c:manualLayout>
      </c:layout>
      <c:barChart>
        <c:barDir val="col"/>
        <c:grouping val="clustered"/>
        <c:varyColors val="0"/>
        <c:ser>
          <c:idx val="0"/>
          <c:order val="0"/>
          <c:tx>
            <c:v>Controls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Ethnicity!$E$2:$E$7</c:f>
              <c:strCache>
                <c:ptCount val="6"/>
                <c:pt idx="0">
                  <c:v>African American</c:v>
                </c:pt>
                <c:pt idx="1">
                  <c:v>Asian/Pacific Islander</c:v>
                </c:pt>
                <c:pt idx="2">
                  <c:v>Caucasian</c:v>
                </c:pt>
                <c:pt idx="3">
                  <c:v>Hispanic/Latino</c:v>
                </c:pt>
                <c:pt idx="4">
                  <c:v>Multi-racial</c:v>
                </c:pt>
                <c:pt idx="5">
                  <c:v>Not Recorded</c:v>
                </c:pt>
              </c:strCache>
            </c:strRef>
          </c:cat>
          <c:val>
            <c:numRef>
              <c:f>Ethnicity!$G$2:$G$7</c:f>
              <c:numCache>
                <c:formatCode>General</c:formatCode>
                <c:ptCount val="6"/>
                <c:pt idx="0">
                  <c:v>12.0</c:v>
                </c:pt>
                <c:pt idx="1">
                  <c:v>3.0</c:v>
                </c:pt>
                <c:pt idx="2">
                  <c:v>13.0</c:v>
                </c:pt>
                <c:pt idx="3">
                  <c:v>5.0</c:v>
                </c:pt>
                <c:pt idx="4">
                  <c:v>0.0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v>SLE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Ethnicity!$E$2:$E$7</c:f>
              <c:strCache>
                <c:ptCount val="6"/>
                <c:pt idx="0">
                  <c:v>African American</c:v>
                </c:pt>
                <c:pt idx="1">
                  <c:v>Asian/Pacific Islander</c:v>
                </c:pt>
                <c:pt idx="2">
                  <c:v>Caucasian</c:v>
                </c:pt>
                <c:pt idx="3">
                  <c:v>Hispanic/Latino</c:v>
                </c:pt>
                <c:pt idx="4">
                  <c:v>Multi-racial</c:v>
                </c:pt>
                <c:pt idx="5">
                  <c:v>Not Recorded</c:v>
                </c:pt>
              </c:strCache>
            </c:strRef>
          </c:cat>
          <c:val>
            <c:numRef>
              <c:f>Ethnicity!$F$2:$F$7</c:f>
              <c:numCache>
                <c:formatCode>General</c:formatCode>
                <c:ptCount val="6"/>
                <c:pt idx="0">
                  <c:v>21.0</c:v>
                </c:pt>
                <c:pt idx="1">
                  <c:v>5.0</c:v>
                </c:pt>
                <c:pt idx="2">
                  <c:v>25.0</c:v>
                </c:pt>
                <c:pt idx="3">
                  <c:v>10.0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2043235040"/>
        <c:axId val="1821221136"/>
      </c:barChart>
      <c:catAx>
        <c:axId val="-20432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Ethnicity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21136"/>
        <c:crosses val="autoZero"/>
        <c:auto val="1"/>
        <c:lblAlgn val="ctr"/>
        <c:lblOffset val="100"/>
        <c:noMultiLvlLbl val="0"/>
      </c:catAx>
      <c:valAx>
        <c:axId val="18212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 of 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2350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9780745638839"/>
          <c:y val="0.228589281178562"/>
          <c:w val="0.216241658641591"/>
          <c:h val="0.0959845059690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31340239073"/>
          <c:y val="0.0529531568228106"/>
          <c:w val="0.812554668630658"/>
          <c:h val="0.78367513382861"/>
        </c:manualLayout>
      </c:layout>
      <c:barChart>
        <c:barDir val="col"/>
        <c:grouping val="clustered"/>
        <c:varyColors val="0"/>
        <c:ser>
          <c:idx val="0"/>
          <c:order val="0"/>
          <c:tx>
            <c:v>2016 cohort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Ethnicity!$E$2:$E$7</c:f>
              <c:strCache>
                <c:ptCount val="6"/>
                <c:pt idx="0">
                  <c:v>African American</c:v>
                </c:pt>
                <c:pt idx="1">
                  <c:v>Asian/Pacific Islander</c:v>
                </c:pt>
                <c:pt idx="2">
                  <c:v>Caucasian</c:v>
                </c:pt>
                <c:pt idx="3">
                  <c:v>Hispanic/Latino</c:v>
                </c:pt>
                <c:pt idx="4">
                  <c:v>Multi-racial</c:v>
                </c:pt>
                <c:pt idx="5">
                  <c:v>Not Recorded</c:v>
                </c:pt>
              </c:strCache>
            </c:strRef>
          </c:cat>
          <c:val>
            <c:numRef>
              <c:f>Ethnicity!$B$2:$B$7</c:f>
              <c:numCache>
                <c:formatCode>General</c:formatCode>
                <c:ptCount val="6"/>
                <c:pt idx="0">
                  <c:v>26.0</c:v>
                </c:pt>
                <c:pt idx="1">
                  <c:v>8.0</c:v>
                </c:pt>
                <c:pt idx="2">
                  <c:v>17.0</c:v>
                </c:pt>
                <c:pt idx="3">
                  <c:v>15.0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v>2014 cohort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Ethnicity!$C$2:$C$7</c:f>
              <c:numCache>
                <c:formatCode>General</c:formatCode>
                <c:ptCount val="6"/>
                <c:pt idx="0">
                  <c:v>7.0</c:v>
                </c:pt>
                <c:pt idx="1">
                  <c:v>0.0</c:v>
                </c:pt>
                <c:pt idx="2">
                  <c:v>21.0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2118786096"/>
        <c:axId val="-2121807904"/>
      </c:barChart>
      <c:catAx>
        <c:axId val="-21187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Ethnicity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07904"/>
        <c:crosses val="autoZero"/>
        <c:auto val="1"/>
        <c:lblAlgn val="ctr"/>
        <c:lblOffset val="100"/>
        <c:noMultiLvlLbl val="0"/>
      </c:catAx>
      <c:valAx>
        <c:axId val="-21218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 of 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86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0716025604713"/>
          <c:y val="0.167298958597917"/>
          <c:w val="0.374857531297796"/>
          <c:h val="0.0959845059690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31340239073"/>
          <c:y val="0.0529531568228106"/>
          <c:w val="0.812554668630658"/>
          <c:h val="0.78367513382861"/>
        </c:manualLayout>
      </c:layout>
      <c:barChart>
        <c:barDir val="col"/>
        <c:grouping val="clustered"/>
        <c:varyColors val="0"/>
        <c:ser>
          <c:idx val="1"/>
          <c:order val="0"/>
          <c:tx>
            <c:v>2016 cohort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Age_histogram!$G$2:$G$10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Age_histogram!$E$3:$E$10</c:f>
              <c:numCache>
                <c:formatCode>General</c:formatCode>
                <c:ptCount val="8"/>
                <c:pt idx="0">
                  <c:v>0.0</c:v>
                </c:pt>
                <c:pt idx="1">
                  <c:v>10.0</c:v>
                </c:pt>
                <c:pt idx="2">
                  <c:v>26.0</c:v>
                </c:pt>
                <c:pt idx="3">
                  <c:v>17.0</c:v>
                </c:pt>
                <c:pt idx="4">
                  <c:v>11.0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1"/>
          <c:tx>
            <c:v>2014 cohort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Age_histogram!$G$2:$G$10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Age_histogram!$H$3:$H$10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6.0</c:v>
                </c:pt>
                <c:pt idx="3">
                  <c:v>5.0</c:v>
                </c:pt>
                <c:pt idx="4">
                  <c:v>12.0</c:v>
                </c:pt>
                <c:pt idx="5">
                  <c:v>2.0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2046644352"/>
        <c:axId val="-2043294896"/>
      </c:barChart>
      <c:catAx>
        <c:axId val="-20466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Age 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294896"/>
        <c:crosses val="autoZero"/>
        <c:auto val="1"/>
        <c:lblAlgn val="ctr"/>
        <c:lblOffset val="100"/>
        <c:noMultiLvlLbl val="0"/>
      </c:catAx>
      <c:valAx>
        <c:axId val="-20432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 of 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6443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9559737236235"/>
          <c:y val="0.0769763779527559"/>
          <c:w val="0.490632738704272"/>
          <c:h val="0.0959845059690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31340239073"/>
          <c:y val="0.0529531568228106"/>
          <c:w val="0.812554668630658"/>
          <c:h val="0.78367513382861"/>
        </c:manualLayout>
      </c:layout>
      <c:barChart>
        <c:barDir val="col"/>
        <c:grouping val="clustered"/>
        <c:varyColors val="0"/>
        <c:ser>
          <c:idx val="0"/>
          <c:order val="0"/>
          <c:tx>
            <c:v>Controls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Age_histogram!$N$2:$N$10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Age_histogram!$L$3:$L$10</c:f>
              <c:numCache>
                <c:formatCode>General</c:formatCode>
                <c:ptCount val="8"/>
                <c:pt idx="0">
                  <c:v>0.0</c:v>
                </c:pt>
                <c:pt idx="1">
                  <c:v>3.0</c:v>
                </c:pt>
                <c:pt idx="2">
                  <c:v>13.0</c:v>
                </c:pt>
                <c:pt idx="3">
                  <c:v>7.0</c:v>
                </c:pt>
                <c:pt idx="4">
                  <c:v>10.0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v>SLE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Age_histogram!$N$2:$N$10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Age_histogram!$O$3:$O$10</c:f>
              <c:numCache>
                <c:formatCode>General</c:formatCode>
                <c:ptCount val="8"/>
                <c:pt idx="0">
                  <c:v>0.0</c:v>
                </c:pt>
                <c:pt idx="1">
                  <c:v>12.0</c:v>
                </c:pt>
                <c:pt idx="2">
                  <c:v>19.0</c:v>
                </c:pt>
                <c:pt idx="3">
                  <c:v>15.0</c:v>
                </c:pt>
                <c:pt idx="4">
                  <c:v>13.0</c:v>
                </c:pt>
                <c:pt idx="5">
                  <c:v>3.0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827881952"/>
        <c:axId val="-2088784080"/>
      </c:barChart>
      <c:catAx>
        <c:axId val="18278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Age 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84080"/>
        <c:crosses val="autoZero"/>
        <c:auto val="1"/>
        <c:lblAlgn val="ctr"/>
        <c:lblOffset val="100"/>
        <c:noMultiLvlLbl val="0"/>
      </c:catAx>
      <c:valAx>
        <c:axId val="-20887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 of 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819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9559737236235"/>
          <c:y val="0.0769763779527559"/>
          <c:w val="0.283028159615641"/>
          <c:h val="0.0959845059690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31340239073"/>
          <c:y val="0.0529531568228106"/>
          <c:w val="0.812554668630658"/>
          <c:h val="0.78367513382861"/>
        </c:manualLayout>
      </c:layout>
      <c:barChart>
        <c:barDir val="col"/>
        <c:grouping val="clustered"/>
        <c:varyColors val="0"/>
        <c:ser>
          <c:idx val="0"/>
          <c:order val="0"/>
          <c:tx>
            <c:v>2014 cohort</c:v>
          </c:tx>
          <c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Cohort!$A$2:$A$3</c:f>
              <c:strCache>
                <c:ptCount val="2"/>
                <c:pt idx="0">
                  <c:v>Control</c:v>
                </c:pt>
                <c:pt idx="1">
                  <c:v>SLE</c:v>
                </c:pt>
              </c:strCache>
            </c:strRef>
          </c:cat>
          <c:val>
            <c:numRef>
              <c:f>Cohort!$B$2:$B$3</c:f>
              <c:numCache>
                <c:formatCode>General</c:formatCode>
                <c:ptCount val="2"/>
                <c:pt idx="0">
                  <c:v>13.0</c:v>
                </c:pt>
                <c:pt idx="1">
                  <c:v>18.0</c:v>
                </c:pt>
              </c:numCache>
            </c:numRef>
          </c:val>
        </c:ser>
        <c:ser>
          <c:idx val="1"/>
          <c:order val="1"/>
          <c:tx>
            <c:v>2016 cohort</c:v>
          </c:tx>
          <c:spPr>
            <a:solidFill>
              <a:schemeClr val="accent2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Cohort!$A$2:$A$3</c:f>
              <c:strCache>
                <c:ptCount val="2"/>
                <c:pt idx="0">
                  <c:v>Control</c:v>
                </c:pt>
                <c:pt idx="1">
                  <c:v>SLE</c:v>
                </c:pt>
              </c:strCache>
            </c:strRef>
          </c:cat>
          <c:val>
            <c:numRef>
              <c:f>Cohort!$C$2:$C$3</c:f>
              <c:numCache>
                <c:formatCode>General</c:formatCode>
                <c:ptCount val="2"/>
                <c:pt idx="0">
                  <c:v>21.0</c:v>
                </c:pt>
                <c:pt idx="1">
                  <c:v>45.0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820800192"/>
        <c:axId val="-2043080640"/>
      </c:barChart>
      <c:catAx>
        <c:axId val="18208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Health</a:t>
                </a:r>
                <a:r>
                  <a:rPr lang="en-US" sz="1800" baseline="0"/>
                  <a:t> status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54766620667262"/>
              <c:y val="0.904889604937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080640"/>
        <c:crosses val="autoZero"/>
        <c:auto val="1"/>
        <c:lblAlgn val="ctr"/>
        <c:lblOffset val="100"/>
        <c:noMultiLvlLbl val="0"/>
      </c:catAx>
      <c:valAx>
        <c:axId val="-20430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 of subjects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001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7337515014013"/>
          <c:y val="0.118911861823724"/>
          <c:w val="0.447639148199259"/>
          <c:h val="0.0857498468311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31340239073"/>
          <c:y val="0.0529531568228106"/>
          <c:w val="0.812554668630658"/>
          <c:h val="0.78367513382861"/>
        </c:manualLayout>
      </c:layout>
      <c:barChart>
        <c:barDir val="col"/>
        <c:grouping val="clustered"/>
        <c:varyColors val="0"/>
        <c:ser>
          <c:idx val="0"/>
          <c:order val="0"/>
          <c:tx>
            <c:v>Females</c:v>
          </c:tx>
          <c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Gender!$B$1:$C$1</c:f>
              <c:strCache>
                <c:ptCount val="2"/>
                <c:pt idx="0">
                  <c:v>CONTROL</c:v>
                </c:pt>
                <c:pt idx="1">
                  <c:v>SLE</c:v>
                </c:pt>
              </c:strCache>
            </c:strRef>
          </c:cat>
          <c:val>
            <c:numRef>
              <c:f>Gender!$B$2:$C$2</c:f>
              <c:numCache>
                <c:formatCode>General</c:formatCode>
                <c:ptCount val="2"/>
                <c:pt idx="0">
                  <c:v>33.0</c:v>
                </c:pt>
                <c:pt idx="1">
                  <c:v>61.0</c:v>
                </c:pt>
              </c:numCache>
            </c:numRef>
          </c:val>
        </c:ser>
        <c:ser>
          <c:idx val="1"/>
          <c:order val="1"/>
          <c:tx>
            <c:v>Males</c:v>
          </c:tx>
          <c:spPr>
            <a:solidFill>
              <a:schemeClr val="accent2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Gender!$B$1:$C$1</c:f>
              <c:strCache>
                <c:ptCount val="2"/>
                <c:pt idx="0">
                  <c:v>CONTROL</c:v>
                </c:pt>
                <c:pt idx="1">
                  <c:v>SLE</c:v>
                </c:pt>
              </c:strCache>
            </c:strRef>
          </c:cat>
          <c:val>
            <c:numRef>
              <c:f>Gender!$B$3:$C$3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816763824"/>
        <c:axId val="1839417984"/>
      </c:barChart>
      <c:catAx>
        <c:axId val="181676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Health</a:t>
                </a:r>
                <a:r>
                  <a:rPr lang="en-US" sz="1800" baseline="0"/>
                  <a:t> status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17984"/>
        <c:crosses val="autoZero"/>
        <c:auto val="1"/>
        <c:lblAlgn val="ctr"/>
        <c:lblOffset val="100"/>
        <c:noMultiLvlLbl val="0"/>
      </c:catAx>
      <c:valAx>
        <c:axId val="18394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 of subjects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638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753710870887"/>
          <c:y val="0.17052476504953"/>
          <c:w val="0.324949063570443"/>
          <c:h val="0.0959845059690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31340239073"/>
          <c:y val="0.0529531568228106"/>
          <c:w val="0.812554668630658"/>
          <c:h val="0.78367513382861"/>
        </c:manualLayout>
      </c:layout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'BMI Status'!$A$2:$A$6</c:f>
              <c:strCache>
                <c:ptCount val="5"/>
                <c:pt idx="0">
                  <c:v>Normal</c:v>
                </c:pt>
                <c:pt idx="1">
                  <c:v>Obese</c:v>
                </c:pt>
                <c:pt idx="2">
                  <c:v>Overweight</c:v>
                </c:pt>
                <c:pt idx="3">
                  <c:v>NA</c:v>
                </c:pt>
                <c:pt idx="4">
                  <c:v>Underweight</c:v>
                </c:pt>
              </c:strCache>
            </c:strRef>
          </c:cat>
          <c:val>
            <c:numRef>
              <c:f>'BMI Status'!$B$2:$B$6</c:f>
              <c:numCache>
                <c:formatCode>General</c:formatCode>
                <c:ptCount val="5"/>
                <c:pt idx="0">
                  <c:v>6.0</c:v>
                </c:pt>
                <c:pt idx="1">
                  <c:v>17.0</c:v>
                </c:pt>
                <c:pt idx="2">
                  <c:v>10.0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v>SLE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'BMI Status'!$A$2:$A$6</c:f>
              <c:strCache>
                <c:ptCount val="5"/>
                <c:pt idx="0">
                  <c:v>Normal</c:v>
                </c:pt>
                <c:pt idx="1">
                  <c:v>Obese</c:v>
                </c:pt>
                <c:pt idx="2">
                  <c:v>Overweight</c:v>
                </c:pt>
                <c:pt idx="3">
                  <c:v>NA</c:v>
                </c:pt>
                <c:pt idx="4">
                  <c:v>Underweight</c:v>
                </c:pt>
              </c:strCache>
            </c:strRef>
          </c:cat>
          <c:val>
            <c:numRef>
              <c:f>'BMI Status'!$C$2:$C$6</c:f>
              <c:numCache>
                <c:formatCode>General</c:formatCode>
                <c:ptCount val="5"/>
                <c:pt idx="0">
                  <c:v>18.0</c:v>
                </c:pt>
                <c:pt idx="1">
                  <c:v>21.0</c:v>
                </c:pt>
                <c:pt idx="2">
                  <c:v>19.0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839573648"/>
        <c:axId val="1840141744"/>
      </c:barChart>
      <c:catAx>
        <c:axId val="18395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BMI</a:t>
                </a:r>
                <a:r>
                  <a:rPr lang="en-US" sz="1800" baseline="0"/>
                  <a:t> Status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41744"/>
        <c:crosses val="autoZero"/>
        <c:auto val="1"/>
        <c:lblAlgn val="ctr"/>
        <c:lblOffset val="100"/>
        <c:noMultiLvlLbl val="0"/>
      </c:catAx>
      <c:valAx>
        <c:axId val="18401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 of subjects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736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9766893545086"/>
          <c:y val="0.206008636017272"/>
          <c:w val="0.267118644067797"/>
          <c:h val="0.0959845059690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12</xdr:row>
      <xdr:rowOff>0</xdr:rowOff>
    </xdr:from>
    <xdr:to>
      <xdr:col>13</xdr:col>
      <xdr:colOff>584200</xdr:colOff>
      <xdr:row>31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25</xdr:col>
      <xdr:colOff>571500</xdr:colOff>
      <xdr:row>31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17</xdr:row>
      <xdr:rowOff>165100</xdr:rowOff>
    </xdr:from>
    <xdr:to>
      <xdr:col>8</xdr:col>
      <xdr:colOff>584200</xdr:colOff>
      <xdr:row>37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584200</xdr:colOff>
      <xdr:row>18</xdr:row>
      <xdr:rowOff>12700</xdr:rowOff>
    </xdr:from>
    <xdr:to>
      <xdr:col>18</xdr:col>
      <xdr:colOff>723900</xdr:colOff>
      <xdr:row>37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5</xdr:row>
      <xdr:rowOff>190500</xdr:rowOff>
    </xdr:from>
    <xdr:to>
      <xdr:col>13</xdr:col>
      <xdr:colOff>749300</xdr:colOff>
      <xdr:row>27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114300</xdr:rowOff>
    </xdr:from>
    <xdr:to>
      <xdr:col>13</xdr:col>
      <xdr:colOff>673100</xdr:colOff>
      <xdr:row>24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9</xdr:row>
      <xdr:rowOff>139700</xdr:rowOff>
    </xdr:from>
    <xdr:to>
      <xdr:col>13</xdr:col>
      <xdr:colOff>342900</xdr:colOff>
      <xdr:row>29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workbookViewId="0">
      <selection activeCell="A14" sqref="A14:H14"/>
    </sheetView>
  </sheetViews>
  <sheetFormatPr baseColWidth="10" defaultRowHeight="16" x14ac:dyDescent="0.2"/>
  <cols>
    <col min="1" max="1" width="12" bestFit="1" customWidth="1"/>
    <col min="3" max="3" width="12" bestFit="1" customWidth="1"/>
    <col min="4" max="4" width="12" customWidth="1"/>
    <col min="8" max="8" width="24" bestFit="1" customWidth="1"/>
    <col min="11" max="11" width="14" bestFit="1" customWidth="1"/>
    <col min="13" max="13" width="13.5" customWidth="1"/>
    <col min="14" max="14" width="22.33203125" bestFit="1" customWidth="1"/>
    <col min="16" max="16" width="39.6640625" bestFit="1" customWidth="1"/>
  </cols>
  <sheetData>
    <row r="1" spans="1:18" x14ac:dyDescent="0.2">
      <c r="A1" t="s">
        <v>0</v>
      </c>
      <c r="B1" t="s">
        <v>67</v>
      </c>
      <c r="C1" t="s">
        <v>69</v>
      </c>
      <c r="D1" t="s">
        <v>174</v>
      </c>
      <c r="E1" t="s">
        <v>71</v>
      </c>
      <c r="F1" t="s">
        <v>138</v>
      </c>
      <c r="G1" t="s">
        <v>139</v>
      </c>
      <c r="H1" t="s">
        <v>141</v>
      </c>
      <c r="I1" t="s">
        <v>146</v>
      </c>
      <c r="J1" t="s">
        <v>147</v>
      </c>
      <c r="K1" t="s">
        <v>152</v>
      </c>
      <c r="L1" t="s">
        <v>153</v>
      </c>
      <c r="M1" t="s">
        <v>175</v>
      </c>
      <c r="N1" t="s">
        <v>176</v>
      </c>
      <c r="O1" t="s">
        <v>177</v>
      </c>
      <c r="P1" t="s">
        <v>178</v>
      </c>
      <c r="Q1" t="s">
        <v>216</v>
      </c>
      <c r="R1" t="s">
        <v>217</v>
      </c>
    </row>
    <row r="2" spans="1:18" x14ac:dyDescent="0.2">
      <c r="A2" s="1" t="s">
        <v>311</v>
      </c>
      <c r="B2" t="s">
        <v>68</v>
      </c>
      <c r="C2" t="s">
        <v>355</v>
      </c>
      <c r="D2">
        <v>2014</v>
      </c>
      <c r="E2">
        <v>13225</v>
      </c>
      <c r="F2">
        <v>57</v>
      </c>
      <c r="G2" t="s">
        <v>140</v>
      </c>
      <c r="H2" t="s">
        <v>145</v>
      </c>
      <c r="I2">
        <v>37.58889763268499</v>
      </c>
      <c r="J2" t="s">
        <v>151</v>
      </c>
      <c r="K2">
        <v>240</v>
      </c>
      <c r="L2" t="s">
        <v>163</v>
      </c>
      <c r="M2" t="s">
        <v>346</v>
      </c>
      <c r="N2" t="s">
        <v>346</v>
      </c>
      <c r="O2" t="s">
        <v>346</v>
      </c>
      <c r="P2" t="s">
        <v>346</v>
      </c>
      <c r="Q2" t="s">
        <v>346</v>
      </c>
      <c r="R2" t="s">
        <v>346</v>
      </c>
    </row>
    <row r="3" spans="1:18" x14ac:dyDescent="0.2">
      <c r="A3" s="1" t="s">
        <v>313</v>
      </c>
      <c r="B3" t="s">
        <v>68</v>
      </c>
      <c r="C3" t="s">
        <v>355</v>
      </c>
      <c r="D3">
        <v>2014</v>
      </c>
      <c r="E3">
        <v>10467</v>
      </c>
      <c r="F3">
        <v>48</v>
      </c>
      <c r="G3" t="s">
        <v>140</v>
      </c>
      <c r="H3" t="s">
        <v>145</v>
      </c>
      <c r="I3">
        <v>34.612627994486758</v>
      </c>
      <c r="J3" t="s">
        <v>151</v>
      </c>
      <c r="K3">
        <v>208</v>
      </c>
      <c r="L3" t="s">
        <v>166</v>
      </c>
      <c r="M3" t="s">
        <v>346</v>
      </c>
      <c r="N3" t="s">
        <v>346</v>
      </c>
      <c r="O3" t="s">
        <v>346</v>
      </c>
      <c r="P3" t="s">
        <v>346</v>
      </c>
      <c r="Q3" t="s">
        <v>346</v>
      </c>
      <c r="R3" t="s">
        <v>346</v>
      </c>
    </row>
    <row r="4" spans="1:18" x14ac:dyDescent="0.2">
      <c r="A4" s="1" t="s">
        <v>317</v>
      </c>
      <c r="B4" t="s">
        <v>68</v>
      </c>
      <c r="C4" t="s">
        <v>355</v>
      </c>
      <c r="D4">
        <v>2014</v>
      </c>
      <c r="E4">
        <v>10837</v>
      </c>
      <c r="F4">
        <v>60</v>
      </c>
      <c r="G4" t="s">
        <v>140</v>
      </c>
      <c r="H4" t="s">
        <v>145</v>
      </c>
      <c r="I4">
        <v>24.961029803716411</v>
      </c>
      <c r="J4" t="s">
        <v>151</v>
      </c>
      <c r="K4">
        <v>150</v>
      </c>
      <c r="L4" t="s">
        <v>166</v>
      </c>
      <c r="M4" t="s">
        <v>346</v>
      </c>
      <c r="N4" t="s">
        <v>346</v>
      </c>
      <c r="O4" t="s">
        <v>346</v>
      </c>
      <c r="P4" t="s">
        <v>346</v>
      </c>
      <c r="Q4" t="s">
        <v>346</v>
      </c>
      <c r="R4" t="s">
        <v>346</v>
      </c>
    </row>
    <row r="5" spans="1:18" x14ac:dyDescent="0.2">
      <c r="A5" s="1" t="s">
        <v>318</v>
      </c>
      <c r="B5" t="s">
        <v>68</v>
      </c>
      <c r="C5" t="s">
        <v>355</v>
      </c>
      <c r="D5">
        <v>2014</v>
      </c>
      <c r="E5">
        <v>10560</v>
      </c>
      <c r="F5">
        <v>55</v>
      </c>
      <c r="G5" t="s">
        <v>140</v>
      </c>
      <c r="H5" t="s">
        <v>145</v>
      </c>
      <c r="I5">
        <v>26.755681622474352</v>
      </c>
      <c r="J5" t="s">
        <v>149</v>
      </c>
      <c r="K5">
        <v>137</v>
      </c>
      <c r="L5" t="s">
        <v>344</v>
      </c>
      <c r="M5" t="s">
        <v>346</v>
      </c>
      <c r="N5" t="s">
        <v>346</v>
      </c>
      <c r="O5" t="s">
        <v>346</v>
      </c>
      <c r="P5" t="s">
        <v>346</v>
      </c>
      <c r="Q5" t="s">
        <v>346</v>
      </c>
      <c r="R5" t="s">
        <v>346</v>
      </c>
    </row>
    <row r="6" spans="1:18" x14ac:dyDescent="0.2">
      <c r="A6" s="1" t="s">
        <v>307</v>
      </c>
      <c r="B6" t="s">
        <v>68</v>
      </c>
      <c r="C6" t="s">
        <v>355</v>
      </c>
      <c r="D6" s="1">
        <v>2014</v>
      </c>
      <c r="E6">
        <v>17359</v>
      </c>
      <c r="F6">
        <v>59</v>
      </c>
      <c r="G6" t="s">
        <v>140</v>
      </c>
      <c r="H6" t="s">
        <v>142</v>
      </c>
      <c r="I6" t="s">
        <v>346</v>
      </c>
      <c r="J6" t="s">
        <v>346</v>
      </c>
      <c r="K6" t="s">
        <v>346</v>
      </c>
      <c r="L6" t="s">
        <v>163</v>
      </c>
      <c r="M6" t="s">
        <v>346</v>
      </c>
      <c r="N6" t="s">
        <v>346</v>
      </c>
      <c r="O6" t="s">
        <v>346</v>
      </c>
      <c r="P6" t="s">
        <v>346</v>
      </c>
      <c r="Q6" t="s">
        <v>346</v>
      </c>
      <c r="R6" t="s">
        <v>346</v>
      </c>
    </row>
    <row r="7" spans="1:18" x14ac:dyDescent="0.2">
      <c r="A7" s="1" t="s">
        <v>308</v>
      </c>
      <c r="B7" t="s">
        <v>68</v>
      </c>
      <c r="C7" t="s">
        <v>355</v>
      </c>
      <c r="D7">
        <v>2014</v>
      </c>
      <c r="E7">
        <v>13224</v>
      </c>
      <c r="F7">
        <v>36</v>
      </c>
      <c r="G7" t="s">
        <v>140</v>
      </c>
      <c r="H7" t="s">
        <v>142</v>
      </c>
      <c r="I7">
        <v>30.553291770646041</v>
      </c>
      <c r="J7" t="s">
        <v>151</v>
      </c>
      <c r="K7">
        <v>178</v>
      </c>
      <c r="L7" t="s">
        <v>159</v>
      </c>
      <c r="M7" t="s">
        <v>346</v>
      </c>
      <c r="N7" t="s">
        <v>346</v>
      </c>
      <c r="O7" t="s">
        <v>346</v>
      </c>
      <c r="P7" t="s">
        <v>346</v>
      </c>
      <c r="Q7" t="s">
        <v>346</v>
      </c>
      <c r="R7" t="s">
        <v>346</v>
      </c>
    </row>
    <row r="8" spans="1:18" x14ac:dyDescent="0.2">
      <c r="A8" s="1" t="s">
        <v>309</v>
      </c>
      <c r="B8" t="s">
        <v>68</v>
      </c>
      <c r="C8" t="s">
        <v>355</v>
      </c>
      <c r="D8">
        <v>2014</v>
      </c>
      <c r="E8">
        <v>10487</v>
      </c>
      <c r="F8">
        <v>48</v>
      </c>
      <c r="G8" t="s">
        <v>140</v>
      </c>
      <c r="H8" t="s">
        <v>142</v>
      </c>
      <c r="I8">
        <v>19.131129418721425</v>
      </c>
      <c r="J8" t="s">
        <v>148</v>
      </c>
      <c r="K8">
        <v>108</v>
      </c>
      <c r="L8" t="s">
        <v>341</v>
      </c>
      <c r="M8" t="s">
        <v>346</v>
      </c>
      <c r="N8" t="s">
        <v>346</v>
      </c>
      <c r="O8" t="s">
        <v>346</v>
      </c>
      <c r="P8" t="s">
        <v>346</v>
      </c>
      <c r="Q8" t="s">
        <v>346</v>
      </c>
      <c r="R8" t="s">
        <v>346</v>
      </c>
    </row>
    <row r="9" spans="1:18" x14ac:dyDescent="0.2">
      <c r="A9" s="1" t="s">
        <v>310</v>
      </c>
      <c r="B9" t="s">
        <v>68</v>
      </c>
      <c r="C9" t="s">
        <v>355</v>
      </c>
      <c r="D9">
        <v>2014</v>
      </c>
      <c r="E9">
        <v>10576</v>
      </c>
      <c r="F9">
        <v>59</v>
      </c>
      <c r="G9" t="s">
        <v>140</v>
      </c>
      <c r="H9" t="s">
        <v>142</v>
      </c>
      <c r="I9">
        <v>38.620733979749211</v>
      </c>
      <c r="J9" t="s">
        <v>151</v>
      </c>
      <c r="K9">
        <v>225</v>
      </c>
      <c r="L9" t="s">
        <v>159</v>
      </c>
      <c r="M9" t="s">
        <v>346</v>
      </c>
      <c r="N9" t="s">
        <v>346</v>
      </c>
      <c r="O9" t="s">
        <v>346</v>
      </c>
      <c r="P9" t="s">
        <v>346</v>
      </c>
      <c r="Q9" t="s">
        <v>346</v>
      </c>
      <c r="R9" t="s">
        <v>346</v>
      </c>
    </row>
    <row r="10" spans="1:18" x14ac:dyDescent="0.2">
      <c r="A10" s="1" t="s">
        <v>312</v>
      </c>
      <c r="B10" t="s">
        <v>68</v>
      </c>
      <c r="C10" t="s">
        <v>355</v>
      </c>
      <c r="D10">
        <v>2014</v>
      </c>
      <c r="E10">
        <v>10663</v>
      </c>
      <c r="F10">
        <v>59</v>
      </c>
      <c r="G10" t="s">
        <v>340</v>
      </c>
      <c r="H10" t="s">
        <v>142</v>
      </c>
      <c r="I10">
        <v>33.905719817612471</v>
      </c>
      <c r="J10" t="s">
        <v>151</v>
      </c>
      <c r="K10">
        <v>250</v>
      </c>
      <c r="L10" t="s">
        <v>342</v>
      </c>
      <c r="M10" t="s">
        <v>346</v>
      </c>
      <c r="N10" t="s">
        <v>346</v>
      </c>
      <c r="O10" t="s">
        <v>346</v>
      </c>
      <c r="P10" t="s">
        <v>346</v>
      </c>
      <c r="Q10" t="s">
        <v>346</v>
      </c>
      <c r="R10" t="s">
        <v>346</v>
      </c>
    </row>
    <row r="11" spans="1:18" x14ac:dyDescent="0.2">
      <c r="A11" s="1" t="s">
        <v>314</v>
      </c>
      <c r="B11" t="s">
        <v>68</v>
      </c>
      <c r="C11" t="s">
        <v>355</v>
      </c>
      <c r="D11">
        <v>2014</v>
      </c>
      <c r="E11">
        <v>13167</v>
      </c>
      <c r="F11">
        <v>37</v>
      </c>
      <c r="G11" t="s">
        <v>140</v>
      </c>
      <c r="H11" t="s">
        <v>142</v>
      </c>
      <c r="I11">
        <v>27.438413921823255</v>
      </c>
      <c r="J11" t="s">
        <v>149</v>
      </c>
      <c r="K11">
        <v>170</v>
      </c>
      <c r="L11" t="s">
        <v>170</v>
      </c>
      <c r="M11" t="s">
        <v>346</v>
      </c>
      <c r="N11" t="s">
        <v>346</v>
      </c>
      <c r="O11" t="s">
        <v>346</v>
      </c>
      <c r="P11" t="s">
        <v>346</v>
      </c>
      <c r="Q11" t="s">
        <v>346</v>
      </c>
      <c r="R11" t="s">
        <v>346</v>
      </c>
    </row>
    <row r="12" spans="1:18" x14ac:dyDescent="0.2">
      <c r="A12" s="1" t="s">
        <v>315</v>
      </c>
      <c r="B12" t="s">
        <v>68</v>
      </c>
      <c r="C12" t="s">
        <v>355</v>
      </c>
      <c r="D12">
        <v>2014</v>
      </c>
      <c r="E12">
        <v>13226</v>
      </c>
      <c r="F12">
        <v>46</v>
      </c>
      <c r="G12" t="s">
        <v>140</v>
      </c>
      <c r="H12" t="s">
        <v>142</v>
      </c>
      <c r="I12">
        <v>36.58007316014632</v>
      </c>
      <c r="J12" t="s">
        <v>151</v>
      </c>
      <c r="K12">
        <v>200</v>
      </c>
      <c r="L12" t="s">
        <v>343</v>
      </c>
      <c r="M12" t="s">
        <v>346</v>
      </c>
      <c r="N12" t="s">
        <v>346</v>
      </c>
      <c r="O12" t="s">
        <v>346</v>
      </c>
      <c r="P12" t="s">
        <v>346</v>
      </c>
      <c r="Q12" t="s">
        <v>346</v>
      </c>
      <c r="R12" t="s">
        <v>346</v>
      </c>
    </row>
    <row r="13" spans="1:18" x14ac:dyDescent="0.2">
      <c r="A13" s="1" t="s">
        <v>316</v>
      </c>
      <c r="B13" t="s">
        <v>68</v>
      </c>
      <c r="C13" t="s">
        <v>355</v>
      </c>
      <c r="D13">
        <v>2014</v>
      </c>
      <c r="E13">
        <v>13168</v>
      </c>
      <c r="F13">
        <v>28</v>
      </c>
      <c r="G13" t="s">
        <v>140</v>
      </c>
      <c r="H13" t="s">
        <v>142</v>
      </c>
      <c r="I13">
        <v>20.597724789199578</v>
      </c>
      <c r="J13" t="s">
        <v>148</v>
      </c>
      <c r="K13">
        <v>120</v>
      </c>
      <c r="L13" t="s">
        <v>159</v>
      </c>
      <c r="M13" t="s">
        <v>346</v>
      </c>
      <c r="N13" t="s">
        <v>346</v>
      </c>
      <c r="O13" t="s">
        <v>346</v>
      </c>
      <c r="P13" t="s">
        <v>346</v>
      </c>
      <c r="Q13" t="s">
        <v>346</v>
      </c>
      <c r="R13" t="s">
        <v>346</v>
      </c>
    </row>
    <row r="14" spans="1:18" x14ac:dyDescent="0.2">
      <c r="A14" s="1" t="s">
        <v>319</v>
      </c>
      <c r="B14" t="s">
        <v>68</v>
      </c>
      <c r="C14" t="s">
        <v>355</v>
      </c>
      <c r="D14">
        <v>2014</v>
      </c>
      <c r="E14">
        <v>13227</v>
      </c>
      <c r="F14">
        <v>32</v>
      </c>
      <c r="G14" t="s">
        <v>140</v>
      </c>
      <c r="H14" t="s">
        <v>338</v>
      </c>
      <c r="I14">
        <v>34.329541315332634</v>
      </c>
      <c r="J14" t="s">
        <v>151</v>
      </c>
      <c r="K14">
        <v>200</v>
      </c>
      <c r="L14" t="s">
        <v>159</v>
      </c>
      <c r="M14" t="s">
        <v>346</v>
      </c>
      <c r="N14" t="s">
        <v>346</v>
      </c>
      <c r="O14" t="s">
        <v>346</v>
      </c>
      <c r="P14" t="s">
        <v>346</v>
      </c>
      <c r="Q14" t="s">
        <v>346</v>
      </c>
      <c r="R14" t="s">
        <v>346</v>
      </c>
    </row>
    <row r="15" spans="1:18" x14ac:dyDescent="0.2">
      <c r="A15" s="1" t="s">
        <v>325</v>
      </c>
      <c r="B15" t="s">
        <v>68</v>
      </c>
      <c r="C15" t="s">
        <v>356</v>
      </c>
      <c r="D15">
        <v>2014</v>
      </c>
      <c r="E15">
        <v>10516</v>
      </c>
      <c r="F15">
        <v>64</v>
      </c>
      <c r="G15" t="s">
        <v>140</v>
      </c>
      <c r="H15" t="s">
        <v>145</v>
      </c>
      <c r="I15">
        <v>34.329541315332634</v>
      </c>
      <c r="J15" t="s">
        <v>151</v>
      </c>
      <c r="K15">
        <v>200</v>
      </c>
      <c r="L15" t="s">
        <v>159</v>
      </c>
      <c r="M15" t="s">
        <v>346</v>
      </c>
      <c r="N15" t="s">
        <v>346</v>
      </c>
      <c r="O15" t="s">
        <v>346</v>
      </c>
      <c r="P15" t="s">
        <v>346</v>
      </c>
      <c r="Q15" t="s">
        <v>346</v>
      </c>
      <c r="R15" t="s">
        <v>346</v>
      </c>
    </row>
    <row r="16" spans="1:18" x14ac:dyDescent="0.2">
      <c r="A16" s="1" t="s">
        <v>328</v>
      </c>
      <c r="B16" t="s">
        <v>68</v>
      </c>
      <c r="C16" t="s">
        <v>356</v>
      </c>
      <c r="D16">
        <v>2014</v>
      </c>
      <c r="E16">
        <v>10475</v>
      </c>
      <c r="F16">
        <v>64</v>
      </c>
      <c r="G16" t="s">
        <v>140</v>
      </c>
      <c r="H16" t="s">
        <v>145</v>
      </c>
      <c r="I16">
        <v>38.349218516618848</v>
      </c>
      <c r="J16" t="s">
        <v>151</v>
      </c>
      <c r="K16">
        <v>165</v>
      </c>
      <c r="L16" t="s">
        <v>349</v>
      </c>
      <c r="M16" t="s">
        <v>346</v>
      </c>
      <c r="N16" t="s">
        <v>346</v>
      </c>
      <c r="O16" t="s">
        <v>346</v>
      </c>
      <c r="P16" t="s">
        <v>346</v>
      </c>
      <c r="Q16" t="s">
        <v>346</v>
      </c>
      <c r="R16" t="s">
        <v>346</v>
      </c>
    </row>
    <row r="17" spans="1:18" x14ac:dyDescent="0.2">
      <c r="A17" s="1" t="s">
        <v>329</v>
      </c>
      <c r="B17" t="s">
        <v>68</v>
      </c>
      <c r="C17" t="s">
        <v>356</v>
      </c>
      <c r="D17">
        <v>2014</v>
      </c>
      <c r="E17">
        <v>10519</v>
      </c>
      <c r="F17">
        <v>56</v>
      </c>
      <c r="G17" t="s">
        <v>140</v>
      </c>
      <c r="H17" t="s">
        <v>145</v>
      </c>
      <c r="I17" t="s">
        <v>346</v>
      </c>
      <c r="J17" t="s">
        <v>346</v>
      </c>
      <c r="K17" t="s">
        <v>346</v>
      </c>
      <c r="L17" t="s">
        <v>346</v>
      </c>
      <c r="M17" t="s">
        <v>346</v>
      </c>
      <c r="N17" t="s">
        <v>346</v>
      </c>
      <c r="O17" t="s">
        <v>346</v>
      </c>
      <c r="P17" t="s">
        <v>346</v>
      </c>
      <c r="Q17" t="s">
        <v>346</v>
      </c>
      <c r="R17" t="s">
        <v>346</v>
      </c>
    </row>
    <row r="18" spans="1:18" x14ac:dyDescent="0.2">
      <c r="A18" s="1" t="s">
        <v>320</v>
      </c>
      <c r="B18" t="s">
        <v>68</v>
      </c>
      <c r="C18" t="s">
        <v>356</v>
      </c>
      <c r="D18">
        <v>2014</v>
      </c>
      <c r="E18">
        <v>10458</v>
      </c>
      <c r="F18">
        <v>55</v>
      </c>
      <c r="G18" t="s">
        <v>340</v>
      </c>
      <c r="H18" t="s">
        <v>142</v>
      </c>
      <c r="I18">
        <v>29.682182363734611</v>
      </c>
      <c r="J18" t="s">
        <v>149</v>
      </c>
      <c r="K18">
        <v>201</v>
      </c>
      <c r="L18" t="s">
        <v>345</v>
      </c>
      <c r="M18" t="s">
        <v>346</v>
      </c>
      <c r="N18" t="s">
        <v>346</v>
      </c>
      <c r="O18" t="s">
        <v>346</v>
      </c>
      <c r="P18" t="s">
        <v>346</v>
      </c>
      <c r="Q18" t="s">
        <v>346</v>
      </c>
      <c r="R18" t="s">
        <v>346</v>
      </c>
    </row>
    <row r="19" spans="1:18" x14ac:dyDescent="0.2">
      <c r="A19" s="1" t="s">
        <v>321</v>
      </c>
      <c r="B19" t="s">
        <v>68</v>
      </c>
      <c r="C19" t="s">
        <v>356</v>
      </c>
      <c r="D19">
        <v>2014</v>
      </c>
      <c r="E19">
        <v>17349</v>
      </c>
      <c r="F19">
        <v>55</v>
      </c>
      <c r="G19" t="s">
        <v>140</v>
      </c>
      <c r="H19" t="s">
        <v>142</v>
      </c>
      <c r="I19">
        <v>27.457132784088053</v>
      </c>
      <c r="J19" t="s">
        <v>149</v>
      </c>
      <c r="K19">
        <v>165</v>
      </c>
      <c r="L19" t="s">
        <v>166</v>
      </c>
      <c r="M19" t="s">
        <v>346</v>
      </c>
      <c r="N19" t="s">
        <v>346</v>
      </c>
      <c r="O19" t="s">
        <v>346</v>
      </c>
      <c r="P19" t="s">
        <v>346</v>
      </c>
      <c r="Q19" t="s">
        <v>346</v>
      </c>
      <c r="R19" t="s">
        <v>346</v>
      </c>
    </row>
    <row r="20" spans="1:18" x14ac:dyDescent="0.2">
      <c r="A20" s="1" t="s">
        <v>322</v>
      </c>
      <c r="B20" t="s">
        <v>68</v>
      </c>
      <c r="C20" t="s">
        <v>356</v>
      </c>
      <c r="D20">
        <v>2014</v>
      </c>
      <c r="E20">
        <v>6019</v>
      </c>
      <c r="F20">
        <v>45</v>
      </c>
      <c r="G20" t="s">
        <v>140</v>
      </c>
      <c r="H20" t="s">
        <v>142</v>
      </c>
      <c r="I20">
        <v>21.300078765838002</v>
      </c>
      <c r="J20" t="s">
        <v>148</v>
      </c>
      <c r="K20">
        <v>128</v>
      </c>
      <c r="L20" t="s">
        <v>166</v>
      </c>
      <c r="M20" t="s">
        <v>346</v>
      </c>
      <c r="N20" t="s">
        <v>346</v>
      </c>
      <c r="O20" t="s">
        <v>346</v>
      </c>
      <c r="P20" t="s">
        <v>346</v>
      </c>
      <c r="Q20" t="s">
        <v>346</v>
      </c>
      <c r="R20" t="s">
        <v>346</v>
      </c>
    </row>
    <row r="21" spans="1:18" x14ac:dyDescent="0.2">
      <c r="A21" s="1" t="s">
        <v>323</v>
      </c>
      <c r="B21" t="s">
        <v>68</v>
      </c>
      <c r="C21" t="s">
        <v>356</v>
      </c>
      <c r="D21">
        <v>2014</v>
      </c>
      <c r="E21">
        <v>17324</v>
      </c>
      <c r="F21">
        <v>37</v>
      </c>
      <c r="G21" t="s">
        <v>140</v>
      </c>
      <c r="H21" t="s">
        <v>142</v>
      </c>
      <c r="I21" t="s">
        <v>346</v>
      </c>
      <c r="J21" t="s">
        <v>346</v>
      </c>
      <c r="K21" t="s">
        <v>346</v>
      </c>
      <c r="L21" t="s">
        <v>346</v>
      </c>
      <c r="M21" t="s">
        <v>346</v>
      </c>
      <c r="N21" t="s">
        <v>346</v>
      </c>
      <c r="O21" t="s">
        <v>346</v>
      </c>
      <c r="P21" t="s">
        <v>346</v>
      </c>
      <c r="Q21" t="s">
        <v>346</v>
      </c>
      <c r="R21" t="s">
        <v>346</v>
      </c>
    </row>
    <row r="22" spans="1:18" x14ac:dyDescent="0.2">
      <c r="A22" s="1" t="s">
        <v>324</v>
      </c>
      <c r="B22" t="s">
        <v>68</v>
      </c>
      <c r="C22" t="s">
        <v>356</v>
      </c>
      <c r="D22">
        <v>2014</v>
      </c>
      <c r="E22">
        <v>10478</v>
      </c>
      <c r="F22">
        <v>41</v>
      </c>
      <c r="G22" t="s">
        <v>140</v>
      </c>
      <c r="H22" t="s">
        <v>142</v>
      </c>
      <c r="I22" t="s">
        <v>346</v>
      </c>
      <c r="J22" t="s">
        <v>346</v>
      </c>
      <c r="K22">
        <v>172</v>
      </c>
      <c r="L22" t="s">
        <v>346</v>
      </c>
      <c r="M22" t="s">
        <v>346</v>
      </c>
      <c r="N22" t="s">
        <v>346</v>
      </c>
      <c r="O22" t="s">
        <v>346</v>
      </c>
      <c r="P22" t="s">
        <v>346</v>
      </c>
      <c r="Q22" t="s">
        <v>346</v>
      </c>
      <c r="R22" t="s">
        <v>346</v>
      </c>
    </row>
    <row r="23" spans="1:18" x14ac:dyDescent="0.2">
      <c r="A23" s="1" t="s">
        <v>326</v>
      </c>
      <c r="B23" t="s">
        <v>68</v>
      </c>
      <c r="C23" t="s">
        <v>356</v>
      </c>
      <c r="D23">
        <v>2014</v>
      </c>
      <c r="E23">
        <v>10536</v>
      </c>
      <c r="F23">
        <v>56</v>
      </c>
      <c r="G23" t="s">
        <v>340</v>
      </c>
      <c r="H23" t="s">
        <v>142</v>
      </c>
      <c r="I23">
        <v>26.386526783186806</v>
      </c>
      <c r="J23" t="s">
        <v>149</v>
      </c>
      <c r="K23">
        <v>200</v>
      </c>
      <c r="L23" t="s">
        <v>347</v>
      </c>
      <c r="M23" t="s">
        <v>346</v>
      </c>
      <c r="N23" t="s">
        <v>346</v>
      </c>
      <c r="O23" t="s">
        <v>346</v>
      </c>
      <c r="P23" t="s">
        <v>346</v>
      </c>
      <c r="Q23" t="s">
        <v>346</v>
      </c>
      <c r="R23" t="s">
        <v>346</v>
      </c>
    </row>
    <row r="24" spans="1:18" x14ac:dyDescent="0.2">
      <c r="A24" s="1" t="s">
        <v>327</v>
      </c>
      <c r="B24" t="s">
        <v>68</v>
      </c>
      <c r="C24" t="s">
        <v>356</v>
      </c>
      <c r="D24">
        <v>2014</v>
      </c>
      <c r="E24">
        <v>14137</v>
      </c>
      <c r="F24">
        <v>26</v>
      </c>
      <c r="G24" t="s">
        <v>140</v>
      </c>
      <c r="H24" t="s">
        <v>142</v>
      </c>
      <c r="I24">
        <v>17.94989400244858</v>
      </c>
      <c r="J24" t="s">
        <v>150</v>
      </c>
      <c r="K24">
        <v>95</v>
      </c>
      <c r="L24" t="s">
        <v>348</v>
      </c>
      <c r="M24" t="s">
        <v>346</v>
      </c>
      <c r="N24" t="s">
        <v>346</v>
      </c>
      <c r="O24" t="s">
        <v>346</v>
      </c>
      <c r="P24" t="s">
        <v>346</v>
      </c>
      <c r="Q24" t="s">
        <v>346</v>
      </c>
      <c r="R24" t="s">
        <v>346</v>
      </c>
    </row>
    <row r="25" spans="1:18" x14ac:dyDescent="0.2">
      <c r="A25" s="1" t="s">
        <v>330</v>
      </c>
      <c r="B25" t="s">
        <v>68</v>
      </c>
      <c r="C25" t="s">
        <v>356</v>
      </c>
      <c r="D25">
        <v>2014</v>
      </c>
      <c r="E25">
        <v>13220</v>
      </c>
      <c r="F25">
        <v>27</v>
      </c>
      <c r="G25" t="s">
        <v>140</v>
      </c>
      <c r="H25" t="s">
        <v>142</v>
      </c>
      <c r="I25">
        <v>21.926856952399579</v>
      </c>
      <c r="J25" t="s">
        <v>148</v>
      </c>
      <c r="K25">
        <v>140</v>
      </c>
      <c r="L25" t="s">
        <v>163</v>
      </c>
      <c r="M25" t="s">
        <v>346</v>
      </c>
      <c r="N25" t="s">
        <v>346</v>
      </c>
      <c r="O25" t="s">
        <v>346</v>
      </c>
      <c r="P25" t="s">
        <v>346</v>
      </c>
      <c r="Q25" t="s">
        <v>346</v>
      </c>
      <c r="R25" t="s">
        <v>346</v>
      </c>
    </row>
    <row r="26" spans="1:18" x14ac:dyDescent="0.2">
      <c r="A26" s="1" t="s">
        <v>332</v>
      </c>
      <c r="B26" t="s">
        <v>68</v>
      </c>
      <c r="C26" t="s">
        <v>356</v>
      </c>
      <c r="D26">
        <v>2014</v>
      </c>
      <c r="E26">
        <v>13221</v>
      </c>
      <c r="F26">
        <v>30</v>
      </c>
      <c r="G26" t="s">
        <v>140</v>
      </c>
      <c r="H26" t="s">
        <v>142</v>
      </c>
      <c r="I26">
        <v>20.902530290825261</v>
      </c>
      <c r="J26" t="s">
        <v>148</v>
      </c>
      <c r="K26">
        <v>118</v>
      </c>
      <c r="L26" t="s">
        <v>341</v>
      </c>
      <c r="M26" t="s">
        <v>346</v>
      </c>
      <c r="N26" t="s">
        <v>346</v>
      </c>
      <c r="O26" t="s">
        <v>346</v>
      </c>
      <c r="P26" t="s">
        <v>346</v>
      </c>
      <c r="Q26" t="s">
        <v>346</v>
      </c>
      <c r="R26" t="s">
        <v>346</v>
      </c>
    </row>
    <row r="27" spans="1:18" x14ac:dyDescent="0.2">
      <c r="A27" s="1" t="s">
        <v>333</v>
      </c>
      <c r="B27" t="s">
        <v>68</v>
      </c>
      <c r="C27" t="s">
        <v>356</v>
      </c>
      <c r="D27">
        <v>2014</v>
      </c>
      <c r="E27">
        <v>10491</v>
      </c>
      <c r="F27">
        <v>37</v>
      </c>
      <c r="G27" t="s">
        <v>140</v>
      </c>
      <c r="H27" t="s">
        <v>142</v>
      </c>
      <c r="I27">
        <v>21.207194956762798</v>
      </c>
      <c r="J27" t="s">
        <v>148</v>
      </c>
      <c r="K27">
        <v>105</v>
      </c>
      <c r="L27" t="s">
        <v>350</v>
      </c>
      <c r="M27" t="s">
        <v>346</v>
      </c>
      <c r="N27" t="s">
        <v>346</v>
      </c>
      <c r="O27" t="s">
        <v>346</v>
      </c>
      <c r="P27" t="s">
        <v>346</v>
      </c>
      <c r="Q27" t="s">
        <v>346</v>
      </c>
      <c r="R27" t="s">
        <v>346</v>
      </c>
    </row>
    <row r="28" spans="1:18" x14ac:dyDescent="0.2">
      <c r="A28" s="1" t="s">
        <v>335</v>
      </c>
      <c r="B28" t="s">
        <v>68</v>
      </c>
      <c r="C28" t="s">
        <v>356</v>
      </c>
      <c r="D28">
        <v>2014</v>
      </c>
      <c r="E28">
        <v>13222</v>
      </c>
      <c r="F28">
        <v>31</v>
      </c>
      <c r="G28" t="s">
        <v>140</v>
      </c>
      <c r="H28" t="s">
        <v>142</v>
      </c>
      <c r="I28">
        <v>24.888917453616155</v>
      </c>
      <c r="J28" t="s">
        <v>148</v>
      </c>
      <c r="K28">
        <v>145</v>
      </c>
      <c r="L28" t="s">
        <v>159</v>
      </c>
      <c r="M28" t="s">
        <v>346</v>
      </c>
      <c r="N28" t="s">
        <v>346</v>
      </c>
      <c r="O28" t="s">
        <v>346</v>
      </c>
      <c r="P28" t="s">
        <v>346</v>
      </c>
      <c r="Q28" t="s">
        <v>346</v>
      </c>
      <c r="R28" t="s">
        <v>346</v>
      </c>
    </row>
    <row r="29" spans="1:18" x14ac:dyDescent="0.2">
      <c r="A29" s="1" t="s">
        <v>336</v>
      </c>
      <c r="B29" t="s">
        <v>68</v>
      </c>
      <c r="C29" t="s">
        <v>356</v>
      </c>
      <c r="D29">
        <v>2014</v>
      </c>
      <c r="E29">
        <v>10584</v>
      </c>
      <c r="F29">
        <v>51</v>
      </c>
      <c r="G29" t="s">
        <v>140</v>
      </c>
      <c r="H29" t="s">
        <v>142</v>
      </c>
      <c r="I29">
        <v>22.496744993489987</v>
      </c>
      <c r="J29" t="s">
        <v>148</v>
      </c>
      <c r="K29">
        <v>123</v>
      </c>
      <c r="L29" t="s">
        <v>343</v>
      </c>
      <c r="M29" t="s">
        <v>346</v>
      </c>
      <c r="N29" t="s">
        <v>346</v>
      </c>
      <c r="O29" t="s">
        <v>346</v>
      </c>
      <c r="P29" t="s">
        <v>346</v>
      </c>
      <c r="Q29" t="s">
        <v>346</v>
      </c>
      <c r="R29" t="s">
        <v>346</v>
      </c>
    </row>
    <row r="30" spans="1:18" x14ac:dyDescent="0.2">
      <c r="A30" s="1" t="s">
        <v>337</v>
      </c>
      <c r="B30" t="s">
        <v>68</v>
      </c>
      <c r="C30" t="s">
        <v>356</v>
      </c>
      <c r="D30">
        <v>2014</v>
      </c>
      <c r="E30">
        <v>13223</v>
      </c>
      <c r="F30">
        <v>25</v>
      </c>
      <c r="G30" t="s">
        <v>140</v>
      </c>
      <c r="H30" t="s">
        <v>142</v>
      </c>
      <c r="I30">
        <v>24.023551680321358</v>
      </c>
      <c r="J30" t="s">
        <v>148</v>
      </c>
      <c r="K30">
        <v>158</v>
      </c>
      <c r="L30" t="s">
        <v>161</v>
      </c>
      <c r="M30" t="s">
        <v>346</v>
      </c>
      <c r="N30" t="s">
        <v>346</v>
      </c>
      <c r="O30" t="s">
        <v>346</v>
      </c>
      <c r="P30" t="s">
        <v>346</v>
      </c>
      <c r="Q30" t="s">
        <v>346</v>
      </c>
      <c r="R30" t="s">
        <v>346</v>
      </c>
    </row>
    <row r="31" spans="1:18" x14ac:dyDescent="0.2">
      <c r="A31" s="1" t="s">
        <v>331</v>
      </c>
      <c r="B31" t="s">
        <v>68</v>
      </c>
      <c r="C31" t="s">
        <v>356</v>
      </c>
      <c r="D31">
        <v>2014</v>
      </c>
      <c r="E31">
        <v>10766</v>
      </c>
      <c r="F31">
        <v>56</v>
      </c>
      <c r="G31" t="s">
        <v>140</v>
      </c>
      <c r="H31" t="s">
        <v>339</v>
      </c>
      <c r="I31">
        <v>39.323578647157291</v>
      </c>
      <c r="J31" t="s">
        <v>151</v>
      </c>
      <c r="K31">
        <v>215</v>
      </c>
      <c r="L31" t="s">
        <v>343</v>
      </c>
      <c r="M31" t="s">
        <v>346</v>
      </c>
      <c r="N31" t="s">
        <v>346</v>
      </c>
      <c r="O31" t="s">
        <v>346</v>
      </c>
      <c r="P31" t="s">
        <v>346</v>
      </c>
      <c r="Q31" t="s">
        <v>346</v>
      </c>
      <c r="R31" t="s">
        <v>346</v>
      </c>
    </row>
    <row r="32" spans="1:18" x14ac:dyDescent="0.2">
      <c r="A32" s="1" t="s">
        <v>334</v>
      </c>
      <c r="B32" t="s">
        <v>68</v>
      </c>
      <c r="C32" t="s">
        <v>356</v>
      </c>
      <c r="D32">
        <v>2014</v>
      </c>
      <c r="E32">
        <v>10451</v>
      </c>
      <c r="F32">
        <v>71</v>
      </c>
      <c r="G32" t="s">
        <v>140</v>
      </c>
      <c r="H32" t="s">
        <v>339</v>
      </c>
      <c r="I32">
        <v>28.057784323928235</v>
      </c>
      <c r="J32" t="s">
        <v>149</v>
      </c>
      <c r="K32">
        <v>190</v>
      </c>
      <c r="L32" t="s">
        <v>345</v>
      </c>
      <c r="M32" t="s">
        <v>346</v>
      </c>
      <c r="N32" t="s">
        <v>346</v>
      </c>
      <c r="O32" t="s">
        <v>346</v>
      </c>
      <c r="P32" t="s">
        <v>346</v>
      </c>
      <c r="Q32" t="s">
        <v>346</v>
      </c>
      <c r="R32" t="s">
        <v>346</v>
      </c>
    </row>
    <row r="33" spans="1:18" x14ac:dyDescent="0.2">
      <c r="A33" t="s">
        <v>6</v>
      </c>
      <c r="B33" t="s">
        <v>68</v>
      </c>
      <c r="C33" t="s">
        <v>355</v>
      </c>
      <c r="D33">
        <v>2016</v>
      </c>
      <c r="E33" t="s">
        <v>77</v>
      </c>
      <c r="F33">
        <v>41</v>
      </c>
      <c r="G33" t="s">
        <v>140</v>
      </c>
      <c r="H33" t="s">
        <v>145</v>
      </c>
      <c r="I33">
        <v>38.277469789924936</v>
      </c>
      <c r="J33" t="s">
        <v>151</v>
      </c>
      <c r="K33">
        <v>223</v>
      </c>
      <c r="L33" t="s">
        <v>159</v>
      </c>
      <c r="M33" t="s">
        <v>181</v>
      </c>
      <c r="N33" t="s">
        <v>184</v>
      </c>
      <c r="O33" t="s">
        <v>181</v>
      </c>
      <c r="P33" t="s">
        <v>181</v>
      </c>
      <c r="Q33" t="s">
        <v>218</v>
      </c>
      <c r="R33" t="s">
        <v>218</v>
      </c>
    </row>
    <row r="34" spans="1:18" x14ac:dyDescent="0.2">
      <c r="A34" t="s">
        <v>10</v>
      </c>
      <c r="B34" t="s">
        <v>68</v>
      </c>
      <c r="C34" t="s">
        <v>355</v>
      </c>
      <c r="D34">
        <v>2016</v>
      </c>
      <c r="E34" t="s">
        <v>81</v>
      </c>
      <c r="F34">
        <v>64</v>
      </c>
      <c r="G34" t="s">
        <v>140</v>
      </c>
      <c r="H34" t="s">
        <v>145</v>
      </c>
      <c r="I34">
        <v>41.034580054680269</v>
      </c>
      <c r="J34" t="s">
        <v>151</v>
      </c>
      <c r="K34">
        <v>262</v>
      </c>
      <c r="L34" t="s">
        <v>155</v>
      </c>
      <c r="M34" t="s">
        <v>186</v>
      </c>
      <c r="N34" t="s">
        <v>181</v>
      </c>
      <c r="O34" t="s">
        <v>181</v>
      </c>
      <c r="P34" t="s">
        <v>181</v>
      </c>
      <c r="Q34" t="s">
        <v>218</v>
      </c>
      <c r="R34" t="s">
        <v>218</v>
      </c>
    </row>
    <row r="35" spans="1:18" x14ac:dyDescent="0.2">
      <c r="A35" t="s">
        <v>15</v>
      </c>
      <c r="B35" t="s">
        <v>68</v>
      </c>
      <c r="C35" t="s">
        <v>355</v>
      </c>
      <c r="D35">
        <v>2016</v>
      </c>
      <c r="E35" t="s">
        <v>86</v>
      </c>
      <c r="F35">
        <v>55</v>
      </c>
      <c r="G35" t="s">
        <v>140</v>
      </c>
      <c r="H35" t="s">
        <v>145</v>
      </c>
      <c r="I35">
        <v>30.227763170050732</v>
      </c>
      <c r="J35" t="s">
        <v>151</v>
      </c>
      <c r="K35">
        <v>193</v>
      </c>
      <c r="L35" t="s">
        <v>163</v>
      </c>
      <c r="M35" t="s">
        <v>181</v>
      </c>
      <c r="N35" t="s">
        <v>181</v>
      </c>
      <c r="O35" t="s">
        <v>181</v>
      </c>
      <c r="P35" t="s">
        <v>181</v>
      </c>
      <c r="Q35" t="s">
        <v>218</v>
      </c>
      <c r="R35" t="s">
        <v>218</v>
      </c>
    </row>
    <row r="36" spans="1:18" x14ac:dyDescent="0.2">
      <c r="A36" t="s">
        <v>16</v>
      </c>
      <c r="B36" t="s">
        <v>68</v>
      </c>
      <c r="C36" t="s">
        <v>355</v>
      </c>
      <c r="D36">
        <v>2016</v>
      </c>
      <c r="E36" t="s">
        <v>87</v>
      </c>
      <c r="F36">
        <v>37</v>
      </c>
      <c r="G36" t="s">
        <v>140</v>
      </c>
      <c r="H36" t="s">
        <v>145</v>
      </c>
      <c r="I36">
        <v>46.812236241464717</v>
      </c>
      <c r="J36" t="s">
        <v>151</v>
      </c>
      <c r="K36">
        <v>317</v>
      </c>
      <c r="L36" t="s">
        <v>164</v>
      </c>
      <c r="M36" t="s">
        <v>181</v>
      </c>
      <c r="N36" t="s">
        <v>187</v>
      </c>
      <c r="O36" t="s">
        <v>188</v>
      </c>
      <c r="P36" t="s">
        <v>181</v>
      </c>
      <c r="Q36" t="s">
        <v>218</v>
      </c>
      <c r="R36" t="s">
        <v>218</v>
      </c>
    </row>
    <row r="37" spans="1:18" x14ac:dyDescent="0.2">
      <c r="A37" t="s">
        <v>27</v>
      </c>
      <c r="B37" t="s">
        <v>68</v>
      </c>
      <c r="C37" t="s">
        <v>355</v>
      </c>
      <c r="D37">
        <v>2016</v>
      </c>
      <c r="E37" t="s">
        <v>98</v>
      </c>
      <c r="F37">
        <v>57</v>
      </c>
      <c r="G37" t="s">
        <v>140</v>
      </c>
      <c r="H37" t="s">
        <v>145</v>
      </c>
      <c r="I37">
        <v>25.793085170194008</v>
      </c>
      <c r="J37" t="s">
        <v>149</v>
      </c>
      <c r="K37">
        <v>155</v>
      </c>
      <c r="L37" t="s">
        <v>158</v>
      </c>
      <c r="M37" t="s">
        <v>181</v>
      </c>
      <c r="N37" t="s">
        <v>180</v>
      </c>
      <c r="O37" t="s">
        <v>181</v>
      </c>
      <c r="P37" t="s">
        <v>181</v>
      </c>
      <c r="Q37" t="s">
        <v>218</v>
      </c>
      <c r="R37" t="s">
        <v>218</v>
      </c>
    </row>
    <row r="38" spans="1:18" x14ac:dyDescent="0.2">
      <c r="A38" t="s">
        <v>45</v>
      </c>
      <c r="B38" t="s">
        <v>68</v>
      </c>
      <c r="C38" t="s">
        <v>355</v>
      </c>
      <c r="D38">
        <v>2016</v>
      </c>
      <c r="E38" t="s">
        <v>116</v>
      </c>
      <c r="F38">
        <v>33</v>
      </c>
      <c r="G38" t="s">
        <v>140</v>
      </c>
      <c r="H38" t="s">
        <v>145</v>
      </c>
      <c r="I38">
        <v>34.329569318318327</v>
      </c>
      <c r="J38" t="s">
        <v>151</v>
      </c>
      <c r="K38">
        <v>200</v>
      </c>
      <c r="L38" t="s">
        <v>159</v>
      </c>
      <c r="M38" t="s">
        <v>208</v>
      </c>
      <c r="N38" t="s">
        <v>209</v>
      </c>
      <c r="O38" t="s">
        <v>181</v>
      </c>
      <c r="P38" t="s">
        <v>181</v>
      </c>
      <c r="Q38" t="s">
        <v>218</v>
      </c>
      <c r="R38" t="s">
        <v>218</v>
      </c>
    </row>
    <row r="39" spans="1:18" x14ac:dyDescent="0.2">
      <c r="A39" t="s">
        <v>51</v>
      </c>
      <c r="B39" t="s">
        <v>68</v>
      </c>
      <c r="C39" t="s">
        <v>355</v>
      </c>
      <c r="D39">
        <v>2016</v>
      </c>
      <c r="E39" t="s">
        <v>122</v>
      </c>
      <c r="F39">
        <v>40</v>
      </c>
      <c r="G39" t="s">
        <v>140</v>
      </c>
      <c r="H39" t="s">
        <v>145</v>
      </c>
      <c r="I39">
        <v>30.666487633480315</v>
      </c>
      <c r="J39" t="s">
        <v>151</v>
      </c>
      <c r="K39">
        <v>190</v>
      </c>
      <c r="L39" t="s">
        <v>170</v>
      </c>
      <c r="M39" t="s">
        <v>181</v>
      </c>
      <c r="N39" t="s">
        <v>181</v>
      </c>
      <c r="O39" t="s">
        <v>181</v>
      </c>
      <c r="P39" t="s">
        <v>181</v>
      </c>
      <c r="Q39" t="s">
        <v>218</v>
      </c>
      <c r="R39" t="s">
        <v>218</v>
      </c>
    </row>
    <row r="40" spans="1:18" x14ac:dyDescent="0.2">
      <c r="A40" t="s">
        <v>61</v>
      </c>
      <c r="B40" t="s">
        <v>68</v>
      </c>
      <c r="C40" t="s">
        <v>355</v>
      </c>
      <c r="D40">
        <v>2016</v>
      </c>
      <c r="E40" t="s">
        <v>132</v>
      </c>
      <c r="F40">
        <v>32</v>
      </c>
      <c r="G40" t="s">
        <v>140</v>
      </c>
      <c r="H40" t="s">
        <v>145</v>
      </c>
      <c r="I40">
        <v>27.463655454654663</v>
      </c>
      <c r="J40" t="s">
        <v>149</v>
      </c>
      <c r="K40">
        <v>160</v>
      </c>
      <c r="L40" t="s">
        <v>157</v>
      </c>
      <c r="M40" t="s">
        <v>181</v>
      </c>
      <c r="N40" t="s">
        <v>191</v>
      </c>
      <c r="O40" t="s">
        <v>181</v>
      </c>
      <c r="P40" t="s">
        <v>181</v>
      </c>
      <c r="Q40" t="s">
        <v>218</v>
      </c>
      <c r="R40" t="s">
        <v>218</v>
      </c>
    </row>
    <row r="41" spans="1:18" x14ac:dyDescent="0.2">
      <c r="A41" t="s">
        <v>12</v>
      </c>
      <c r="B41" t="s">
        <v>68</v>
      </c>
      <c r="C41" t="s">
        <v>355</v>
      </c>
      <c r="D41">
        <v>2016</v>
      </c>
      <c r="E41" t="s">
        <v>83</v>
      </c>
      <c r="F41">
        <v>46</v>
      </c>
      <c r="G41" t="s">
        <v>140</v>
      </c>
      <c r="H41" t="s">
        <v>144</v>
      </c>
      <c r="I41">
        <v>29.294565818298306</v>
      </c>
      <c r="J41" t="s">
        <v>149</v>
      </c>
      <c r="K41">
        <v>150</v>
      </c>
      <c r="L41" t="s">
        <v>162</v>
      </c>
      <c r="M41" t="s">
        <v>181</v>
      </c>
      <c r="N41" t="s">
        <v>181</v>
      </c>
      <c r="O41" t="s">
        <v>181</v>
      </c>
      <c r="P41" t="s">
        <v>181</v>
      </c>
      <c r="Q41" t="s">
        <v>218</v>
      </c>
      <c r="R41" t="s">
        <v>218</v>
      </c>
    </row>
    <row r="42" spans="1:18" x14ac:dyDescent="0.2">
      <c r="A42" t="s">
        <v>26</v>
      </c>
      <c r="B42" t="s">
        <v>68</v>
      </c>
      <c r="C42" t="s">
        <v>355</v>
      </c>
      <c r="D42">
        <v>2016</v>
      </c>
      <c r="E42" t="s">
        <v>97</v>
      </c>
      <c r="F42">
        <v>33</v>
      </c>
      <c r="G42" t="s">
        <v>140</v>
      </c>
      <c r="H42" t="s">
        <v>144</v>
      </c>
      <c r="I42">
        <v>32.107209584768917</v>
      </c>
      <c r="J42" t="s">
        <v>151</v>
      </c>
      <c r="K42">
        <v>205</v>
      </c>
      <c r="L42" t="s">
        <v>155</v>
      </c>
      <c r="M42" t="s">
        <v>181</v>
      </c>
      <c r="N42" t="s">
        <v>181</v>
      </c>
      <c r="O42" t="s">
        <v>181</v>
      </c>
      <c r="P42" t="s">
        <v>181</v>
      </c>
      <c r="Q42" t="s">
        <v>218</v>
      </c>
      <c r="R42" t="s">
        <v>218</v>
      </c>
    </row>
    <row r="43" spans="1:18" x14ac:dyDescent="0.2">
      <c r="A43" t="s">
        <v>28</v>
      </c>
      <c r="B43" t="s">
        <v>68</v>
      </c>
      <c r="C43" t="s">
        <v>355</v>
      </c>
      <c r="D43">
        <v>2016</v>
      </c>
      <c r="E43" t="s">
        <v>99</v>
      </c>
      <c r="F43">
        <v>21</v>
      </c>
      <c r="G43" t="s">
        <v>140</v>
      </c>
      <c r="H43" t="s">
        <v>144</v>
      </c>
      <c r="I43">
        <v>20.175320811500207</v>
      </c>
      <c r="J43" t="s">
        <v>148</v>
      </c>
      <c r="K43">
        <v>125</v>
      </c>
      <c r="L43" t="s">
        <v>170</v>
      </c>
      <c r="M43" t="s">
        <v>181</v>
      </c>
      <c r="N43" t="s">
        <v>181</v>
      </c>
      <c r="O43" t="s">
        <v>181</v>
      </c>
      <c r="P43" t="s">
        <v>181</v>
      </c>
      <c r="Q43" t="s">
        <v>218</v>
      </c>
      <c r="R43" t="s">
        <v>218</v>
      </c>
    </row>
    <row r="44" spans="1:18" x14ac:dyDescent="0.2">
      <c r="A44" t="s">
        <v>1</v>
      </c>
      <c r="B44" t="s">
        <v>68</v>
      </c>
      <c r="C44" t="s">
        <v>355</v>
      </c>
      <c r="D44">
        <v>2016</v>
      </c>
      <c r="E44" t="s">
        <v>72</v>
      </c>
      <c r="F44">
        <v>54</v>
      </c>
      <c r="G44" t="s">
        <v>140</v>
      </c>
      <c r="H44" t="s">
        <v>142</v>
      </c>
      <c r="I44">
        <v>21.522538152219163</v>
      </c>
      <c r="J44" t="s">
        <v>148</v>
      </c>
      <c r="K44">
        <v>150</v>
      </c>
      <c r="L44" t="s">
        <v>154</v>
      </c>
      <c r="M44" t="s">
        <v>179</v>
      </c>
      <c r="N44" t="s">
        <v>180</v>
      </c>
      <c r="O44" t="s">
        <v>181</v>
      </c>
      <c r="P44" t="s">
        <v>181</v>
      </c>
      <c r="Q44" t="s">
        <v>218</v>
      </c>
      <c r="R44" t="s">
        <v>218</v>
      </c>
    </row>
    <row r="45" spans="1:18" x14ac:dyDescent="0.2">
      <c r="A45" t="s">
        <v>17</v>
      </c>
      <c r="B45" t="s">
        <v>68</v>
      </c>
      <c r="C45" t="s">
        <v>355</v>
      </c>
      <c r="D45">
        <v>2016</v>
      </c>
      <c r="E45" t="s">
        <v>88</v>
      </c>
      <c r="F45">
        <v>36</v>
      </c>
      <c r="G45" t="s">
        <v>140</v>
      </c>
      <c r="H45" t="s">
        <v>142</v>
      </c>
      <c r="I45">
        <v>22.27355417589623</v>
      </c>
      <c r="J45" t="s">
        <v>148</v>
      </c>
      <c r="K45">
        <v>138</v>
      </c>
      <c r="L45" t="s">
        <v>156</v>
      </c>
      <c r="M45" t="s">
        <v>181</v>
      </c>
      <c r="N45" t="s">
        <v>191</v>
      </c>
      <c r="O45" t="s">
        <v>192</v>
      </c>
      <c r="P45" t="s">
        <v>181</v>
      </c>
      <c r="Q45" t="s">
        <v>218</v>
      </c>
      <c r="R45" t="s">
        <v>218</v>
      </c>
    </row>
    <row r="46" spans="1:18" x14ac:dyDescent="0.2">
      <c r="A46" t="s">
        <v>21</v>
      </c>
      <c r="B46" t="s">
        <v>68</v>
      </c>
      <c r="C46" t="s">
        <v>355</v>
      </c>
      <c r="D46">
        <v>2016</v>
      </c>
      <c r="E46" t="s">
        <v>92</v>
      </c>
      <c r="F46">
        <v>37</v>
      </c>
      <c r="G46" t="s">
        <v>140</v>
      </c>
      <c r="H46" t="s">
        <v>142</v>
      </c>
      <c r="I46">
        <v>26.247930973195281</v>
      </c>
      <c r="J46" t="s">
        <v>149</v>
      </c>
      <c r="K46">
        <v>210</v>
      </c>
      <c r="L46" t="s">
        <v>167</v>
      </c>
      <c r="M46" t="s">
        <v>181</v>
      </c>
      <c r="N46" t="s">
        <v>196</v>
      </c>
      <c r="O46" t="s">
        <v>183</v>
      </c>
      <c r="P46" t="s">
        <v>181</v>
      </c>
      <c r="Q46" t="s">
        <v>240</v>
      </c>
      <c r="R46" t="s">
        <v>218</v>
      </c>
    </row>
    <row r="47" spans="1:18" x14ac:dyDescent="0.2">
      <c r="A47" t="s">
        <v>32</v>
      </c>
      <c r="B47" t="s">
        <v>68</v>
      </c>
      <c r="C47" t="s">
        <v>355</v>
      </c>
      <c r="D47">
        <v>2016</v>
      </c>
      <c r="E47" t="s">
        <v>103</v>
      </c>
      <c r="F47">
        <v>48</v>
      </c>
      <c r="G47" t="s">
        <v>140</v>
      </c>
      <c r="H47" t="s">
        <v>142</v>
      </c>
      <c r="I47">
        <v>25.685333597298591</v>
      </c>
      <c r="J47" t="s">
        <v>149</v>
      </c>
      <c r="K47">
        <v>145</v>
      </c>
      <c r="L47" t="s">
        <v>168</v>
      </c>
      <c r="M47" t="s">
        <v>201</v>
      </c>
      <c r="N47" t="s">
        <v>191</v>
      </c>
      <c r="O47" t="s">
        <v>181</v>
      </c>
      <c r="P47" t="s">
        <v>181</v>
      </c>
      <c r="Q47" t="s">
        <v>218</v>
      </c>
      <c r="R47" t="s">
        <v>218</v>
      </c>
    </row>
    <row r="48" spans="1:18" x14ac:dyDescent="0.2">
      <c r="A48" t="s">
        <v>53</v>
      </c>
      <c r="B48" t="s">
        <v>68</v>
      </c>
      <c r="C48" t="s">
        <v>355</v>
      </c>
      <c r="D48">
        <v>2016</v>
      </c>
      <c r="E48" t="s">
        <v>124</v>
      </c>
      <c r="F48">
        <v>22</v>
      </c>
      <c r="G48" t="s">
        <v>140</v>
      </c>
      <c r="H48" t="s">
        <v>142</v>
      </c>
      <c r="I48">
        <v>27.438436303640284</v>
      </c>
      <c r="J48" t="s">
        <v>149</v>
      </c>
      <c r="K48">
        <v>170</v>
      </c>
      <c r="L48" t="s">
        <v>156</v>
      </c>
      <c r="M48" t="s">
        <v>181</v>
      </c>
      <c r="N48" t="s">
        <v>190</v>
      </c>
      <c r="O48" t="s">
        <v>181</v>
      </c>
      <c r="P48" t="s">
        <v>181</v>
      </c>
      <c r="Q48" t="s">
        <v>218</v>
      </c>
      <c r="R48" t="s">
        <v>218</v>
      </c>
    </row>
    <row r="49" spans="1:18" x14ac:dyDescent="0.2">
      <c r="A49" t="s">
        <v>19</v>
      </c>
      <c r="B49" t="s">
        <v>68</v>
      </c>
      <c r="C49" t="s">
        <v>355</v>
      </c>
      <c r="D49">
        <v>2016</v>
      </c>
      <c r="E49" t="s">
        <v>90</v>
      </c>
      <c r="F49">
        <v>39</v>
      </c>
      <c r="G49" t="s">
        <v>140</v>
      </c>
      <c r="H49" t="s">
        <v>143</v>
      </c>
      <c r="I49">
        <v>33.281400219605175</v>
      </c>
      <c r="J49" t="s">
        <v>151</v>
      </c>
      <c r="K49">
        <v>200</v>
      </c>
      <c r="L49" t="s">
        <v>166</v>
      </c>
      <c r="M49" t="s">
        <v>181</v>
      </c>
      <c r="N49" t="s">
        <v>194</v>
      </c>
      <c r="O49" t="s">
        <v>181</v>
      </c>
      <c r="P49" t="s">
        <v>181</v>
      </c>
      <c r="Q49" t="s">
        <v>218</v>
      </c>
      <c r="R49" t="s">
        <v>218</v>
      </c>
    </row>
    <row r="50" spans="1:18" x14ac:dyDescent="0.2">
      <c r="A50" t="s">
        <v>20</v>
      </c>
      <c r="B50" t="s">
        <v>68</v>
      </c>
      <c r="C50" t="s">
        <v>355</v>
      </c>
      <c r="D50">
        <v>2016</v>
      </c>
      <c r="E50" t="s">
        <v>91</v>
      </c>
      <c r="F50">
        <v>32</v>
      </c>
      <c r="G50" t="s">
        <v>140</v>
      </c>
      <c r="H50" t="s">
        <v>143</v>
      </c>
      <c r="I50">
        <v>29.180133920570579</v>
      </c>
      <c r="J50" t="s">
        <v>149</v>
      </c>
      <c r="K50">
        <v>170</v>
      </c>
      <c r="L50" t="s">
        <v>157</v>
      </c>
      <c r="M50" t="s">
        <v>195</v>
      </c>
      <c r="N50" t="s">
        <v>183</v>
      </c>
      <c r="O50" t="s">
        <v>181</v>
      </c>
      <c r="P50" t="s">
        <v>181</v>
      </c>
      <c r="Q50" t="s">
        <v>218</v>
      </c>
      <c r="R50" t="s">
        <v>218</v>
      </c>
    </row>
    <row r="51" spans="1:18" x14ac:dyDescent="0.2">
      <c r="A51" t="s">
        <v>23</v>
      </c>
      <c r="B51" t="s">
        <v>68</v>
      </c>
      <c r="C51" t="s">
        <v>355</v>
      </c>
      <c r="D51">
        <v>2016</v>
      </c>
      <c r="E51" t="s">
        <v>94</v>
      </c>
      <c r="F51">
        <v>48</v>
      </c>
      <c r="G51" t="s">
        <v>140</v>
      </c>
      <c r="H51" t="s">
        <v>143</v>
      </c>
      <c r="I51">
        <v>27.397228983520048</v>
      </c>
      <c r="J51" t="s">
        <v>149</v>
      </c>
      <c r="K51">
        <v>145</v>
      </c>
      <c r="L51" t="s">
        <v>169</v>
      </c>
      <c r="M51" t="s">
        <v>197</v>
      </c>
      <c r="N51" t="s">
        <v>190</v>
      </c>
      <c r="O51" t="s">
        <v>192</v>
      </c>
      <c r="P51" t="s">
        <v>181</v>
      </c>
      <c r="Q51" t="s">
        <v>218</v>
      </c>
      <c r="R51" t="s">
        <v>218</v>
      </c>
    </row>
    <row r="52" spans="1:18" x14ac:dyDescent="0.2">
      <c r="A52" t="s">
        <v>36</v>
      </c>
      <c r="B52" t="s">
        <v>68</v>
      </c>
      <c r="C52" t="s">
        <v>355</v>
      </c>
      <c r="D52">
        <v>2016</v>
      </c>
      <c r="E52" t="s">
        <v>107</v>
      </c>
      <c r="F52">
        <v>54</v>
      </c>
      <c r="G52" t="s">
        <v>140</v>
      </c>
      <c r="H52" t="s">
        <v>143</v>
      </c>
      <c r="I52">
        <v>35.278284232781481</v>
      </c>
      <c r="J52" t="s">
        <v>151</v>
      </c>
      <c r="K52">
        <v>212</v>
      </c>
      <c r="L52" t="s">
        <v>158</v>
      </c>
      <c r="M52" t="s">
        <v>181</v>
      </c>
      <c r="N52" t="s">
        <v>191</v>
      </c>
      <c r="O52" t="s">
        <v>181</v>
      </c>
      <c r="P52" t="s">
        <v>181</v>
      </c>
      <c r="Q52" t="s">
        <v>257</v>
      </c>
      <c r="R52" t="s">
        <v>258</v>
      </c>
    </row>
    <row r="53" spans="1:18" x14ac:dyDescent="0.2">
      <c r="A53" t="s">
        <v>49</v>
      </c>
      <c r="B53" t="s">
        <v>68</v>
      </c>
      <c r="C53" t="s">
        <v>355</v>
      </c>
      <c r="D53">
        <v>2016</v>
      </c>
      <c r="E53" t="s">
        <v>120</v>
      </c>
      <c r="F53">
        <v>40</v>
      </c>
      <c r="G53" t="s">
        <v>140</v>
      </c>
      <c r="H53" t="s">
        <v>143</v>
      </c>
      <c r="I53">
        <v>20.517290027340135</v>
      </c>
      <c r="J53" t="s">
        <v>148</v>
      </c>
      <c r="K53">
        <v>131</v>
      </c>
      <c r="L53" t="s">
        <v>155</v>
      </c>
      <c r="M53" t="s">
        <v>181</v>
      </c>
      <c r="N53" t="s">
        <v>212</v>
      </c>
      <c r="O53" t="s">
        <v>187</v>
      </c>
      <c r="P53" t="s">
        <v>181</v>
      </c>
      <c r="Q53" t="s">
        <v>280</v>
      </c>
      <c r="R53" t="s">
        <v>218</v>
      </c>
    </row>
    <row r="54" spans="1:18" x14ac:dyDescent="0.2">
      <c r="A54" t="s">
        <v>8</v>
      </c>
      <c r="B54" t="s">
        <v>68</v>
      </c>
      <c r="C54" t="s">
        <v>356</v>
      </c>
      <c r="D54">
        <v>2016</v>
      </c>
      <c r="E54" t="s">
        <v>79</v>
      </c>
      <c r="F54">
        <v>46</v>
      </c>
      <c r="G54" t="s">
        <v>140</v>
      </c>
      <c r="H54" t="s">
        <v>145</v>
      </c>
      <c r="I54">
        <v>38.011979868034125</v>
      </c>
      <c r="J54" t="s">
        <v>151</v>
      </c>
      <c r="K54">
        <v>250</v>
      </c>
      <c r="L54" t="s">
        <v>160</v>
      </c>
      <c r="M54" t="s">
        <v>181</v>
      </c>
      <c r="N54" t="s">
        <v>185</v>
      </c>
      <c r="O54" t="s">
        <v>181</v>
      </c>
      <c r="P54" t="s">
        <v>181</v>
      </c>
      <c r="Q54" t="s">
        <v>228</v>
      </c>
      <c r="R54" t="s">
        <v>229</v>
      </c>
    </row>
    <row r="55" spans="1:18" x14ac:dyDescent="0.2">
      <c r="A55" t="s">
        <v>9</v>
      </c>
      <c r="B55" t="s">
        <v>68</v>
      </c>
      <c r="C55" t="s">
        <v>356</v>
      </c>
      <c r="D55">
        <v>2016</v>
      </c>
      <c r="E55" t="s">
        <v>80</v>
      </c>
      <c r="F55">
        <v>49</v>
      </c>
      <c r="G55" t="s">
        <v>140</v>
      </c>
      <c r="H55" t="s">
        <v>145</v>
      </c>
      <c r="I55">
        <v>41.710426721756768</v>
      </c>
      <c r="J55" t="s">
        <v>151</v>
      </c>
      <c r="K55">
        <v>243</v>
      </c>
      <c r="L55" t="s">
        <v>157</v>
      </c>
      <c r="M55" t="s">
        <v>181</v>
      </c>
      <c r="N55" t="s">
        <v>181</v>
      </c>
      <c r="O55" t="s">
        <v>181</v>
      </c>
      <c r="P55" t="s">
        <v>181</v>
      </c>
      <c r="Q55" t="s">
        <v>230</v>
      </c>
      <c r="R55" t="s">
        <v>231</v>
      </c>
    </row>
    <row r="56" spans="1:18" x14ac:dyDescent="0.2">
      <c r="A56" t="s">
        <v>13</v>
      </c>
      <c r="B56" t="s">
        <v>68</v>
      </c>
      <c r="C56" t="s">
        <v>356</v>
      </c>
      <c r="D56">
        <v>2016</v>
      </c>
      <c r="E56" t="s">
        <v>84</v>
      </c>
      <c r="F56">
        <v>47</v>
      </c>
      <c r="G56" t="s">
        <v>140</v>
      </c>
      <c r="H56" t="s">
        <v>145</v>
      </c>
      <c r="I56">
        <v>28.696717536292212</v>
      </c>
      <c r="J56" t="s">
        <v>149</v>
      </c>
      <c r="K56">
        <v>200</v>
      </c>
      <c r="L56" t="s">
        <v>154</v>
      </c>
      <c r="M56" t="s">
        <v>181</v>
      </c>
      <c r="N56" t="s">
        <v>181</v>
      </c>
      <c r="O56" t="s">
        <v>181</v>
      </c>
      <c r="P56" t="s">
        <v>181</v>
      </c>
      <c r="Q56" t="s">
        <v>234</v>
      </c>
      <c r="R56" t="s">
        <v>235</v>
      </c>
    </row>
    <row r="57" spans="1:18" x14ac:dyDescent="0.2">
      <c r="A57" t="s">
        <v>22</v>
      </c>
      <c r="B57" t="s">
        <v>68</v>
      </c>
      <c r="C57" t="s">
        <v>356</v>
      </c>
      <c r="D57">
        <v>2016</v>
      </c>
      <c r="E57" t="s">
        <v>93</v>
      </c>
      <c r="F57">
        <v>35</v>
      </c>
      <c r="G57" t="s">
        <v>140</v>
      </c>
      <c r="H57" t="s">
        <v>145</v>
      </c>
      <c r="I57">
        <v>34.010924487457444</v>
      </c>
      <c r="J57" t="s">
        <v>151</v>
      </c>
      <c r="K57">
        <v>192</v>
      </c>
      <c r="L57" t="s">
        <v>168</v>
      </c>
      <c r="M57" t="s">
        <v>181</v>
      </c>
      <c r="N57" t="s">
        <v>187</v>
      </c>
      <c r="O57" t="s">
        <v>181</v>
      </c>
      <c r="P57" t="s">
        <v>181</v>
      </c>
      <c r="Q57" t="s">
        <v>241</v>
      </c>
      <c r="R57" t="s">
        <v>218</v>
      </c>
    </row>
    <row r="58" spans="1:18" x14ac:dyDescent="0.2">
      <c r="A58" t="s">
        <v>30</v>
      </c>
      <c r="B58" t="s">
        <v>68</v>
      </c>
      <c r="C58" t="s">
        <v>356</v>
      </c>
      <c r="D58">
        <v>2016</v>
      </c>
      <c r="E58" t="s">
        <v>101</v>
      </c>
      <c r="F58">
        <v>48</v>
      </c>
      <c r="G58" t="s">
        <v>140</v>
      </c>
      <c r="H58" t="s">
        <v>145</v>
      </c>
      <c r="I58">
        <v>37.789281356579373</v>
      </c>
      <c r="J58" t="s">
        <v>151</v>
      </c>
      <c r="K58">
        <v>200</v>
      </c>
      <c r="L58" t="s">
        <v>169</v>
      </c>
      <c r="M58" t="s">
        <v>181</v>
      </c>
      <c r="N58" t="s">
        <v>180</v>
      </c>
      <c r="O58" t="s">
        <v>181</v>
      </c>
      <c r="P58" t="s">
        <v>181</v>
      </c>
      <c r="Q58" t="s">
        <v>247</v>
      </c>
      <c r="R58" t="s">
        <v>248</v>
      </c>
    </row>
    <row r="59" spans="1:18" x14ac:dyDescent="0.2">
      <c r="A59" t="s">
        <v>33</v>
      </c>
      <c r="B59" t="s">
        <v>68</v>
      </c>
      <c r="C59" t="s">
        <v>356</v>
      </c>
      <c r="D59">
        <v>2016</v>
      </c>
      <c r="E59" t="s">
        <v>104</v>
      </c>
      <c r="F59">
        <v>38</v>
      </c>
      <c r="G59" t="s">
        <v>140</v>
      </c>
      <c r="H59" t="s">
        <v>145</v>
      </c>
      <c r="I59">
        <v>29.00848607397899</v>
      </c>
      <c r="J59" t="s">
        <v>149</v>
      </c>
      <c r="K59">
        <v>169</v>
      </c>
      <c r="L59" t="s">
        <v>159</v>
      </c>
      <c r="M59" t="s">
        <v>181</v>
      </c>
      <c r="N59" t="s">
        <v>191</v>
      </c>
      <c r="O59" t="s">
        <v>181</v>
      </c>
      <c r="P59" t="s">
        <v>181</v>
      </c>
      <c r="Q59" t="s">
        <v>251</v>
      </c>
      <c r="R59" t="s">
        <v>252</v>
      </c>
    </row>
    <row r="60" spans="1:18" x14ac:dyDescent="0.2">
      <c r="A60" t="s">
        <v>34</v>
      </c>
      <c r="B60" t="s">
        <v>68</v>
      </c>
      <c r="C60" t="s">
        <v>356</v>
      </c>
      <c r="D60">
        <v>2016</v>
      </c>
      <c r="E60" t="s">
        <v>105</v>
      </c>
      <c r="F60">
        <v>37</v>
      </c>
      <c r="G60" t="s">
        <v>140</v>
      </c>
      <c r="H60" t="s">
        <v>145</v>
      </c>
      <c r="I60">
        <v>45.34713762789525</v>
      </c>
      <c r="J60" t="s">
        <v>151</v>
      </c>
      <c r="K60">
        <v>240</v>
      </c>
      <c r="L60" t="s">
        <v>169</v>
      </c>
      <c r="M60" t="s">
        <v>181</v>
      </c>
      <c r="N60" t="s">
        <v>202</v>
      </c>
      <c r="O60" t="s">
        <v>181</v>
      </c>
      <c r="P60" t="s">
        <v>181</v>
      </c>
      <c r="Q60" t="s">
        <v>253</v>
      </c>
      <c r="R60" t="s">
        <v>254</v>
      </c>
    </row>
    <row r="61" spans="1:18" x14ac:dyDescent="0.2">
      <c r="A61" t="s">
        <v>35</v>
      </c>
      <c r="B61" t="s">
        <v>68</v>
      </c>
      <c r="C61" t="s">
        <v>356</v>
      </c>
      <c r="D61">
        <v>2016</v>
      </c>
      <c r="E61" t="s">
        <v>106</v>
      </c>
      <c r="F61">
        <v>36</v>
      </c>
      <c r="G61" t="s">
        <v>140</v>
      </c>
      <c r="H61" t="s">
        <v>145</v>
      </c>
      <c r="I61">
        <v>19.158037853489201</v>
      </c>
      <c r="J61" t="s">
        <v>148</v>
      </c>
      <c r="K61">
        <v>126</v>
      </c>
      <c r="L61" t="s">
        <v>161</v>
      </c>
      <c r="M61" t="s">
        <v>203</v>
      </c>
      <c r="N61" t="s">
        <v>187</v>
      </c>
      <c r="O61" t="s">
        <v>181</v>
      </c>
      <c r="P61" t="s">
        <v>181</v>
      </c>
      <c r="Q61" t="s">
        <v>255</v>
      </c>
      <c r="R61" t="s">
        <v>256</v>
      </c>
    </row>
    <row r="62" spans="1:18" x14ac:dyDescent="0.2">
      <c r="A62" t="s">
        <v>37</v>
      </c>
      <c r="B62" t="s">
        <v>68</v>
      </c>
      <c r="C62" t="s">
        <v>356</v>
      </c>
      <c r="D62">
        <v>2016</v>
      </c>
      <c r="E62" t="s">
        <v>108</v>
      </c>
      <c r="F62">
        <v>36</v>
      </c>
      <c r="G62" t="s">
        <v>140</v>
      </c>
      <c r="H62" t="s">
        <v>145</v>
      </c>
      <c r="I62">
        <v>33.08752613086034</v>
      </c>
      <c r="J62" t="s">
        <v>151</v>
      </c>
      <c r="K62">
        <v>205</v>
      </c>
      <c r="L62" t="s">
        <v>156</v>
      </c>
      <c r="M62" t="s">
        <v>181</v>
      </c>
      <c r="N62" t="s">
        <v>185</v>
      </c>
      <c r="O62" t="s">
        <v>181</v>
      </c>
      <c r="P62" t="s">
        <v>181</v>
      </c>
      <c r="Q62" t="s">
        <v>259</v>
      </c>
      <c r="R62" t="s">
        <v>260</v>
      </c>
    </row>
    <row r="63" spans="1:18" x14ac:dyDescent="0.2">
      <c r="A63" t="s">
        <v>39</v>
      </c>
      <c r="B63" t="s">
        <v>68</v>
      </c>
      <c r="C63" t="s">
        <v>356</v>
      </c>
      <c r="D63">
        <v>2016</v>
      </c>
      <c r="E63" t="s">
        <v>110</v>
      </c>
      <c r="F63">
        <v>51</v>
      </c>
      <c r="G63" t="s">
        <v>140</v>
      </c>
      <c r="H63" t="s">
        <v>145</v>
      </c>
      <c r="I63">
        <v>30.715915262538363</v>
      </c>
      <c r="J63" t="s">
        <v>151</v>
      </c>
      <c r="K63">
        <v>208</v>
      </c>
      <c r="L63" t="s">
        <v>164</v>
      </c>
      <c r="M63" t="s">
        <v>205</v>
      </c>
      <c r="N63" t="s">
        <v>185</v>
      </c>
      <c r="O63" t="s">
        <v>181</v>
      </c>
      <c r="P63" t="s">
        <v>181</v>
      </c>
      <c r="Q63" t="s">
        <v>70</v>
      </c>
      <c r="R63" t="s">
        <v>263</v>
      </c>
    </row>
    <row r="64" spans="1:18" x14ac:dyDescent="0.2">
      <c r="A64" t="s">
        <v>42</v>
      </c>
      <c r="B64" t="s">
        <v>68</v>
      </c>
      <c r="C64" t="s">
        <v>356</v>
      </c>
      <c r="D64">
        <v>2016</v>
      </c>
      <c r="E64" t="s">
        <v>113</v>
      </c>
      <c r="F64">
        <v>46</v>
      </c>
      <c r="G64" t="s">
        <v>140</v>
      </c>
      <c r="H64" t="s">
        <v>145</v>
      </c>
      <c r="I64">
        <v>36.315577460700382</v>
      </c>
      <c r="J64" t="s">
        <v>151</v>
      </c>
      <c r="K64">
        <v>225</v>
      </c>
      <c r="L64" t="s">
        <v>156</v>
      </c>
      <c r="M64" t="s">
        <v>181</v>
      </c>
      <c r="N64" t="s">
        <v>181</v>
      </c>
      <c r="O64" t="s">
        <v>181</v>
      </c>
      <c r="P64" t="s">
        <v>181</v>
      </c>
      <c r="Q64" t="s">
        <v>268</v>
      </c>
      <c r="R64" t="s">
        <v>269</v>
      </c>
    </row>
    <row r="65" spans="1:18" x14ac:dyDescent="0.2">
      <c r="A65" t="s">
        <v>43</v>
      </c>
      <c r="B65" t="s">
        <v>68</v>
      </c>
      <c r="C65" t="s">
        <v>356</v>
      </c>
      <c r="D65">
        <v>2016</v>
      </c>
      <c r="E65" t="s">
        <v>114</v>
      </c>
      <c r="F65">
        <v>34</v>
      </c>
      <c r="G65" t="s">
        <v>140</v>
      </c>
      <c r="H65" t="s">
        <v>145</v>
      </c>
      <c r="I65">
        <v>30.98929276646432</v>
      </c>
      <c r="J65" t="s">
        <v>151</v>
      </c>
      <c r="K65">
        <v>192</v>
      </c>
      <c r="L65" t="s">
        <v>156</v>
      </c>
      <c r="M65" t="s">
        <v>181</v>
      </c>
      <c r="N65" t="s">
        <v>187</v>
      </c>
      <c r="O65" t="s">
        <v>187</v>
      </c>
      <c r="P65" t="s">
        <v>207</v>
      </c>
      <c r="Q65" t="s">
        <v>270</v>
      </c>
      <c r="R65" t="s">
        <v>271</v>
      </c>
    </row>
    <row r="66" spans="1:18" x14ac:dyDescent="0.2">
      <c r="A66" t="s">
        <v>44</v>
      </c>
      <c r="B66" t="s">
        <v>68</v>
      </c>
      <c r="C66" t="s">
        <v>356</v>
      </c>
      <c r="D66">
        <v>2016</v>
      </c>
      <c r="E66" t="s">
        <v>115</v>
      </c>
      <c r="F66">
        <v>39</v>
      </c>
      <c r="G66" t="s">
        <v>140</v>
      </c>
      <c r="H66" t="s">
        <v>145</v>
      </c>
      <c r="I66">
        <v>23.403372141340242</v>
      </c>
      <c r="J66" t="s">
        <v>148</v>
      </c>
      <c r="K66">
        <v>145</v>
      </c>
      <c r="L66" t="s">
        <v>156</v>
      </c>
      <c r="M66" t="s">
        <v>181</v>
      </c>
      <c r="N66" t="s">
        <v>187</v>
      </c>
      <c r="O66" t="s">
        <v>181</v>
      </c>
      <c r="P66" t="s">
        <v>181</v>
      </c>
      <c r="Q66" t="s">
        <v>272</v>
      </c>
      <c r="R66" t="s">
        <v>273</v>
      </c>
    </row>
    <row r="67" spans="1:18" x14ac:dyDescent="0.2">
      <c r="A67" t="s">
        <v>47</v>
      </c>
      <c r="B67" t="s">
        <v>68</v>
      </c>
      <c r="C67" t="s">
        <v>356</v>
      </c>
      <c r="D67">
        <v>2016</v>
      </c>
      <c r="E67" t="s">
        <v>118</v>
      </c>
      <c r="F67">
        <v>37</v>
      </c>
      <c r="G67" t="s">
        <v>140</v>
      </c>
      <c r="H67" t="s">
        <v>145</v>
      </c>
      <c r="I67">
        <v>28.348316755332551</v>
      </c>
      <c r="J67" t="s">
        <v>149</v>
      </c>
      <c r="K67">
        <v>181</v>
      </c>
      <c r="L67" t="s">
        <v>155</v>
      </c>
      <c r="M67" t="s">
        <v>181</v>
      </c>
      <c r="N67" t="s">
        <v>181</v>
      </c>
      <c r="O67" t="s">
        <v>181</v>
      </c>
      <c r="P67" t="s">
        <v>181</v>
      </c>
      <c r="Q67" t="s">
        <v>276</v>
      </c>
      <c r="R67" t="s">
        <v>277</v>
      </c>
    </row>
    <row r="68" spans="1:18" x14ac:dyDescent="0.2">
      <c r="A68" t="s">
        <v>54</v>
      </c>
      <c r="B68" t="s">
        <v>68</v>
      </c>
      <c r="C68" t="s">
        <v>356</v>
      </c>
      <c r="D68">
        <v>2016</v>
      </c>
      <c r="E68" t="s">
        <v>125</v>
      </c>
      <c r="F68">
        <v>47</v>
      </c>
      <c r="G68" t="s">
        <v>140</v>
      </c>
      <c r="H68" t="s">
        <v>145</v>
      </c>
      <c r="I68">
        <v>40.140650740644041</v>
      </c>
      <c r="J68" t="s">
        <v>151</v>
      </c>
      <c r="K68">
        <v>264</v>
      </c>
      <c r="L68" t="s">
        <v>160</v>
      </c>
      <c r="M68" t="s">
        <v>181</v>
      </c>
      <c r="N68" t="s">
        <v>185</v>
      </c>
      <c r="O68" t="s">
        <v>181</v>
      </c>
      <c r="P68" t="s">
        <v>181</v>
      </c>
      <c r="Q68" t="s">
        <v>284</v>
      </c>
      <c r="R68" t="s">
        <v>285</v>
      </c>
    </row>
    <row r="69" spans="1:18" x14ac:dyDescent="0.2">
      <c r="A69" t="s">
        <v>62</v>
      </c>
      <c r="B69" t="s">
        <v>68</v>
      </c>
      <c r="C69" t="s">
        <v>356</v>
      </c>
      <c r="D69">
        <v>2016</v>
      </c>
      <c r="E69" t="s">
        <v>133</v>
      </c>
      <c r="F69">
        <v>30</v>
      </c>
      <c r="G69" t="s">
        <v>140</v>
      </c>
      <c r="H69" t="s">
        <v>145</v>
      </c>
      <c r="I69">
        <v>31.010865842849977</v>
      </c>
      <c r="J69" t="s">
        <v>151</v>
      </c>
      <c r="K69">
        <v>198</v>
      </c>
      <c r="L69" t="s">
        <v>163</v>
      </c>
      <c r="M69" t="s">
        <v>214</v>
      </c>
      <c r="N69" t="s">
        <v>180</v>
      </c>
      <c r="O69" t="s">
        <v>181</v>
      </c>
      <c r="P69" t="s">
        <v>181</v>
      </c>
      <c r="Q69" t="s">
        <v>297</v>
      </c>
      <c r="R69" t="s">
        <v>298</v>
      </c>
    </row>
    <row r="70" spans="1:18" x14ac:dyDescent="0.2">
      <c r="A70" t="s">
        <v>63</v>
      </c>
      <c r="B70" t="s">
        <v>68</v>
      </c>
      <c r="C70" t="s">
        <v>356</v>
      </c>
      <c r="D70">
        <v>2016</v>
      </c>
      <c r="E70" t="s">
        <v>134</v>
      </c>
      <c r="F70">
        <v>62</v>
      </c>
      <c r="G70" t="s">
        <v>140</v>
      </c>
      <c r="H70" t="s">
        <v>145</v>
      </c>
      <c r="I70">
        <v>33.104993214018684</v>
      </c>
      <c r="J70" t="s">
        <v>151</v>
      </c>
      <c r="K70">
        <v>181</v>
      </c>
      <c r="L70" t="s">
        <v>173</v>
      </c>
      <c r="M70" t="s">
        <v>215</v>
      </c>
      <c r="N70" t="s">
        <v>190</v>
      </c>
      <c r="O70" t="s">
        <v>181</v>
      </c>
      <c r="P70" t="s">
        <v>181</v>
      </c>
      <c r="Q70" t="s">
        <v>299</v>
      </c>
      <c r="R70" t="s">
        <v>300</v>
      </c>
    </row>
    <row r="71" spans="1:18" x14ac:dyDescent="0.2">
      <c r="A71" t="s">
        <v>64</v>
      </c>
      <c r="B71" t="s">
        <v>68</v>
      </c>
      <c r="C71" t="s">
        <v>356</v>
      </c>
      <c r="D71">
        <v>2016</v>
      </c>
      <c r="E71" t="s">
        <v>135</v>
      </c>
      <c r="F71">
        <v>53</v>
      </c>
      <c r="G71" t="s">
        <v>140</v>
      </c>
      <c r="H71" t="s">
        <v>145</v>
      </c>
      <c r="I71">
        <v>27.824769263400984</v>
      </c>
      <c r="J71" t="s">
        <v>149</v>
      </c>
      <c r="K71">
        <v>183</v>
      </c>
      <c r="L71" t="s">
        <v>160</v>
      </c>
      <c r="M71" t="s">
        <v>181</v>
      </c>
      <c r="N71" t="s">
        <v>185</v>
      </c>
      <c r="O71" t="s">
        <v>181</v>
      </c>
      <c r="P71" t="s">
        <v>181</v>
      </c>
      <c r="Q71" t="s">
        <v>301</v>
      </c>
      <c r="R71" t="s">
        <v>302</v>
      </c>
    </row>
    <row r="72" spans="1:18" x14ac:dyDescent="0.2">
      <c r="A72" t="s">
        <v>5</v>
      </c>
      <c r="B72" t="s">
        <v>68</v>
      </c>
      <c r="C72" t="s">
        <v>356</v>
      </c>
      <c r="D72">
        <v>2016</v>
      </c>
      <c r="E72" t="s">
        <v>76</v>
      </c>
      <c r="F72">
        <v>39</v>
      </c>
      <c r="G72" t="s">
        <v>140</v>
      </c>
      <c r="H72" t="s">
        <v>144</v>
      </c>
      <c r="I72">
        <v>32.61577221521307</v>
      </c>
      <c r="J72" t="s">
        <v>151</v>
      </c>
      <c r="K72">
        <v>196</v>
      </c>
      <c r="L72" t="s">
        <v>158</v>
      </c>
      <c r="M72" t="s">
        <v>181</v>
      </c>
      <c r="N72" t="s">
        <v>181</v>
      </c>
      <c r="O72" t="s">
        <v>181</v>
      </c>
      <c r="P72" t="s">
        <v>181</v>
      </c>
      <c r="Q72" t="s">
        <v>224</v>
      </c>
      <c r="R72" t="s">
        <v>225</v>
      </c>
    </row>
    <row r="73" spans="1:18" x14ac:dyDescent="0.2">
      <c r="A73" t="s">
        <v>7</v>
      </c>
      <c r="B73" t="s">
        <v>68</v>
      </c>
      <c r="C73" t="s">
        <v>356</v>
      </c>
      <c r="D73">
        <v>2016</v>
      </c>
      <c r="E73" t="s">
        <v>78</v>
      </c>
      <c r="F73">
        <v>31</v>
      </c>
      <c r="G73" t="s">
        <v>140</v>
      </c>
      <c r="H73" t="s">
        <v>144</v>
      </c>
      <c r="I73">
        <v>19.852515678516205</v>
      </c>
      <c r="J73" t="s">
        <v>148</v>
      </c>
      <c r="K73">
        <v>123</v>
      </c>
      <c r="L73" t="s">
        <v>156</v>
      </c>
      <c r="M73" t="s">
        <v>181</v>
      </c>
      <c r="N73" t="s">
        <v>181</v>
      </c>
      <c r="O73" t="s">
        <v>181</v>
      </c>
      <c r="P73" t="s">
        <v>181</v>
      </c>
      <c r="Q73" t="s">
        <v>226</v>
      </c>
      <c r="R73" t="s">
        <v>227</v>
      </c>
    </row>
    <row r="74" spans="1:18" x14ac:dyDescent="0.2">
      <c r="A74" t="s">
        <v>50</v>
      </c>
      <c r="B74" t="s">
        <v>68</v>
      </c>
      <c r="C74" t="s">
        <v>356</v>
      </c>
      <c r="D74">
        <v>2016</v>
      </c>
      <c r="E74" t="s">
        <v>121</v>
      </c>
      <c r="F74">
        <v>21</v>
      </c>
      <c r="G74" t="s">
        <v>140</v>
      </c>
      <c r="H74" t="s">
        <v>144</v>
      </c>
      <c r="I74">
        <v>20.336723377992211</v>
      </c>
      <c r="J74" t="s">
        <v>148</v>
      </c>
      <c r="K74">
        <v>126</v>
      </c>
      <c r="L74" t="s">
        <v>156</v>
      </c>
      <c r="M74" t="s">
        <v>181</v>
      </c>
      <c r="N74" t="s">
        <v>185</v>
      </c>
      <c r="O74" t="s">
        <v>181</v>
      </c>
      <c r="P74" t="s">
        <v>181</v>
      </c>
      <c r="Q74" t="s">
        <v>281</v>
      </c>
      <c r="R74" t="s">
        <v>282</v>
      </c>
    </row>
    <row r="75" spans="1:18" x14ac:dyDescent="0.2">
      <c r="A75" t="s">
        <v>56</v>
      </c>
      <c r="B75" t="s">
        <v>68</v>
      </c>
      <c r="C75" t="s">
        <v>356</v>
      </c>
      <c r="D75">
        <v>2016</v>
      </c>
      <c r="E75" t="s">
        <v>127</v>
      </c>
      <c r="F75">
        <v>46</v>
      </c>
      <c r="G75" t="s">
        <v>140</v>
      </c>
      <c r="H75" t="s">
        <v>144</v>
      </c>
      <c r="I75">
        <v>26.054575057009917</v>
      </c>
      <c r="J75" t="s">
        <v>149</v>
      </c>
      <c r="K75">
        <v>129</v>
      </c>
      <c r="L75" t="s">
        <v>172</v>
      </c>
      <c r="M75" t="s">
        <v>181</v>
      </c>
      <c r="N75" t="s">
        <v>190</v>
      </c>
      <c r="O75" t="s">
        <v>192</v>
      </c>
      <c r="P75" t="s">
        <v>181</v>
      </c>
      <c r="Q75" t="s">
        <v>288</v>
      </c>
      <c r="R75" t="s">
        <v>289</v>
      </c>
    </row>
    <row r="76" spans="1:18" x14ac:dyDescent="0.2">
      <c r="A76" t="s">
        <v>65</v>
      </c>
      <c r="B76" t="s">
        <v>68</v>
      </c>
      <c r="C76" t="s">
        <v>356</v>
      </c>
      <c r="D76">
        <v>2016</v>
      </c>
      <c r="E76" t="s">
        <v>136</v>
      </c>
      <c r="F76">
        <v>45</v>
      </c>
      <c r="G76" t="s">
        <v>140</v>
      </c>
      <c r="H76" t="s">
        <v>144</v>
      </c>
      <c r="I76">
        <v>25.606072099240976</v>
      </c>
      <c r="J76" t="s">
        <v>149</v>
      </c>
      <c r="K76">
        <v>140</v>
      </c>
      <c r="L76" t="s">
        <v>173</v>
      </c>
      <c r="M76" t="s">
        <v>181</v>
      </c>
      <c r="N76" t="s">
        <v>187</v>
      </c>
      <c r="O76" t="s">
        <v>188</v>
      </c>
      <c r="P76" t="s">
        <v>181</v>
      </c>
      <c r="Q76" t="s">
        <v>303</v>
      </c>
      <c r="R76" t="s">
        <v>304</v>
      </c>
    </row>
    <row r="77" spans="1:18" x14ac:dyDescent="0.2">
      <c r="A77" t="s">
        <v>4</v>
      </c>
      <c r="B77" t="s">
        <v>68</v>
      </c>
      <c r="C77" t="s">
        <v>356</v>
      </c>
      <c r="D77">
        <v>2016</v>
      </c>
      <c r="E77" t="s">
        <v>75</v>
      </c>
      <c r="F77">
        <v>24</v>
      </c>
      <c r="G77" t="s">
        <v>140</v>
      </c>
      <c r="H77" t="s">
        <v>142</v>
      </c>
      <c r="I77">
        <v>18.02302389211712</v>
      </c>
      <c r="J77" t="s">
        <v>150</v>
      </c>
      <c r="K77">
        <v>105</v>
      </c>
      <c r="L77" t="s">
        <v>157</v>
      </c>
      <c r="M77" t="s">
        <v>181</v>
      </c>
      <c r="N77" t="s">
        <v>180</v>
      </c>
      <c r="O77" t="s">
        <v>181</v>
      </c>
      <c r="P77" t="s">
        <v>181</v>
      </c>
      <c r="Q77" t="s">
        <v>222</v>
      </c>
      <c r="R77" t="s">
        <v>223</v>
      </c>
    </row>
    <row r="78" spans="1:18" x14ac:dyDescent="0.2">
      <c r="A78" t="s">
        <v>11</v>
      </c>
      <c r="B78" t="s">
        <v>68</v>
      </c>
      <c r="C78" t="s">
        <v>356</v>
      </c>
      <c r="D78">
        <v>2016</v>
      </c>
      <c r="E78" t="s">
        <v>82</v>
      </c>
      <c r="F78">
        <v>25</v>
      </c>
      <c r="G78" t="s">
        <v>140</v>
      </c>
      <c r="H78" t="s">
        <v>142</v>
      </c>
      <c r="I78">
        <v>27.368625504984571</v>
      </c>
      <c r="J78" t="s">
        <v>149</v>
      </c>
      <c r="K78">
        <v>180</v>
      </c>
      <c r="L78" t="s">
        <v>161</v>
      </c>
      <c r="M78" t="s">
        <v>181</v>
      </c>
      <c r="N78" t="s">
        <v>187</v>
      </c>
      <c r="O78" t="s">
        <v>188</v>
      </c>
      <c r="P78" t="s">
        <v>181</v>
      </c>
      <c r="Q78" t="s">
        <v>232</v>
      </c>
      <c r="R78" t="s">
        <v>233</v>
      </c>
    </row>
    <row r="79" spans="1:18" x14ac:dyDescent="0.2">
      <c r="A79" t="s">
        <v>14</v>
      </c>
      <c r="B79" t="s">
        <v>68</v>
      </c>
      <c r="C79" t="s">
        <v>356</v>
      </c>
      <c r="D79">
        <v>2016</v>
      </c>
      <c r="E79" t="s">
        <v>85</v>
      </c>
      <c r="F79">
        <v>28</v>
      </c>
      <c r="G79" t="s">
        <v>140</v>
      </c>
      <c r="H79" t="s">
        <v>142</v>
      </c>
      <c r="I79">
        <v>39.438459260232129</v>
      </c>
      <c r="J79" t="s">
        <v>151</v>
      </c>
      <c r="K79">
        <v>237</v>
      </c>
      <c r="L79" t="s">
        <v>158</v>
      </c>
      <c r="M79" t="s">
        <v>189</v>
      </c>
      <c r="N79" t="s">
        <v>190</v>
      </c>
      <c r="O79" t="s">
        <v>181</v>
      </c>
      <c r="P79" t="s">
        <v>181</v>
      </c>
      <c r="Q79" t="s">
        <v>236</v>
      </c>
      <c r="R79" t="s">
        <v>237</v>
      </c>
    </row>
    <row r="80" spans="1:18" x14ac:dyDescent="0.2">
      <c r="A80" t="s">
        <v>18</v>
      </c>
      <c r="B80" t="s">
        <v>68</v>
      </c>
      <c r="C80" t="s">
        <v>356</v>
      </c>
      <c r="D80">
        <v>2016</v>
      </c>
      <c r="E80" t="s">
        <v>89</v>
      </c>
      <c r="F80">
        <v>58</v>
      </c>
      <c r="G80" t="s">
        <v>140</v>
      </c>
      <c r="H80" t="s">
        <v>142</v>
      </c>
      <c r="I80">
        <v>26.499349361523564</v>
      </c>
      <c r="J80" t="s">
        <v>149</v>
      </c>
      <c r="K80">
        <v>190</v>
      </c>
      <c r="L80" t="s">
        <v>165</v>
      </c>
      <c r="M80" t="s">
        <v>193</v>
      </c>
      <c r="N80" t="s">
        <v>180</v>
      </c>
      <c r="O80" t="s">
        <v>180</v>
      </c>
      <c r="P80" t="s">
        <v>181</v>
      </c>
      <c r="Q80" t="s">
        <v>238</v>
      </c>
      <c r="R80" t="s">
        <v>239</v>
      </c>
    </row>
    <row r="81" spans="1:18" x14ac:dyDescent="0.2">
      <c r="A81" t="s">
        <v>24</v>
      </c>
      <c r="B81" t="s">
        <v>68</v>
      </c>
      <c r="C81" t="s">
        <v>356</v>
      </c>
      <c r="D81">
        <v>2016</v>
      </c>
      <c r="E81" t="s">
        <v>95</v>
      </c>
      <c r="F81">
        <v>31</v>
      </c>
      <c r="G81" t="s">
        <v>140</v>
      </c>
      <c r="H81" t="s">
        <v>142</v>
      </c>
      <c r="I81">
        <v>26.631423471180273</v>
      </c>
      <c r="J81" t="s">
        <v>149</v>
      </c>
      <c r="K81">
        <v>165</v>
      </c>
      <c r="L81" t="s">
        <v>156</v>
      </c>
      <c r="M81" t="s">
        <v>198</v>
      </c>
      <c r="N81" t="s">
        <v>190</v>
      </c>
      <c r="O81" t="s">
        <v>188</v>
      </c>
      <c r="P81" t="s">
        <v>181</v>
      </c>
      <c r="Q81" t="s">
        <v>242</v>
      </c>
      <c r="R81" t="s">
        <v>218</v>
      </c>
    </row>
    <row r="82" spans="1:18" x14ac:dyDescent="0.2">
      <c r="A82" t="s">
        <v>38</v>
      </c>
      <c r="B82" t="s">
        <v>68</v>
      </c>
      <c r="C82" t="s">
        <v>356</v>
      </c>
      <c r="D82">
        <v>2016</v>
      </c>
      <c r="E82" t="s">
        <v>109</v>
      </c>
      <c r="F82">
        <v>50</v>
      </c>
      <c r="G82" t="s">
        <v>140</v>
      </c>
      <c r="H82" t="s">
        <v>142</v>
      </c>
      <c r="I82">
        <v>19.197447039086477</v>
      </c>
      <c r="J82" t="s">
        <v>148</v>
      </c>
      <c r="K82">
        <v>130</v>
      </c>
      <c r="L82" t="s">
        <v>164</v>
      </c>
      <c r="M82" t="s">
        <v>204</v>
      </c>
      <c r="N82" t="s">
        <v>180</v>
      </c>
      <c r="O82" t="s">
        <v>188</v>
      </c>
      <c r="P82" t="s">
        <v>181</v>
      </c>
      <c r="Q82" t="s">
        <v>261</v>
      </c>
      <c r="R82" t="s">
        <v>262</v>
      </c>
    </row>
    <row r="83" spans="1:18" x14ac:dyDescent="0.2">
      <c r="A83" t="s">
        <v>40</v>
      </c>
      <c r="B83" t="s">
        <v>68</v>
      </c>
      <c r="C83" t="s">
        <v>356</v>
      </c>
      <c r="D83">
        <v>2016</v>
      </c>
      <c r="E83" t="s">
        <v>111</v>
      </c>
      <c r="F83">
        <v>37</v>
      </c>
      <c r="G83" t="s">
        <v>140</v>
      </c>
      <c r="H83" t="s">
        <v>142</v>
      </c>
      <c r="I83">
        <v>29.859474801020312</v>
      </c>
      <c r="J83" t="s">
        <v>149</v>
      </c>
      <c r="K83">
        <v>185</v>
      </c>
      <c r="L83" t="s">
        <v>156</v>
      </c>
      <c r="M83" t="s">
        <v>206</v>
      </c>
      <c r="N83" t="s">
        <v>185</v>
      </c>
      <c r="O83" t="s">
        <v>188</v>
      </c>
      <c r="P83" t="s">
        <v>181</v>
      </c>
      <c r="Q83" t="s">
        <v>264</v>
      </c>
      <c r="R83" t="s">
        <v>265</v>
      </c>
    </row>
    <row r="84" spans="1:18" x14ac:dyDescent="0.2">
      <c r="A84" t="s">
        <v>41</v>
      </c>
      <c r="B84" t="s">
        <v>68</v>
      </c>
      <c r="C84" t="s">
        <v>356</v>
      </c>
      <c r="D84">
        <v>2016</v>
      </c>
      <c r="E84" t="s">
        <v>112</v>
      </c>
      <c r="F84">
        <v>27</v>
      </c>
      <c r="G84" t="s">
        <v>140</v>
      </c>
      <c r="H84" t="s">
        <v>142</v>
      </c>
      <c r="I84">
        <v>21.728836780033141</v>
      </c>
      <c r="J84" t="s">
        <v>148</v>
      </c>
      <c r="K84">
        <v>115</v>
      </c>
      <c r="L84" t="s">
        <v>169</v>
      </c>
      <c r="M84" t="s">
        <v>181</v>
      </c>
      <c r="N84" t="s">
        <v>180</v>
      </c>
      <c r="O84" t="s">
        <v>188</v>
      </c>
      <c r="P84" t="s">
        <v>181</v>
      </c>
      <c r="Q84" t="s">
        <v>266</v>
      </c>
      <c r="R84" t="s">
        <v>267</v>
      </c>
    </row>
    <row r="85" spans="1:18" x14ac:dyDescent="0.2">
      <c r="A85" t="s">
        <v>52</v>
      </c>
      <c r="B85" t="s">
        <v>68</v>
      </c>
      <c r="C85" t="s">
        <v>356</v>
      </c>
      <c r="D85">
        <v>2016</v>
      </c>
      <c r="E85" t="s">
        <v>123</v>
      </c>
      <c r="F85">
        <v>50</v>
      </c>
      <c r="G85" t="s">
        <v>140</v>
      </c>
      <c r="H85" t="s">
        <v>142</v>
      </c>
      <c r="I85">
        <v>22.396736442058316</v>
      </c>
      <c r="J85" t="s">
        <v>148</v>
      </c>
      <c r="K85">
        <v>143</v>
      </c>
      <c r="L85" t="s">
        <v>155</v>
      </c>
      <c r="M85" t="s">
        <v>181</v>
      </c>
      <c r="N85" t="s">
        <v>180</v>
      </c>
      <c r="O85" t="s">
        <v>180</v>
      </c>
      <c r="P85" t="s">
        <v>181</v>
      </c>
      <c r="Q85" t="s">
        <v>218</v>
      </c>
      <c r="R85" t="s">
        <v>283</v>
      </c>
    </row>
    <row r="86" spans="1:18" x14ac:dyDescent="0.2">
      <c r="A86" t="s">
        <v>57</v>
      </c>
      <c r="B86" t="s">
        <v>68</v>
      </c>
      <c r="C86" t="s">
        <v>356</v>
      </c>
      <c r="D86">
        <v>2016</v>
      </c>
      <c r="E86" t="s">
        <v>128</v>
      </c>
      <c r="F86">
        <v>52</v>
      </c>
      <c r="G86" t="s">
        <v>140</v>
      </c>
      <c r="H86" t="s">
        <v>142</v>
      </c>
      <c r="I86">
        <v>26.605416221696704</v>
      </c>
      <c r="J86" t="s">
        <v>149</v>
      </c>
      <c r="K86">
        <v>155</v>
      </c>
      <c r="L86" t="s">
        <v>159</v>
      </c>
      <c r="M86" t="s">
        <v>181</v>
      </c>
      <c r="N86" t="s">
        <v>180</v>
      </c>
      <c r="O86" t="s">
        <v>181</v>
      </c>
      <c r="P86" t="s">
        <v>181</v>
      </c>
      <c r="Q86" t="s">
        <v>290</v>
      </c>
      <c r="R86" t="s">
        <v>291</v>
      </c>
    </row>
    <row r="87" spans="1:18" x14ac:dyDescent="0.2">
      <c r="A87" t="s">
        <v>58</v>
      </c>
      <c r="B87" t="s">
        <v>68</v>
      </c>
      <c r="C87" t="s">
        <v>356</v>
      </c>
      <c r="D87">
        <v>2016</v>
      </c>
      <c r="E87" t="s">
        <v>129</v>
      </c>
      <c r="F87">
        <v>34</v>
      </c>
      <c r="G87" t="s">
        <v>140</v>
      </c>
      <c r="H87" t="s">
        <v>142</v>
      </c>
      <c r="I87">
        <v>22.130962314343986</v>
      </c>
      <c r="J87" t="s">
        <v>148</v>
      </c>
      <c r="K87">
        <v>121</v>
      </c>
      <c r="L87" t="s">
        <v>173</v>
      </c>
      <c r="M87" t="s">
        <v>213</v>
      </c>
      <c r="N87" t="s">
        <v>183</v>
      </c>
      <c r="O87" t="s">
        <v>181</v>
      </c>
      <c r="P87" t="s">
        <v>181</v>
      </c>
      <c r="Q87" t="s">
        <v>70</v>
      </c>
      <c r="R87" t="s">
        <v>292</v>
      </c>
    </row>
    <row r="88" spans="1:18" x14ac:dyDescent="0.2">
      <c r="A88" t="s">
        <v>46</v>
      </c>
      <c r="B88" t="s">
        <v>68</v>
      </c>
      <c r="C88" t="s">
        <v>356</v>
      </c>
      <c r="D88">
        <v>2016</v>
      </c>
      <c r="E88" t="s">
        <v>117</v>
      </c>
      <c r="F88">
        <v>33</v>
      </c>
      <c r="G88" t="s">
        <v>140</v>
      </c>
      <c r="H88" t="s">
        <v>142</v>
      </c>
      <c r="I88">
        <v>45.614375841640957</v>
      </c>
      <c r="J88" t="s">
        <v>151</v>
      </c>
      <c r="K88">
        <v>300</v>
      </c>
      <c r="L88" t="s">
        <v>161</v>
      </c>
      <c r="M88" t="s">
        <v>210</v>
      </c>
      <c r="N88" t="s">
        <v>180</v>
      </c>
      <c r="O88" t="s">
        <v>188</v>
      </c>
      <c r="P88" t="s">
        <v>181</v>
      </c>
      <c r="Q88" t="s">
        <v>274</v>
      </c>
      <c r="R88" t="s">
        <v>275</v>
      </c>
    </row>
    <row r="89" spans="1:18" x14ac:dyDescent="0.2">
      <c r="A89" t="s">
        <v>2</v>
      </c>
      <c r="B89" t="s">
        <v>68</v>
      </c>
      <c r="C89" t="s">
        <v>356</v>
      </c>
      <c r="D89">
        <v>2016</v>
      </c>
      <c r="E89" t="s">
        <v>73</v>
      </c>
      <c r="F89">
        <v>52</v>
      </c>
      <c r="G89" t="s">
        <v>140</v>
      </c>
      <c r="H89" t="s">
        <v>143</v>
      </c>
      <c r="I89">
        <v>25.999008736934829</v>
      </c>
      <c r="J89" t="s">
        <v>149</v>
      </c>
      <c r="K89">
        <v>166</v>
      </c>
      <c r="L89" t="s">
        <v>155</v>
      </c>
      <c r="M89" t="s">
        <v>182</v>
      </c>
      <c r="N89" t="s">
        <v>180</v>
      </c>
      <c r="O89" t="s">
        <v>181</v>
      </c>
      <c r="P89" t="s">
        <v>181</v>
      </c>
      <c r="Q89" t="s">
        <v>219</v>
      </c>
      <c r="R89" t="s">
        <v>220</v>
      </c>
    </row>
    <row r="90" spans="1:18" x14ac:dyDescent="0.2">
      <c r="A90" t="s">
        <v>3</v>
      </c>
      <c r="B90" t="s">
        <v>68</v>
      </c>
      <c r="C90" t="s">
        <v>356</v>
      </c>
      <c r="D90">
        <v>2016</v>
      </c>
      <c r="E90" t="s">
        <v>74</v>
      </c>
      <c r="F90">
        <v>47</v>
      </c>
      <c r="G90" t="s">
        <v>140</v>
      </c>
      <c r="H90" t="s">
        <v>143</v>
      </c>
      <c r="I90">
        <v>18.561295146580193</v>
      </c>
      <c r="J90" t="s">
        <v>148</v>
      </c>
      <c r="K90">
        <v>115</v>
      </c>
      <c r="L90" t="s">
        <v>156</v>
      </c>
      <c r="M90" t="s">
        <v>181</v>
      </c>
      <c r="N90" t="s">
        <v>183</v>
      </c>
      <c r="O90" t="s">
        <v>181</v>
      </c>
      <c r="P90" t="s">
        <v>181</v>
      </c>
      <c r="Q90" t="s">
        <v>221</v>
      </c>
      <c r="R90" t="s">
        <v>218</v>
      </c>
    </row>
    <row r="91" spans="1:18" x14ac:dyDescent="0.2">
      <c r="A91" t="s">
        <v>25</v>
      </c>
      <c r="B91" t="s">
        <v>68</v>
      </c>
      <c r="C91" t="s">
        <v>356</v>
      </c>
      <c r="D91">
        <v>2016</v>
      </c>
      <c r="E91" t="s">
        <v>96</v>
      </c>
      <c r="F91">
        <v>41</v>
      </c>
      <c r="G91" t="s">
        <v>140</v>
      </c>
      <c r="H91" t="s">
        <v>143</v>
      </c>
      <c r="I91">
        <v>23.172459289864868</v>
      </c>
      <c r="J91" t="s">
        <v>148</v>
      </c>
      <c r="K91">
        <v>135</v>
      </c>
      <c r="L91" t="s">
        <v>157</v>
      </c>
      <c r="M91" t="s">
        <v>181</v>
      </c>
      <c r="N91" t="s">
        <v>185</v>
      </c>
      <c r="O91" t="s">
        <v>188</v>
      </c>
      <c r="P91" t="s">
        <v>181</v>
      </c>
      <c r="Q91" t="s">
        <v>243</v>
      </c>
      <c r="R91" t="s">
        <v>244</v>
      </c>
    </row>
    <row r="92" spans="1:18" x14ac:dyDescent="0.2">
      <c r="A92" t="s">
        <v>29</v>
      </c>
      <c r="B92" t="s">
        <v>68</v>
      </c>
      <c r="C92" t="s">
        <v>356</v>
      </c>
      <c r="D92">
        <v>2016</v>
      </c>
      <c r="E92" t="s">
        <v>100</v>
      </c>
      <c r="F92">
        <v>27</v>
      </c>
      <c r="G92" t="s">
        <v>140</v>
      </c>
      <c r="H92" t="s">
        <v>143</v>
      </c>
      <c r="I92">
        <v>29.180133920570579</v>
      </c>
      <c r="J92" t="s">
        <v>149</v>
      </c>
      <c r="K92">
        <v>170</v>
      </c>
      <c r="L92" t="s">
        <v>159</v>
      </c>
      <c r="M92" t="s">
        <v>181</v>
      </c>
      <c r="N92" t="s">
        <v>180</v>
      </c>
      <c r="O92" t="s">
        <v>181</v>
      </c>
      <c r="P92" t="s">
        <v>199</v>
      </c>
      <c r="Q92" t="s">
        <v>245</v>
      </c>
      <c r="R92" t="s">
        <v>246</v>
      </c>
    </row>
    <row r="93" spans="1:18" x14ac:dyDescent="0.2">
      <c r="A93" t="s">
        <v>31</v>
      </c>
      <c r="B93" t="s">
        <v>68</v>
      </c>
      <c r="C93" t="s">
        <v>356</v>
      </c>
      <c r="D93">
        <v>2016</v>
      </c>
      <c r="E93" t="s">
        <v>102</v>
      </c>
      <c r="F93">
        <v>55</v>
      </c>
      <c r="G93" t="s">
        <v>140</v>
      </c>
      <c r="H93" t="s">
        <v>143</v>
      </c>
      <c r="I93">
        <v>29.180133920570579</v>
      </c>
      <c r="J93" t="s">
        <v>149</v>
      </c>
      <c r="K93">
        <v>170</v>
      </c>
      <c r="L93" t="s">
        <v>159</v>
      </c>
      <c r="M93" t="s">
        <v>200</v>
      </c>
      <c r="N93" t="s">
        <v>190</v>
      </c>
      <c r="O93" t="s">
        <v>181</v>
      </c>
      <c r="P93" t="s">
        <v>181</v>
      </c>
      <c r="Q93" t="s">
        <v>249</v>
      </c>
      <c r="R93" t="s">
        <v>250</v>
      </c>
    </row>
    <row r="94" spans="1:18" x14ac:dyDescent="0.2">
      <c r="A94" t="s">
        <v>48</v>
      </c>
      <c r="B94" t="s">
        <v>68</v>
      </c>
      <c r="C94" t="s">
        <v>356</v>
      </c>
      <c r="D94">
        <v>2016</v>
      </c>
      <c r="E94" t="s">
        <v>119</v>
      </c>
      <c r="F94">
        <v>45</v>
      </c>
      <c r="G94" t="s">
        <v>140</v>
      </c>
      <c r="H94" t="s">
        <v>143</v>
      </c>
      <c r="I94">
        <v>30.214560447302713</v>
      </c>
      <c r="J94" t="s">
        <v>151</v>
      </c>
      <c r="K94">
        <v>130</v>
      </c>
      <c r="L94" t="s">
        <v>171</v>
      </c>
      <c r="M94" t="s">
        <v>211</v>
      </c>
      <c r="N94" t="s">
        <v>185</v>
      </c>
      <c r="O94" t="s">
        <v>181</v>
      </c>
      <c r="P94" t="s">
        <v>181</v>
      </c>
      <c r="Q94" t="s">
        <v>278</v>
      </c>
      <c r="R94" t="s">
        <v>279</v>
      </c>
    </row>
    <row r="95" spans="1:18" x14ac:dyDescent="0.2">
      <c r="A95" t="s">
        <v>55</v>
      </c>
      <c r="B95" t="s">
        <v>68</v>
      </c>
      <c r="C95" t="s">
        <v>356</v>
      </c>
      <c r="D95">
        <v>2016</v>
      </c>
      <c r="E95" t="s">
        <v>126</v>
      </c>
      <c r="F95">
        <v>54</v>
      </c>
      <c r="G95" t="s">
        <v>140</v>
      </c>
      <c r="H95" t="s">
        <v>143</v>
      </c>
      <c r="I95">
        <v>35.15347898195796</v>
      </c>
      <c r="J95" t="s">
        <v>151</v>
      </c>
      <c r="K95">
        <v>180</v>
      </c>
      <c r="L95" t="s">
        <v>162</v>
      </c>
      <c r="M95" t="s">
        <v>181</v>
      </c>
      <c r="N95" t="s">
        <v>185</v>
      </c>
      <c r="O95" t="s">
        <v>181</v>
      </c>
      <c r="P95" t="s">
        <v>181</v>
      </c>
      <c r="Q95" t="s">
        <v>286</v>
      </c>
      <c r="R95" t="s">
        <v>287</v>
      </c>
    </row>
    <row r="96" spans="1:18" x14ac:dyDescent="0.2">
      <c r="A96" t="s">
        <v>59</v>
      </c>
      <c r="B96" t="s">
        <v>68</v>
      </c>
      <c r="C96" t="s">
        <v>356</v>
      </c>
      <c r="D96">
        <v>2016</v>
      </c>
      <c r="E96" t="s">
        <v>130</v>
      </c>
      <c r="F96">
        <v>37</v>
      </c>
      <c r="G96" t="s">
        <v>140</v>
      </c>
      <c r="H96" t="s">
        <v>143</v>
      </c>
      <c r="I96">
        <v>33.836595273997006</v>
      </c>
      <c r="J96" t="s">
        <v>151</v>
      </c>
      <c r="K96">
        <v>185</v>
      </c>
      <c r="L96" t="s">
        <v>173</v>
      </c>
      <c r="M96" t="s">
        <v>181</v>
      </c>
      <c r="N96" t="s">
        <v>187</v>
      </c>
      <c r="O96" t="s">
        <v>181</v>
      </c>
      <c r="P96" t="s">
        <v>181</v>
      </c>
      <c r="Q96" t="s">
        <v>293</v>
      </c>
      <c r="R96" t="s">
        <v>294</v>
      </c>
    </row>
    <row r="97" spans="1:18" x14ac:dyDescent="0.2">
      <c r="A97" t="s">
        <v>60</v>
      </c>
      <c r="B97" t="s">
        <v>68</v>
      </c>
      <c r="C97" t="s">
        <v>356</v>
      </c>
      <c r="D97">
        <v>2016</v>
      </c>
      <c r="E97" t="s">
        <v>131</v>
      </c>
      <c r="F97">
        <v>23</v>
      </c>
      <c r="G97" t="s">
        <v>140</v>
      </c>
      <c r="H97" t="s">
        <v>143</v>
      </c>
      <c r="I97">
        <v>27.463655454654663</v>
      </c>
      <c r="J97" t="s">
        <v>149</v>
      </c>
      <c r="K97">
        <v>160</v>
      </c>
      <c r="L97" t="s">
        <v>157</v>
      </c>
      <c r="M97" t="s">
        <v>181</v>
      </c>
      <c r="N97" t="s">
        <v>185</v>
      </c>
      <c r="O97" t="s">
        <v>181</v>
      </c>
      <c r="P97" t="s">
        <v>181</v>
      </c>
      <c r="Q97" t="s">
        <v>295</v>
      </c>
      <c r="R97" t="s">
        <v>296</v>
      </c>
    </row>
    <row r="98" spans="1:18" x14ac:dyDescent="0.2">
      <c r="A98" t="s">
        <v>66</v>
      </c>
      <c r="B98" t="s">
        <v>68</v>
      </c>
      <c r="C98" t="s">
        <v>356</v>
      </c>
      <c r="D98">
        <v>2016</v>
      </c>
      <c r="E98" t="s">
        <v>137</v>
      </c>
      <c r="F98">
        <v>39</v>
      </c>
      <c r="G98" t="s">
        <v>140</v>
      </c>
      <c r="H98" t="s">
        <v>143</v>
      </c>
      <c r="I98">
        <v>24.365990472686679</v>
      </c>
      <c r="J98" t="s">
        <v>148</v>
      </c>
      <c r="K98">
        <v>165</v>
      </c>
      <c r="L98" t="s">
        <v>164</v>
      </c>
      <c r="M98" t="s">
        <v>181</v>
      </c>
      <c r="N98" t="s">
        <v>181</v>
      </c>
      <c r="O98" t="s">
        <v>181</v>
      </c>
      <c r="P98" t="s">
        <v>181</v>
      </c>
      <c r="Q98" t="s">
        <v>305</v>
      </c>
      <c r="R98" t="s">
        <v>306</v>
      </c>
    </row>
  </sheetData>
  <sortState ref="A2:R98">
    <sortCondition ref="D2:D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topLeftCell="A2" workbookViewId="0">
      <selection activeCell="K6" sqref="K6"/>
    </sheetView>
  </sheetViews>
  <sheetFormatPr baseColWidth="10" defaultRowHeight="16" x14ac:dyDescent="0.2"/>
  <sheetData>
    <row r="1" spans="1:7" x14ac:dyDescent="0.2">
      <c r="A1" t="s">
        <v>141</v>
      </c>
      <c r="B1">
        <v>2016</v>
      </c>
      <c r="C1">
        <v>2014</v>
      </c>
      <c r="E1" t="s">
        <v>141</v>
      </c>
      <c r="F1" t="s">
        <v>356</v>
      </c>
      <c r="G1" t="s">
        <v>360</v>
      </c>
    </row>
    <row r="2" spans="1:7" x14ac:dyDescent="0.2">
      <c r="A2" t="s">
        <v>145</v>
      </c>
      <c r="B2">
        <f>COUNTIF(main!$H$33:$H$98,"African American")</f>
        <v>26</v>
      </c>
      <c r="C2">
        <f>COUNTIF(main!$H$2:$H$32,"African American")</f>
        <v>7</v>
      </c>
      <c r="E2" t="s">
        <v>145</v>
      </c>
      <c r="F2">
        <v>21</v>
      </c>
      <c r="G2">
        <v>12</v>
      </c>
    </row>
    <row r="3" spans="1:7" x14ac:dyDescent="0.2">
      <c r="A3" t="s">
        <v>144</v>
      </c>
      <c r="B3">
        <f>COUNTIF(main!$H$33:$H$98,"Asian/Pacific Islander")</f>
        <v>8</v>
      </c>
      <c r="C3">
        <f>COUNTIF(main!$H$2:$H$32,"Asian/Pacific Islander")</f>
        <v>0</v>
      </c>
      <c r="E3" t="s">
        <v>144</v>
      </c>
      <c r="F3">
        <v>5</v>
      </c>
      <c r="G3">
        <v>3</v>
      </c>
    </row>
    <row r="4" spans="1:7" x14ac:dyDescent="0.2">
      <c r="A4" t="s">
        <v>142</v>
      </c>
      <c r="B4">
        <f>COUNTIF(main!$H$33:$H$98,"Caucasian")</f>
        <v>17</v>
      </c>
      <c r="C4">
        <f>COUNTIF(main!$H$2:$H$32,"Caucasian")</f>
        <v>21</v>
      </c>
      <c r="E4" t="s">
        <v>142</v>
      </c>
      <c r="F4">
        <v>25</v>
      </c>
      <c r="G4">
        <v>13</v>
      </c>
    </row>
    <row r="5" spans="1:7" x14ac:dyDescent="0.2">
      <c r="A5" t="s">
        <v>143</v>
      </c>
      <c r="B5">
        <f>COUNTIF(main!$H$33:$H$98,"Hispanic/Latino")</f>
        <v>15</v>
      </c>
      <c r="C5">
        <f>COUNTIF(main!$H$2:$H$32,"Hispanic/Latino")</f>
        <v>0</v>
      </c>
      <c r="E5" t="s">
        <v>143</v>
      </c>
      <c r="F5">
        <v>10</v>
      </c>
      <c r="G5">
        <v>5</v>
      </c>
    </row>
    <row r="6" spans="1:7" x14ac:dyDescent="0.2">
      <c r="A6" t="s">
        <v>339</v>
      </c>
      <c r="B6">
        <f>COUNTIF(main!$H$33:$H$98,"Multi-racial")</f>
        <v>0</v>
      </c>
      <c r="C6">
        <f>COUNTIF(main!$H$2:$H$32,"Multi-racial")</f>
        <v>2</v>
      </c>
      <c r="E6" t="s">
        <v>339</v>
      </c>
      <c r="F6">
        <v>2</v>
      </c>
      <c r="G6">
        <v>0</v>
      </c>
    </row>
    <row r="7" spans="1:7" x14ac:dyDescent="0.2">
      <c r="A7" t="s">
        <v>338</v>
      </c>
      <c r="B7">
        <f>COUNTIF(main!$H$33:$H$98,"Not Recorded")</f>
        <v>0</v>
      </c>
      <c r="C7">
        <f>COUNTIF(main!$H$2:$H$32,"Not Recorded")</f>
        <v>1</v>
      </c>
      <c r="E7" t="s">
        <v>338</v>
      </c>
      <c r="F7">
        <v>0</v>
      </c>
      <c r="G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K36" sqref="K36"/>
    </sheetView>
  </sheetViews>
  <sheetFormatPr baseColWidth="10" defaultRowHeight="16" x14ac:dyDescent="0.2"/>
  <sheetData>
    <row r="1" spans="1:15" x14ac:dyDescent="0.2">
      <c r="A1" s="5" t="s">
        <v>351</v>
      </c>
      <c r="B1" s="5" t="s">
        <v>353</v>
      </c>
      <c r="D1" s="5" t="s">
        <v>351</v>
      </c>
      <c r="E1" s="5" t="s">
        <v>353</v>
      </c>
      <c r="G1" s="5" t="s">
        <v>351</v>
      </c>
      <c r="H1" s="5" t="s">
        <v>353</v>
      </c>
      <c r="K1" s="5" t="s">
        <v>351</v>
      </c>
      <c r="L1" s="5" t="s">
        <v>353</v>
      </c>
      <c r="N1" s="5" t="s">
        <v>351</v>
      </c>
      <c r="O1" s="5" t="s">
        <v>353</v>
      </c>
    </row>
    <row r="2" spans="1:15" x14ac:dyDescent="0.2">
      <c r="A2" s="2">
        <v>10</v>
      </c>
      <c r="B2" s="3">
        <v>0</v>
      </c>
      <c r="D2" s="2">
        <v>10</v>
      </c>
      <c r="E2" s="3">
        <v>0</v>
      </c>
      <c r="G2" s="2">
        <v>10</v>
      </c>
      <c r="H2" s="3">
        <v>0</v>
      </c>
      <c r="K2" s="2">
        <v>10</v>
      </c>
      <c r="L2" s="3">
        <v>0</v>
      </c>
      <c r="N2" s="2">
        <v>10</v>
      </c>
      <c r="O2" s="3">
        <v>0</v>
      </c>
    </row>
    <row r="3" spans="1:15" x14ac:dyDescent="0.2">
      <c r="A3" s="2">
        <v>20</v>
      </c>
      <c r="B3" s="3">
        <v>0</v>
      </c>
      <c r="D3" s="2">
        <v>20</v>
      </c>
      <c r="E3" s="3">
        <v>0</v>
      </c>
      <c r="G3" s="2">
        <v>20</v>
      </c>
      <c r="H3" s="3">
        <v>0</v>
      </c>
      <c r="K3" s="2">
        <v>20</v>
      </c>
      <c r="L3" s="3">
        <v>0</v>
      </c>
      <c r="N3" s="2">
        <v>20</v>
      </c>
      <c r="O3" s="3">
        <v>0</v>
      </c>
    </row>
    <row r="4" spans="1:15" x14ac:dyDescent="0.2">
      <c r="A4" s="2">
        <v>30</v>
      </c>
      <c r="B4" s="3">
        <v>15</v>
      </c>
      <c r="C4" s="2"/>
      <c r="D4" s="2">
        <v>30</v>
      </c>
      <c r="E4" s="3">
        <v>10</v>
      </c>
      <c r="G4" s="2">
        <v>30</v>
      </c>
      <c r="H4" s="3">
        <v>5</v>
      </c>
      <c r="K4" s="2">
        <v>30</v>
      </c>
      <c r="L4" s="3">
        <v>3</v>
      </c>
      <c r="N4" s="2">
        <v>30</v>
      </c>
      <c r="O4" s="3">
        <v>12</v>
      </c>
    </row>
    <row r="5" spans="1:15" x14ac:dyDescent="0.2">
      <c r="A5" s="2">
        <v>40</v>
      </c>
      <c r="B5" s="3">
        <v>32</v>
      </c>
      <c r="C5" s="2"/>
      <c r="D5" s="2">
        <v>40</v>
      </c>
      <c r="E5" s="3">
        <v>26</v>
      </c>
      <c r="G5" s="2">
        <v>40</v>
      </c>
      <c r="H5" s="3">
        <v>6</v>
      </c>
      <c r="K5" s="2">
        <v>40</v>
      </c>
      <c r="L5" s="3">
        <v>13</v>
      </c>
      <c r="N5" s="2">
        <v>40</v>
      </c>
      <c r="O5" s="3">
        <v>19</v>
      </c>
    </row>
    <row r="6" spans="1:15" x14ac:dyDescent="0.2">
      <c r="A6" s="2">
        <v>50</v>
      </c>
      <c r="B6" s="3">
        <v>22</v>
      </c>
      <c r="C6" s="2"/>
      <c r="D6" s="2">
        <v>50</v>
      </c>
      <c r="E6" s="3">
        <v>17</v>
      </c>
      <c r="G6" s="2">
        <v>50</v>
      </c>
      <c r="H6" s="3">
        <v>5</v>
      </c>
      <c r="K6" s="2">
        <v>50</v>
      </c>
      <c r="L6" s="3">
        <v>7</v>
      </c>
      <c r="N6" s="2">
        <v>50</v>
      </c>
      <c r="O6" s="3">
        <v>15</v>
      </c>
    </row>
    <row r="7" spans="1:15" x14ac:dyDescent="0.2">
      <c r="A7" s="2">
        <v>60</v>
      </c>
      <c r="B7" s="3">
        <v>23</v>
      </c>
      <c r="C7" s="2"/>
      <c r="D7" s="2">
        <v>60</v>
      </c>
      <c r="E7" s="3">
        <v>11</v>
      </c>
      <c r="G7" s="2">
        <v>60</v>
      </c>
      <c r="H7" s="3">
        <v>12</v>
      </c>
      <c r="K7" s="2">
        <v>60</v>
      </c>
      <c r="L7" s="3">
        <v>10</v>
      </c>
      <c r="N7" s="2">
        <v>60</v>
      </c>
      <c r="O7" s="3">
        <v>13</v>
      </c>
    </row>
    <row r="8" spans="1:15" x14ac:dyDescent="0.2">
      <c r="A8" s="2">
        <v>70</v>
      </c>
      <c r="B8" s="3">
        <v>4</v>
      </c>
      <c r="C8" s="2"/>
      <c r="D8" s="2">
        <v>70</v>
      </c>
      <c r="E8" s="3">
        <v>2</v>
      </c>
      <c r="G8" s="2">
        <v>70</v>
      </c>
      <c r="H8" s="3">
        <v>2</v>
      </c>
      <c r="K8" s="2">
        <v>70</v>
      </c>
      <c r="L8" s="3">
        <v>1</v>
      </c>
      <c r="N8" s="2">
        <v>70</v>
      </c>
      <c r="O8" s="3">
        <v>3</v>
      </c>
    </row>
    <row r="9" spans="1:15" x14ac:dyDescent="0.2">
      <c r="A9" s="2">
        <v>80</v>
      </c>
      <c r="B9" s="3">
        <v>1</v>
      </c>
      <c r="C9" s="2"/>
      <c r="D9" s="2">
        <v>80</v>
      </c>
      <c r="E9" s="3">
        <v>0</v>
      </c>
      <c r="G9" s="2">
        <v>80</v>
      </c>
      <c r="H9" s="3">
        <v>1</v>
      </c>
      <c r="K9" s="2">
        <v>80</v>
      </c>
      <c r="L9" s="3">
        <v>0</v>
      </c>
      <c r="N9" s="2">
        <v>80</v>
      </c>
      <c r="O9" s="3">
        <v>1</v>
      </c>
    </row>
    <row r="10" spans="1:15" x14ac:dyDescent="0.2">
      <c r="A10" s="2">
        <v>90</v>
      </c>
      <c r="B10" s="3">
        <v>0</v>
      </c>
      <c r="C10" s="2"/>
      <c r="D10" s="2">
        <v>90</v>
      </c>
      <c r="E10" s="3">
        <v>0</v>
      </c>
      <c r="G10" s="2">
        <v>90</v>
      </c>
      <c r="H10" s="3">
        <v>0</v>
      </c>
      <c r="K10" s="2">
        <v>90</v>
      </c>
      <c r="L10" s="3">
        <v>0</v>
      </c>
      <c r="N10" s="2">
        <v>90</v>
      </c>
      <c r="O10" s="3">
        <v>0</v>
      </c>
    </row>
    <row r="11" spans="1:15" x14ac:dyDescent="0.2">
      <c r="A11" s="2">
        <v>100</v>
      </c>
      <c r="B11" s="3">
        <v>0</v>
      </c>
      <c r="C11" s="2"/>
      <c r="D11" s="2">
        <v>100</v>
      </c>
      <c r="E11" s="3">
        <v>0</v>
      </c>
      <c r="G11" s="2">
        <v>100</v>
      </c>
      <c r="H11" s="3">
        <v>0</v>
      </c>
      <c r="K11" s="2">
        <v>100</v>
      </c>
      <c r="L11" s="3">
        <v>0</v>
      </c>
      <c r="N11" s="2">
        <v>100</v>
      </c>
      <c r="O11" s="3">
        <v>0</v>
      </c>
    </row>
    <row r="12" spans="1:15" ht="17" thickBot="1" x14ac:dyDescent="0.25">
      <c r="A12" s="4" t="s">
        <v>352</v>
      </c>
      <c r="B12" s="4">
        <v>0</v>
      </c>
      <c r="C12" s="2"/>
      <c r="D12" s="4" t="s">
        <v>352</v>
      </c>
      <c r="E12" s="4">
        <v>0</v>
      </c>
      <c r="G12" s="4" t="s">
        <v>352</v>
      </c>
      <c r="H12" s="4">
        <v>0</v>
      </c>
      <c r="K12" s="4" t="s">
        <v>352</v>
      </c>
      <c r="L12" s="4">
        <v>0</v>
      </c>
      <c r="N12" s="4" t="s">
        <v>352</v>
      </c>
      <c r="O12" s="4">
        <v>0</v>
      </c>
    </row>
    <row r="14" spans="1:15" x14ac:dyDescent="0.2">
      <c r="A14" s="6" t="s">
        <v>354</v>
      </c>
      <c r="B14" s="6"/>
      <c r="D14" s="6">
        <v>2016</v>
      </c>
      <c r="E14" s="6"/>
      <c r="G14" s="6">
        <v>2014</v>
      </c>
      <c r="H14" s="6"/>
      <c r="K14" s="6" t="s">
        <v>357</v>
      </c>
      <c r="L14" s="6"/>
      <c r="N14" s="6" t="s">
        <v>356</v>
      </c>
      <c r="O14" s="6"/>
    </row>
  </sheetData>
  <sortState ref="N2:N11">
    <sortCondition ref="N5"/>
  </sortState>
  <mergeCells count="5">
    <mergeCell ref="A14:B14"/>
    <mergeCell ref="D14:E14"/>
    <mergeCell ref="G14:H14"/>
    <mergeCell ref="K14:L14"/>
    <mergeCell ref="N14:O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34" sqref="K34"/>
    </sheetView>
  </sheetViews>
  <sheetFormatPr baseColWidth="10" defaultRowHeight="16" x14ac:dyDescent="0.2"/>
  <sheetData>
    <row r="1" spans="1:3" x14ac:dyDescent="0.2">
      <c r="B1">
        <v>2014</v>
      </c>
      <c r="C1">
        <v>2016</v>
      </c>
    </row>
    <row r="2" spans="1:3" x14ac:dyDescent="0.2">
      <c r="A2" t="s">
        <v>355</v>
      </c>
      <c r="B2">
        <v>13</v>
      </c>
      <c r="C2">
        <v>21</v>
      </c>
    </row>
    <row r="3" spans="1:3" x14ac:dyDescent="0.2">
      <c r="A3" t="s">
        <v>356</v>
      </c>
      <c r="B3">
        <v>18</v>
      </c>
      <c r="C3">
        <v>45</v>
      </c>
    </row>
    <row r="4" spans="1:3" x14ac:dyDescent="0.2">
      <c r="A4" t="s">
        <v>361</v>
      </c>
      <c r="B4">
        <f>SUM(B2:B3)</f>
        <v>31</v>
      </c>
      <c r="C4">
        <f>SUM(C2:C3)</f>
        <v>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J29" sqref="J29"/>
    </sheetView>
  </sheetViews>
  <sheetFormatPr baseColWidth="10" defaultRowHeight="16" x14ac:dyDescent="0.2"/>
  <sheetData>
    <row r="1" spans="1:3" x14ac:dyDescent="0.2">
      <c r="B1" t="s">
        <v>360</v>
      </c>
      <c r="C1" t="s">
        <v>356</v>
      </c>
    </row>
    <row r="2" spans="1:3" x14ac:dyDescent="0.2">
      <c r="A2" t="s">
        <v>358</v>
      </c>
      <c r="B2">
        <v>33</v>
      </c>
      <c r="C2">
        <v>61</v>
      </c>
    </row>
    <row r="3" spans="1:3" x14ac:dyDescent="0.2">
      <c r="A3" t="s">
        <v>359</v>
      </c>
      <c r="B3">
        <v>1</v>
      </c>
      <c r="C3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3" sqref="E13"/>
    </sheetView>
  </sheetViews>
  <sheetFormatPr baseColWidth="10" defaultRowHeight="16" x14ac:dyDescent="0.2"/>
  <sheetData>
    <row r="1" spans="1:3" x14ac:dyDescent="0.2">
      <c r="A1" s="1" t="s">
        <v>147</v>
      </c>
      <c r="B1" t="s">
        <v>355</v>
      </c>
      <c r="C1" t="s">
        <v>356</v>
      </c>
    </row>
    <row r="2" spans="1:3" x14ac:dyDescent="0.2">
      <c r="A2" t="s">
        <v>148</v>
      </c>
      <c r="B2">
        <v>6</v>
      </c>
      <c r="C2">
        <v>18</v>
      </c>
    </row>
    <row r="3" spans="1:3" x14ac:dyDescent="0.2">
      <c r="A3" t="s">
        <v>151</v>
      </c>
      <c r="B3">
        <v>17</v>
      </c>
      <c r="C3">
        <v>21</v>
      </c>
    </row>
    <row r="4" spans="1:3" x14ac:dyDescent="0.2">
      <c r="A4" t="s">
        <v>149</v>
      </c>
      <c r="B4">
        <v>10</v>
      </c>
      <c r="C4">
        <v>19</v>
      </c>
    </row>
    <row r="5" spans="1:3" x14ac:dyDescent="0.2">
      <c r="A5" t="s">
        <v>346</v>
      </c>
      <c r="B5">
        <v>1</v>
      </c>
      <c r="C5">
        <v>3</v>
      </c>
    </row>
    <row r="6" spans="1:3" x14ac:dyDescent="0.2">
      <c r="A6" t="s">
        <v>150</v>
      </c>
      <c r="B6">
        <v>0</v>
      </c>
      <c r="C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Ethnicity</vt:lpstr>
      <vt:lpstr>Age_histogram</vt:lpstr>
      <vt:lpstr>Cohort</vt:lpstr>
      <vt:lpstr>Gender</vt:lpstr>
      <vt:lpstr>BMI 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Kwapich</dc:creator>
  <cp:lastModifiedBy>Robert Kwapich</cp:lastModifiedBy>
  <dcterms:created xsi:type="dcterms:W3CDTF">2017-03-26T20:53:23Z</dcterms:created>
  <dcterms:modified xsi:type="dcterms:W3CDTF">2017-03-28T19:57:53Z</dcterms:modified>
</cp:coreProperties>
</file>