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\Daten\Google Drive\PREN - Gruppe 34\01 Dokumentation PREN 1\"/>
    </mc:Choice>
  </mc:AlternateContent>
  <bookViews>
    <workbookView xWindow="0" yWindow="465" windowWidth="25605" windowHeight="14565" tabRatio="500"/>
  </bookViews>
  <sheets>
    <sheet name="Sheet1" sheetId="1" r:id="rId1"/>
    <sheet name="Tinkerforge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J5" i="2"/>
  <c r="H11" i="2"/>
  <c r="H12" i="2"/>
  <c r="K5" i="2"/>
  <c r="H23" i="2"/>
  <c r="F24" i="2"/>
  <c r="H24" i="2"/>
  <c r="H26" i="2"/>
  <c r="M5" i="2"/>
  <c r="J6" i="2"/>
  <c r="K6" i="2"/>
  <c r="M6" i="2"/>
  <c r="J7" i="2"/>
  <c r="K7" i="2"/>
  <c r="M7" i="2"/>
  <c r="J8" i="2"/>
  <c r="K8" i="2"/>
  <c r="M8" i="2"/>
  <c r="J9" i="2"/>
  <c r="K9" i="2"/>
  <c r="M9" i="2"/>
  <c r="J4" i="2"/>
  <c r="K4" i="2"/>
  <c r="M4" i="2"/>
  <c r="K11" i="2"/>
  <c r="H15" i="2"/>
  <c r="H4" i="1"/>
  <c r="H19" i="1"/>
</calcChain>
</file>

<file path=xl/sharedStrings.xml><?xml version="1.0" encoding="utf-8"?>
<sst xmlns="http://schemas.openxmlformats.org/spreadsheetml/2006/main" count="35" uniqueCount="34">
  <si>
    <t>Beschreibung</t>
  </si>
  <si>
    <t>Anzahl</t>
  </si>
  <si>
    <t>Gesammt</t>
  </si>
  <si>
    <t>Raspberry Pi 2 (Model B)</t>
  </si>
  <si>
    <t>Red Brick</t>
  </si>
  <si>
    <t>Master Bricklet</t>
  </si>
  <si>
    <t>Color Bricklet</t>
  </si>
  <si>
    <t>IO-16 Bricklet</t>
  </si>
  <si>
    <t>Servo Brick</t>
  </si>
  <si>
    <t>DC-Motor</t>
  </si>
  <si>
    <t>Servo</t>
  </si>
  <si>
    <t>Motorentreiber</t>
  </si>
  <si>
    <t>Kamera</t>
  </si>
  <si>
    <t>Rad</t>
  </si>
  <si>
    <t>Preis pro Stück</t>
  </si>
  <si>
    <t>Akku</t>
  </si>
  <si>
    <t>Bricklet IO-16</t>
  </si>
  <si>
    <t>Brick RED</t>
  </si>
  <si>
    <t>Bricklet Accelerometer</t>
  </si>
  <si>
    <t>Bricklet Distance US</t>
  </si>
  <si>
    <t>Bricklet Color</t>
  </si>
  <si>
    <t>Bricklet Line</t>
  </si>
  <si>
    <t>Total</t>
  </si>
  <si>
    <t>Versand</t>
  </si>
  <si>
    <t>Zoll</t>
  </si>
  <si>
    <t>Rabatt</t>
  </si>
  <si>
    <t>Nettobetrag</t>
  </si>
  <si>
    <t>Tinkerforge</t>
  </si>
  <si>
    <t>Warenwert</t>
  </si>
  <si>
    <t>Verzollungszone</t>
  </si>
  <si>
    <t>Einfuhrsteuer</t>
  </si>
  <si>
    <t>11.50 + 3% von ST1</t>
  </si>
  <si>
    <t>Raspberry Pi 1 (Model B+)</t>
  </si>
  <si>
    <t>Mechanik( Lager, Zahnräder,…)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</si>
</sst>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CHF&quot;* #,##0.00_);_(&quot;CHF&quot;* \(#,##0.00\);_(&quot;CHF&quot;* &quot;-&quot;??_);_(@_)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165" fontId="0" fillId="0" borderId="0" xfId="0" applyNumberFormat="1"/>
    <xf numFmtId="0" fontId="1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tabSelected="1" workbookViewId="0">
      <selection activeCell="E13" sqref="E13"/>
    </sheetView>
  </sheetViews>
  <sheetFormatPr baseColWidth="10" defaultRowHeight="15.75" x14ac:dyDescent="0.25"/>
  <cols>
    <col min="3" max="3" width="25" style="6" customWidth="1"/>
    <col min="4" max="4" width="2" customWidth="1"/>
    <col min="5" max="5" width="15.375" style="2" customWidth="1"/>
    <col min="7" max="7" width="2" customWidth="1"/>
    <col min="8" max="8" width="13.375" style="2" customWidth="1"/>
  </cols>
  <sheetData>
    <row r="1" spans="3:8" s="7" customFormat="1" x14ac:dyDescent="0.25">
      <c r="C1" s="6"/>
    </row>
    <row r="2" spans="3:8" s="7" customFormat="1" x14ac:dyDescent="0.25">
      <c r="C2" s="6"/>
    </row>
    <row r="3" spans="3:8" s="3" customFormat="1" x14ac:dyDescent="0.25">
      <c r="C3" s="3" t="s">
        <v>0</v>
      </c>
      <c r="E3" s="3" t="s">
        <v>14</v>
      </c>
      <c r="F3" s="3" t="s">
        <v>1</v>
      </c>
      <c r="H3" s="3" t="s">
        <v>2</v>
      </c>
    </row>
    <row r="4" spans="3:8" s="3" customFormat="1" x14ac:dyDescent="0.25">
      <c r="C4" s="6" t="s">
        <v>3</v>
      </c>
      <c r="D4"/>
      <c r="E4" s="2">
        <v>46.6</v>
      </c>
      <c r="F4" s="5">
        <v>1</v>
      </c>
      <c r="G4"/>
      <c r="H4" s="2">
        <f>E4*F4</f>
        <v>46.6</v>
      </c>
    </row>
    <row r="5" spans="3:8" x14ac:dyDescent="0.25">
      <c r="C5" s="6" t="s">
        <v>32</v>
      </c>
      <c r="E5" s="2">
        <v>30</v>
      </c>
      <c r="F5">
        <v>1</v>
      </c>
      <c r="H5" s="2">
        <f t="shared" ref="H5:H17" si="0">E5*F5</f>
        <v>30</v>
      </c>
    </row>
    <row r="6" spans="3:8" x14ac:dyDescent="0.25">
      <c r="C6" s="6" t="s">
        <v>4</v>
      </c>
      <c r="E6" s="2">
        <v>0</v>
      </c>
      <c r="F6" s="5">
        <v>1</v>
      </c>
      <c r="H6" s="2">
        <f t="shared" si="0"/>
        <v>0</v>
      </c>
    </row>
    <row r="7" spans="3:8" x14ac:dyDescent="0.25">
      <c r="C7" s="6" t="s">
        <v>5</v>
      </c>
      <c r="E7" s="2">
        <v>25</v>
      </c>
      <c r="F7" s="5">
        <v>1</v>
      </c>
      <c r="H7" s="2">
        <f t="shared" si="0"/>
        <v>25</v>
      </c>
    </row>
    <row r="8" spans="3:8" x14ac:dyDescent="0.25">
      <c r="C8" s="6" t="s">
        <v>6</v>
      </c>
      <c r="E8" s="2">
        <v>13.67</v>
      </c>
      <c r="F8" s="5">
        <v>1</v>
      </c>
      <c r="H8" s="2">
        <f t="shared" si="0"/>
        <v>13.67</v>
      </c>
    </row>
    <row r="9" spans="3:8" x14ac:dyDescent="0.25">
      <c r="C9" s="6" t="s">
        <v>7</v>
      </c>
      <c r="E9" s="2">
        <v>13.41</v>
      </c>
      <c r="F9" s="5">
        <v>1</v>
      </c>
      <c r="H9" s="2">
        <f t="shared" si="0"/>
        <v>13.41</v>
      </c>
    </row>
    <row r="10" spans="3:8" x14ac:dyDescent="0.25">
      <c r="C10" s="6" t="s">
        <v>8</v>
      </c>
      <c r="E10" s="2">
        <v>60</v>
      </c>
      <c r="F10" s="5">
        <v>1</v>
      </c>
      <c r="H10" s="2">
        <f t="shared" si="0"/>
        <v>60</v>
      </c>
    </row>
    <row r="11" spans="3:8" x14ac:dyDescent="0.25">
      <c r="C11" s="6" t="s">
        <v>9</v>
      </c>
      <c r="E11" s="2">
        <v>20</v>
      </c>
      <c r="F11" s="5">
        <v>1</v>
      </c>
      <c r="H11" s="2">
        <f t="shared" si="0"/>
        <v>20</v>
      </c>
    </row>
    <row r="12" spans="3:8" x14ac:dyDescent="0.25">
      <c r="C12" s="6" t="s">
        <v>10</v>
      </c>
      <c r="E12" s="2">
        <v>12</v>
      </c>
      <c r="F12" s="5">
        <v>4</v>
      </c>
      <c r="H12" s="2">
        <f t="shared" si="0"/>
        <v>48</v>
      </c>
    </row>
    <row r="13" spans="3:8" x14ac:dyDescent="0.25">
      <c r="C13" s="6" t="s">
        <v>11</v>
      </c>
      <c r="E13" s="2">
        <v>13</v>
      </c>
      <c r="F13" s="5">
        <v>1</v>
      </c>
      <c r="H13" s="2">
        <f t="shared" si="0"/>
        <v>13</v>
      </c>
    </row>
    <row r="14" spans="3:8" x14ac:dyDescent="0.25">
      <c r="C14" s="6" t="s">
        <v>12</v>
      </c>
      <c r="E14" s="2">
        <v>30</v>
      </c>
      <c r="F14" s="5">
        <v>1</v>
      </c>
      <c r="H14" s="2">
        <f t="shared" si="0"/>
        <v>30</v>
      </c>
    </row>
    <row r="15" spans="3:8" x14ac:dyDescent="0.25">
      <c r="C15" s="6" t="s">
        <v>15</v>
      </c>
      <c r="E15" s="2">
        <v>50</v>
      </c>
      <c r="F15" s="5">
        <v>1</v>
      </c>
      <c r="H15" s="2">
        <f t="shared" si="0"/>
        <v>50</v>
      </c>
    </row>
    <row r="16" spans="3:8" x14ac:dyDescent="0.25">
      <c r="C16" s="6" t="s">
        <v>33</v>
      </c>
      <c r="E16" s="2">
        <v>50</v>
      </c>
      <c r="F16" s="5">
        <v>1</v>
      </c>
      <c r="H16" s="2">
        <f t="shared" si="0"/>
        <v>50</v>
      </c>
    </row>
    <row r="17" spans="3:8" x14ac:dyDescent="0.25">
      <c r="C17" s="6" t="s">
        <v>13</v>
      </c>
      <c r="E17" s="2">
        <v>15</v>
      </c>
      <c r="F17" s="5">
        <v>1</v>
      </c>
      <c r="H17" s="2">
        <f t="shared" si="0"/>
        <v>15</v>
      </c>
    </row>
    <row r="19" spans="3:8" x14ac:dyDescent="0.25">
      <c r="H19" s="2">
        <f>SUM(H4:H17)</f>
        <v>414.68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zoomScale="93" workbookViewId="0">
      <selection activeCell="M4" sqref="M4"/>
    </sheetView>
  </sheetViews>
  <sheetFormatPr baseColWidth="10" defaultRowHeight="15.75" x14ac:dyDescent="0.25"/>
  <cols>
    <col min="2" max="2" width="19.625" bestFit="1" customWidth="1"/>
    <col min="3" max="3" width="2" customWidth="1"/>
    <col min="4" max="4" width="20" customWidth="1"/>
    <col min="5" max="5" width="2" customWidth="1"/>
    <col min="6" max="6" width="11.125" bestFit="1" customWidth="1"/>
    <col min="7" max="7" width="2" customWidth="1"/>
    <col min="8" max="8" width="11.125" bestFit="1" customWidth="1"/>
  </cols>
  <sheetData>
    <row r="2" spans="2:13" x14ac:dyDescent="0.25">
      <c r="B2" s="9" t="s">
        <v>27</v>
      </c>
      <c r="J2" s="11">
        <v>0.2</v>
      </c>
    </row>
    <row r="4" spans="2:13" x14ac:dyDescent="0.25">
      <c r="B4" t="s">
        <v>17</v>
      </c>
      <c r="H4">
        <v>77.87</v>
      </c>
      <c r="J4" s="8">
        <f>H4*0.8</f>
        <v>62.296000000000006</v>
      </c>
      <c r="K4">
        <f>J4/($H$11-$H$12)</f>
        <v>0.56947491589878607</v>
      </c>
      <c r="M4" s="2">
        <f>J4+(K4*$H$26)+(K4*$H$13)</f>
        <v>81.892258278484732</v>
      </c>
    </row>
    <row r="5" spans="2:13" x14ac:dyDescent="0.25">
      <c r="B5" t="s">
        <v>16</v>
      </c>
      <c r="H5">
        <v>12.75</v>
      </c>
      <c r="J5" s="8">
        <f t="shared" ref="J5:J9" si="0">H5*0.8</f>
        <v>10.200000000000001</v>
      </c>
      <c r="K5">
        <f t="shared" ref="K5:K9" si="1">J5/($H$11-$H$12)</f>
        <v>9.3242650285212808E-2</v>
      </c>
      <c r="M5" s="2">
        <f t="shared" ref="M5:M9" si="2">J5+(K5*$H$26)+(K5*$H$13)</f>
        <v>13.408582163229488</v>
      </c>
    </row>
    <row r="6" spans="2:13" x14ac:dyDescent="0.25">
      <c r="B6" t="s">
        <v>18</v>
      </c>
      <c r="H6">
        <v>10.48</v>
      </c>
      <c r="J6" s="8">
        <f t="shared" si="0"/>
        <v>8.3840000000000003</v>
      </c>
      <c r="K6">
        <f t="shared" si="1"/>
        <v>7.6641801959923941E-2</v>
      </c>
      <c r="M6" s="2">
        <f t="shared" si="2"/>
        <v>11.02132871142314</v>
      </c>
    </row>
    <row r="7" spans="2:13" x14ac:dyDescent="0.25">
      <c r="B7" t="s">
        <v>19</v>
      </c>
      <c r="H7">
        <v>13</v>
      </c>
      <c r="J7" s="8">
        <f t="shared" si="0"/>
        <v>10.4</v>
      </c>
      <c r="K7">
        <f t="shared" si="1"/>
        <v>9.5070937545707182E-2</v>
      </c>
      <c r="M7" s="2">
        <f t="shared" si="2"/>
        <v>13.671495538979086</v>
      </c>
    </row>
    <row r="8" spans="2:13" x14ac:dyDescent="0.25">
      <c r="B8" t="s">
        <v>20</v>
      </c>
      <c r="H8">
        <v>13</v>
      </c>
      <c r="J8" s="8">
        <f t="shared" si="0"/>
        <v>10.4</v>
      </c>
      <c r="K8">
        <f t="shared" si="1"/>
        <v>9.5070937545707182E-2</v>
      </c>
      <c r="M8" s="2">
        <f t="shared" si="2"/>
        <v>13.671495538979086</v>
      </c>
    </row>
    <row r="9" spans="2:13" x14ac:dyDescent="0.25">
      <c r="B9" t="s">
        <v>21</v>
      </c>
      <c r="H9">
        <v>9.64</v>
      </c>
      <c r="J9" s="8">
        <f t="shared" si="0"/>
        <v>7.7120000000000006</v>
      </c>
      <c r="K9">
        <f t="shared" si="1"/>
        <v>7.0498756764662857E-2</v>
      </c>
      <c r="M9" s="2">
        <f t="shared" si="2"/>
        <v>10.13793976890449</v>
      </c>
    </row>
    <row r="11" spans="2:13" x14ac:dyDescent="0.25">
      <c r="F11" s="1" t="s">
        <v>22</v>
      </c>
      <c r="H11">
        <f>SUM(H4:H9)</f>
        <v>136.74</v>
      </c>
      <c r="K11">
        <f>SUM(K4:K9)</f>
        <v>1</v>
      </c>
    </row>
    <row r="12" spans="2:13" x14ac:dyDescent="0.25">
      <c r="F12" s="1" t="s">
        <v>25</v>
      </c>
      <c r="H12">
        <f>H11*0.2</f>
        <v>27.348000000000003</v>
      </c>
    </row>
    <row r="13" spans="2:13" x14ac:dyDescent="0.25">
      <c r="F13" s="1" t="s">
        <v>23</v>
      </c>
      <c r="H13">
        <v>7.61</v>
      </c>
    </row>
    <row r="14" spans="2:13" x14ac:dyDescent="0.25">
      <c r="F14" s="1"/>
    </row>
    <row r="15" spans="2:13" x14ac:dyDescent="0.25">
      <c r="F15" s="1" t="s">
        <v>26</v>
      </c>
      <c r="H15" s="4">
        <f>H11-H12+H13</f>
        <v>117.00200000000001</v>
      </c>
    </row>
    <row r="19" spans="2:8" x14ac:dyDescent="0.25">
      <c r="B19" s="9" t="s">
        <v>24</v>
      </c>
    </row>
    <row r="21" spans="2:8" x14ac:dyDescent="0.25">
      <c r="B21" t="s">
        <v>28</v>
      </c>
      <c r="F21" s="2">
        <v>128.37</v>
      </c>
    </row>
    <row r="23" spans="2:8" x14ac:dyDescent="0.25">
      <c r="B23" t="s">
        <v>29</v>
      </c>
      <c r="D23" s="6" t="s">
        <v>31</v>
      </c>
      <c r="H23" s="2">
        <f>11.5+(F21*0.03)</f>
        <v>15.351100000000001</v>
      </c>
    </row>
    <row r="24" spans="2:8" x14ac:dyDescent="0.25">
      <c r="B24" t="s">
        <v>30</v>
      </c>
      <c r="D24" s="10">
        <v>0.08</v>
      </c>
      <c r="F24" s="2">
        <f>ROUNDDOWN(F21+H23,0)</f>
        <v>143</v>
      </c>
      <c r="H24" s="2">
        <f>ROUND(F24*0.08*2,1)/2</f>
        <v>11.45</v>
      </c>
    </row>
    <row r="26" spans="2:8" x14ac:dyDescent="0.25">
      <c r="D26" s="1" t="s">
        <v>22</v>
      </c>
      <c r="H26" s="2">
        <f>H23+H24</f>
        <v>26.801099999999998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Tinkerforge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Minder</dc:creator>
  <cp:lastModifiedBy>Manuel</cp:lastModifiedBy>
  <dcterms:created xsi:type="dcterms:W3CDTF">2015-11-20T07:57:28Z</dcterms:created>
  <dcterms:modified xsi:type="dcterms:W3CDTF">2015-12-04T09:29:45Z</dcterms:modified>
</cp:coreProperties>
</file>