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valentinpeltier/Desktop/HSLU/5. Semester/PMA/"/>
    </mc:Choice>
  </mc:AlternateContent>
  <bookViews>
    <workbookView xWindow="0" yWindow="460" windowWidth="28800" windowHeight="17460" activeTab="1"/>
  </bookViews>
  <sheets>
    <sheet name="Nagra Lab" sheetId="5" r:id="rId1"/>
    <sheet name="Nagra Lab (2)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7" l="1"/>
  <c r="E2" i="7"/>
  <c r="F39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2" i="7"/>
  <c r="E1" i="7"/>
  <c r="B1" i="7"/>
  <c r="C39" i="7"/>
  <c r="B39" i="7"/>
  <c r="F38" i="7"/>
  <c r="C38" i="7"/>
  <c r="B38" i="7"/>
  <c r="F37" i="7"/>
  <c r="C37" i="7"/>
  <c r="B37" i="7"/>
  <c r="F36" i="7"/>
  <c r="C36" i="7"/>
  <c r="B36" i="7"/>
  <c r="F35" i="7"/>
  <c r="C35" i="7"/>
  <c r="B35" i="7"/>
  <c r="F34" i="7"/>
  <c r="C34" i="7"/>
  <c r="B34" i="7"/>
  <c r="F33" i="7"/>
  <c r="C33" i="7"/>
  <c r="B33" i="7"/>
  <c r="F32" i="7"/>
  <c r="C32" i="7"/>
  <c r="B32" i="7"/>
  <c r="F31" i="7"/>
  <c r="C31" i="7"/>
  <c r="B31" i="7"/>
  <c r="F30" i="7"/>
  <c r="C30" i="7"/>
  <c r="B30" i="7"/>
  <c r="F29" i="7"/>
  <c r="C29" i="7"/>
  <c r="B29" i="7"/>
  <c r="F28" i="7"/>
  <c r="C28" i="7"/>
  <c r="B28" i="7"/>
  <c r="F27" i="7"/>
  <c r="C27" i="7"/>
  <c r="B27" i="7"/>
  <c r="F26" i="7"/>
  <c r="C26" i="7"/>
  <c r="B26" i="7"/>
  <c r="F25" i="7"/>
  <c r="C25" i="7"/>
  <c r="B25" i="7"/>
  <c r="F24" i="7"/>
  <c r="C24" i="7"/>
  <c r="B24" i="7"/>
  <c r="F23" i="7"/>
  <c r="C23" i="7"/>
  <c r="B23" i="7"/>
  <c r="F22" i="7"/>
  <c r="C22" i="7"/>
  <c r="B22" i="7"/>
  <c r="F21" i="7"/>
  <c r="C21" i="7"/>
  <c r="B21" i="7"/>
  <c r="F20" i="7"/>
  <c r="C20" i="7"/>
  <c r="B20" i="7"/>
  <c r="F19" i="7"/>
  <c r="C19" i="7"/>
  <c r="B19" i="7"/>
  <c r="F18" i="7"/>
  <c r="C18" i="7"/>
  <c r="B18" i="7"/>
  <c r="F17" i="7"/>
  <c r="C17" i="7"/>
  <c r="B17" i="7"/>
  <c r="F16" i="7"/>
  <c r="C16" i="7"/>
  <c r="B16" i="7"/>
  <c r="F15" i="7"/>
  <c r="C15" i="7"/>
  <c r="B15" i="7"/>
  <c r="F14" i="7"/>
  <c r="C14" i="7"/>
  <c r="B14" i="7"/>
  <c r="F13" i="7"/>
  <c r="C13" i="7"/>
  <c r="B13" i="7"/>
  <c r="F12" i="7"/>
  <c r="C12" i="7"/>
  <c r="B12" i="7"/>
  <c r="F11" i="7"/>
  <c r="C11" i="7"/>
  <c r="B11" i="7"/>
  <c r="F10" i="7"/>
  <c r="C10" i="7"/>
  <c r="B10" i="7"/>
  <c r="F9" i="7"/>
  <c r="C9" i="7"/>
  <c r="B9" i="7"/>
  <c r="F8" i="7"/>
  <c r="C8" i="7"/>
  <c r="B8" i="7"/>
  <c r="F7" i="7"/>
  <c r="C7" i="7"/>
  <c r="B7" i="7"/>
  <c r="F2" i="7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E2" i="5"/>
  <c r="F35" i="5"/>
  <c r="F12" i="5"/>
  <c r="F17" i="5"/>
  <c r="F28" i="5"/>
  <c r="F7" i="5"/>
  <c r="F23" i="5"/>
  <c r="G2" i="5"/>
  <c r="E1" i="5"/>
  <c r="F14" i="5"/>
  <c r="F30" i="5"/>
  <c r="F9" i="5"/>
  <c r="F20" i="5"/>
  <c r="F25" i="5"/>
  <c r="F36" i="5"/>
  <c r="F15" i="5"/>
  <c r="F31" i="5"/>
  <c r="F22" i="5"/>
  <c r="F38" i="5"/>
  <c r="F33" i="5"/>
  <c r="F39" i="5"/>
  <c r="F10" i="5"/>
  <c r="F18" i="5"/>
  <c r="F26" i="5"/>
  <c r="F34" i="5"/>
  <c r="F21" i="5"/>
  <c r="F29" i="5"/>
  <c r="F37" i="5"/>
  <c r="F8" i="5"/>
  <c r="F16" i="5"/>
  <c r="F24" i="5"/>
  <c r="F32" i="5"/>
  <c r="F13" i="5"/>
  <c r="F11" i="5"/>
  <c r="F19" i="5"/>
  <c r="F27" i="5"/>
  <c r="B1" i="5"/>
  <c r="B36" i="5"/>
  <c r="C10" i="5"/>
  <c r="C13" i="5"/>
  <c r="F2" i="5"/>
  <c r="B13" i="5"/>
  <c r="B31" i="5"/>
  <c r="B16" i="5"/>
  <c r="B25" i="5"/>
  <c r="C23" i="5"/>
  <c r="C19" i="5"/>
  <c r="C7" i="5"/>
  <c r="C31" i="5"/>
  <c r="B37" i="5"/>
  <c r="B7" i="5"/>
  <c r="C11" i="5"/>
  <c r="B29" i="5"/>
  <c r="B15" i="5"/>
  <c r="C32" i="5"/>
  <c r="B32" i="5"/>
  <c r="C29" i="5"/>
  <c r="B23" i="5"/>
  <c r="C22" i="5"/>
  <c r="C26" i="5"/>
  <c r="C17" i="5"/>
  <c r="B35" i="5"/>
  <c r="B33" i="5"/>
  <c r="B17" i="5"/>
  <c r="B21" i="5"/>
  <c r="C14" i="5"/>
  <c r="B38" i="5"/>
  <c r="C39" i="5"/>
  <c r="B27" i="5"/>
  <c r="B24" i="5"/>
  <c r="B34" i="5"/>
  <c r="B9" i="5"/>
  <c r="C35" i="5"/>
  <c r="C15" i="5"/>
  <c r="C16" i="5"/>
  <c r="C21" i="5"/>
  <c r="B18" i="5"/>
  <c r="B11" i="5"/>
  <c r="B22" i="5"/>
  <c r="B10" i="5"/>
  <c r="C8" i="5"/>
  <c r="B8" i="5"/>
  <c r="C12" i="5"/>
  <c r="C38" i="5"/>
  <c r="B14" i="5"/>
  <c r="B39" i="5"/>
  <c r="C33" i="5"/>
  <c r="C34" i="5"/>
  <c r="B20" i="5"/>
  <c r="C20" i="5"/>
  <c r="C36" i="5"/>
  <c r="C37" i="5"/>
  <c r="C9" i="5"/>
  <c r="B12" i="5"/>
  <c r="C24" i="5"/>
  <c r="B30" i="5"/>
  <c r="C28" i="5"/>
  <c r="C30" i="5"/>
  <c r="B19" i="5"/>
  <c r="C27" i="5"/>
  <c r="B28" i="5"/>
  <c r="C18" i="5"/>
  <c r="B26" i="5"/>
  <c r="C25" i="5"/>
</calcChain>
</file>

<file path=xl/sharedStrings.xml><?xml version="1.0" encoding="utf-8"?>
<sst xmlns="http://schemas.openxmlformats.org/spreadsheetml/2006/main" count="36" uniqueCount="14">
  <si>
    <t>Mittelwert m</t>
  </si>
  <si>
    <t>POISSON</t>
  </si>
  <si>
    <t>n</t>
  </si>
  <si>
    <t>poisson.vert</t>
  </si>
  <si>
    <t>p(x)</t>
  </si>
  <si>
    <t>int(p)</t>
  </si>
  <si>
    <t>Summe</t>
  </si>
  <si>
    <t>in 10 s</t>
  </si>
  <si>
    <t>Zählungen</t>
  </si>
  <si>
    <t>z(n)</t>
  </si>
  <si>
    <t>Normierung</t>
  </si>
  <si>
    <t>n*z(n)</t>
  </si>
  <si>
    <t>Gewichtung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</si>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</sst>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0" borderId="0" xfId="0"/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99"/>
      <color rgb="FF00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'Nagra Lab'!$B$6</c:f>
              <c:strCache>
                <c:ptCount val="1"/>
                <c:pt idx="0">
                  <c:v>poisson.vert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'Nagra Lab'!$A$7:$A$108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Lab'!$B$7:$B$108</c:f>
              <c:numCache>
                <c:formatCode>General</c:formatCode>
                <c:ptCount val="102"/>
                <c:pt idx="0">
                  <c:v>0.000107120893937894</c:v>
                </c:pt>
                <c:pt idx="1">
                  <c:v>0.00097925127700303</c:v>
                </c:pt>
                <c:pt idx="2">
                  <c:v>0.00447593848529696</c:v>
                </c:pt>
                <c:pt idx="3">
                  <c:v>0.0136390089004026</c:v>
                </c:pt>
                <c:pt idx="4">
                  <c:v>0.0311704290166735</c:v>
                </c:pt>
                <c:pt idx="5">
                  <c:v>0.0569892227318542</c:v>
                </c:pt>
                <c:pt idx="6">
                  <c:v>0.0868283286980001</c:v>
                </c:pt>
                <c:pt idx="7">
                  <c:v>0.113392246610174</c:v>
                </c:pt>
                <c:pt idx="8">
                  <c:v>0.129572647096785</c:v>
                </c:pt>
                <c:pt idx="9">
                  <c:v>0.131610573053153</c:v>
                </c:pt>
                <c:pt idx="10">
                  <c:v>0.120312496462288</c:v>
                </c:pt>
                <c:pt idx="11">
                  <c:v>0.0999857276535913</c:v>
                </c:pt>
                <c:pt idx="12">
                  <c:v>0.0761687316447831</c:v>
                </c:pt>
                <c:pt idx="13">
                  <c:v>0.0535615738506694</c:v>
                </c:pt>
                <c:pt idx="14">
                  <c:v>0.034973995710711</c:v>
                </c:pt>
                <c:pt idx="15">
                  <c:v>0.0213144412215658</c:v>
                </c:pt>
                <c:pt idx="16">
                  <c:v>0.0121779427299014</c:v>
                </c:pt>
                <c:pt idx="17">
                  <c:v>0.00654854723214147</c:v>
                </c:pt>
                <c:pt idx="18">
                  <c:v>0.00332577157756145</c:v>
                </c:pt>
                <c:pt idx="19">
                  <c:v>0.00160014292196059</c:v>
                </c:pt>
                <c:pt idx="20">
                  <c:v>0.00073138952734363</c:v>
                </c:pt>
                <c:pt idx="21">
                  <c:v>0.000318382655738628</c:v>
                </c:pt>
                <c:pt idx="22">
                  <c:v>0.000132295989370845</c:v>
                </c:pt>
                <c:pt idx="23">
                  <c:v>5.25822058210109E-5</c:v>
                </c:pt>
                <c:pt idx="24">
                  <c:v>2.00284581532846E-5</c:v>
                </c:pt>
                <c:pt idx="25">
                  <c:v>7.32364807723758E-6</c:v>
                </c:pt>
                <c:pt idx="26">
                  <c:v>2.57498128743056E-6</c:v>
                </c:pt>
                <c:pt idx="27">
                  <c:v>8.71826913146622E-7</c:v>
                </c:pt>
                <c:pt idx="28">
                  <c:v>2.8463755383554E-7</c:v>
                </c:pt>
                <c:pt idx="29">
                  <c:v>8.97251429347749E-8</c:v>
                </c:pt>
                <c:pt idx="30">
                  <c:v>2.7340903524417E-8</c:v>
                </c:pt>
                <c:pt idx="31">
                  <c:v>8.06252597670981E-9</c:v>
                </c:pt>
                <c:pt idx="32">
                  <c:v>2.30325014346076E-9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'Nagra Lab'!$F$6</c:f>
              <c:strCache>
                <c:ptCount val="1"/>
                <c:pt idx="0">
                  <c:v>p(x)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'Nagra Lab'!$A$7:$A$101</c:f>
              <c:numCache>
                <c:formatCode>General</c:formatCode>
                <c:ptCount val="9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Lab'!$F$7:$F$101</c:f>
              <c:numCache>
                <c:formatCode>General</c:formatCode>
                <c:ptCount val="95"/>
                <c:pt idx="0">
                  <c:v>0.0</c:v>
                </c:pt>
                <c:pt idx="1">
                  <c:v>0.0091324200913242</c:v>
                </c:pt>
                <c:pt idx="2">
                  <c:v>0.0182648401826484</c:v>
                </c:pt>
                <c:pt idx="3">
                  <c:v>0.0273972602739726</c:v>
                </c:pt>
                <c:pt idx="4">
                  <c:v>0.0319634703196347</c:v>
                </c:pt>
                <c:pt idx="5">
                  <c:v>0.045662100456621</c:v>
                </c:pt>
                <c:pt idx="6">
                  <c:v>0.0776255707762557</c:v>
                </c:pt>
                <c:pt idx="7">
                  <c:v>0.118721461187215</c:v>
                </c:pt>
                <c:pt idx="8">
                  <c:v>0.127853881278539</c:v>
                </c:pt>
                <c:pt idx="9">
                  <c:v>0.105022831050228</c:v>
                </c:pt>
                <c:pt idx="10">
                  <c:v>0.100456621004566</c:v>
                </c:pt>
                <c:pt idx="11">
                  <c:v>0.0958904109589041</c:v>
                </c:pt>
                <c:pt idx="12">
                  <c:v>0.0867579908675799</c:v>
                </c:pt>
                <c:pt idx="13">
                  <c:v>0.0502283105022831</c:v>
                </c:pt>
                <c:pt idx="14">
                  <c:v>0.0410958904109589</c:v>
                </c:pt>
                <c:pt idx="15">
                  <c:v>0.0228310502283105</c:v>
                </c:pt>
                <c:pt idx="16">
                  <c:v>0.0136986301369863</c:v>
                </c:pt>
                <c:pt idx="17">
                  <c:v>0.0091324200913242</c:v>
                </c:pt>
                <c:pt idx="18">
                  <c:v>0.0091324200913242</c:v>
                </c:pt>
                <c:pt idx="19">
                  <c:v>0.0045662100456621</c:v>
                </c:pt>
                <c:pt idx="20">
                  <c:v>0.0</c:v>
                </c:pt>
                <c:pt idx="21">
                  <c:v>0.0045662100456621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0797552"/>
        <c:axId val="-1659651264"/>
      </c:scatterChart>
      <c:valAx>
        <c:axId val="-1660797552"/>
        <c:scaling>
          <c:orientation val="minMax"/>
          <c:max val="30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659651264"/>
        <c:crosses val="autoZero"/>
        <c:crossBetween val="midCat"/>
        <c:majorUnit val="5.0"/>
        <c:minorUnit val="1.0"/>
      </c:valAx>
      <c:valAx>
        <c:axId val="-16596512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660797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'Nagra Lab'!$C$5:$C$6</c:f>
              <c:strCache>
                <c:ptCount val="2"/>
                <c:pt idx="0">
                  <c:v>int(p)</c:v>
                </c:pt>
                <c:pt idx="1">
                  <c:v>poisson.vert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'Nagra Lab'!$A$7:$A$108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Lab'!$C$7:$C$108</c:f>
              <c:numCache>
                <c:formatCode>General</c:formatCode>
                <c:ptCount val="102"/>
                <c:pt idx="0">
                  <c:v>0.000107120893937894</c:v>
                </c:pt>
                <c:pt idx="1">
                  <c:v>0.00108637217094092</c:v>
                </c:pt>
                <c:pt idx="2">
                  <c:v>0.00556231065623788</c:v>
                </c:pt>
                <c:pt idx="3">
                  <c:v>0.0192013195566405</c:v>
                </c:pt>
                <c:pt idx="4">
                  <c:v>0.050371748573314</c:v>
                </c:pt>
                <c:pt idx="5">
                  <c:v>0.107360971305168</c:v>
                </c:pt>
                <c:pt idx="6">
                  <c:v>0.194189300003168</c:v>
                </c:pt>
                <c:pt idx="7">
                  <c:v>0.307581546613342</c:v>
                </c:pt>
                <c:pt idx="8">
                  <c:v>0.437154193710127</c:v>
                </c:pt>
                <c:pt idx="9">
                  <c:v>0.56876476676328</c:v>
                </c:pt>
                <c:pt idx="10">
                  <c:v>0.689077263225568</c:v>
                </c:pt>
                <c:pt idx="11">
                  <c:v>0.78906299087916</c:v>
                </c:pt>
                <c:pt idx="12">
                  <c:v>0.865231722523943</c:v>
                </c:pt>
                <c:pt idx="13">
                  <c:v>0.918793296374612</c:v>
                </c:pt>
                <c:pt idx="14">
                  <c:v>0.953767292085323</c:v>
                </c:pt>
                <c:pt idx="15">
                  <c:v>0.975081733306889</c:v>
                </c:pt>
                <c:pt idx="16">
                  <c:v>0.98725967603679</c:v>
                </c:pt>
                <c:pt idx="17">
                  <c:v>0.993808223268932</c:v>
                </c:pt>
                <c:pt idx="18">
                  <c:v>0.997133994846493</c:v>
                </c:pt>
                <c:pt idx="19">
                  <c:v>0.998734137768454</c:v>
                </c:pt>
                <c:pt idx="20">
                  <c:v>0.999465527295797</c:v>
                </c:pt>
                <c:pt idx="21">
                  <c:v>0.999783909951536</c:v>
                </c:pt>
                <c:pt idx="22">
                  <c:v>0.999916205940907</c:v>
                </c:pt>
                <c:pt idx="23">
                  <c:v>0.999968788146728</c:v>
                </c:pt>
                <c:pt idx="24">
                  <c:v>0.999988816604881</c:v>
                </c:pt>
                <c:pt idx="25">
                  <c:v>0.999996140252959</c:v>
                </c:pt>
                <c:pt idx="26">
                  <c:v>0.999998715234246</c:v>
                </c:pt>
                <c:pt idx="27">
                  <c:v>0.999999587061159</c:v>
                </c:pt>
                <c:pt idx="28">
                  <c:v>0.999999871698713</c:v>
                </c:pt>
                <c:pt idx="29">
                  <c:v>0.999999961423856</c:v>
                </c:pt>
                <c:pt idx="30">
                  <c:v>0.999999988764759</c:v>
                </c:pt>
                <c:pt idx="31">
                  <c:v>0.999999996827285</c:v>
                </c:pt>
                <c:pt idx="32">
                  <c:v>0.999999999130535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4359328"/>
        <c:axId val="-1584356576"/>
      </c:scatterChart>
      <c:valAx>
        <c:axId val="-1584359328"/>
        <c:scaling>
          <c:orientation val="minMax"/>
          <c:max val="30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356576"/>
        <c:crosses val="autoZero"/>
        <c:crossBetween val="midCat"/>
        <c:majorUnit val="5.0"/>
        <c:minorUnit val="1.0"/>
      </c:valAx>
      <c:valAx>
        <c:axId val="-15843565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35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'Nagra Lab (2)'!$B$6</c:f>
              <c:strCache>
                <c:ptCount val="1"/>
                <c:pt idx="0">
                  <c:v>poisson.vert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'Nagra Lab (2)'!$A$7:$A$108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 (2)'!$B$7:$B$108</c:f>
              <c:numCache>
                <c:formatCode>General</c:formatCode>
                <c:ptCount val="102"/>
                <c:pt idx="0">
                  <c:v>9.79373278406298E-5</c:v>
                </c:pt>
                <c:pt idx="1">
                  <c:v>0.000904077375819147</c:v>
                </c:pt>
                <c:pt idx="2">
                  <c:v>0.00417285175882117</c:v>
                </c:pt>
                <c:pt idx="3">
                  <c:v>0.0128401191216773</c:v>
                </c:pt>
                <c:pt idx="4">
                  <c:v>0.0296323716826881</c:v>
                </c:pt>
                <c:pt idx="5">
                  <c:v>0.0547083679345973</c:v>
                </c:pt>
                <c:pt idx="6">
                  <c:v>0.0841704908097703</c:v>
                </c:pt>
                <c:pt idx="7">
                  <c:v>0.110999026666955</c:v>
                </c:pt>
                <c:pt idx="8">
                  <c:v>0.128081538163415</c:v>
                </c:pt>
                <c:pt idx="9">
                  <c:v>0.131371565726753</c:v>
                </c:pt>
                <c:pt idx="10">
                  <c:v>0.121271493738083</c:v>
                </c:pt>
                <c:pt idx="11">
                  <c:v>0.101770847873064</c:v>
                </c:pt>
                <c:pt idx="12">
                  <c:v>0.0782887749991266</c:v>
                </c:pt>
                <c:pt idx="13">
                  <c:v>0.0555921532975601</c:v>
                </c:pt>
                <c:pt idx="14">
                  <c:v>0.0366558092211638</c:v>
                </c:pt>
                <c:pt idx="15">
                  <c:v>0.022558431696322</c:v>
                </c:pt>
                <c:pt idx="16">
                  <c:v>0.0130150629108148</c:v>
                </c:pt>
                <c:pt idx="17">
                  <c:v>0.00706731910748546</c:v>
                </c:pt>
                <c:pt idx="18">
                  <c:v>0.00362442858648522</c:v>
                </c:pt>
                <c:pt idx="19">
                  <c:v>0.00176093488483167</c:v>
                </c:pt>
                <c:pt idx="20">
                  <c:v>0.000812775590660209</c:v>
                </c:pt>
                <c:pt idx="21">
                  <c:v>0.000357280002346027</c:v>
                </c:pt>
                <c:pt idx="22">
                  <c:v>0.000149914409586541</c:v>
                </c:pt>
                <c:pt idx="23">
                  <c:v>6.01690138522888E-5</c:v>
                </c:pt>
                <c:pt idx="24">
                  <c:v>2.31429652294758E-5</c:v>
                </c:pt>
                <c:pt idx="25">
                  <c:v>8.54547769871179E-6</c:v>
                </c:pt>
                <c:pt idx="26">
                  <c:v>3.0340333351299E-6</c:v>
                </c:pt>
                <c:pt idx="27">
                  <c:v>1.03732282684549E-6</c:v>
                </c:pt>
                <c:pt idx="28">
                  <c:v>3.41989879741495E-7</c:v>
                </c:pt>
                <c:pt idx="29">
                  <c:v>1.08861072212856E-7</c:v>
                </c:pt>
                <c:pt idx="30">
                  <c:v>3.34972152310882E-8</c:v>
                </c:pt>
                <c:pt idx="31">
                  <c:v>9.9748037724209E-9</c:v>
                </c:pt>
                <c:pt idx="32">
                  <c:v>2.87747615545139E-9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'Nagra Lab (2)'!$F$6</c:f>
              <c:strCache>
                <c:ptCount val="1"/>
                <c:pt idx="0">
                  <c:v>p(x)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'Nagra Lab (2)'!$A$7:$A$101</c:f>
              <c:numCache>
                <c:formatCode>General</c:formatCode>
                <c:ptCount val="9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 (2)'!$F$7:$F$101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0.0053763440860215</c:v>
                </c:pt>
                <c:pt idx="3">
                  <c:v>0.0161290322580645</c:v>
                </c:pt>
                <c:pt idx="4">
                  <c:v>0.0376344086021505</c:v>
                </c:pt>
                <c:pt idx="5">
                  <c:v>0.0591397849462365</c:v>
                </c:pt>
                <c:pt idx="6">
                  <c:v>0.0806451612903226</c:v>
                </c:pt>
                <c:pt idx="7">
                  <c:v>0.134408602150538</c:v>
                </c:pt>
                <c:pt idx="8">
                  <c:v>0.112903225806452</c:v>
                </c:pt>
                <c:pt idx="9">
                  <c:v>0.118279569892473</c:v>
                </c:pt>
                <c:pt idx="10">
                  <c:v>0.112903225806452</c:v>
                </c:pt>
                <c:pt idx="11">
                  <c:v>0.0913978494623656</c:v>
                </c:pt>
                <c:pt idx="12">
                  <c:v>0.0698924731182795</c:v>
                </c:pt>
                <c:pt idx="13">
                  <c:v>0.064516129032258</c:v>
                </c:pt>
                <c:pt idx="14">
                  <c:v>0.032258064516129</c:v>
                </c:pt>
                <c:pt idx="15">
                  <c:v>0.021505376344086</c:v>
                </c:pt>
                <c:pt idx="16">
                  <c:v>0.0161290322580645</c:v>
                </c:pt>
                <c:pt idx="17">
                  <c:v>0.010752688172043</c:v>
                </c:pt>
                <c:pt idx="18">
                  <c:v>0.010752688172043</c:v>
                </c:pt>
                <c:pt idx="19">
                  <c:v>0.0</c:v>
                </c:pt>
                <c:pt idx="20">
                  <c:v>0.0</c:v>
                </c:pt>
                <c:pt idx="21">
                  <c:v>0.0053763440860215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4317472"/>
        <c:axId val="-1584314992"/>
      </c:scatterChart>
      <c:valAx>
        <c:axId val="-1584317472"/>
        <c:scaling>
          <c:orientation val="minMax"/>
          <c:max val="30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314992"/>
        <c:crosses val="autoZero"/>
        <c:crossBetween val="midCat"/>
        <c:majorUnit val="5.0"/>
        <c:minorUnit val="1.0"/>
      </c:valAx>
      <c:valAx>
        <c:axId val="-158431499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317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'Nagra Lab (2)'!$C$5:$C$6</c:f>
              <c:strCache>
                <c:ptCount val="2"/>
                <c:pt idx="0">
                  <c:v>int(p)</c:v>
                </c:pt>
                <c:pt idx="1">
                  <c:v>poisson.vert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'Nagra Lab (2)'!$A$7:$A$108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'Nagra Lab (2)'!$C$7:$C$108</c:f>
              <c:numCache>
                <c:formatCode>General</c:formatCode>
                <c:ptCount val="102"/>
                <c:pt idx="0">
                  <c:v>9.79373278406298E-5</c:v>
                </c:pt>
                <c:pt idx="1">
                  <c:v>0.00100201470365978</c:v>
                </c:pt>
                <c:pt idx="2">
                  <c:v>0.00517486646248095</c:v>
                </c:pt>
                <c:pt idx="3">
                  <c:v>0.0180149855841583</c:v>
                </c:pt>
                <c:pt idx="4">
                  <c:v>0.0476473572668464</c:v>
                </c:pt>
                <c:pt idx="5">
                  <c:v>0.102355725201444</c:v>
                </c:pt>
                <c:pt idx="6">
                  <c:v>0.186526216011214</c:v>
                </c:pt>
                <c:pt idx="7">
                  <c:v>0.297525242678169</c:v>
                </c:pt>
                <c:pt idx="8">
                  <c:v>0.425606780841584</c:v>
                </c:pt>
                <c:pt idx="9">
                  <c:v>0.556978346568337</c:v>
                </c:pt>
                <c:pt idx="10">
                  <c:v>0.67824984030642</c:v>
                </c:pt>
                <c:pt idx="11">
                  <c:v>0.780020688179484</c:v>
                </c:pt>
                <c:pt idx="12">
                  <c:v>0.85830946317861</c:v>
                </c:pt>
                <c:pt idx="13">
                  <c:v>0.913901616476171</c:v>
                </c:pt>
                <c:pt idx="14">
                  <c:v>0.950557425697334</c:v>
                </c:pt>
                <c:pt idx="15">
                  <c:v>0.973115857393656</c:v>
                </c:pt>
                <c:pt idx="16">
                  <c:v>0.986130920304471</c:v>
                </c:pt>
                <c:pt idx="17">
                  <c:v>0.993198239411957</c:v>
                </c:pt>
                <c:pt idx="18">
                  <c:v>0.996822667998442</c:v>
                </c:pt>
                <c:pt idx="19">
                  <c:v>0.998583602883273</c:v>
                </c:pt>
                <c:pt idx="20">
                  <c:v>0.999396378473934</c:v>
                </c:pt>
                <c:pt idx="21">
                  <c:v>0.99975365847628</c:v>
                </c:pt>
                <c:pt idx="22">
                  <c:v>0.999903572885866</c:v>
                </c:pt>
                <c:pt idx="23">
                  <c:v>0.999963741899719</c:v>
                </c:pt>
                <c:pt idx="24">
                  <c:v>0.999986884864948</c:v>
                </c:pt>
                <c:pt idx="25">
                  <c:v>0.999995430342647</c:v>
                </c:pt>
                <c:pt idx="26">
                  <c:v>0.999998464375982</c:v>
                </c:pt>
                <c:pt idx="27">
                  <c:v>0.999999501698809</c:v>
                </c:pt>
                <c:pt idx="28">
                  <c:v>0.999999843688689</c:v>
                </c:pt>
                <c:pt idx="29">
                  <c:v>0.999999952549761</c:v>
                </c:pt>
                <c:pt idx="30">
                  <c:v>0.999999986046976</c:v>
                </c:pt>
                <c:pt idx="31">
                  <c:v>0.99999999602178</c:v>
                </c:pt>
                <c:pt idx="32">
                  <c:v>0.999999998899256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4293744"/>
        <c:axId val="-1584290992"/>
      </c:scatterChart>
      <c:valAx>
        <c:axId val="-1584293744"/>
        <c:scaling>
          <c:orientation val="minMax"/>
          <c:max val="30.0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290992"/>
        <c:crosses val="autoZero"/>
        <c:crossBetween val="midCat"/>
        <c:majorUnit val="5.0"/>
        <c:minorUnit val="1.0"/>
      </c:valAx>
      <c:valAx>
        <c:axId val="-158429099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84293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612140</xdr:colOff>
      <xdr:row>17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612140</xdr:colOff>
      <xdr:row>33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319975</xdr:colOff>
      <xdr:row>37</xdr:row>
      <xdr:rowOff>87674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23"/>
            <xdr:cNvSpPr txBox="1"/>
          </xdr:nvSpPr>
          <xdr:spPr>
            <a:xfrm>
              <a:off x="14706600" y="6217920"/>
              <a:ext cx="1904935" cy="636314"/>
            </a:xfrm>
            <a:prstGeom prst="rect">
              <a:avLst/>
            </a:prstGeom>
            <a:solidFill>
              <a:srgbClr val="0000FF"/>
            </a:solidFill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de-CH"/>
              </a:defPPr>
              <a:lvl1pPr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1pPr>
              <a:lvl2pPr marL="4572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2pPr>
              <a:lvl3pPr marL="9144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3pPr>
              <a:lvl4pPr marL="13716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4pPr>
              <a:lvl5pPr marL="18288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5pPr>
              <a:lvl6pPr marL="22860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6pPr>
              <a:lvl7pPr marL="27432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7pPr>
              <a:lvl8pPr marL="32004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8pPr>
              <a:lvl9pPr marL="36576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800" i="1">
                        <a:solidFill>
                          <a:schemeClr val="bg1"/>
                        </a:solidFill>
                        <a:latin typeface="Cambria Math"/>
                      </a:rPr>
                      <m:t>𝑝</m:t>
                    </m:r>
                    <m:d>
                      <m:dPr>
                        <m:ctrlPr>
                          <a:rPr lang="de-CH" sz="1800" i="1">
                            <a:solidFill>
                              <a:schemeClr val="bg1"/>
                            </a:solidFill>
                            <a:latin typeface="Cambria Math" charset="0"/>
                          </a:rPr>
                        </m:ctrlPr>
                      </m:dPr>
                      <m:e>
                        <m:r>
                          <a:rPr lang="de-CH" sz="18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de-CH" sz="1800" i="1">
                        <a:solidFill>
                          <a:schemeClr val="bg1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de-CH" sz="1800" i="1">
                            <a:solidFill>
                              <a:schemeClr val="bg1"/>
                            </a:solidFill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𝑚</m:t>
                            </m:r>
                          </m:e>
                          <m:sup>
                            <m:r>
                              <a:rPr lang="de-CH" sz="18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𝑥</m:t>
                            </m:r>
                          </m:sup>
                        </m:sSup>
                        <m:r>
                          <a:rPr lang="de-CH" sz="1800" i="1">
                            <a:solidFill>
                              <a:schemeClr val="bg1"/>
                            </a:solidFill>
                            <a:latin typeface="Cambria Math"/>
                            <a:ea typeface="Cambria Math"/>
                          </a:rPr>
                          <m:t>∙</m:t>
                        </m:r>
                        <m:sSup>
                          <m:sSupPr>
                            <m:ctrlP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𝑒</m:t>
                            </m:r>
                          </m:e>
                          <m:sup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−</m:t>
                            </m:r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sup>
                        </m:sSup>
                      </m:num>
                      <m:den>
                        <m:r>
                          <a:rPr lang="de-CH" sz="18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  <m:r>
                          <a:rPr lang="de-CH" sz="1800" i="1">
                            <a:solidFill>
                              <a:schemeClr val="bg1"/>
                            </a:solidFill>
                            <a:latin typeface="Cambria Math"/>
                            <a:ea typeface="Cambria Math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feld 23"/>
            <xdr:cNvSpPr txBox="1"/>
          </xdr:nvSpPr>
          <xdr:spPr>
            <a:xfrm>
              <a:off x="14706600" y="6217920"/>
              <a:ext cx="1904935" cy="636314"/>
            </a:xfrm>
            <a:prstGeom prst="rect">
              <a:avLst/>
            </a:prstGeom>
            <a:solidFill>
              <a:srgbClr val="0000FF"/>
            </a:solidFill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de-CH"/>
              </a:defPPr>
              <a:lvl1pPr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1pPr>
              <a:lvl2pPr marL="4572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2pPr>
              <a:lvl3pPr marL="9144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3pPr>
              <a:lvl4pPr marL="13716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4pPr>
              <a:lvl5pPr marL="18288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5pPr>
              <a:lvl6pPr marL="22860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6pPr>
              <a:lvl7pPr marL="27432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7pPr>
              <a:lvl8pPr marL="32004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8pPr>
              <a:lvl9pPr marL="36576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9pPr>
            </a:lstStyle>
            <a:p>
              <a:pPr/>
              <a:r>
                <a:rPr lang="de-CH" sz="1800" i="0">
                  <a:solidFill>
                    <a:schemeClr val="bg1"/>
                  </a:solidFill>
                  <a:latin typeface="Cambria Math"/>
                </a:rPr>
                <a:t>𝑝(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𝑥)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</a:rPr>
                <a:t>=(𝑚^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  <a:ea typeface="Cambria Math"/>
                </a:rPr>
                <a:t>∙𝑒^(−𝑚))/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  <a:ea typeface="Cambria Math"/>
                </a:rPr>
                <a:t>!</a:t>
              </a:r>
              <a:endParaRPr lang="en-US" sz="18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612140</xdr:colOff>
      <xdr:row>17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612140</xdr:colOff>
      <xdr:row>33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319975</xdr:colOff>
      <xdr:row>37</xdr:row>
      <xdr:rowOff>87674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23"/>
            <xdr:cNvSpPr txBox="1"/>
          </xdr:nvSpPr>
          <xdr:spPr>
            <a:xfrm>
              <a:off x="7429500" y="6477000"/>
              <a:ext cx="1970975" cy="659174"/>
            </a:xfrm>
            <a:prstGeom prst="rect">
              <a:avLst/>
            </a:prstGeom>
            <a:solidFill>
              <a:srgbClr val="0000FF"/>
            </a:solidFill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de-CH"/>
              </a:defPPr>
              <a:lvl1pPr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1pPr>
              <a:lvl2pPr marL="4572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2pPr>
              <a:lvl3pPr marL="9144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3pPr>
              <a:lvl4pPr marL="13716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4pPr>
              <a:lvl5pPr marL="18288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5pPr>
              <a:lvl6pPr marL="22860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6pPr>
              <a:lvl7pPr marL="27432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7pPr>
              <a:lvl8pPr marL="32004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8pPr>
              <a:lvl9pPr marL="36576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800" i="1">
                        <a:solidFill>
                          <a:schemeClr val="bg1"/>
                        </a:solidFill>
                        <a:latin typeface="Cambria Math"/>
                      </a:rPr>
                      <m:t>𝑝</m:t>
                    </m:r>
                    <m:d>
                      <m:dPr>
                        <m:ctrlPr>
                          <a:rPr lang="de-CH" sz="1800" i="1">
                            <a:solidFill>
                              <a:schemeClr val="bg1"/>
                            </a:solidFill>
                            <a:latin typeface="Cambria Math" charset="0"/>
                          </a:rPr>
                        </m:ctrlPr>
                      </m:dPr>
                      <m:e>
                        <m:r>
                          <a:rPr lang="de-CH" sz="18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de-CH" sz="1800" i="1">
                        <a:solidFill>
                          <a:schemeClr val="bg1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de-CH" sz="1800" i="1">
                            <a:solidFill>
                              <a:schemeClr val="bg1"/>
                            </a:solidFill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𝑚</m:t>
                            </m:r>
                          </m:e>
                          <m:sup>
                            <m:r>
                              <a:rPr lang="de-CH" sz="18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𝑥</m:t>
                            </m:r>
                          </m:sup>
                        </m:sSup>
                        <m:r>
                          <a:rPr lang="de-CH" sz="1800" i="1">
                            <a:solidFill>
                              <a:schemeClr val="bg1"/>
                            </a:solidFill>
                            <a:latin typeface="Cambria Math"/>
                            <a:ea typeface="Cambria Math"/>
                          </a:rPr>
                          <m:t>∙</m:t>
                        </m:r>
                        <m:sSup>
                          <m:sSupPr>
                            <m:ctrlP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𝑒</m:t>
                            </m:r>
                          </m:e>
                          <m:sup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−</m:t>
                            </m:r>
                            <m:r>
                              <a:rPr lang="de-CH" sz="180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sup>
                        </m:sSup>
                      </m:num>
                      <m:den>
                        <m:r>
                          <a:rPr lang="de-CH" sz="18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  <m:r>
                          <a:rPr lang="de-CH" sz="1800" i="1">
                            <a:solidFill>
                              <a:schemeClr val="bg1"/>
                            </a:solidFill>
                            <a:latin typeface="Cambria Math"/>
                            <a:ea typeface="Cambria Math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feld 23"/>
            <xdr:cNvSpPr txBox="1"/>
          </xdr:nvSpPr>
          <xdr:spPr>
            <a:xfrm>
              <a:off x="7429500" y="6477000"/>
              <a:ext cx="1970975" cy="659174"/>
            </a:xfrm>
            <a:prstGeom prst="rect">
              <a:avLst/>
            </a:prstGeom>
            <a:solidFill>
              <a:srgbClr val="0000FF"/>
            </a:solidFill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de-CH"/>
              </a:defPPr>
              <a:lvl1pPr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1pPr>
              <a:lvl2pPr marL="4572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2pPr>
              <a:lvl3pPr marL="9144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3pPr>
              <a:lvl4pPr marL="13716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4pPr>
              <a:lvl5pPr marL="1828800" algn="ctr" rtl="0" fontAlgn="base">
                <a:spcBef>
                  <a:spcPct val="2000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5pPr>
              <a:lvl6pPr marL="22860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6pPr>
              <a:lvl7pPr marL="27432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7pPr>
              <a:lvl8pPr marL="32004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8pPr>
              <a:lvl9pPr marL="36576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  <a:sym typeface="Symbol" pitchFamily="18" charset="2"/>
                </a:defRPr>
              </a:lvl9pPr>
            </a:lstStyle>
            <a:p>
              <a:pPr/>
              <a:r>
                <a:rPr lang="de-CH" sz="1800" i="0">
                  <a:solidFill>
                    <a:schemeClr val="bg1"/>
                  </a:solidFill>
                  <a:latin typeface="Cambria Math"/>
                </a:rPr>
                <a:t>𝑝</a:t>
              </a:r>
              <a:r>
                <a:rPr lang="de-CH" sz="1800" i="0">
                  <a:solidFill>
                    <a:schemeClr val="bg1"/>
                  </a:solidFill>
                  <a:latin typeface="Cambria Math" charset="0"/>
                </a:rPr>
                <a:t>(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de-CH" sz="1800" b="0" i="0">
                  <a:solidFill>
                    <a:schemeClr val="bg1"/>
                  </a:solidFill>
                  <a:latin typeface="Cambria Math" charset="0"/>
                </a:rPr>
                <a:t>)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</a:rPr>
                <a:t>=</a:t>
              </a:r>
              <a:r>
                <a:rPr lang="de-CH" sz="1800" i="0">
                  <a:solidFill>
                    <a:schemeClr val="bg1"/>
                  </a:solidFill>
                  <a:latin typeface="Cambria Math" charset="0"/>
                </a:rPr>
                <a:t>(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</a:rPr>
                <a:t>𝑚</a:t>
              </a:r>
              <a:r>
                <a:rPr lang="de-CH" sz="1800" i="0">
                  <a:solidFill>
                    <a:schemeClr val="bg1"/>
                  </a:solidFill>
                  <a:latin typeface="Cambria Math" charset="0"/>
                </a:rPr>
                <a:t>^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  <a:ea typeface="Cambria Math"/>
                </a:rPr>
                <a:t>∙𝑒</a:t>
              </a:r>
              <a:r>
                <a:rPr lang="de-CH" sz="1800" i="0">
                  <a:solidFill>
                    <a:schemeClr val="bg1"/>
                  </a:solidFill>
                  <a:latin typeface="Cambria Math" charset="0"/>
                  <a:ea typeface="Cambria Math"/>
                </a:rPr>
                <a:t>^(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  <a:ea typeface="Cambria Math"/>
                </a:rPr>
                <a:t>−𝑚</a:t>
              </a:r>
              <a:r>
                <a:rPr lang="de-CH" sz="1800" i="0">
                  <a:solidFill>
                    <a:schemeClr val="bg1"/>
                  </a:solidFill>
                  <a:latin typeface="Cambria Math" charset="0"/>
                  <a:ea typeface="Cambria Math"/>
                </a:rPr>
                <a:t>))/</a:t>
              </a:r>
              <a:r>
                <a:rPr lang="de-CH" sz="18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de-CH" sz="1800" i="0">
                  <a:solidFill>
                    <a:schemeClr val="bg1"/>
                  </a:solidFill>
                  <a:latin typeface="Cambria Math"/>
                  <a:ea typeface="Cambria Math"/>
                </a:rPr>
                <a:t>!</a:t>
              </a:r>
              <a:endParaRPr lang="en-US" sz="1800">
                <a:solidFill>
                  <a:schemeClr val="bg1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85" zoomScaleNormal="85" zoomScalePageLayoutView="85" workbookViewId="0">
      <selection activeCell="E20" sqref="E20"/>
    </sheetView>
  </sheetViews>
  <sheetFormatPr baseColWidth="10" defaultRowHeight="15" x14ac:dyDescent="0.2"/>
  <cols>
    <col min="1" max="1" width="10.83203125" style="9"/>
    <col min="2" max="3" width="12" style="9" bestFit="1" customWidth="1"/>
    <col min="4" max="6" width="12" style="9" customWidth="1"/>
    <col min="7" max="7" width="12" style="9" bestFit="1" customWidth="1"/>
    <col min="8" max="8" width="3.83203125" style="7" customWidth="1"/>
    <col min="9" max="14" width="10.83203125" style="9"/>
    <col min="15" max="15" width="12.5" style="9" bestFit="1" customWidth="1"/>
    <col min="16" max="16384" width="10.83203125" style="9"/>
  </cols>
  <sheetData>
    <row r="1" spans="1:16" x14ac:dyDescent="0.2">
      <c r="A1" s="9" t="s">
        <v>0</v>
      </c>
      <c r="B1" s="9">
        <f>E1</f>
        <v>9.1415525114155258</v>
      </c>
      <c r="D1" s="7" t="s">
        <v>0</v>
      </c>
      <c r="E1" s="10">
        <f>G2/E2</f>
        <v>9.1415525114155258</v>
      </c>
      <c r="F1" s="9" t="s">
        <v>7</v>
      </c>
      <c r="H1" s="5"/>
    </row>
    <row r="2" spans="1:16" x14ac:dyDescent="0.2">
      <c r="D2" s="6" t="s">
        <v>6</v>
      </c>
      <c r="E2" s="10">
        <f>SUM(E7:E108)</f>
        <v>219</v>
      </c>
      <c r="F2" s="10">
        <f t="shared" ref="F2:G2" si="0">SUM(F7:F108)</f>
        <v>1</v>
      </c>
      <c r="G2" s="10">
        <f t="shared" si="0"/>
        <v>2002</v>
      </c>
      <c r="H2" s="5"/>
    </row>
    <row r="3" spans="1:16" x14ac:dyDescent="0.2">
      <c r="D3" s="7"/>
      <c r="E3" s="10"/>
      <c r="F3" s="10"/>
      <c r="G3" s="10"/>
      <c r="H3" s="5"/>
    </row>
    <row r="4" spans="1:16" x14ac:dyDescent="0.2">
      <c r="A4" s="1" t="s">
        <v>1</v>
      </c>
      <c r="B4" s="1" t="s">
        <v>13</v>
      </c>
      <c r="D4" s="7"/>
      <c r="E4" s="11"/>
      <c r="F4" s="10"/>
      <c r="G4" s="11"/>
      <c r="H4" s="5"/>
    </row>
    <row r="5" spans="1:16" x14ac:dyDescent="0.2">
      <c r="B5" s="1" t="s">
        <v>4</v>
      </c>
      <c r="C5" s="1" t="s">
        <v>5</v>
      </c>
      <c r="D5" s="7"/>
      <c r="E5" s="11" t="s">
        <v>8</v>
      </c>
      <c r="F5" s="11" t="s">
        <v>10</v>
      </c>
      <c r="G5" s="11" t="s">
        <v>12</v>
      </c>
      <c r="H5" s="5"/>
      <c r="O5" s="1"/>
    </row>
    <row r="6" spans="1:16" x14ac:dyDescent="0.2">
      <c r="A6" s="1" t="s">
        <v>2</v>
      </c>
      <c r="B6" s="4" t="s">
        <v>3</v>
      </c>
      <c r="C6" s="3" t="s">
        <v>3</v>
      </c>
      <c r="D6" s="12"/>
      <c r="E6" s="11" t="s">
        <v>9</v>
      </c>
      <c r="F6" s="11" t="s">
        <v>4</v>
      </c>
      <c r="G6" s="11" t="s">
        <v>11</v>
      </c>
      <c r="H6" s="8" t="s">
        <v>2</v>
      </c>
      <c r="N6" s="1"/>
      <c r="O6" s="2"/>
      <c r="P6" s="3"/>
    </row>
    <row r="7" spans="1:16" x14ac:dyDescent="0.2">
      <c r="A7" s="9">
        <v>0</v>
      </c>
      <c r="B7" s="9">
        <f t="shared" ref="B7:B39" si="1">_xlfn.POISSON.DIST(A7,$B$1,0)</f>
        <v>1.0712089393789386E-4</v>
      </c>
      <c r="C7" s="9">
        <f t="shared" ref="C7:C39" si="2">_xlfn.POISSON.DIST(A7,$B$1,1)</f>
        <v>1.0712089393789386E-4</v>
      </c>
      <c r="F7" s="10">
        <f>E7/$E$2</f>
        <v>0</v>
      </c>
      <c r="G7" s="10">
        <f t="shared" ref="G7:G39" si="3">E7*A7</f>
        <v>0</v>
      </c>
      <c r="H7" s="5">
        <v>0</v>
      </c>
    </row>
    <row r="8" spans="1:16" x14ac:dyDescent="0.2">
      <c r="A8" s="9">
        <v>1</v>
      </c>
      <c r="B8" s="9">
        <f t="shared" si="1"/>
        <v>9.7925127700302988E-4</v>
      </c>
      <c r="C8" s="9">
        <f t="shared" si="2"/>
        <v>1.0863721709409237E-3</v>
      </c>
      <c r="E8" s="9">
        <v>2</v>
      </c>
      <c r="F8" s="10">
        <f t="shared" ref="F8:F39" si="4">E8/$E$2</f>
        <v>9.1324200913242004E-3</v>
      </c>
      <c r="G8" s="10">
        <f t="shared" si="3"/>
        <v>2</v>
      </c>
      <c r="H8" s="5">
        <v>1</v>
      </c>
    </row>
    <row r="9" spans="1:16" x14ac:dyDescent="0.2">
      <c r="A9" s="9">
        <v>2</v>
      </c>
      <c r="B9" s="9">
        <f t="shared" si="1"/>
        <v>4.4759384852969576E-3</v>
      </c>
      <c r="C9" s="9">
        <f t="shared" si="2"/>
        <v>5.5623106562378774E-3</v>
      </c>
      <c r="E9" s="9">
        <v>4</v>
      </c>
      <c r="F9" s="10">
        <f t="shared" si="4"/>
        <v>1.8264840182648401E-2</v>
      </c>
      <c r="G9" s="10">
        <f t="shared" si="3"/>
        <v>8</v>
      </c>
      <c r="H9" s="5">
        <v>2</v>
      </c>
    </row>
    <row r="10" spans="1:16" x14ac:dyDescent="0.2">
      <c r="A10" s="9">
        <v>3</v>
      </c>
      <c r="B10" s="9">
        <f t="shared" si="1"/>
        <v>1.3639008900402594E-2</v>
      </c>
      <c r="C10" s="9">
        <f t="shared" si="2"/>
        <v>1.9201319556640468E-2</v>
      </c>
      <c r="E10" s="9">
        <v>6</v>
      </c>
      <c r="F10" s="10">
        <f t="shared" si="4"/>
        <v>2.7397260273972601E-2</v>
      </c>
      <c r="G10" s="10">
        <f t="shared" si="3"/>
        <v>18</v>
      </c>
      <c r="H10" s="5">
        <v>3</v>
      </c>
    </row>
    <row r="11" spans="1:16" x14ac:dyDescent="0.2">
      <c r="A11" s="9">
        <v>4</v>
      </c>
      <c r="B11" s="9">
        <f t="shared" si="1"/>
        <v>3.1170429016673523E-2</v>
      </c>
      <c r="C11" s="9">
        <f t="shared" si="2"/>
        <v>5.0371748573313967E-2</v>
      </c>
      <c r="E11" s="9">
        <v>7</v>
      </c>
      <c r="F11" s="10">
        <f t="shared" si="4"/>
        <v>3.1963470319634701E-2</v>
      </c>
      <c r="G11" s="10">
        <f t="shared" si="3"/>
        <v>28</v>
      </c>
      <c r="H11" s="5">
        <v>4</v>
      </c>
    </row>
    <row r="12" spans="1:16" x14ac:dyDescent="0.2">
      <c r="A12" s="9">
        <v>5</v>
      </c>
      <c r="B12" s="9">
        <f t="shared" si="1"/>
        <v>5.6989222731854222E-2</v>
      </c>
      <c r="C12" s="9">
        <f t="shared" si="2"/>
        <v>0.10736097130516817</v>
      </c>
      <c r="E12" s="9">
        <v>10</v>
      </c>
      <c r="F12" s="10">
        <f t="shared" si="4"/>
        <v>4.5662100456621002E-2</v>
      </c>
      <c r="G12" s="10">
        <f t="shared" si="3"/>
        <v>50</v>
      </c>
      <c r="H12" s="5">
        <v>5</v>
      </c>
    </row>
    <row r="13" spans="1:16" x14ac:dyDescent="0.2">
      <c r="A13" s="9">
        <v>6</v>
      </c>
      <c r="B13" s="9">
        <f t="shared" si="1"/>
        <v>8.6828328698000098E-2</v>
      </c>
      <c r="C13" s="9">
        <f t="shared" si="2"/>
        <v>0.19418930000316825</v>
      </c>
      <c r="E13" s="9">
        <v>17</v>
      </c>
      <c r="F13" s="10">
        <f t="shared" si="4"/>
        <v>7.7625570776255703E-2</v>
      </c>
      <c r="G13" s="10">
        <f t="shared" si="3"/>
        <v>102</v>
      </c>
      <c r="H13" s="5">
        <v>6</v>
      </c>
    </row>
    <row r="14" spans="1:16" x14ac:dyDescent="0.2">
      <c r="A14" s="9">
        <v>7</v>
      </c>
      <c r="B14" s="9">
        <f t="shared" si="1"/>
        <v>0.11339224661017368</v>
      </c>
      <c r="C14" s="9">
        <f t="shared" si="2"/>
        <v>0.30758154661334197</v>
      </c>
      <c r="E14" s="9">
        <v>26</v>
      </c>
      <c r="F14" s="10">
        <f t="shared" si="4"/>
        <v>0.11872146118721461</v>
      </c>
      <c r="G14" s="10">
        <f t="shared" si="3"/>
        <v>182</v>
      </c>
      <c r="H14" s="5">
        <v>7</v>
      </c>
    </row>
    <row r="15" spans="1:16" x14ac:dyDescent="0.2">
      <c r="A15" s="9">
        <v>8</v>
      </c>
      <c r="B15" s="9">
        <f t="shared" si="1"/>
        <v>0.12957264709678523</v>
      </c>
      <c r="C15" s="9">
        <f t="shared" si="2"/>
        <v>0.43715419371012709</v>
      </c>
      <c r="E15" s="9">
        <v>28</v>
      </c>
      <c r="F15" s="10">
        <f t="shared" si="4"/>
        <v>0.12785388127853881</v>
      </c>
      <c r="G15" s="10">
        <f t="shared" si="3"/>
        <v>224</v>
      </c>
      <c r="H15" s="5">
        <v>8</v>
      </c>
    </row>
    <row r="16" spans="1:16" x14ac:dyDescent="0.2">
      <c r="A16" s="9">
        <v>9</v>
      </c>
      <c r="B16" s="9">
        <f t="shared" si="1"/>
        <v>0.13161057305315274</v>
      </c>
      <c r="C16" s="9">
        <f t="shared" si="2"/>
        <v>0.56876476676328003</v>
      </c>
      <c r="E16" s="9">
        <v>23</v>
      </c>
      <c r="F16" s="10">
        <f t="shared" si="4"/>
        <v>0.1050228310502283</v>
      </c>
      <c r="G16" s="10">
        <f t="shared" si="3"/>
        <v>207</v>
      </c>
      <c r="H16" s="5">
        <v>9</v>
      </c>
    </row>
    <row r="17" spans="1:8" x14ac:dyDescent="0.2">
      <c r="A17" s="9">
        <v>10</v>
      </c>
      <c r="B17" s="9">
        <f t="shared" si="1"/>
        <v>0.12031249646228849</v>
      </c>
      <c r="C17" s="9">
        <f t="shared" si="2"/>
        <v>0.68907726322556839</v>
      </c>
      <c r="E17" s="9">
        <v>22</v>
      </c>
      <c r="F17" s="10">
        <f t="shared" si="4"/>
        <v>0.1004566210045662</v>
      </c>
      <c r="G17" s="10">
        <f t="shared" si="3"/>
        <v>220</v>
      </c>
      <c r="H17" s="5">
        <v>10</v>
      </c>
    </row>
    <row r="18" spans="1:8" x14ac:dyDescent="0.2">
      <c r="A18" s="9">
        <v>11</v>
      </c>
      <c r="B18" s="9">
        <f t="shared" si="1"/>
        <v>9.9985727653591316E-2</v>
      </c>
      <c r="C18" s="9">
        <f t="shared" si="2"/>
        <v>0.78906299087915965</v>
      </c>
      <c r="E18" s="9">
        <v>21</v>
      </c>
      <c r="F18" s="10">
        <f t="shared" si="4"/>
        <v>9.5890410958904104E-2</v>
      </c>
      <c r="G18" s="10">
        <f t="shared" si="3"/>
        <v>231</v>
      </c>
      <c r="H18" s="5">
        <v>11</v>
      </c>
    </row>
    <row r="19" spans="1:8" x14ac:dyDescent="0.2">
      <c r="A19" s="9">
        <v>12</v>
      </c>
      <c r="B19" s="9">
        <f t="shared" si="1"/>
        <v>7.6168731644783078E-2</v>
      </c>
      <c r="C19" s="9">
        <f t="shared" si="2"/>
        <v>0.86523172252394265</v>
      </c>
      <c r="E19" s="9">
        <v>19</v>
      </c>
      <c r="F19" s="10">
        <f t="shared" si="4"/>
        <v>8.6757990867579904E-2</v>
      </c>
      <c r="G19" s="10">
        <f t="shared" si="3"/>
        <v>228</v>
      </c>
      <c r="H19" s="5">
        <v>12</v>
      </c>
    </row>
    <row r="20" spans="1:8" x14ac:dyDescent="0.2">
      <c r="A20" s="9">
        <v>13</v>
      </c>
      <c r="B20" s="9">
        <f t="shared" si="1"/>
        <v>5.3561573850669383E-2</v>
      </c>
      <c r="C20" s="9">
        <f t="shared" si="2"/>
        <v>0.91879329637461227</v>
      </c>
      <c r="E20" s="9">
        <v>11</v>
      </c>
      <c r="F20" s="10">
        <f t="shared" si="4"/>
        <v>5.0228310502283102E-2</v>
      </c>
      <c r="G20" s="10">
        <f t="shared" si="3"/>
        <v>143</v>
      </c>
      <c r="H20" s="5">
        <v>13</v>
      </c>
    </row>
    <row r="21" spans="1:8" x14ac:dyDescent="0.2">
      <c r="A21" s="9">
        <v>14</v>
      </c>
      <c r="B21" s="9">
        <f t="shared" si="1"/>
        <v>3.4973995710711012E-2</v>
      </c>
      <c r="C21" s="9">
        <f t="shared" si="2"/>
        <v>0.95376729208532329</v>
      </c>
      <c r="E21" s="9">
        <v>9</v>
      </c>
      <c r="F21" s="10">
        <f t="shared" si="4"/>
        <v>4.1095890410958902E-2</v>
      </c>
      <c r="G21" s="10">
        <f t="shared" si="3"/>
        <v>126</v>
      </c>
      <c r="H21" s="5">
        <v>14</v>
      </c>
    </row>
    <row r="22" spans="1:8" x14ac:dyDescent="0.2">
      <c r="A22" s="9">
        <v>15</v>
      </c>
      <c r="B22" s="9">
        <f t="shared" si="1"/>
        <v>2.131444122156578E-2</v>
      </c>
      <c r="C22" s="9">
        <f t="shared" si="2"/>
        <v>0.97508173330688896</v>
      </c>
      <c r="E22" s="9">
        <v>5</v>
      </c>
      <c r="F22" s="10">
        <f t="shared" si="4"/>
        <v>2.2831050228310501E-2</v>
      </c>
      <c r="G22" s="10">
        <f t="shared" si="3"/>
        <v>75</v>
      </c>
      <c r="H22" s="5">
        <v>15</v>
      </c>
    </row>
    <row r="23" spans="1:8" x14ac:dyDescent="0.2">
      <c r="A23" s="9">
        <v>16</v>
      </c>
      <c r="B23" s="9">
        <f t="shared" si="1"/>
        <v>1.2177942729901449E-2</v>
      </c>
      <c r="C23" s="9">
        <f t="shared" si="2"/>
        <v>0.98725967603679043</v>
      </c>
      <c r="E23" s="9">
        <v>3</v>
      </c>
      <c r="F23" s="10">
        <f t="shared" si="4"/>
        <v>1.3698630136986301E-2</v>
      </c>
      <c r="G23" s="10">
        <f t="shared" si="3"/>
        <v>48</v>
      </c>
      <c r="H23" s="5">
        <v>16</v>
      </c>
    </row>
    <row r="24" spans="1:8" x14ac:dyDescent="0.2">
      <c r="A24" s="9">
        <v>17</v>
      </c>
      <c r="B24" s="9">
        <f t="shared" si="1"/>
        <v>6.5485472321414754E-3</v>
      </c>
      <c r="C24" s="9">
        <f t="shared" si="2"/>
        <v>0.99380822326893192</v>
      </c>
      <c r="E24" s="9">
        <v>2</v>
      </c>
      <c r="F24" s="10">
        <f t="shared" si="4"/>
        <v>9.1324200913242004E-3</v>
      </c>
      <c r="G24" s="10">
        <f t="shared" si="3"/>
        <v>34</v>
      </c>
      <c r="H24" s="5">
        <v>17</v>
      </c>
    </row>
    <row r="25" spans="1:8" x14ac:dyDescent="0.2">
      <c r="A25" s="9">
        <v>18</v>
      </c>
      <c r="B25" s="9">
        <f t="shared" si="1"/>
        <v>3.3257715775614461E-3</v>
      </c>
      <c r="C25" s="9">
        <f t="shared" si="2"/>
        <v>0.99713399484649334</v>
      </c>
      <c r="E25" s="9">
        <v>2</v>
      </c>
      <c r="F25" s="10">
        <f t="shared" si="4"/>
        <v>9.1324200913242004E-3</v>
      </c>
      <c r="G25" s="10">
        <f t="shared" si="3"/>
        <v>36</v>
      </c>
      <c r="H25" s="5">
        <v>18</v>
      </c>
    </row>
    <row r="26" spans="1:8" x14ac:dyDescent="0.2">
      <c r="A26" s="9">
        <v>19</v>
      </c>
      <c r="B26" s="9">
        <f t="shared" si="1"/>
        <v>1.6001429219605926E-3</v>
      </c>
      <c r="C26" s="9">
        <f t="shared" si="2"/>
        <v>0.99873413776845399</v>
      </c>
      <c r="E26" s="9">
        <v>1</v>
      </c>
      <c r="F26" s="10">
        <f t="shared" si="4"/>
        <v>4.5662100456621002E-3</v>
      </c>
      <c r="G26" s="10">
        <f t="shared" si="3"/>
        <v>19</v>
      </c>
      <c r="H26" s="5">
        <v>19</v>
      </c>
    </row>
    <row r="27" spans="1:8" x14ac:dyDescent="0.2">
      <c r="A27" s="9">
        <v>20</v>
      </c>
      <c r="B27" s="9">
        <f t="shared" si="1"/>
        <v>7.3138952734362974E-4</v>
      </c>
      <c r="C27" s="9">
        <f t="shared" si="2"/>
        <v>0.99946552729579752</v>
      </c>
      <c r="F27" s="10">
        <f t="shared" si="4"/>
        <v>0</v>
      </c>
      <c r="G27" s="10">
        <f t="shared" si="3"/>
        <v>0</v>
      </c>
      <c r="H27" s="5">
        <v>20</v>
      </c>
    </row>
    <row r="28" spans="1:8" x14ac:dyDescent="0.2">
      <c r="A28" s="9">
        <v>21</v>
      </c>
      <c r="B28" s="9">
        <f t="shared" si="1"/>
        <v>3.1838265573862825E-4</v>
      </c>
      <c r="C28" s="9">
        <f t="shared" si="2"/>
        <v>0.99978390995153621</v>
      </c>
      <c r="E28" s="9">
        <v>1</v>
      </c>
      <c r="F28" s="10">
        <f t="shared" si="4"/>
        <v>4.5662100456621002E-3</v>
      </c>
      <c r="G28" s="10">
        <f t="shared" si="3"/>
        <v>21</v>
      </c>
      <c r="H28" s="5">
        <v>21</v>
      </c>
    </row>
    <row r="29" spans="1:8" x14ac:dyDescent="0.2">
      <c r="A29" s="9">
        <v>22</v>
      </c>
      <c r="B29" s="9">
        <f t="shared" si="1"/>
        <v>1.3229598937084506E-4</v>
      </c>
      <c r="C29" s="9">
        <f t="shared" si="2"/>
        <v>0.99991620594090702</v>
      </c>
      <c r="F29" s="10">
        <f t="shared" si="4"/>
        <v>0</v>
      </c>
      <c r="G29" s="10">
        <f t="shared" si="3"/>
        <v>0</v>
      </c>
      <c r="H29" s="5">
        <v>22</v>
      </c>
    </row>
    <row r="30" spans="1:8" x14ac:dyDescent="0.2">
      <c r="A30" s="9">
        <v>23</v>
      </c>
      <c r="B30" s="9">
        <f t="shared" si="1"/>
        <v>5.2582205821010902E-5</v>
      </c>
      <c r="C30" s="9">
        <f t="shared" si="2"/>
        <v>0.99996878814672807</v>
      </c>
      <c r="F30" s="10">
        <f t="shared" si="4"/>
        <v>0</v>
      </c>
      <c r="G30" s="10">
        <f t="shared" si="3"/>
        <v>0</v>
      </c>
      <c r="H30" s="5">
        <v>23</v>
      </c>
    </row>
    <row r="31" spans="1:8" x14ac:dyDescent="0.2">
      <c r="A31" s="9">
        <v>24</v>
      </c>
      <c r="B31" s="9">
        <f t="shared" si="1"/>
        <v>2.0028458153284556E-5</v>
      </c>
      <c r="C31" s="9">
        <f t="shared" si="2"/>
        <v>0.99998881660488137</v>
      </c>
      <c r="F31" s="10">
        <f t="shared" si="4"/>
        <v>0</v>
      </c>
      <c r="G31" s="10">
        <f t="shared" si="3"/>
        <v>0</v>
      </c>
      <c r="H31" s="5">
        <v>24</v>
      </c>
    </row>
    <row r="32" spans="1:8" x14ac:dyDescent="0.2">
      <c r="A32" s="9">
        <v>25</v>
      </c>
      <c r="B32" s="9">
        <f t="shared" si="1"/>
        <v>7.3236480772375795E-6</v>
      </c>
      <c r="C32" s="9">
        <f t="shared" si="2"/>
        <v>0.99999614025295858</v>
      </c>
      <c r="F32" s="10">
        <f t="shared" si="4"/>
        <v>0</v>
      </c>
      <c r="G32" s="10">
        <f t="shared" si="3"/>
        <v>0</v>
      </c>
      <c r="H32" s="5">
        <v>25</v>
      </c>
    </row>
    <row r="33" spans="1:8" x14ac:dyDescent="0.2">
      <c r="A33" s="9">
        <v>26</v>
      </c>
      <c r="B33" s="9">
        <f t="shared" si="1"/>
        <v>2.5749812874305616E-6</v>
      </c>
      <c r="C33" s="9">
        <f t="shared" si="2"/>
        <v>0.99999871523424599</v>
      </c>
      <c r="F33" s="10">
        <f t="shared" si="4"/>
        <v>0</v>
      </c>
      <c r="G33" s="10">
        <f t="shared" si="3"/>
        <v>0</v>
      </c>
      <c r="H33" s="5">
        <v>26</v>
      </c>
    </row>
    <row r="34" spans="1:8" x14ac:dyDescent="0.2">
      <c r="A34" s="9">
        <v>27</v>
      </c>
      <c r="B34" s="9">
        <f t="shared" si="1"/>
        <v>8.71826913146622E-7</v>
      </c>
      <c r="C34" s="9">
        <f t="shared" si="2"/>
        <v>0.9999995870611591</v>
      </c>
      <c r="F34" s="10">
        <f t="shared" si="4"/>
        <v>0</v>
      </c>
      <c r="G34" s="10">
        <f t="shared" si="3"/>
        <v>0</v>
      </c>
      <c r="H34" s="5">
        <v>27</v>
      </c>
    </row>
    <row r="35" spans="1:8" x14ac:dyDescent="0.2">
      <c r="A35" s="9">
        <v>28</v>
      </c>
      <c r="B35" s="9">
        <f t="shared" si="1"/>
        <v>2.846375538355403E-7</v>
      </c>
      <c r="C35" s="9">
        <f t="shared" si="2"/>
        <v>0.99999987169871307</v>
      </c>
      <c r="F35" s="10">
        <f t="shared" si="4"/>
        <v>0</v>
      </c>
      <c r="G35" s="10">
        <f t="shared" si="3"/>
        <v>0</v>
      </c>
      <c r="H35" s="5">
        <v>28</v>
      </c>
    </row>
    <row r="36" spans="1:8" x14ac:dyDescent="0.2">
      <c r="A36" s="9">
        <v>29</v>
      </c>
      <c r="B36" s="9">
        <f t="shared" si="1"/>
        <v>8.9725142934774897E-8</v>
      </c>
      <c r="C36" s="9">
        <f t="shared" si="2"/>
        <v>0.99999996142385594</v>
      </c>
      <c r="F36" s="10">
        <f t="shared" si="4"/>
        <v>0</v>
      </c>
      <c r="G36" s="10">
        <f t="shared" si="3"/>
        <v>0</v>
      </c>
      <c r="H36" s="5">
        <v>29</v>
      </c>
    </row>
    <row r="37" spans="1:8" x14ac:dyDescent="0.2">
      <c r="A37" s="9">
        <v>30</v>
      </c>
      <c r="B37" s="9">
        <f t="shared" si="1"/>
        <v>2.7340903524417029E-8</v>
      </c>
      <c r="C37" s="9">
        <f t="shared" si="2"/>
        <v>0.99999998876475948</v>
      </c>
      <c r="F37" s="10">
        <f t="shared" si="4"/>
        <v>0</v>
      </c>
      <c r="G37" s="10">
        <f t="shared" si="3"/>
        <v>0</v>
      </c>
      <c r="H37" s="5">
        <v>30</v>
      </c>
    </row>
    <row r="38" spans="1:8" x14ac:dyDescent="0.2">
      <c r="A38" s="9">
        <v>31</v>
      </c>
      <c r="B38" s="9">
        <f t="shared" si="1"/>
        <v>8.062525976709807E-9</v>
      </c>
      <c r="C38" s="9">
        <f t="shared" si="2"/>
        <v>0.99999999682728546</v>
      </c>
      <c r="F38" s="10">
        <f t="shared" si="4"/>
        <v>0</v>
      </c>
      <c r="G38" s="10">
        <f t="shared" si="3"/>
        <v>0</v>
      </c>
      <c r="H38" s="5">
        <v>31</v>
      </c>
    </row>
    <row r="39" spans="1:8" x14ac:dyDescent="0.2">
      <c r="A39" s="9">
        <v>32</v>
      </c>
      <c r="B39" s="9">
        <f t="shared" si="1"/>
        <v>2.3032501434607559E-9</v>
      </c>
      <c r="C39" s="9">
        <f t="shared" si="2"/>
        <v>0.9999999991305355</v>
      </c>
      <c r="F39" s="10">
        <f t="shared" si="4"/>
        <v>0</v>
      </c>
      <c r="G39" s="10">
        <f t="shared" si="3"/>
        <v>0</v>
      </c>
      <c r="H39" s="5">
        <v>32</v>
      </c>
    </row>
    <row r="40" spans="1:8" s="7" customFormat="1" x14ac:dyDescent="0.2"/>
    <row r="41" spans="1:8" s="7" customFormat="1" x14ac:dyDescent="0.2"/>
    <row r="42" spans="1:8" s="7" customFormat="1" x14ac:dyDescent="0.2"/>
    <row r="43" spans="1:8" s="7" customFormat="1" x14ac:dyDescent="0.2"/>
    <row r="44" spans="1:8" s="7" customFormat="1" x14ac:dyDescent="0.2"/>
    <row r="45" spans="1:8" s="7" customFormat="1" x14ac:dyDescent="0.2"/>
    <row r="46" spans="1:8" s="7" customFormat="1" x14ac:dyDescent="0.2"/>
    <row r="47" spans="1:8" s="7" customFormat="1" x14ac:dyDescent="0.2"/>
    <row r="48" spans="1:8" s="7" customFormat="1" x14ac:dyDescent="0.2"/>
    <row r="49" s="7" customFormat="1" x14ac:dyDescent="0.2"/>
    <row r="50" s="7" customFormat="1" x14ac:dyDescent="0.2"/>
    <row r="51" s="7" customFormat="1" x14ac:dyDescent="0.2"/>
    <row r="52" s="7" customFormat="1" x14ac:dyDescent="0.2"/>
    <row r="53" s="7" customFormat="1" x14ac:dyDescent="0.2"/>
    <row r="54" s="7" customFormat="1" x14ac:dyDescent="0.2"/>
    <row r="55" s="7" customFormat="1" x14ac:dyDescent="0.2"/>
    <row r="56" s="7" customFormat="1" x14ac:dyDescent="0.2"/>
    <row r="57" s="7" customFormat="1" x14ac:dyDescent="0.2"/>
    <row r="58" s="7" customFormat="1" x14ac:dyDescent="0.2"/>
    <row r="59" s="7" customFormat="1" x14ac:dyDescent="0.2"/>
    <row r="60" s="7" customFormat="1" x14ac:dyDescent="0.2"/>
    <row r="61" s="7" customFormat="1" x14ac:dyDescent="0.2"/>
    <row r="62" s="7" customFormat="1" x14ac:dyDescent="0.2"/>
    <row r="63" s="7" customFormat="1" x14ac:dyDescent="0.2"/>
    <row r="64" s="7" customFormat="1" x14ac:dyDescent="0.2"/>
    <row r="65" s="7" customFormat="1" x14ac:dyDescent="0.2"/>
    <row r="66" s="7" customFormat="1" x14ac:dyDescent="0.2"/>
    <row r="67" s="7" customFormat="1" x14ac:dyDescent="0.2"/>
    <row r="68" s="7" customFormat="1" x14ac:dyDescent="0.2"/>
    <row r="69" s="7" customFormat="1" x14ac:dyDescent="0.2"/>
    <row r="70" s="7" customFormat="1" x14ac:dyDescent="0.2"/>
    <row r="71" s="7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pans="4:7" s="7" customFormat="1" x14ac:dyDescent="0.2"/>
    <row r="98" spans="4:7" s="7" customFormat="1" x14ac:dyDescent="0.2"/>
    <row r="99" spans="4:7" s="7" customFormat="1" x14ac:dyDescent="0.2"/>
    <row r="100" spans="4:7" s="7" customFormat="1" x14ac:dyDescent="0.2"/>
    <row r="101" spans="4:7" s="7" customFormat="1" x14ac:dyDescent="0.2"/>
    <row r="102" spans="4:7" s="7" customFormat="1" x14ac:dyDescent="0.2"/>
    <row r="103" spans="4:7" s="7" customFormat="1" x14ac:dyDescent="0.2"/>
    <row r="104" spans="4:7" s="7" customFormat="1" x14ac:dyDescent="0.2"/>
    <row r="105" spans="4:7" s="7" customFormat="1" x14ac:dyDescent="0.2"/>
    <row r="106" spans="4:7" s="7" customFormat="1" x14ac:dyDescent="0.2"/>
    <row r="107" spans="4:7" s="7" customFormat="1" x14ac:dyDescent="0.2"/>
    <row r="108" spans="4:7" s="7" customFormat="1" x14ac:dyDescent="0.2"/>
    <row r="111" spans="4:7" x14ac:dyDescent="0.2">
      <c r="D111" s="7"/>
      <c r="E111" s="7"/>
      <c r="F111" s="7"/>
      <c r="G111" s="7"/>
    </row>
    <row r="112" spans="4:7" x14ac:dyDescent="0.2">
      <c r="D112" s="7"/>
      <c r="E112" s="7"/>
      <c r="F112" s="7"/>
      <c r="G112" s="7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zoomScale="85" zoomScaleNormal="85" zoomScalePageLayoutView="85" workbookViewId="0">
      <selection activeCell="E8" sqref="E8"/>
    </sheetView>
  </sheetViews>
  <sheetFormatPr baseColWidth="10" defaultRowHeight="15" x14ac:dyDescent="0.2"/>
  <cols>
    <col min="1" max="1" width="10.83203125" style="9"/>
    <col min="2" max="3" width="12" style="9" bestFit="1" customWidth="1"/>
    <col min="4" max="6" width="12" style="9" customWidth="1"/>
    <col min="7" max="7" width="12" style="9" bestFit="1" customWidth="1"/>
    <col min="8" max="8" width="3.83203125" style="7" customWidth="1"/>
    <col min="9" max="14" width="10.83203125" style="9"/>
    <col min="15" max="15" width="12.5" style="9" bestFit="1" customWidth="1"/>
    <col min="16" max="16384" width="10.83203125" style="9"/>
  </cols>
  <sheetData>
    <row r="1" spans="1:16" x14ac:dyDescent="0.2">
      <c r="A1" s="9" t="s">
        <v>0</v>
      </c>
      <c r="B1" s="9">
        <f>E1</f>
        <v>9.2311827956989241</v>
      </c>
      <c r="D1" s="7" t="s">
        <v>0</v>
      </c>
      <c r="E1" s="10">
        <f>G2/E2</f>
        <v>9.2311827956989241</v>
      </c>
      <c r="F1" s="9" t="s">
        <v>7</v>
      </c>
      <c r="H1" s="5"/>
    </row>
    <row r="2" spans="1:16" x14ac:dyDescent="0.2">
      <c r="D2" s="6" t="s">
        <v>6</v>
      </c>
      <c r="E2" s="10">
        <f>SUM(E7:E108)</f>
        <v>186</v>
      </c>
      <c r="F2" s="10">
        <f t="shared" ref="F2:G2" si="0">SUM(F7:F108)</f>
        <v>0.99999999999999978</v>
      </c>
      <c r="G2" s="10">
        <f t="shared" si="0"/>
        <v>1717</v>
      </c>
      <c r="H2" s="5"/>
    </row>
    <row r="3" spans="1:16" x14ac:dyDescent="0.2">
      <c r="D3" s="7"/>
      <c r="E3" s="10"/>
      <c r="F3" s="10"/>
      <c r="G3" s="10"/>
      <c r="H3" s="5"/>
    </row>
    <row r="4" spans="1:16" x14ac:dyDescent="0.2">
      <c r="A4" s="1" t="s">
        <v>1</v>
      </c>
      <c r="B4" s="1" t="s">
        <v>13</v>
      </c>
      <c r="D4" s="7"/>
      <c r="E4" s="11"/>
      <c r="F4" s="10"/>
      <c r="G4" s="11"/>
      <c r="H4" s="5"/>
    </row>
    <row r="5" spans="1:16" x14ac:dyDescent="0.2">
      <c r="B5" s="1" t="s">
        <v>4</v>
      </c>
      <c r="C5" s="1" t="s">
        <v>5</v>
      </c>
      <c r="D5" s="7"/>
      <c r="E5" s="11" t="s">
        <v>8</v>
      </c>
      <c r="F5" s="11" t="s">
        <v>10</v>
      </c>
      <c r="G5" s="11" t="s">
        <v>12</v>
      </c>
      <c r="H5" s="5"/>
      <c r="O5" s="1"/>
    </row>
    <row r="6" spans="1:16" x14ac:dyDescent="0.2">
      <c r="A6" s="1" t="s">
        <v>2</v>
      </c>
      <c r="B6" s="4" t="s">
        <v>3</v>
      </c>
      <c r="C6" s="3" t="s">
        <v>3</v>
      </c>
      <c r="D6" s="12"/>
      <c r="E6" s="11" t="s">
        <v>9</v>
      </c>
      <c r="F6" s="11" t="s">
        <v>4</v>
      </c>
      <c r="G6" s="11" t="s">
        <v>11</v>
      </c>
      <c r="H6" s="8" t="s">
        <v>2</v>
      </c>
      <c r="N6" s="1"/>
      <c r="O6" s="2"/>
      <c r="P6" s="3"/>
    </row>
    <row r="7" spans="1:16" x14ac:dyDescent="0.2">
      <c r="A7" s="9">
        <v>0</v>
      </c>
      <c r="B7" s="9">
        <f t="shared" ref="B7:B39" si="1">_xlfn.POISSON.DIST(A7,$B$1,0)</f>
        <v>9.7937327840629814E-5</v>
      </c>
      <c r="C7" s="9">
        <f t="shared" ref="C7:C39" si="2">_xlfn.POISSON.DIST(A7,$B$1,1)</f>
        <v>9.7937327840629814E-5</v>
      </c>
      <c r="F7" s="10">
        <f>E7/$E$2</f>
        <v>0</v>
      </c>
      <c r="G7" s="10">
        <f t="shared" ref="G7:G39" si="3">E7*A7</f>
        <v>0</v>
      </c>
      <c r="H7" s="5">
        <v>0</v>
      </c>
    </row>
    <row r="8" spans="1:16" x14ac:dyDescent="0.2">
      <c r="A8" s="9">
        <v>1</v>
      </c>
      <c r="B8" s="9">
        <f t="shared" si="1"/>
        <v>9.0407737581914716E-4</v>
      </c>
      <c r="C8" s="9">
        <f t="shared" si="2"/>
        <v>1.002014703659777E-3</v>
      </c>
      <c r="F8" s="10">
        <f t="shared" ref="F8:F39" si="4">E8/$E$2</f>
        <v>0</v>
      </c>
      <c r="G8" s="10">
        <f t="shared" si="3"/>
        <v>0</v>
      </c>
      <c r="H8" s="5">
        <v>1</v>
      </c>
    </row>
    <row r="9" spans="1:16" x14ac:dyDescent="0.2">
      <c r="A9" s="9">
        <v>2</v>
      </c>
      <c r="B9" s="9">
        <f t="shared" si="1"/>
        <v>4.1728517588211726E-3</v>
      </c>
      <c r="C9" s="9">
        <f t="shared" si="2"/>
        <v>5.1748664624809478E-3</v>
      </c>
      <c r="E9" s="9">
        <v>1</v>
      </c>
      <c r="F9" s="10">
        <f t="shared" si="4"/>
        <v>5.3763440860215058E-3</v>
      </c>
      <c r="G9" s="10">
        <f t="shared" si="3"/>
        <v>2</v>
      </c>
      <c r="H9" s="5">
        <v>2</v>
      </c>
    </row>
    <row r="10" spans="1:16" x14ac:dyDescent="0.2">
      <c r="A10" s="9">
        <v>3</v>
      </c>
      <c r="B10" s="9">
        <f t="shared" si="1"/>
        <v>1.2840119121677337E-2</v>
      </c>
      <c r="C10" s="9">
        <f t="shared" si="2"/>
        <v>1.8014985584158278E-2</v>
      </c>
      <c r="E10" s="9">
        <v>3</v>
      </c>
      <c r="F10" s="10">
        <f t="shared" si="4"/>
        <v>1.6129032258064516E-2</v>
      </c>
      <c r="G10" s="10">
        <f t="shared" si="3"/>
        <v>9</v>
      </c>
      <c r="H10" s="5">
        <v>3</v>
      </c>
    </row>
    <row r="11" spans="1:16" x14ac:dyDescent="0.2">
      <c r="A11" s="9">
        <v>4</v>
      </c>
      <c r="B11" s="9">
        <f t="shared" si="1"/>
        <v>2.9632371682688147E-2</v>
      </c>
      <c r="C11" s="9">
        <f t="shared" si="2"/>
        <v>4.7647357266846414E-2</v>
      </c>
      <c r="E11" s="9">
        <v>7</v>
      </c>
      <c r="F11" s="10">
        <f t="shared" si="4"/>
        <v>3.7634408602150539E-2</v>
      </c>
      <c r="G11" s="10">
        <f t="shared" si="3"/>
        <v>28</v>
      </c>
      <c r="H11" s="5">
        <v>4</v>
      </c>
    </row>
    <row r="12" spans="1:16" x14ac:dyDescent="0.2">
      <c r="A12" s="9">
        <v>5</v>
      </c>
      <c r="B12" s="9">
        <f t="shared" si="1"/>
        <v>5.4708367934597331E-2</v>
      </c>
      <c r="C12" s="9">
        <f t="shared" si="2"/>
        <v>0.10235572520144376</v>
      </c>
      <c r="E12" s="9">
        <v>11</v>
      </c>
      <c r="F12" s="10">
        <f t="shared" si="4"/>
        <v>5.9139784946236562E-2</v>
      </c>
      <c r="G12" s="10">
        <f t="shared" si="3"/>
        <v>55</v>
      </c>
      <c r="H12" s="5">
        <v>5</v>
      </c>
    </row>
    <row r="13" spans="1:16" x14ac:dyDescent="0.2">
      <c r="A13" s="9">
        <v>6</v>
      </c>
      <c r="B13" s="9">
        <f t="shared" si="1"/>
        <v>8.4170490809770321E-2</v>
      </c>
      <c r="C13" s="9">
        <f t="shared" si="2"/>
        <v>0.186526216011214</v>
      </c>
      <c r="E13" s="9">
        <v>15</v>
      </c>
      <c r="F13" s="10">
        <f t="shared" si="4"/>
        <v>8.0645161290322578E-2</v>
      </c>
      <c r="G13" s="10">
        <f t="shared" si="3"/>
        <v>90</v>
      </c>
      <c r="H13" s="5">
        <v>6</v>
      </c>
    </row>
    <row r="14" spans="1:16" x14ac:dyDescent="0.2">
      <c r="A14" s="9">
        <v>7</v>
      </c>
      <c r="B14" s="9">
        <f t="shared" si="1"/>
        <v>0.1109990266669551</v>
      </c>
      <c r="C14" s="9">
        <f t="shared" si="2"/>
        <v>0.29752524267816916</v>
      </c>
      <c r="E14" s="9">
        <v>25</v>
      </c>
      <c r="F14" s="10">
        <f t="shared" si="4"/>
        <v>0.13440860215053763</v>
      </c>
      <c r="G14" s="10">
        <f t="shared" si="3"/>
        <v>175</v>
      </c>
      <c r="H14" s="5">
        <v>7</v>
      </c>
    </row>
    <row r="15" spans="1:16" x14ac:dyDescent="0.2">
      <c r="A15" s="9">
        <v>8</v>
      </c>
      <c r="B15" s="9">
        <f t="shared" si="1"/>
        <v>0.12808153816341528</v>
      </c>
      <c r="C15" s="9">
        <f t="shared" si="2"/>
        <v>0.42560678084158449</v>
      </c>
      <c r="E15" s="9">
        <v>21</v>
      </c>
      <c r="F15" s="10">
        <f t="shared" si="4"/>
        <v>0.11290322580645161</v>
      </c>
      <c r="G15" s="10">
        <f t="shared" si="3"/>
        <v>168</v>
      </c>
      <c r="H15" s="5">
        <v>8</v>
      </c>
    </row>
    <row r="16" spans="1:16" x14ac:dyDescent="0.2">
      <c r="A16" s="9">
        <v>9</v>
      </c>
      <c r="B16" s="9">
        <f t="shared" si="1"/>
        <v>0.13137156572675268</v>
      </c>
      <c r="C16" s="9">
        <f t="shared" si="2"/>
        <v>0.556978346568337</v>
      </c>
      <c r="E16" s="9">
        <v>22</v>
      </c>
      <c r="F16" s="10">
        <f t="shared" si="4"/>
        <v>0.11827956989247312</v>
      </c>
      <c r="G16" s="10">
        <f t="shared" si="3"/>
        <v>198</v>
      </c>
      <c r="H16" s="5">
        <v>9</v>
      </c>
    </row>
    <row r="17" spans="1:8" x14ac:dyDescent="0.2">
      <c r="A17" s="9">
        <v>10</v>
      </c>
      <c r="B17" s="9">
        <f t="shared" si="1"/>
        <v>0.12127149373808299</v>
      </c>
      <c r="C17" s="9">
        <f t="shared" si="2"/>
        <v>0.67824984030642022</v>
      </c>
      <c r="E17" s="9">
        <v>21</v>
      </c>
      <c r="F17" s="10">
        <f t="shared" si="4"/>
        <v>0.11290322580645161</v>
      </c>
      <c r="G17" s="10">
        <f t="shared" si="3"/>
        <v>210</v>
      </c>
      <c r="H17" s="5">
        <v>10</v>
      </c>
    </row>
    <row r="18" spans="1:8" x14ac:dyDescent="0.2">
      <c r="A18" s="9">
        <v>11</v>
      </c>
      <c r="B18" s="9">
        <f t="shared" si="1"/>
        <v>0.10177084787306374</v>
      </c>
      <c r="C18" s="9">
        <f t="shared" si="2"/>
        <v>0.78002068817948378</v>
      </c>
      <c r="E18" s="9">
        <v>17</v>
      </c>
      <c r="F18" s="10">
        <f t="shared" si="4"/>
        <v>9.1397849462365593E-2</v>
      </c>
      <c r="G18" s="10">
        <f t="shared" si="3"/>
        <v>187</v>
      </c>
      <c r="H18" s="5">
        <v>11</v>
      </c>
    </row>
    <row r="19" spans="1:8" x14ac:dyDescent="0.2">
      <c r="A19" s="9">
        <v>12</v>
      </c>
      <c r="B19" s="9">
        <f t="shared" si="1"/>
        <v>7.8288774999126579E-2</v>
      </c>
      <c r="C19" s="9">
        <f t="shared" si="2"/>
        <v>0.85830946317861045</v>
      </c>
      <c r="E19" s="9">
        <v>13</v>
      </c>
      <c r="F19" s="10">
        <f t="shared" si="4"/>
        <v>6.9892473118279563E-2</v>
      </c>
      <c r="G19" s="10">
        <f t="shared" si="3"/>
        <v>156</v>
      </c>
      <c r="H19" s="5">
        <v>12</v>
      </c>
    </row>
    <row r="20" spans="1:8" x14ac:dyDescent="0.2">
      <c r="A20" s="9">
        <v>13</v>
      </c>
      <c r="B20" s="9">
        <f t="shared" si="1"/>
        <v>5.5592153297560086E-2</v>
      </c>
      <c r="C20" s="9">
        <f t="shared" si="2"/>
        <v>0.91390161647617063</v>
      </c>
      <c r="E20" s="9">
        <v>12</v>
      </c>
      <c r="F20" s="10">
        <f t="shared" si="4"/>
        <v>6.4516129032258063E-2</v>
      </c>
      <c r="G20" s="10">
        <f t="shared" si="3"/>
        <v>156</v>
      </c>
      <c r="H20" s="5">
        <v>13</v>
      </c>
    </row>
    <row r="21" spans="1:8" x14ac:dyDescent="0.2">
      <c r="A21" s="9">
        <v>14</v>
      </c>
      <c r="B21" s="9">
        <f t="shared" si="1"/>
        <v>3.6655809221163835E-2</v>
      </c>
      <c r="C21" s="9">
        <f t="shared" si="2"/>
        <v>0.95055742569733437</v>
      </c>
      <c r="E21" s="9">
        <v>6</v>
      </c>
      <c r="F21" s="10">
        <f t="shared" si="4"/>
        <v>3.2258064516129031E-2</v>
      </c>
      <c r="G21" s="10">
        <f t="shared" si="3"/>
        <v>84</v>
      </c>
      <c r="H21" s="5">
        <v>14</v>
      </c>
    </row>
    <row r="22" spans="1:8" x14ac:dyDescent="0.2">
      <c r="A22" s="9">
        <v>15</v>
      </c>
      <c r="B22" s="9">
        <f t="shared" si="1"/>
        <v>2.255843169632198E-2</v>
      </c>
      <c r="C22" s="9">
        <f t="shared" si="2"/>
        <v>0.97311585739365636</v>
      </c>
      <c r="E22" s="9">
        <v>4</v>
      </c>
      <c r="F22" s="10">
        <f t="shared" si="4"/>
        <v>2.1505376344086023E-2</v>
      </c>
      <c r="G22" s="10">
        <f t="shared" si="3"/>
        <v>60</v>
      </c>
      <c r="H22" s="5">
        <v>15</v>
      </c>
    </row>
    <row r="23" spans="1:8" x14ac:dyDescent="0.2">
      <c r="A23" s="9">
        <v>16</v>
      </c>
      <c r="B23" s="9">
        <f t="shared" si="1"/>
        <v>1.3015062910814808E-2</v>
      </c>
      <c r="C23" s="9">
        <f t="shared" si="2"/>
        <v>0.98613092030447114</v>
      </c>
      <c r="E23" s="9">
        <v>3</v>
      </c>
      <c r="F23" s="10">
        <f t="shared" si="4"/>
        <v>1.6129032258064516E-2</v>
      </c>
      <c r="G23" s="10">
        <f t="shared" si="3"/>
        <v>48</v>
      </c>
      <c r="H23" s="5">
        <v>16</v>
      </c>
    </row>
    <row r="24" spans="1:8" x14ac:dyDescent="0.2">
      <c r="A24" s="9">
        <v>17</v>
      </c>
      <c r="B24" s="9">
        <f t="shared" si="1"/>
        <v>7.0673191074854579E-3</v>
      </c>
      <c r="C24" s="9">
        <f t="shared" si="2"/>
        <v>0.99319823941195662</v>
      </c>
      <c r="E24" s="9">
        <v>2</v>
      </c>
      <c r="F24" s="10">
        <f t="shared" si="4"/>
        <v>1.0752688172043012E-2</v>
      </c>
      <c r="G24" s="10">
        <f t="shared" si="3"/>
        <v>34</v>
      </c>
      <c r="H24" s="5">
        <v>17</v>
      </c>
    </row>
    <row r="25" spans="1:8" x14ac:dyDescent="0.2">
      <c r="A25" s="9">
        <v>18</v>
      </c>
      <c r="B25" s="9">
        <f t="shared" si="1"/>
        <v>3.624428586485224E-3</v>
      </c>
      <c r="C25" s="9">
        <f t="shared" si="2"/>
        <v>0.99682266799844177</v>
      </c>
      <c r="E25" s="9">
        <v>2</v>
      </c>
      <c r="F25" s="10">
        <f t="shared" si="4"/>
        <v>1.0752688172043012E-2</v>
      </c>
      <c r="G25" s="10">
        <f t="shared" si="3"/>
        <v>36</v>
      </c>
      <c r="H25" s="5">
        <v>18</v>
      </c>
    </row>
    <row r="26" spans="1:8" x14ac:dyDescent="0.2">
      <c r="A26" s="9">
        <v>19</v>
      </c>
      <c r="B26" s="9">
        <f t="shared" si="1"/>
        <v>1.7609348848316732E-3</v>
      </c>
      <c r="C26" s="9">
        <f t="shared" si="2"/>
        <v>0.99858360288327352</v>
      </c>
      <c r="F26" s="10">
        <f t="shared" si="4"/>
        <v>0</v>
      </c>
      <c r="G26" s="10">
        <f t="shared" si="3"/>
        <v>0</v>
      </c>
      <c r="H26" s="5">
        <v>19</v>
      </c>
    </row>
    <row r="27" spans="1:8" x14ac:dyDescent="0.2">
      <c r="A27" s="9">
        <v>20</v>
      </c>
      <c r="B27" s="9">
        <f t="shared" si="1"/>
        <v>8.127755906602095E-4</v>
      </c>
      <c r="C27" s="9">
        <f t="shared" si="2"/>
        <v>0.9993963784739337</v>
      </c>
      <c r="F27" s="10">
        <f t="shared" si="4"/>
        <v>0</v>
      </c>
      <c r="G27" s="10">
        <f t="shared" si="3"/>
        <v>0</v>
      </c>
      <c r="H27" s="5">
        <v>20</v>
      </c>
    </row>
    <row r="28" spans="1:8" x14ac:dyDescent="0.2">
      <c r="A28" s="9">
        <v>21</v>
      </c>
      <c r="B28" s="9">
        <f t="shared" si="1"/>
        <v>3.5728000234602666E-4</v>
      </c>
      <c r="C28" s="9">
        <f t="shared" si="2"/>
        <v>0.99975365847627973</v>
      </c>
      <c r="E28" s="9">
        <v>1</v>
      </c>
      <c r="F28" s="10">
        <f t="shared" si="4"/>
        <v>5.3763440860215058E-3</v>
      </c>
      <c r="G28" s="10">
        <f t="shared" si="3"/>
        <v>21</v>
      </c>
      <c r="H28" s="5">
        <v>21</v>
      </c>
    </row>
    <row r="29" spans="1:8" x14ac:dyDescent="0.2">
      <c r="A29" s="9">
        <v>22</v>
      </c>
      <c r="B29" s="9">
        <f t="shared" si="1"/>
        <v>1.4991440958654113E-4</v>
      </c>
      <c r="C29" s="9">
        <f t="shared" si="2"/>
        <v>0.99990357288586629</v>
      </c>
      <c r="F29" s="10">
        <f t="shared" si="4"/>
        <v>0</v>
      </c>
      <c r="G29" s="10">
        <f t="shared" si="3"/>
        <v>0</v>
      </c>
      <c r="H29" s="5">
        <v>22</v>
      </c>
    </row>
    <row r="30" spans="1:8" x14ac:dyDescent="0.2">
      <c r="A30" s="9">
        <v>23</v>
      </c>
      <c r="B30" s="9">
        <f t="shared" si="1"/>
        <v>6.0169013852288795E-5</v>
      </c>
      <c r="C30" s="9">
        <f t="shared" si="2"/>
        <v>0.99996374189971859</v>
      </c>
      <c r="F30" s="10">
        <f t="shared" si="4"/>
        <v>0</v>
      </c>
      <c r="G30" s="10">
        <f t="shared" si="3"/>
        <v>0</v>
      </c>
      <c r="H30" s="5">
        <v>23</v>
      </c>
    </row>
    <row r="31" spans="1:8" x14ac:dyDescent="0.2">
      <c r="A31" s="9">
        <v>24</v>
      </c>
      <c r="B31" s="9">
        <f t="shared" si="1"/>
        <v>2.3142965229475757E-5</v>
      </c>
      <c r="C31" s="9">
        <f t="shared" si="2"/>
        <v>0.99998688486494802</v>
      </c>
      <c r="F31" s="10">
        <f t="shared" si="4"/>
        <v>0</v>
      </c>
      <c r="G31" s="10">
        <f t="shared" si="3"/>
        <v>0</v>
      </c>
      <c r="H31" s="5">
        <v>24</v>
      </c>
    </row>
    <row r="32" spans="1:8" x14ac:dyDescent="0.2">
      <c r="A32" s="9">
        <v>25</v>
      </c>
      <c r="B32" s="9">
        <f t="shared" si="1"/>
        <v>8.5454776987117931E-6</v>
      </c>
      <c r="C32" s="9">
        <f t="shared" si="2"/>
        <v>0.99999543034264682</v>
      </c>
      <c r="F32" s="10">
        <f t="shared" si="4"/>
        <v>0</v>
      </c>
      <c r="G32" s="10">
        <f t="shared" si="3"/>
        <v>0</v>
      </c>
      <c r="H32" s="5">
        <v>25</v>
      </c>
    </row>
    <row r="33" spans="1:8" x14ac:dyDescent="0.2">
      <c r="A33" s="9">
        <v>26</v>
      </c>
      <c r="B33" s="9">
        <f t="shared" si="1"/>
        <v>3.034033335129901E-6</v>
      </c>
      <c r="C33" s="9">
        <f t="shared" si="2"/>
        <v>0.99999846437598183</v>
      </c>
      <c r="F33" s="10">
        <f t="shared" si="4"/>
        <v>0</v>
      </c>
      <c r="G33" s="10">
        <f t="shared" si="3"/>
        <v>0</v>
      </c>
      <c r="H33" s="5">
        <v>26</v>
      </c>
    </row>
    <row r="34" spans="1:8" x14ac:dyDescent="0.2">
      <c r="A34" s="9">
        <v>27</v>
      </c>
      <c r="B34" s="9">
        <f t="shared" si="1"/>
        <v>1.0373228268454907E-6</v>
      </c>
      <c r="C34" s="9">
        <f t="shared" si="2"/>
        <v>0.9999995016988088</v>
      </c>
      <c r="F34" s="10">
        <f t="shared" si="4"/>
        <v>0</v>
      </c>
      <c r="G34" s="10">
        <f t="shared" si="3"/>
        <v>0</v>
      </c>
      <c r="H34" s="5">
        <v>27</v>
      </c>
    </row>
    <row r="35" spans="1:8" x14ac:dyDescent="0.2">
      <c r="A35" s="9">
        <v>28</v>
      </c>
      <c r="B35" s="9">
        <f t="shared" si="1"/>
        <v>3.4198987974149486E-7</v>
      </c>
      <c r="C35" s="9">
        <f t="shared" si="2"/>
        <v>0.99999984368868855</v>
      </c>
      <c r="F35" s="10">
        <f t="shared" si="4"/>
        <v>0</v>
      </c>
      <c r="G35" s="10">
        <f t="shared" si="3"/>
        <v>0</v>
      </c>
      <c r="H35" s="5">
        <v>28</v>
      </c>
    </row>
    <row r="36" spans="1:8" x14ac:dyDescent="0.2">
      <c r="A36" s="9">
        <v>29</v>
      </c>
      <c r="B36" s="9">
        <f t="shared" si="1"/>
        <v>1.0886107221285629E-7</v>
      </c>
      <c r="C36" s="9">
        <f t="shared" si="2"/>
        <v>0.99999995254976071</v>
      </c>
      <c r="F36" s="10">
        <f t="shared" si="4"/>
        <v>0</v>
      </c>
      <c r="G36" s="10">
        <f t="shared" si="3"/>
        <v>0</v>
      </c>
      <c r="H36" s="5">
        <v>29</v>
      </c>
    </row>
    <row r="37" spans="1:8" x14ac:dyDescent="0.2">
      <c r="A37" s="9">
        <v>30</v>
      </c>
      <c r="B37" s="9">
        <f t="shared" si="1"/>
        <v>3.3497215231088228E-8</v>
      </c>
      <c r="C37" s="9">
        <f t="shared" si="2"/>
        <v>0.99999998604697593</v>
      </c>
      <c r="F37" s="10">
        <f t="shared" si="4"/>
        <v>0</v>
      </c>
      <c r="G37" s="10">
        <f t="shared" si="3"/>
        <v>0</v>
      </c>
      <c r="H37" s="5">
        <v>30</v>
      </c>
    </row>
    <row r="38" spans="1:8" x14ac:dyDescent="0.2">
      <c r="A38" s="9">
        <v>31</v>
      </c>
      <c r="B38" s="9">
        <f t="shared" si="1"/>
        <v>9.974803772420907E-9</v>
      </c>
      <c r="C38" s="9">
        <f t="shared" si="2"/>
        <v>0.99999999602177969</v>
      </c>
      <c r="F38" s="10">
        <f t="shared" si="4"/>
        <v>0</v>
      </c>
      <c r="G38" s="10">
        <f t="shared" si="3"/>
        <v>0</v>
      </c>
      <c r="H38" s="5">
        <v>31</v>
      </c>
    </row>
    <row r="39" spans="1:8" x14ac:dyDescent="0.2">
      <c r="A39" s="9">
        <v>32</v>
      </c>
      <c r="B39" s="9">
        <f t="shared" si="1"/>
        <v>2.8774761554513869E-9</v>
      </c>
      <c r="C39" s="9">
        <f t="shared" si="2"/>
        <v>0.99999999889925584</v>
      </c>
      <c r="F39" s="10">
        <f t="shared" si="4"/>
        <v>0</v>
      </c>
      <c r="G39" s="10">
        <f t="shared" si="3"/>
        <v>0</v>
      </c>
      <c r="H39" s="5">
        <v>32</v>
      </c>
    </row>
    <row r="40" spans="1:8" s="7" customFormat="1" x14ac:dyDescent="0.2"/>
    <row r="41" spans="1:8" s="7" customFormat="1" x14ac:dyDescent="0.2"/>
    <row r="42" spans="1:8" s="7" customFormat="1" x14ac:dyDescent="0.2"/>
    <row r="43" spans="1:8" s="7" customFormat="1" x14ac:dyDescent="0.2"/>
    <row r="44" spans="1:8" s="7" customFormat="1" x14ac:dyDescent="0.2"/>
    <row r="45" spans="1:8" s="7" customFormat="1" x14ac:dyDescent="0.2"/>
    <row r="46" spans="1:8" s="7" customFormat="1" x14ac:dyDescent="0.2"/>
    <row r="47" spans="1:8" s="7" customFormat="1" x14ac:dyDescent="0.2"/>
    <row r="48" spans="1:8" s="7" customFormat="1" x14ac:dyDescent="0.2"/>
    <row r="49" s="7" customFormat="1" x14ac:dyDescent="0.2"/>
    <row r="50" s="7" customFormat="1" x14ac:dyDescent="0.2"/>
    <row r="51" s="7" customFormat="1" x14ac:dyDescent="0.2"/>
    <row r="52" s="7" customFormat="1" x14ac:dyDescent="0.2"/>
    <row r="53" s="7" customFormat="1" x14ac:dyDescent="0.2"/>
    <row r="54" s="7" customFormat="1" x14ac:dyDescent="0.2"/>
    <row r="55" s="7" customFormat="1" x14ac:dyDescent="0.2"/>
    <row r="56" s="7" customFormat="1" x14ac:dyDescent="0.2"/>
    <row r="57" s="7" customFormat="1" x14ac:dyDescent="0.2"/>
    <row r="58" s="7" customFormat="1" x14ac:dyDescent="0.2"/>
    <row r="59" s="7" customFormat="1" x14ac:dyDescent="0.2"/>
    <row r="60" s="7" customFormat="1" x14ac:dyDescent="0.2"/>
    <row r="61" s="7" customFormat="1" x14ac:dyDescent="0.2"/>
    <row r="62" s="7" customFormat="1" x14ac:dyDescent="0.2"/>
    <row r="63" s="7" customFormat="1" x14ac:dyDescent="0.2"/>
    <row r="64" s="7" customFormat="1" x14ac:dyDescent="0.2"/>
    <row r="65" s="7" customFormat="1" x14ac:dyDescent="0.2"/>
    <row r="66" s="7" customFormat="1" x14ac:dyDescent="0.2"/>
    <row r="67" s="7" customFormat="1" x14ac:dyDescent="0.2"/>
    <row r="68" s="7" customFormat="1" x14ac:dyDescent="0.2"/>
    <row r="69" s="7" customFormat="1" x14ac:dyDescent="0.2"/>
    <row r="70" s="7" customFormat="1" x14ac:dyDescent="0.2"/>
    <row r="71" s="7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pans="4:7" s="7" customFormat="1" x14ac:dyDescent="0.2"/>
    <row r="98" spans="4:7" s="7" customFormat="1" x14ac:dyDescent="0.2"/>
    <row r="99" spans="4:7" s="7" customFormat="1" x14ac:dyDescent="0.2"/>
    <row r="100" spans="4:7" s="7" customFormat="1" x14ac:dyDescent="0.2"/>
    <row r="101" spans="4:7" s="7" customFormat="1" x14ac:dyDescent="0.2"/>
    <row r="102" spans="4:7" s="7" customFormat="1" x14ac:dyDescent="0.2"/>
    <row r="103" spans="4:7" s="7" customFormat="1" x14ac:dyDescent="0.2"/>
    <row r="104" spans="4:7" s="7" customFormat="1" x14ac:dyDescent="0.2"/>
    <row r="105" spans="4:7" s="7" customFormat="1" x14ac:dyDescent="0.2"/>
    <row r="106" spans="4:7" s="7" customFormat="1" x14ac:dyDescent="0.2"/>
    <row r="107" spans="4:7" s="7" customFormat="1" x14ac:dyDescent="0.2"/>
    <row r="108" spans="4:7" s="7" customFormat="1" x14ac:dyDescent="0.2"/>
    <row r="111" spans="4:7" x14ac:dyDescent="0.2">
      <c r="D111" s="7"/>
      <c r="E111" s="7"/>
      <c r="F111" s="7"/>
      <c r="G111" s="7"/>
    </row>
    <row r="112" spans="4:7" x14ac:dyDescent="0.2">
      <c r="D112" s="7"/>
      <c r="E112" s="7"/>
      <c r="F112" s="7"/>
      <c r="G112" s="7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Nagra Lab</vt:lpstr>
      <vt:lpstr>Nagra Lab (2)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Thomas HSLU T&amp;A</dc:creator>
  <cp:lastModifiedBy>Microsoft Office User</cp:lastModifiedBy>
  <dcterms:created xsi:type="dcterms:W3CDTF">2015-09-30T10:17:03Z</dcterms:created>
  <dcterms:modified xsi:type="dcterms:W3CDTF">2016-11-16T08:46:03Z</dcterms:modified>
</cp:coreProperties>
</file>