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wanath\Documents\2nd_semester\CC\PA#3\PA3\New folder\"/>
    </mc:Choice>
  </mc:AlternateContent>
  <bookViews>
    <workbookView xWindow="0" yWindow="0" windowWidth="23040" windowHeight="9372" activeTab="3"/>
  </bookViews>
  <sheets>
    <sheet name="Remote" sheetId="1" r:id="rId1"/>
    <sheet name="Local" sheetId="2" r:id="rId2"/>
    <sheet name="ThroughputGraph" sheetId="3" r:id="rId3"/>
    <sheet name="Efficiency" sheetId="4" r:id="rId4"/>
  </sheets>
  <calcPr calcId="152511" fullCalcOnLoad="1" iterateDelta="1E-4"/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E39" i="2"/>
  <c r="E38" i="2"/>
  <c r="E37" i="2"/>
  <c r="E36" i="2"/>
  <c r="E35" i="2"/>
  <c r="E32" i="2"/>
  <c r="E31" i="2"/>
  <c r="E30" i="2"/>
  <c r="E29" i="2"/>
  <c r="E28" i="2"/>
  <c r="G23" i="2"/>
  <c r="E23" i="2"/>
  <c r="F23" i="2" s="1"/>
  <c r="G22" i="2"/>
  <c r="F22" i="2"/>
  <c r="E22" i="2"/>
  <c r="G21" i="2"/>
  <c r="E21" i="2"/>
  <c r="F21" i="2" s="1"/>
  <c r="G20" i="2"/>
  <c r="E20" i="2"/>
  <c r="F20" i="2" s="1"/>
  <c r="G19" i="2"/>
  <c r="E19" i="2"/>
  <c r="F19" i="2" s="1"/>
  <c r="G15" i="2"/>
  <c r="F15" i="2"/>
  <c r="E15" i="2"/>
  <c r="G14" i="2"/>
  <c r="E14" i="2"/>
  <c r="F14" i="2" s="1"/>
  <c r="G13" i="2"/>
  <c r="E13" i="2"/>
  <c r="F13" i="2" s="1"/>
  <c r="G12" i="2"/>
  <c r="E12" i="2"/>
  <c r="F12" i="2" s="1"/>
  <c r="G11" i="2"/>
  <c r="F11" i="2"/>
  <c r="E11" i="2"/>
  <c r="G7" i="2"/>
  <c r="E7" i="2"/>
  <c r="F7" i="2" s="1"/>
  <c r="G6" i="2"/>
  <c r="E6" i="2"/>
  <c r="F6" i="2" s="1"/>
  <c r="G5" i="2"/>
  <c r="E5" i="2"/>
  <c r="F5" i="2" s="1"/>
  <c r="G4" i="2"/>
  <c r="F4" i="2"/>
  <c r="E4" i="2"/>
  <c r="G3" i="2"/>
  <c r="E3" i="2"/>
  <c r="F3" i="2" s="1"/>
  <c r="G23" i="1"/>
  <c r="E23" i="1"/>
  <c r="F23" i="1" s="1"/>
  <c r="G22" i="1"/>
  <c r="F22" i="1"/>
  <c r="E22" i="1"/>
  <c r="G21" i="1"/>
  <c r="F21" i="1"/>
  <c r="E21" i="1"/>
  <c r="G20" i="1"/>
  <c r="E20" i="1"/>
  <c r="F20" i="1" s="1"/>
  <c r="G19" i="1"/>
  <c r="E19" i="1"/>
  <c r="F19" i="1" s="1"/>
  <c r="G15" i="1"/>
  <c r="F15" i="1"/>
  <c r="E15" i="1"/>
  <c r="G14" i="1"/>
  <c r="F14" i="1"/>
  <c r="E14" i="1"/>
  <c r="G13" i="1"/>
  <c r="E13" i="1"/>
  <c r="F13" i="1" s="1"/>
  <c r="G12" i="1"/>
  <c r="E12" i="1"/>
  <c r="F12" i="1" s="1"/>
  <c r="G11" i="1"/>
  <c r="F11" i="1"/>
  <c r="E11" i="1"/>
  <c r="G7" i="1"/>
  <c r="F7" i="1"/>
  <c r="E7" i="1"/>
  <c r="G6" i="1"/>
  <c r="E6" i="1"/>
  <c r="F6" i="1" s="1"/>
  <c r="G5" i="1"/>
  <c r="E5" i="1"/>
  <c r="F5" i="1" s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<sst xmlns="http://schemas.openxmlformats.org/spreadsheetml/2006/main" count="92" uniqueCount="20">
  <si>
    <t>10 ms</t>
  </si>
  <si>
    <t>Workers</t>
  </si>
  <si>
    <t>Total Tasks</t>
  </si>
  <si>
    <t>Task</t>
  </si>
  <si>
    <t>Time Taken</t>
  </si>
  <si>
    <t>Ideal Time</t>
  </si>
  <si>
    <t>Efficiency</t>
  </si>
  <si>
    <t>Throughput</t>
  </si>
  <si>
    <t>sleep 0.01</t>
  </si>
  <si>
    <t>1 sec</t>
  </si>
  <si>
    <t>sleep 1</t>
  </si>
  <si>
    <t>10 sec</t>
  </si>
  <si>
    <t>sleep 10</t>
  </si>
  <si>
    <t>Worker Threads</t>
  </si>
  <si>
    <t>10k</t>
  </si>
  <si>
    <t>Sleep 0</t>
  </si>
  <si>
    <t>100k</t>
  </si>
  <si>
    <t>10ms Tasks</t>
  </si>
  <si>
    <t>1s tasks</t>
  </si>
  <si>
    <t>10s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</si>
</sst>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100k TasksThroughput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Lit>
              <c:formatCode>General</c:formatCode>
              <c:ptCount val="5"/>
              <c:pt idx="0">
                <c:v>810.64821391258874</c:v>
              </c:pt>
              <c:pt idx="1">
                <c:v>890.77343309209243</c:v>
              </c:pt>
              <c:pt idx="2">
                <c:v>843.45482684931892</c:v>
              </c:pt>
              <c:pt idx="3">
                <c:v>776.67286612706141</c:v>
              </c:pt>
              <c:pt idx="4">
                <c:v>712.44650742911017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20848"/>
        <c:axId val="286722416"/>
      </c:lineChart>
      <c:valAx>
        <c:axId val="2867224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Throughput (Tasks/sec)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20848"/>
        <c:crosses val="autoZero"/>
        <c:crossBetween val="between"/>
      </c:valAx>
      <c:catAx>
        <c:axId val="286720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2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10k Tasks Throughput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ThroughputGraph!$D$14:$D$14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ThroughputGraph!$C$15:$C$19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ThroughputGraph!$D$15:$D$19</c:f>
              <c:numCache>
                <c:formatCode>General</c:formatCode>
                <c:ptCount val="5"/>
                <c:pt idx="0">
                  <c:v>935.75236120656189</c:v>
                </c:pt>
                <c:pt idx="1">
                  <c:v>1065.5815358117356</c:v>
                </c:pt>
                <c:pt idx="2">
                  <c:v>1010.8259468939738</c:v>
                </c:pt>
                <c:pt idx="3">
                  <c:v>943.67407563152892</c:v>
                </c:pt>
                <c:pt idx="4">
                  <c:v>868.8562369803592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19280"/>
        <c:axId val="286725160"/>
      </c:lineChart>
      <c:valAx>
        <c:axId val="2867251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Throughput (Tasks/sec)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19280"/>
        <c:crosses val="autoZero"/>
        <c:crossBetween val="between"/>
      </c:valAx>
      <c:catAx>
        <c:axId val="2867192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251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Workers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ThroughputGraph!$D$38</c:f>
              <c:strCache>
                <c:ptCount val="1"/>
                <c:pt idx="0">
                  <c:v>10ms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ThroughputGraph!$C$39:$C$43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ThroughputGraph!$D$39:$D$43</c:f>
              <c:numCache>
                <c:formatCode>General</c:formatCode>
                <c:ptCount val="5"/>
                <c:pt idx="0">
                  <c:v>89.799914428718651</c:v>
                </c:pt>
                <c:pt idx="1">
                  <c:v>170.30222434188076</c:v>
                </c:pt>
                <c:pt idx="2">
                  <c:v>346.13373472149448</c:v>
                </c:pt>
                <c:pt idx="3">
                  <c:v>555.54522243756594</c:v>
                </c:pt>
                <c:pt idx="4">
                  <c:v>614.37163256061308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ThroughputGraph!$E$38</c:f>
              <c:strCache>
                <c:ptCount val="1"/>
                <c:pt idx="0">
                  <c:v>1s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ThroughputGraph!$C$39:$C$43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ThroughputGraph!$E$39:$E$43</c:f>
              <c:numCache>
                <c:formatCode>General</c:formatCode>
                <c:ptCount val="5"/>
                <c:pt idx="0">
                  <c:v>0.99755049655042383</c:v>
                </c:pt>
                <c:pt idx="1">
                  <c:v>1.9931044960775621</c:v>
                </c:pt>
                <c:pt idx="2">
                  <c:v>3.9861228638526485</c:v>
                </c:pt>
                <c:pt idx="3">
                  <c:v>7.9618162341227681</c:v>
                </c:pt>
                <c:pt idx="4">
                  <c:v>15.733862179560145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ThroughputGraph!$F$38</c:f>
              <c:strCache>
                <c:ptCount val="1"/>
                <c:pt idx="0">
                  <c:v>10s tasks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ThroughputGraph!$C$39:$C$43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ThroughputGraph!$F$39:$F$43</c:f>
              <c:numCache>
                <c:formatCode>General</c:formatCode>
                <c:ptCount val="5"/>
                <c:pt idx="0">
                  <c:v>9.9951363626478815E-2</c:v>
                </c:pt>
                <c:pt idx="1">
                  <c:v>0.1816980399704205</c:v>
                </c:pt>
                <c:pt idx="2">
                  <c:v>0.33304811902004927</c:v>
                </c:pt>
                <c:pt idx="3">
                  <c:v>0.66604214126876105</c:v>
                </c:pt>
                <c:pt idx="4">
                  <c:v>1.3308542839170825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6704"/>
        <c:axId val="377728664"/>
      </c:lineChart>
      <c:catAx>
        <c:axId val="3777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28664"/>
        <c:crosses val="autoZero"/>
        <c:auto val="1"/>
        <c:lblAlgn val="ctr"/>
        <c:lblOffset val="0"/>
        <c:noMultiLvlLbl val="0"/>
      </c:catAx>
      <c:valAx>
        <c:axId val="37772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Throughput(Tasks/sec)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</a:t>
            </a:r>
            <a:r>
              <a:rPr lang="en-US" baseline="0"/>
              <a:t> Workers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ThroughputGraph!$D$59</c:f>
              <c:strCache>
                <c:ptCount val="1"/>
                <c:pt idx="0">
                  <c:v>10ms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ThroughputGraph!$C$60:$C$64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ThroughputGraph!$D$60:$D$64</c:f>
              <c:numCache>
                <c:formatCode>General</c:formatCode>
                <c:ptCount val="5"/>
                <c:pt idx="0">
                  <c:v>6.6197021738232449</c:v>
                </c:pt>
                <c:pt idx="1">
                  <c:v>13.34915956597418</c:v>
                </c:pt>
                <c:pt idx="2">
                  <c:v>7.9309476008220479</c:v>
                </c:pt>
                <c:pt idx="3">
                  <c:v>6.1140076659707567</c:v>
                </c:pt>
                <c:pt idx="4">
                  <c:v>5.4991876106303268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ThroughputGraph!$E$59</c:f>
              <c:strCache>
                <c:ptCount val="1"/>
                <c:pt idx="0">
                  <c:v>1s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ThroughputGraph!$C$60:$C$64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ThroughputGraph!$E$60:$E$64</c:f>
              <c:numCache>
                <c:formatCode>General</c:formatCode>
                <c:ptCount val="5"/>
                <c:pt idx="0">
                  <c:v>0.86707833846530036</c:v>
                </c:pt>
                <c:pt idx="1">
                  <c:v>1.7411585347601275</c:v>
                </c:pt>
                <c:pt idx="2">
                  <c:v>3.4612437079150657</c:v>
                </c:pt>
                <c:pt idx="3">
                  <c:v>6.9645987944409846</c:v>
                </c:pt>
                <c:pt idx="4">
                  <c:v>10.971794322223655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ThroughputGraph!$F$59</c:f>
              <c:strCache>
                <c:ptCount val="1"/>
                <c:pt idx="0">
                  <c:v>10s tasks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ThroughputGraph!$C$60:$C$64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ThroughputGraph!$F$60:$F$64</c:f>
              <c:numCache>
                <c:formatCode>General</c:formatCode>
                <c:ptCount val="5"/>
                <c:pt idx="0">
                  <c:v>9.834119064120081E-2</c:v>
                </c:pt>
                <c:pt idx="1">
                  <c:v>0.19619680139419809</c:v>
                </c:pt>
                <c:pt idx="2">
                  <c:v>0.39225830441523435</c:v>
                </c:pt>
                <c:pt idx="3">
                  <c:v>0.78285405666270447</c:v>
                </c:pt>
                <c:pt idx="4">
                  <c:v>1.3061018280093661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418024"/>
        <c:axId val="341412928"/>
      </c:lineChart>
      <c:catAx>
        <c:axId val="34141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2928"/>
        <c:crosses val="autoZero"/>
        <c:auto val="1"/>
        <c:lblAlgn val="ctr"/>
        <c:lblOffset val="100"/>
        <c:noMultiLvlLbl val="0"/>
      </c:catAx>
      <c:valAx>
        <c:axId val="34141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(Tasks/sec)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Local workers Efficiency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Efficiency!$C$3:$C$3</c:f>
              <c:strCache>
                <c:ptCount val="1"/>
                <c:pt idx="0">
                  <c:v>10ms Tasks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Efficiency!$B$4:$B$8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Efficiency!$C$4:$C$8</c:f>
              <c:numCache>
                <c:formatCode>General</c:formatCode>
                <c:ptCount val="5"/>
                <c:pt idx="0">
                  <c:v>89.799914428718694</c:v>
                </c:pt>
                <c:pt idx="1">
                  <c:v>85.151112170940408</c:v>
                </c:pt>
                <c:pt idx="2">
                  <c:v>86.533433680373591</c:v>
                </c:pt>
                <c:pt idx="3">
                  <c:v>69.4431528046957</c:v>
                </c:pt>
                <c:pt idx="4">
                  <c:v>38.398227035038303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Efficiency!$D$3:$D$3</c:f>
              <c:strCache>
                <c:ptCount val="1"/>
                <c:pt idx="0">
                  <c:v>1s tasks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Efficiency!$B$4:$B$8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Efficiency!$D$4:$D$8</c:f>
              <c:numCache>
                <c:formatCode>General</c:formatCode>
                <c:ptCount val="5"/>
                <c:pt idx="0">
                  <c:v>99.755049655042384</c:v>
                </c:pt>
                <c:pt idx="1">
                  <c:v>99.655224803878113</c:v>
                </c:pt>
                <c:pt idx="2">
                  <c:v>99.653071596316209</c:v>
                </c:pt>
                <c:pt idx="3">
                  <c:v>99.522702926534606</c:v>
                </c:pt>
                <c:pt idx="4">
                  <c:v>98.336638622250902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Efficiency!$E$3:$E$3</c:f>
              <c:strCache>
                <c:ptCount val="1"/>
                <c:pt idx="0">
                  <c:v>10s tasks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Efficiency!$B$4:$B$8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Efficiency!$E$4:$E$8</c:f>
              <c:numCache>
                <c:formatCode>General</c:formatCode>
                <c:ptCount val="5"/>
                <c:pt idx="0">
                  <c:v>99.951363626478809</c:v>
                </c:pt>
                <c:pt idx="1">
                  <c:v>90.849019985210248</c:v>
                </c:pt>
                <c:pt idx="2">
                  <c:v>83.262029755012321</c:v>
                </c:pt>
                <c:pt idx="3">
                  <c:v>83.25526765859513</c:v>
                </c:pt>
                <c:pt idx="4">
                  <c:v>83.178392744817657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22024"/>
        <c:axId val="286721632"/>
      </c:lineChart>
      <c:valAx>
        <c:axId val="2867216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22024"/>
        <c:crosses val="autoZero"/>
        <c:crossBetween val="between"/>
      </c:valAx>
      <c:catAx>
        <c:axId val="2867220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2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Remote workers Efficiency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Efficiency!$C$30:$C$30</c:f>
              <c:strCache>
                <c:ptCount val="1"/>
                <c:pt idx="0">
                  <c:v>10ms Tasks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Efficiency!$B$31:$B$35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Efficiency!$C$31:$C$35</c:f>
              <c:numCache>
                <c:formatCode>General</c:formatCode>
                <c:ptCount val="5"/>
                <c:pt idx="0">
                  <c:v>6.6197021738232458</c:v>
                </c:pt>
                <c:pt idx="1">
                  <c:v>6.674579782987089</c:v>
                </c:pt>
                <c:pt idx="2">
                  <c:v>1.9827369002055117</c:v>
                </c:pt>
                <c:pt idx="3">
                  <c:v>0.76425095824634459</c:v>
                </c:pt>
                <c:pt idx="4">
                  <c:v>0.34369922566439542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Efficiency!$D$30:$D$30</c:f>
              <c:strCache>
                <c:ptCount val="1"/>
                <c:pt idx="0">
                  <c:v>1s tasks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Efficiency!$B$31:$B$35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Efficiency!$D$31:$D$35</c:f>
              <c:numCache>
                <c:formatCode>General</c:formatCode>
                <c:ptCount val="5"/>
                <c:pt idx="0">
                  <c:v>86.707833846530036</c:v>
                </c:pt>
                <c:pt idx="1">
                  <c:v>87.057926738006373</c:v>
                </c:pt>
                <c:pt idx="2">
                  <c:v>86.531092697876645</c:v>
                </c:pt>
                <c:pt idx="3">
                  <c:v>87.057484930512302</c:v>
                </c:pt>
                <c:pt idx="4">
                  <c:v>68.573714513897841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Efficiency!$E$30:$E$30</c:f>
              <c:strCache>
                <c:ptCount val="1"/>
                <c:pt idx="0">
                  <c:v>10s tasks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Efficiency!$B$31:$B$35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Efficiency!$E$31:$E$35</c:f>
              <c:numCache>
                <c:formatCode>General</c:formatCode>
                <c:ptCount val="5"/>
                <c:pt idx="0">
                  <c:v>98.341190641200811</c:v>
                </c:pt>
                <c:pt idx="1">
                  <c:v>98.098400697099052</c:v>
                </c:pt>
                <c:pt idx="2">
                  <c:v>98.064576103808591</c:v>
                </c:pt>
                <c:pt idx="3">
                  <c:v>97.856757082838058</c:v>
                </c:pt>
                <c:pt idx="4">
                  <c:v>81.631364250585378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23592"/>
        <c:axId val="286718104"/>
      </c:lineChart>
      <c:valAx>
        <c:axId val="2867181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Efficiency(%)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23592"/>
        <c:crosses val="autoZero"/>
        <c:crossBetween val="between"/>
      </c:valAx>
      <c:catAx>
        <c:axId val="28672359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7181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365760</xdr:colOff>
      <xdr:row>0</xdr:row>
      <xdr:rowOff>102870</xdr:rowOff>
    </xdr:from>
    <xdr:ext cx="4572000" cy="2743200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556256</xdr:colOff>
      <xdr:row>19</xdr:row>
      <xdr:rowOff>148590</xdr:rowOff>
    </xdr:from>
    <xdr:ext cx="4572000" cy="2743200"/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7</xdr:col>
      <xdr:colOff>541020</xdr:colOff>
      <xdr:row>35</xdr:row>
      <xdr:rowOff>0</xdr:rowOff>
    </xdr:from>
    <xdr:to>
      <xdr:col>15</xdr:col>
      <xdr:colOff>236220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51</xdr:row>
      <xdr:rowOff>7620</xdr:rowOff>
    </xdr:from>
    <xdr:to>
      <xdr:col>16</xdr:col>
      <xdr:colOff>358140</xdr:colOff>
      <xdr:row>66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160020</xdr:colOff>
      <xdr:row>0</xdr:row>
      <xdr:rowOff>121916</xdr:rowOff>
    </xdr:from>
    <xdr:ext cx="4861563" cy="368045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297180</xdr:colOff>
      <xdr:row>20</xdr:row>
      <xdr:rowOff>148590</xdr:rowOff>
    </xdr:from>
    <xdr:ext cx="45720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9" sqref="G19:G23"/>
    </sheetView>
  </sheetViews>
  <sheetFormatPr defaultRowHeight="14.4" x14ac:dyDescent="0.3"/>
  <cols>
    <col min="1" max="1" width="8.88671875" customWidth="1"/>
    <col min="2" max="3" width="10.44140625" customWidth="1"/>
    <col min="4" max="4" width="10.6640625" customWidth="1"/>
    <col min="5" max="6" width="8.88671875" customWidth="1"/>
    <col min="7" max="7" width="13.6640625" customWidth="1"/>
    <col min="8" max="8" width="8.8867187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</v>
      </c>
      <c r="B3">
        <v>1000</v>
      </c>
      <c r="C3" t="s">
        <v>8</v>
      </c>
      <c r="D3">
        <v>151.064198017</v>
      </c>
      <c r="E3">
        <f>0.01*B3/A3</f>
        <v>10</v>
      </c>
      <c r="F3">
        <f>(E3/D3)*100</f>
        <v>6.6197021738232458</v>
      </c>
      <c r="G3">
        <f>B3/D3</f>
        <v>6.6197021738232449</v>
      </c>
    </row>
    <row r="4" spans="1:7" x14ac:dyDescent="0.3">
      <c r="A4">
        <v>2</v>
      </c>
      <c r="B4">
        <v>2000</v>
      </c>
      <c r="C4" t="s">
        <v>8</v>
      </c>
      <c r="D4">
        <v>149.822165966</v>
      </c>
      <c r="E4">
        <f>0.01*B4/A4</f>
        <v>10</v>
      </c>
      <c r="F4">
        <f>(E4/D4)*100</f>
        <v>6.674579782987089</v>
      </c>
      <c r="G4">
        <f>B4/D4</f>
        <v>13.34915956597418</v>
      </c>
    </row>
    <row r="5" spans="1:7" x14ac:dyDescent="0.3">
      <c r="A5">
        <v>4</v>
      </c>
      <c r="B5">
        <v>4000</v>
      </c>
      <c r="C5" t="s">
        <v>8</v>
      </c>
      <c r="D5">
        <v>504.353351116</v>
      </c>
      <c r="E5">
        <f>0.01*B5/A5</f>
        <v>10</v>
      </c>
      <c r="F5">
        <f>(E5/D5)*100</f>
        <v>1.9827369002055117</v>
      </c>
      <c r="G5">
        <f>B5/D5</f>
        <v>7.9309476008220479</v>
      </c>
    </row>
    <row r="6" spans="1:7" x14ac:dyDescent="0.3">
      <c r="A6">
        <v>8</v>
      </c>
      <c r="B6">
        <v>8000</v>
      </c>
      <c r="C6" t="s">
        <v>8</v>
      </c>
      <c r="D6">
        <v>1308.4707179100001</v>
      </c>
      <c r="E6">
        <f>0.01*B6/A6</f>
        <v>10</v>
      </c>
      <c r="F6">
        <f>(E6/D6)*100</f>
        <v>0.76425095824634459</v>
      </c>
      <c r="G6">
        <f>B6/D6</f>
        <v>6.1140076659707567</v>
      </c>
    </row>
    <row r="7" spans="1:7" x14ac:dyDescent="0.3">
      <c r="A7">
        <v>16</v>
      </c>
      <c r="B7">
        <v>16000</v>
      </c>
      <c r="C7" t="s">
        <v>8</v>
      </c>
      <c r="D7">
        <v>2909.52066612</v>
      </c>
      <c r="E7">
        <f>0.01*B7/A7</f>
        <v>10</v>
      </c>
      <c r="F7">
        <f>(E7/D7)*100</f>
        <v>0.34369922566439542</v>
      </c>
      <c r="G7">
        <f>B7/D7</f>
        <v>5.4991876106303268</v>
      </c>
    </row>
    <row r="9" spans="1:7" x14ac:dyDescent="0.3">
      <c r="A9" t="s">
        <v>9</v>
      </c>
    </row>
    <row r="10" spans="1:7" x14ac:dyDescent="0.3">
      <c r="A10" t="s">
        <v>1</v>
      </c>
      <c r="B10" t="s">
        <v>2</v>
      </c>
      <c r="C10" t="s">
        <v>3</v>
      </c>
      <c r="D10" t="s">
        <v>4</v>
      </c>
    </row>
    <row r="11" spans="1:7" x14ac:dyDescent="0.3">
      <c r="A11">
        <v>1</v>
      </c>
      <c r="B11">
        <v>100</v>
      </c>
      <c r="C11" t="s">
        <v>10</v>
      </c>
      <c r="D11">
        <v>115.32983303100001</v>
      </c>
      <c r="E11">
        <f>1*B11/A11</f>
        <v>100</v>
      </c>
      <c r="F11">
        <f>(E11/D11)*100</f>
        <v>86.707833846530036</v>
      </c>
      <c r="G11">
        <f>B11/D11</f>
        <v>0.86707833846530036</v>
      </c>
    </row>
    <row r="12" spans="1:7" x14ac:dyDescent="0.3">
      <c r="A12">
        <v>2</v>
      </c>
      <c r="B12">
        <v>200</v>
      </c>
      <c r="C12" t="s">
        <v>10</v>
      </c>
      <c r="D12">
        <v>114.86604809799999</v>
      </c>
      <c r="E12">
        <f>1*B12/A12</f>
        <v>100</v>
      </c>
      <c r="F12">
        <f>(E12/D12)*100</f>
        <v>87.057926738006373</v>
      </c>
      <c r="G12">
        <f>B12/D12</f>
        <v>1.7411585347601275</v>
      </c>
    </row>
    <row r="13" spans="1:7" x14ac:dyDescent="0.3">
      <c r="A13">
        <v>4</v>
      </c>
      <c r="B13">
        <v>400</v>
      </c>
      <c r="C13" t="s">
        <v>10</v>
      </c>
      <c r="D13">
        <v>115.56539607000001</v>
      </c>
      <c r="E13">
        <f>1*B13/A13</f>
        <v>100</v>
      </c>
      <c r="F13">
        <f>(E13/D13)*100</f>
        <v>86.531092697876645</v>
      </c>
      <c r="G13">
        <f>B13/D13</f>
        <v>3.4612437079150657</v>
      </c>
    </row>
    <row r="14" spans="1:7" x14ac:dyDescent="0.3">
      <c r="A14">
        <v>8</v>
      </c>
      <c r="B14">
        <v>800</v>
      </c>
      <c r="C14" t="s">
        <v>10</v>
      </c>
      <c r="D14">
        <v>114.866631031</v>
      </c>
      <c r="E14">
        <f>1*B14/A14</f>
        <v>100</v>
      </c>
      <c r="F14">
        <f>(E14/D14)*100</f>
        <v>87.057484930512302</v>
      </c>
      <c r="G14">
        <f>B14/D14</f>
        <v>6.9645987944409846</v>
      </c>
    </row>
    <row r="15" spans="1:7" x14ac:dyDescent="0.3">
      <c r="A15">
        <v>16</v>
      </c>
      <c r="B15">
        <v>1600</v>
      </c>
      <c r="C15" t="s">
        <v>10</v>
      </c>
      <c r="D15">
        <v>145.82847189899999</v>
      </c>
      <c r="E15">
        <f>1*B15/A15</f>
        <v>100</v>
      </c>
      <c r="F15">
        <f>(E15/D15)*100</f>
        <v>68.573714513897841</v>
      </c>
      <c r="G15">
        <f>B15/D15</f>
        <v>10.971794322223655</v>
      </c>
    </row>
    <row r="17" spans="1:7" x14ac:dyDescent="0.3">
      <c r="A17" t="s">
        <v>11</v>
      </c>
    </row>
    <row r="18" spans="1:7" x14ac:dyDescent="0.3">
      <c r="A18" t="s">
        <v>1</v>
      </c>
      <c r="B18" t="s">
        <v>2</v>
      </c>
      <c r="C18" t="s">
        <v>3</v>
      </c>
      <c r="D18" t="s">
        <v>4</v>
      </c>
    </row>
    <row r="19" spans="1:7" x14ac:dyDescent="0.3">
      <c r="A19">
        <v>1</v>
      </c>
      <c r="B19">
        <v>10</v>
      </c>
      <c r="C19" t="s">
        <v>12</v>
      </c>
      <c r="D19">
        <v>101.686789989</v>
      </c>
      <c r="E19">
        <f>10*B19/A19</f>
        <v>100</v>
      </c>
      <c r="F19">
        <f>(E19/D19)*100</f>
        <v>98.341190641200811</v>
      </c>
      <c r="G19">
        <f>B19/D19</f>
        <v>9.834119064120081E-2</v>
      </c>
    </row>
    <row r="20" spans="1:7" x14ac:dyDescent="0.3">
      <c r="A20">
        <v>2</v>
      </c>
      <c r="B20">
        <v>20</v>
      </c>
      <c r="C20" t="s">
        <v>12</v>
      </c>
      <c r="D20">
        <v>101.938461065</v>
      </c>
      <c r="E20">
        <f>10*B20/A20</f>
        <v>100</v>
      </c>
      <c r="F20">
        <f>(E20/D20)*100</f>
        <v>98.098400697099052</v>
      </c>
      <c r="G20">
        <f>B20/D20</f>
        <v>0.19619680139419809</v>
      </c>
    </row>
    <row r="21" spans="1:7" x14ac:dyDescent="0.3">
      <c r="A21">
        <v>4</v>
      </c>
      <c r="B21">
        <v>40</v>
      </c>
      <c r="C21" t="s">
        <v>12</v>
      </c>
      <c r="D21">
        <v>101.973621845</v>
      </c>
      <c r="E21">
        <f>10*B21/A21</f>
        <v>100</v>
      </c>
      <c r="F21">
        <f>(E21/D21)*100</f>
        <v>98.064576103808591</v>
      </c>
      <c r="G21">
        <f>B21/D21</f>
        <v>0.39225830441523435</v>
      </c>
    </row>
    <row r="22" spans="1:7" x14ac:dyDescent="0.3">
      <c r="A22">
        <v>8</v>
      </c>
      <c r="B22">
        <v>80</v>
      </c>
      <c r="C22" t="s">
        <v>12</v>
      </c>
      <c r="D22">
        <v>102.190183878</v>
      </c>
      <c r="E22">
        <f>10*B22/A22</f>
        <v>100</v>
      </c>
      <c r="F22">
        <f>(E22/D22)*100</f>
        <v>97.856757082838058</v>
      </c>
      <c r="G22">
        <f>B22/D22</f>
        <v>0.78285405666270447</v>
      </c>
    </row>
    <row r="23" spans="1:7" x14ac:dyDescent="0.3">
      <c r="A23">
        <v>16</v>
      </c>
      <c r="B23">
        <v>160</v>
      </c>
      <c r="C23" t="s">
        <v>12</v>
      </c>
      <c r="D23">
        <v>122.501934052</v>
      </c>
      <c r="E23">
        <f>10*B23/A23</f>
        <v>100</v>
      </c>
      <c r="F23">
        <f>(E23/D23)*100</f>
        <v>81.631364250585378</v>
      </c>
      <c r="G23">
        <f>B23/D23</f>
        <v>1.3061018280093661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19" sqref="G19:G23"/>
    </sheetView>
  </sheetViews>
  <sheetFormatPr defaultRowHeight="14.4" x14ac:dyDescent="0.3"/>
  <cols>
    <col min="1" max="1" width="14.6640625" customWidth="1"/>
    <col min="2" max="2" width="9.44140625" customWidth="1"/>
    <col min="3" max="3" width="10.44140625" customWidth="1"/>
    <col min="4" max="4" width="8.88671875" customWidth="1"/>
  </cols>
  <sheetData>
    <row r="1" spans="1:7" x14ac:dyDescent="0.3">
      <c r="A1" t="s">
        <v>0</v>
      </c>
    </row>
    <row r="2" spans="1:7" x14ac:dyDescent="0.3">
      <c r="A2" t="s">
        <v>13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</v>
      </c>
      <c r="B3">
        <v>1000</v>
      </c>
      <c r="C3" t="s">
        <v>8</v>
      </c>
      <c r="D3">
        <v>11.135868072499999</v>
      </c>
      <c r="E3">
        <f>0.01*B3/A3</f>
        <v>10</v>
      </c>
      <c r="F3">
        <f>(E3/D3)*100</f>
        <v>89.799914428718651</v>
      </c>
      <c r="G3">
        <f>B3/D3</f>
        <v>89.799914428718651</v>
      </c>
    </row>
    <row r="4" spans="1:7" x14ac:dyDescent="0.3">
      <c r="A4">
        <v>2</v>
      </c>
      <c r="B4">
        <v>2000</v>
      </c>
      <c r="C4" t="s">
        <v>8</v>
      </c>
      <c r="D4">
        <v>11.7438278198</v>
      </c>
      <c r="E4">
        <f>0.01*B4/A4</f>
        <v>10</v>
      </c>
      <c r="F4">
        <f>(E4/D4)*100</f>
        <v>85.15111217094038</v>
      </c>
      <c r="G4">
        <f>B4/D4</f>
        <v>170.30222434188076</v>
      </c>
    </row>
    <row r="5" spans="1:7" x14ac:dyDescent="0.3">
      <c r="A5">
        <v>4</v>
      </c>
      <c r="B5">
        <v>4000</v>
      </c>
      <c r="C5" t="s">
        <v>8</v>
      </c>
      <c r="D5">
        <v>11.556226968800001</v>
      </c>
      <c r="E5">
        <f>0.01*B5/A5</f>
        <v>10</v>
      </c>
      <c r="F5">
        <f>(E5/D5)*100</f>
        <v>86.533433680373633</v>
      </c>
      <c r="G5">
        <f>B5/D5</f>
        <v>346.13373472149448</v>
      </c>
    </row>
    <row r="6" spans="1:7" x14ac:dyDescent="0.3">
      <c r="A6">
        <v>8</v>
      </c>
      <c r="B6">
        <v>8000</v>
      </c>
      <c r="C6" t="s">
        <v>8</v>
      </c>
      <c r="D6">
        <v>14.4002678394</v>
      </c>
      <c r="E6">
        <f>0.01*B6/A6</f>
        <v>10</v>
      </c>
      <c r="F6">
        <f>(E6/D6)*100</f>
        <v>69.443152804695742</v>
      </c>
      <c r="G6">
        <f>B6/D6</f>
        <v>555.54522243756594</v>
      </c>
    </row>
    <row r="7" spans="1:7" x14ac:dyDescent="0.3">
      <c r="A7">
        <v>16</v>
      </c>
      <c r="B7">
        <v>16000</v>
      </c>
      <c r="C7" t="s">
        <v>8</v>
      </c>
      <c r="D7">
        <v>26.042869091</v>
      </c>
      <c r="E7">
        <f>0.01*B7/A7</f>
        <v>10</v>
      </c>
      <c r="F7">
        <f>(E7/D7)*100</f>
        <v>38.398227035038317</v>
      </c>
      <c r="G7">
        <f>B7/D7</f>
        <v>614.37163256061308</v>
      </c>
    </row>
    <row r="9" spans="1:7" x14ac:dyDescent="0.3">
      <c r="A9" t="s">
        <v>9</v>
      </c>
    </row>
    <row r="10" spans="1:7" x14ac:dyDescent="0.3">
      <c r="A10" t="s">
        <v>13</v>
      </c>
      <c r="B10" t="s">
        <v>2</v>
      </c>
      <c r="C10" t="s">
        <v>3</v>
      </c>
      <c r="D10" t="s">
        <v>4</v>
      </c>
    </row>
    <row r="11" spans="1:7" x14ac:dyDescent="0.3">
      <c r="A11">
        <v>1</v>
      </c>
      <c r="B11">
        <v>100</v>
      </c>
      <c r="C11" t="s">
        <v>10</v>
      </c>
      <c r="D11">
        <v>100.24555182500001</v>
      </c>
      <c r="E11">
        <f>1*B11/A11</f>
        <v>100</v>
      </c>
      <c r="F11">
        <f>(E11/D11)*100</f>
        <v>99.755049655042384</v>
      </c>
      <c r="G11">
        <f>B11/D11</f>
        <v>0.99755049655042383</v>
      </c>
    </row>
    <row r="12" spans="1:7" x14ac:dyDescent="0.3">
      <c r="A12">
        <v>2</v>
      </c>
      <c r="B12">
        <v>200</v>
      </c>
      <c r="C12" t="s">
        <v>10</v>
      </c>
      <c r="D12">
        <v>100.345968008</v>
      </c>
      <c r="E12">
        <f>1*B12/A12</f>
        <v>100</v>
      </c>
      <c r="F12">
        <f>(E12/D12)*100</f>
        <v>99.655224803878113</v>
      </c>
      <c r="G12">
        <f>B12/D12</f>
        <v>1.9931044960775621</v>
      </c>
    </row>
    <row r="13" spans="1:7" x14ac:dyDescent="0.3">
      <c r="A13">
        <v>4</v>
      </c>
      <c r="B13">
        <v>400</v>
      </c>
      <c r="C13" t="s">
        <v>10</v>
      </c>
      <c r="D13">
        <v>100.34813618699999</v>
      </c>
      <c r="E13">
        <f>1*B13/A13</f>
        <v>100</v>
      </c>
      <c r="F13">
        <f>(E13/D13)*100</f>
        <v>99.653071596316209</v>
      </c>
      <c r="G13">
        <f>B13/D13</f>
        <v>3.9861228638526485</v>
      </c>
    </row>
    <row r="14" spans="1:7" x14ac:dyDescent="0.3">
      <c r="A14">
        <v>8</v>
      </c>
      <c r="B14">
        <v>800</v>
      </c>
      <c r="C14" t="s">
        <v>10</v>
      </c>
      <c r="D14">
        <v>100.47958612399999</v>
      </c>
      <c r="E14">
        <f>1*B14/A14</f>
        <v>100</v>
      </c>
      <c r="F14">
        <f>(E14/D14)*100</f>
        <v>99.522702926534606</v>
      </c>
      <c r="G14">
        <f>B14/D14</f>
        <v>7.9618162341227681</v>
      </c>
    </row>
    <row r="15" spans="1:7" x14ac:dyDescent="0.3">
      <c r="A15">
        <v>16</v>
      </c>
      <c r="B15">
        <v>1600</v>
      </c>
      <c r="C15" t="s">
        <v>10</v>
      </c>
      <c r="D15">
        <v>101.691497087</v>
      </c>
      <c r="E15">
        <f>1*B15/A15</f>
        <v>100</v>
      </c>
      <c r="F15">
        <f>(E15/D15)*100</f>
        <v>98.336638622250902</v>
      </c>
      <c r="G15">
        <f>B15/D15</f>
        <v>15.733862179560145</v>
      </c>
    </row>
    <row r="17" spans="1:7" x14ac:dyDescent="0.3">
      <c r="A17" t="s">
        <v>11</v>
      </c>
    </row>
    <row r="18" spans="1:7" x14ac:dyDescent="0.3">
      <c r="A18" t="s">
        <v>13</v>
      </c>
      <c r="B18" t="s">
        <v>2</v>
      </c>
      <c r="C18" t="s">
        <v>3</v>
      </c>
      <c r="D18" t="s">
        <v>4</v>
      </c>
    </row>
    <row r="19" spans="1:7" x14ac:dyDescent="0.3">
      <c r="A19">
        <v>1</v>
      </c>
      <c r="B19">
        <v>10</v>
      </c>
      <c r="C19" t="s">
        <v>12</v>
      </c>
      <c r="D19">
        <v>100.04866004</v>
      </c>
      <c r="E19">
        <f>10*B19/A19</f>
        <v>100</v>
      </c>
      <c r="F19">
        <f>(E19/D19)*100</f>
        <v>99.951363626478809</v>
      </c>
      <c r="G19">
        <f>B19/D19</f>
        <v>9.9951363626478815E-2</v>
      </c>
    </row>
    <row r="20" spans="1:7" x14ac:dyDescent="0.3">
      <c r="A20">
        <v>2</v>
      </c>
      <c r="B20">
        <v>20</v>
      </c>
      <c r="C20" t="s">
        <v>12</v>
      </c>
      <c r="D20">
        <v>110.072733879</v>
      </c>
      <c r="E20">
        <f>10*B20/A20</f>
        <v>100</v>
      </c>
      <c r="F20">
        <f>(E20/D20)*100</f>
        <v>90.849019985210248</v>
      </c>
      <c r="G20">
        <f>B20/D20</f>
        <v>0.1816980399704205</v>
      </c>
    </row>
    <row r="21" spans="1:7" x14ac:dyDescent="0.3">
      <c r="A21">
        <v>4</v>
      </c>
      <c r="B21">
        <v>40</v>
      </c>
      <c r="C21" t="s">
        <v>12</v>
      </c>
      <c r="D21">
        <v>120.10276508299999</v>
      </c>
      <c r="E21">
        <f>10*B21/A21</f>
        <v>100</v>
      </c>
      <c r="F21">
        <f>(E21/D21)*100</f>
        <v>83.262029755012321</v>
      </c>
      <c r="G21">
        <f>B21/D21</f>
        <v>0.33304811902004927</v>
      </c>
    </row>
    <row r="22" spans="1:7" x14ac:dyDescent="0.3">
      <c r="A22">
        <v>8</v>
      </c>
      <c r="B22">
        <v>80</v>
      </c>
      <c r="C22" t="s">
        <v>12</v>
      </c>
      <c r="D22">
        <v>120.112519979</v>
      </c>
      <c r="E22">
        <f>10*B22/A22</f>
        <v>100</v>
      </c>
      <c r="F22">
        <f>(E22/D22)*100</f>
        <v>83.25526765859513</v>
      </c>
      <c r="G22">
        <f>B22/D22</f>
        <v>0.66604214126876105</v>
      </c>
    </row>
    <row r="23" spans="1:7" x14ac:dyDescent="0.3">
      <c r="A23">
        <v>16</v>
      </c>
      <c r="B23">
        <v>160</v>
      </c>
      <c r="C23" t="s">
        <v>12</v>
      </c>
      <c r="D23">
        <v>120.22353005399999</v>
      </c>
      <c r="E23">
        <f>10*B23/A23</f>
        <v>100</v>
      </c>
      <c r="F23">
        <f>(E23/D23)*100</f>
        <v>83.178392744817657</v>
      </c>
      <c r="G23">
        <f>B23/D23</f>
        <v>1.3308542839170825</v>
      </c>
    </row>
    <row r="26" spans="1:7" x14ac:dyDescent="0.3">
      <c r="A26" t="s">
        <v>7</v>
      </c>
    </row>
    <row r="27" spans="1:7" x14ac:dyDescent="0.3">
      <c r="A27" t="s">
        <v>14</v>
      </c>
    </row>
    <row r="28" spans="1:7" x14ac:dyDescent="0.3">
      <c r="A28">
        <v>1</v>
      </c>
      <c r="C28" t="s">
        <v>15</v>
      </c>
      <c r="D28">
        <v>10.686588048899999</v>
      </c>
      <c r="E28">
        <f>10000/D28</f>
        <v>935.75236120656189</v>
      </c>
    </row>
    <row r="29" spans="1:7" x14ac:dyDescent="0.3">
      <c r="A29">
        <v>2</v>
      </c>
      <c r="D29">
        <v>9.3845469951599991</v>
      </c>
      <c r="E29">
        <f>10000/D29</f>
        <v>1065.5815358117356</v>
      </c>
    </row>
    <row r="30" spans="1:7" x14ac:dyDescent="0.3">
      <c r="A30">
        <v>4</v>
      </c>
      <c r="D30">
        <v>9.8928999900800001</v>
      </c>
      <c r="E30">
        <f>10000/D30</f>
        <v>1010.8259468939738</v>
      </c>
    </row>
    <row r="31" spans="1:7" x14ac:dyDescent="0.3">
      <c r="A31">
        <v>8</v>
      </c>
      <c r="D31">
        <v>10.5968790054</v>
      </c>
      <c r="E31">
        <f>10000/D31</f>
        <v>943.67407563152892</v>
      </c>
    </row>
    <row r="32" spans="1:7" x14ac:dyDescent="0.3">
      <c r="A32">
        <v>16</v>
      </c>
      <c r="D32">
        <v>11.509383916899999</v>
      </c>
      <c r="E32">
        <f>10000/D32</f>
        <v>868.8562369803592</v>
      </c>
    </row>
    <row r="34" spans="1:5" x14ac:dyDescent="0.3">
      <c r="A34" t="s">
        <v>16</v>
      </c>
    </row>
    <row r="35" spans="1:5" x14ac:dyDescent="0.3">
      <c r="A35">
        <v>1</v>
      </c>
      <c r="D35">
        <v>123.35807108900001</v>
      </c>
      <c r="E35">
        <f>100000/D35</f>
        <v>810.64821391258874</v>
      </c>
    </row>
    <row r="36" spans="1:5" x14ac:dyDescent="0.3">
      <c r="A36">
        <v>2</v>
      </c>
      <c r="D36">
        <v>112.261991978</v>
      </c>
      <c r="E36">
        <f>100000/D36</f>
        <v>890.77343309209243</v>
      </c>
    </row>
    <row r="37" spans="1:5" x14ac:dyDescent="0.3">
      <c r="A37">
        <v>4</v>
      </c>
      <c r="D37">
        <v>118.559994936</v>
      </c>
      <c r="E37">
        <f>100000/D37</f>
        <v>843.45482684931892</v>
      </c>
    </row>
    <row r="38" spans="1:5" x14ac:dyDescent="0.3">
      <c r="A38">
        <v>8</v>
      </c>
      <c r="D38">
        <v>128.754337072</v>
      </c>
      <c r="E38">
        <f>100000/D38</f>
        <v>776.67286612706141</v>
      </c>
    </row>
    <row r="39" spans="1:5" x14ac:dyDescent="0.3">
      <c r="A39">
        <v>16</v>
      </c>
      <c r="D39">
        <v>140.36141514799999</v>
      </c>
      <c r="E39">
        <f>100000/D39</f>
        <v>712.44650742911017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4"/>
  <sheetViews>
    <sheetView topLeftCell="A35" workbookViewId="0">
      <selection activeCell="C59" sqref="C59:F64"/>
    </sheetView>
  </sheetViews>
  <sheetFormatPr defaultRowHeight="14.4" x14ac:dyDescent="0.3"/>
  <cols>
    <col min="1" max="1" width="8.88671875" customWidth="1"/>
  </cols>
  <sheetData>
    <row r="2" spans="2:4" x14ac:dyDescent="0.3">
      <c r="B2" t="s">
        <v>16</v>
      </c>
    </row>
    <row r="3" spans="2:4" x14ac:dyDescent="0.3">
      <c r="C3" t="s">
        <v>1</v>
      </c>
      <c r="D3" t="s">
        <v>7</v>
      </c>
    </row>
    <row r="4" spans="2:4" x14ac:dyDescent="0.3">
      <c r="C4">
        <v>1</v>
      </c>
      <c r="D4">
        <v>810.64821391258874</v>
      </c>
    </row>
    <row r="5" spans="2:4" x14ac:dyDescent="0.3">
      <c r="C5">
        <v>2</v>
      </c>
      <c r="D5">
        <v>890.77343309209243</v>
      </c>
    </row>
    <row r="6" spans="2:4" x14ac:dyDescent="0.3">
      <c r="C6">
        <v>4</v>
      </c>
      <c r="D6">
        <v>843.45482684931892</v>
      </c>
    </row>
    <row r="7" spans="2:4" x14ac:dyDescent="0.3">
      <c r="C7">
        <v>8</v>
      </c>
      <c r="D7">
        <v>776.67286612706141</v>
      </c>
    </row>
    <row r="8" spans="2:4" x14ac:dyDescent="0.3">
      <c r="C8">
        <v>16</v>
      </c>
      <c r="D8">
        <v>712.44650742911017</v>
      </c>
    </row>
    <row r="14" spans="2:4" x14ac:dyDescent="0.3">
      <c r="B14" t="s">
        <v>14</v>
      </c>
      <c r="C14" t="s">
        <v>1</v>
      </c>
      <c r="D14" t="s">
        <v>7</v>
      </c>
    </row>
    <row r="15" spans="2:4" x14ac:dyDescent="0.3">
      <c r="C15">
        <v>1</v>
      </c>
      <c r="D15">
        <v>935.75236120656189</v>
      </c>
    </row>
    <row r="16" spans="2:4" x14ac:dyDescent="0.3">
      <c r="C16">
        <v>2</v>
      </c>
      <c r="D16">
        <v>1065.5815358117356</v>
      </c>
    </row>
    <row r="17" spans="3:4" x14ac:dyDescent="0.3">
      <c r="C17">
        <v>4</v>
      </c>
      <c r="D17">
        <v>1010.8259468939738</v>
      </c>
    </row>
    <row r="18" spans="3:4" x14ac:dyDescent="0.3">
      <c r="C18">
        <v>8</v>
      </c>
      <c r="D18">
        <v>943.67407563152892</v>
      </c>
    </row>
    <row r="19" spans="3:4" x14ac:dyDescent="0.3">
      <c r="C19">
        <v>16</v>
      </c>
      <c r="D19">
        <v>868.8562369803592</v>
      </c>
    </row>
    <row r="38" spans="3:6" x14ac:dyDescent="0.3">
      <c r="C38" t="s">
        <v>1</v>
      </c>
      <c r="D38" t="s">
        <v>17</v>
      </c>
      <c r="E38" t="s">
        <v>18</v>
      </c>
      <c r="F38" t="s">
        <v>19</v>
      </c>
    </row>
    <row r="39" spans="3:6" x14ac:dyDescent="0.3">
      <c r="C39">
        <v>1</v>
      </c>
      <c r="D39">
        <v>89.799914428718651</v>
      </c>
      <c r="E39">
        <v>0.99755049655042383</v>
      </c>
      <c r="F39">
        <v>9.9951363626478815E-2</v>
      </c>
    </row>
    <row r="40" spans="3:6" x14ac:dyDescent="0.3">
      <c r="C40">
        <v>2</v>
      </c>
      <c r="D40">
        <v>170.30222434188076</v>
      </c>
      <c r="E40">
        <v>1.9931044960775621</v>
      </c>
      <c r="F40">
        <v>0.1816980399704205</v>
      </c>
    </row>
    <row r="41" spans="3:6" x14ac:dyDescent="0.3">
      <c r="C41">
        <v>4</v>
      </c>
      <c r="D41">
        <v>346.13373472149448</v>
      </c>
      <c r="E41">
        <v>3.9861228638526485</v>
      </c>
      <c r="F41">
        <v>0.33304811902004927</v>
      </c>
    </row>
    <row r="42" spans="3:6" x14ac:dyDescent="0.3">
      <c r="C42">
        <v>8</v>
      </c>
      <c r="D42">
        <v>555.54522243756594</v>
      </c>
      <c r="E42">
        <v>7.9618162341227681</v>
      </c>
      <c r="F42">
        <v>0.66604214126876105</v>
      </c>
    </row>
    <row r="43" spans="3:6" x14ac:dyDescent="0.3">
      <c r="C43">
        <v>16</v>
      </c>
      <c r="D43">
        <v>614.37163256061308</v>
      </c>
      <c r="E43">
        <v>15.733862179560145</v>
      </c>
      <c r="F43">
        <v>1.3308542839170825</v>
      </c>
    </row>
    <row r="59" spans="3:6" x14ac:dyDescent="0.3">
      <c r="C59" t="s">
        <v>1</v>
      </c>
      <c r="D59" t="s">
        <v>17</v>
      </c>
      <c r="E59" t="s">
        <v>18</v>
      </c>
      <c r="F59" t="s">
        <v>19</v>
      </c>
    </row>
    <row r="60" spans="3:6" x14ac:dyDescent="0.3">
      <c r="C60">
        <v>1</v>
      </c>
      <c r="D60">
        <v>6.6197021738232449</v>
      </c>
      <c r="E60">
        <v>0.86707833846530036</v>
      </c>
      <c r="F60">
        <v>9.834119064120081E-2</v>
      </c>
    </row>
    <row r="61" spans="3:6" x14ac:dyDescent="0.3">
      <c r="C61">
        <v>2</v>
      </c>
      <c r="D61">
        <v>13.34915956597418</v>
      </c>
      <c r="E61">
        <v>1.7411585347601275</v>
      </c>
      <c r="F61">
        <v>0.19619680139419809</v>
      </c>
    </row>
    <row r="62" spans="3:6" x14ac:dyDescent="0.3">
      <c r="C62">
        <v>4</v>
      </c>
      <c r="D62">
        <v>7.9309476008220479</v>
      </c>
      <c r="E62">
        <v>3.4612437079150657</v>
      </c>
      <c r="F62">
        <v>0.39225830441523435</v>
      </c>
    </row>
    <row r="63" spans="3:6" x14ac:dyDescent="0.3">
      <c r="C63">
        <v>8</v>
      </c>
      <c r="D63">
        <v>6.1140076659707567</v>
      </c>
      <c r="E63">
        <v>6.9645987944409846</v>
      </c>
      <c r="F63">
        <v>0.78285405666270447</v>
      </c>
    </row>
    <row r="64" spans="3:6" x14ac:dyDescent="0.3">
      <c r="C64">
        <v>16</v>
      </c>
      <c r="D64">
        <v>5.4991876106303268</v>
      </c>
      <c r="E64">
        <v>10.971794322223655</v>
      </c>
      <c r="F64">
        <v>1.3061018280093661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5"/>
  <sheetViews>
    <sheetView tabSelected="1" topLeftCell="A8" workbookViewId="0">
      <selection activeCell="B30" sqref="B30:E35"/>
    </sheetView>
  </sheetViews>
  <sheetFormatPr defaultRowHeight="14.4" x14ac:dyDescent="0.3"/>
  <cols>
    <col min="1" max="1" width="8.88671875" customWidth="1"/>
  </cols>
  <sheetData>
    <row r="3" spans="2:5" x14ac:dyDescent="0.3">
      <c r="B3" t="s">
        <v>1</v>
      </c>
      <c r="C3" t="s">
        <v>17</v>
      </c>
      <c r="D3" t="s">
        <v>18</v>
      </c>
      <c r="E3" t="s">
        <v>19</v>
      </c>
    </row>
    <row r="4" spans="2:5" x14ac:dyDescent="0.3">
      <c r="B4">
        <v>1</v>
      </c>
      <c r="C4">
        <f>0.897999144287187*100</f>
        <v>89.799914428718694</v>
      </c>
      <c r="D4">
        <v>99.755049655042384</v>
      </c>
      <c r="E4">
        <v>99.951363626478809</v>
      </c>
    </row>
    <row r="5" spans="2:5" x14ac:dyDescent="0.3">
      <c r="B5">
        <v>2</v>
      </c>
      <c r="C5">
        <f>0.851511121709404*100</f>
        <v>85.151112170940408</v>
      </c>
      <c r="D5">
        <v>99.655224803878113</v>
      </c>
      <c r="E5">
        <v>90.849019985210248</v>
      </c>
    </row>
    <row r="6" spans="2:5" x14ac:dyDescent="0.3">
      <c r="B6">
        <v>4</v>
      </c>
      <c r="C6">
        <f>0.865334336803736*100</f>
        <v>86.533433680373591</v>
      </c>
      <c r="D6">
        <v>99.653071596316209</v>
      </c>
      <c r="E6">
        <v>83.262029755012321</v>
      </c>
    </row>
    <row r="7" spans="2:5" x14ac:dyDescent="0.3">
      <c r="B7">
        <v>8</v>
      </c>
      <c r="C7">
        <f>0.694431528046957*100</f>
        <v>69.4431528046957</v>
      </c>
      <c r="D7">
        <v>99.522702926534606</v>
      </c>
      <c r="E7">
        <v>83.25526765859513</v>
      </c>
    </row>
    <row r="8" spans="2:5" x14ac:dyDescent="0.3">
      <c r="B8">
        <v>16</v>
      </c>
      <c r="C8">
        <f>0.383982270350383*100</f>
        <v>38.398227035038303</v>
      </c>
      <c r="D8">
        <v>98.336638622250902</v>
      </c>
      <c r="E8">
        <v>83.178392744817657</v>
      </c>
    </row>
    <row r="30" spans="2:5" x14ac:dyDescent="0.3">
      <c r="B30" t="s">
        <v>1</v>
      </c>
      <c r="C30" t="s">
        <v>17</v>
      </c>
      <c r="D30" t="s">
        <v>18</v>
      </c>
      <c r="E30" t="s">
        <v>19</v>
      </c>
    </row>
    <row r="31" spans="2:5" x14ac:dyDescent="0.3">
      <c r="B31">
        <v>1</v>
      </c>
      <c r="C31">
        <v>6.6197021738232458</v>
      </c>
      <c r="D31">
        <v>86.707833846530036</v>
      </c>
      <c r="E31">
        <v>98.341190641200811</v>
      </c>
    </row>
    <row r="32" spans="2:5" x14ac:dyDescent="0.3">
      <c r="B32">
        <v>2</v>
      </c>
      <c r="C32">
        <v>6.674579782987089</v>
      </c>
      <c r="D32">
        <v>87.057926738006373</v>
      </c>
      <c r="E32">
        <v>98.098400697099052</v>
      </c>
    </row>
    <row r="33" spans="2:5" x14ac:dyDescent="0.3">
      <c r="B33">
        <v>4</v>
      </c>
      <c r="C33">
        <v>1.9827369002055117</v>
      </c>
      <c r="D33">
        <v>86.531092697876645</v>
      </c>
      <c r="E33">
        <v>98.064576103808591</v>
      </c>
    </row>
    <row r="34" spans="2:5" x14ac:dyDescent="0.3">
      <c r="B34">
        <v>8</v>
      </c>
      <c r="C34">
        <v>0.76425095824634459</v>
      </c>
      <c r="D34">
        <v>87.057484930512302</v>
      </c>
      <c r="E34">
        <v>97.856757082838058</v>
      </c>
    </row>
    <row r="35" spans="2:5" x14ac:dyDescent="0.3">
      <c r="B35">
        <v>16</v>
      </c>
      <c r="C35">
        <v>0.34369922566439542</v>
      </c>
      <c r="D35">
        <v>68.573714513897841</v>
      </c>
      <c r="E35">
        <v>81.631364250585378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Remote</vt:lpstr>
      <vt:lpstr>Local</vt:lpstr>
      <vt:lpstr>ThroughputGraph</vt:lpstr>
      <vt:lpstr>Efficiency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Chafle</dc:creator>
  <cp:lastModifiedBy>Vishwanath Bidari</cp:lastModifiedBy>
  <cp:revision>39</cp:revision>
  <dcterms:created xsi:type="dcterms:W3CDTF">2016-04-28T18:32:30Z</dcterms:created>
  <dcterms:modified xsi:type="dcterms:W3CDTF">2016-05-01T04:28:43Z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