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erby_Gove/Documents/RSA/Projects/Microsoft E6234 TS8996 RSE/Drawings/"/>
    </mc:Choice>
  </mc:AlternateContent>
  <bookViews>
    <workbookView xWindow="800" yWindow="2560" windowWidth="37940" windowHeight="17560"/>
  </bookViews>
  <sheets>
    <sheet name="E6234" sheetId="4" r:id="rId1"/>
    <sheet name="INTER" sheetId="10" state="hidden" r:id="rId2"/>
    <sheet name="INTERCONNECT" sheetId="6" state="hidden" r:id="rId3"/>
  </sheets>
  <definedNames>
    <definedName name="_xlnm.Print_Titles" localSheetId="0">'E6234'!$1:$5</definedName>
    <definedName name="_xlnm.Print_Titles" localSheetId="2">INTERCONNECT!$1:$5</definedName>
    <definedName name="Summary" localSheetId="0">#REF!</definedName>
    <definedName name="Summary" localSheetId="2">#REF!</definedName>
    <definedName name="Summary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8" i="4"/>
  <c r="B9" i="4"/>
  <c r="B10" i="4"/>
  <c r="B12" i="4"/>
  <c r="B13" i="4"/>
  <c r="B14" i="4"/>
  <c r="B15" i="4"/>
  <c r="B16" i="4"/>
  <c r="B17" i="4"/>
  <c r="B18" i="4"/>
  <c r="B19" i="4"/>
  <c r="B20" i="4"/>
  <c r="B21" i="4"/>
  <c r="B22" i="4"/>
  <c r="B23" i="4"/>
  <c r="G54" i="6"/>
  <c r="H54" i="6"/>
  <c r="L54" i="6"/>
  <c r="G53" i="6"/>
  <c r="N45" i="6"/>
  <c r="H45" i="6"/>
  <c r="O45" i="6"/>
  <c r="N44" i="6"/>
  <c r="H44" i="6"/>
  <c r="O44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28" i="6"/>
  <c r="G26" i="6"/>
  <c r="H26" i="6"/>
  <c r="G25" i="6"/>
  <c r="H25" i="6"/>
  <c r="L25" i="6"/>
  <c r="G24" i="6"/>
  <c r="H24" i="6"/>
  <c r="G23" i="6"/>
  <c r="H23" i="6"/>
  <c r="G22" i="6"/>
  <c r="H22" i="6"/>
  <c r="G21" i="6"/>
  <c r="H21" i="6"/>
  <c r="L21" i="6"/>
  <c r="G20" i="6"/>
  <c r="H20" i="6"/>
  <c r="L20" i="6"/>
  <c r="G19" i="6"/>
  <c r="H19" i="6"/>
  <c r="L19" i="6"/>
  <c r="H8" i="6"/>
  <c r="O8" i="6"/>
  <c r="H9" i="6"/>
  <c r="O9" i="6"/>
  <c r="H10" i="6"/>
  <c r="O10" i="6"/>
  <c r="H11" i="6"/>
  <c r="L11" i="6"/>
  <c r="H12" i="6"/>
  <c r="L12" i="6"/>
  <c r="H13" i="6"/>
  <c r="O13" i="6"/>
  <c r="H14" i="6"/>
  <c r="O14" i="6"/>
  <c r="H15" i="6"/>
  <c r="O15" i="6"/>
  <c r="H16" i="6"/>
  <c r="L16" i="6"/>
  <c r="H17" i="6"/>
  <c r="O17" i="6"/>
  <c r="H18" i="6"/>
  <c r="L18" i="6"/>
  <c r="H27" i="6"/>
  <c r="L27" i="6"/>
  <c r="H28" i="6"/>
  <c r="L28" i="6"/>
  <c r="H29" i="6"/>
  <c r="O29" i="6"/>
  <c r="H30" i="6"/>
  <c r="L30" i="6"/>
  <c r="H31" i="6"/>
  <c r="L31" i="6"/>
  <c r="H32" i="6"/>
  <c r="O32" i="6"/>
  <c r="H33" i="6"/>
  <c r="L33" i="6"/>
  <c r="H34" i="6"/>
  <c r="O34" i="6"/>
  <c r="H35" i="6"/>
  <c r="L35" i="6"/>
  <c r="H36" i="6"/>
  <c r="O36" i="6"/>
  <c r="H37" i="6"/>
  <c r="L37" i="6"/>
  <c r="H38" i="6"/>
  <c r="O38" i="6"/>
  <c r="H39" i="6"/>
  <c r="L39" i="6"/>
  <c r="H40" i="6"/>
  <c r="O40" i="6"/>
  <c r="H41" i="6"/>
  <c r="O41" i="6"/>
  <c r="H42" i="6"/>
  <c r="L42" i="6"/>
  <c r="H43" i="6"/>
  <c r="L43" i="6"/>
  <c r="H46" i="6"/>
  <c r="L46" i="6"/>
  <c r="H47" i="6"/>
  <c r="L47" i="6"/>
  <c r="H48" i="6"/>
  <c r="O48" i="6"/>
  <c r="H49" i="6"/>
  <c r="L49" i="6"/>
  <c r="H50" i="6"/>
  <c r="O50" i="6"/>
  <c r="H51" i="6"/>
  <c r="O51" i="6"/>
  <c r="H52" i="6"/>
  <c r="O52" i="6"/>
  <c r="H53" i="6"/>
  <c r="L53" i="6"/>
  <c r="H55" i="6"/>
  <c r="L55" i="6"/>
  <c r="H56" i="6"/>
  <c r="L56" i="6"/>
  <c r="H57" i="6"/>
  <c r="O57" i="6"/>
  <c r="H58" i="6"/>
  <c r="O58" i="6"/>
  <c r="H59" i="6"/>
  <c r="L59" i="6"/>
  <c r="H60" i="6"/>
  <c r="L60" i="6"/>
  <c r="H61" i="6"/>
  <c r="O61" i="6"/>
  <c r="H62" i="6"/>
  <c r="O62" i="6"/>
  <c r="H63" i="6"/>
  <c r="L63" i="6"/>
  <c r="H64" i="6"/>
  <c r="L64" i="6"/>
  <c r="H65" i="6"/>
  <c r="O65" i="6"/>
  <c r="H66" i="6"/>
  <c r="L66" i="6"/>
  <c r="H67" i="6"/>
  <c r="L67" i="6"/>
  <c r="H68" i="6"/>
  <c r="O68" i="6"/>
  <c r="H69" i="6"/>
  <c r="L69" i="6"/>
  <c r="H70" i="6"/>
  <c r="O70" i="6"/>
  <c r="H71" i="6"/>
  <c r="O71" i="6"/>
  <c r="H72" i="6"/>
  <c r="L72" i="6"/>
  <c r="H73" i="6"/>
  <c r="L73" i="6"/>
  <c r="H74" i="6"/>
  <c r="O74" i="6"/>
  <c r="H75" i="6"/>
  <c r="L75" i="6"/>
  <c r="H76" i="6"/>
  <c r="O76" i="6"/>
  <c r="H77" i="6"/>
  <c r="O77" i="6"/>
  <c r="H78" i="6"/>
  <c r="L78" i="6"/>
  <c r="H79" i="6"/>
  <c r="O79" i="6"/>
  <c r="H80" i="6"/>
  <c r="L80" i="6"/>
  <c r="H81" i="6"/>
  <c r="L81" i="6"/>
  <c r="H7" i="6"/>
  <c r="O7" i="6"/>
  <c r="L44" i="6"/>
  <c r="O81" i="6"/>
  <c r="O80" i="6"/>
  <c r="L68" i="6"/>
  <c r="O59" i="6"/>
  <c r="L57" i="6"/>
  <c r="O56" i="6"/>
  <c r="L50" i="6"/>
  <c r="L45" i="6"/>
  <c r="L70" i="6"/>
  <c r="L71" i="6"/>
  <c r="O49" i="6"/>
  <c r="O72" i="6"/>
  <c r="O69" i="6"/>
  <c r="O47" i="6"/>
  <c r="L48" i="6"/>
  <c r="L61" i="6"/>
  <c r="O46" i="6"/>
  <c r="L58" i="6"/>
  <c r="O60" i="6"/>
  <c r="O21" i="6"/>
  <c r="L38" i="6"/>
  <c r="O37" i="6"/>
  <c r="L36" i="6"/>
  <c r="O35" i="6"/>
  <c r="L34" i="6"/>
  <c r="O33" i="6"/>
  <c r="L32" i="6"/>
  <c r="O26" i="6"/>
  <c r="L26" i="6"/>
  <c r="O23" i="6"/>
  <c r="L23" i="6"/>
  <c r="O22" i="6"/>
  <c r="L22" i="6"/>
  <c r="O24" i="6"/>
  <c r="L24" i="6"/>
  <c r="O20" i="6"/>
  <c r="O12" i="6"/>
  <c r="O11" i="6"/>
  <c r="O25" i="6"/>
  <c r="L62" i="6"/>
  <c r="L74" i="6"/>
  <c r="O27" i="6"/>
  <c r="O73" i="6"/>
  <c r="L14" i="6"/>
  <c r="O63" i="6"/>
  <c r="L9" i="6"/>
  <c r="L8" i="6"/>
  <c r="O39" i="6"/>
  <c r="O75" i="6"/>
  <c r="L51" i="6"/>
  <c r="L15" i="6"/>
  <c r="O67" i="6"/>
  <c r="O55" i="6"/>
  <c r="O43" i="6"/>
  <c r="O31" i="6"/>
  <c r="O19" i="6"/>
  <c r="L13" i="6"/>
  <c r="L79" i="6"/>
  <c r="O78" i="6"/>
  <c r="O66" i="6"/>
  <c r="O54" i="6"/>
  <c r="O42" i="6"/>
  <c r="O30" i="6"/>
  <c r="O18" i="6"/>
  <c r="O53" i="6"/>
  <c r="L77" i="6"/>
  <c r="L65" i="6"/>
  <c r="L41" i="6"/>
  <c r="L29" i="6"/>
  <c r="L17" i="6"/>
  <c r="O64" i="6"/>
  <c r="O28" i="6"/>
  <c r="O16" i="6"/>
  <c r="L10" i="6"/>
  <c r="L76" i="6"/>
  <c r="L52" i="6"/>
  <c r="L40" i="6"/>
  <c r="L7" i="6"/>
</calcChain>
</file>

<file path=xl/sharedStrings.xml><?xml version="1.0" encoding="utf-8"?>
<sst xmlns="http://schemas.openxmlformats.org/spreadsheetml/2006/main" count="1056" uniqueCount="245">
  <si>
    <t>NO</t>
  </si>
  <si>
    <t>MF141</t>
  </si>
  <si>
    <t>Item</t>
  </si>
  <si>
    <t>Qty</t>
  </si>
  <si>
    <t>Cable No</t>
  </si>
  <si>
    <t>Type</t>
  </si>
  <si>
    <t>Ruggedized</t>
  </si>
  <si>
    <t>Connector left</t>
  </si>
  <si>
    <t>Connector right</t>
  </si>
  <si>
    <t>Remark</t>
  </si>
  <si>
    <t>Inspected By:</t>
  </si>
  <si>
    <t>Comments</t>
  </si>
  <si>
    <t xml:space="preserve"> </t>
  </si>
  <si>
    <t>Label Left</t>
  </si>
  <si>
    <t>Label Right</t>
  </si>
  <si>
    <t>Top</t>
  </si>
  <si>
    <t>Bottom</t>
  </si>
  <si>
    <t>Botton</t>
  </si>
  <si>
    <t>NP Male
Straight</t>
  </si>
  <si>
    <t>LMR400</t>
  </si>
  <si>
    <t>Length(m)</t>
  </si>
  <si>
    <t>Cable Manufacturer</t>
  </si>
  <si>
    <t>Manufactured By:</t>
  </si>
  <si>
    <t>Fiber Optic Cables/Megladon.</t>
  </si>
  <si>
    <t>RF 18GHz Low Loss/Micro-Coax or Huber &amp; Suhner.</t>
  </si>
  <si>
    <t>RF 18GHz Ultra Low Loss/Micro-Coax or Huber &amp; Suhner.</t>
  </si>
  <si>
    <t>RF 40GHz Low Loss/Micro-Coax or Huber &amp; Suhner.</t>
  </si>
  <si>
    <t>Data &amp; Control Cable/RSA.</t>
  </si>
  <si>
    <t>Flexwell to be built onsite.</t>
  </si>
  <si>
    <t>`</t>
  </si>
  <si>
    <t>FOL</t>
  </si>
  <si>
    <t>DATA/CTRL</t>
  </si>
  <si>
    <t>N Male
Straight</t>
  </si>
  <si>
    <t>7/16 Male
Straight</t>
  </si>
  <si>
    <t>DB9 Male
Straight</t>
  </si>
  <si>
    <t>LC/LC Male
Straight</t>
  </si>
  <si>
    <t>ST Male
Straight</t>
  </si>
  <si>
    <t>RJ45 Male
Straight</t>
  </si>
  <si>
    <t>ST/ST Male
Straight</t>
  </si>
  <si>
    <t>Cable list for Apple, Brazil SSC802M6183</t>
  </si>
  <si>
    <t>PA Rack</t>
  </si>
  <si>
    <t>RG400</t>
  </si>
  <si>
    <t>UFA210B</t>
  </si>
  <si>
    <t>W16.53</t>
  </si>
  <si>
    <t>W16.54</t>
  </si>
  <si>
    <t>W16.55</t>
  </si>
  <si>
    <r>
      <t xml:space="preserve">Duplex Multimode
62.5/125 </t>
    </r>
    <r>
      <rPr>
        <sz val="10"/>
        <rFont val="GreekC"/>
      </rPr>
      <t>μ</t>
    </r>
    <r>
      <rPr>
        <sz val="8.5"/>
        <rFont val="MS Sans Serif"/>
        <family val="2"/>
      </rPr>
      <t>m</t>
    </r>
  </si>
  <si>
    <t>W16.72</t>
  </si>
  <si>
    <t>W16.74</t>
  </si>
  <si>
    <t>W16.80</t>
  </si>
  <si>
    <t>W</t>
  </si>
  <si>
    <t>.</t>
  </si>
  <si>
    <t>AP3/X27</t>
  </si>
  <si>
    <t>AP3/X28</t>
  </si>
  <si>
    <t>AP3/X29</t>
  </si>
  <si>
    <t>RG214</t>
  </si>
  <si>
    <t>PA1/X30</t>
  </si>
  <si>
    <t>PA1/X31</t>
  </si>
  <si>
    <t>PA1/X32</t>
  </si>
  <si>
    <t>1/2" FW</t>
  </si>
  <si>
    <t>AP3/X33</t>
  </si>
  <si>
    <t>AP3/X34</t>
  </si>
  <si>
    <t>AP3/X35</t>
  </si>
  <si>
    <t>(CHECK RACK)</t>
  </si>
  <si>
    <t>PA1/X36</t>
  </si>
  <si>
    <t>AP3/X37+X38</t>
  </si>
  <si>
    <t>1-5/8 Male
Straight</t>
  </si>
  <si>
    <t>PA2 RP/X27</t>
  </si>
  <si>
    <t>PA2 RP/X28</t>
  </si>
  <si>
    <t>PA2 RP/X29</t>
  </si>
  <si>
    <t>PA2 RP/X30</t>
  </si>
  <si>
    <t>PA2 RP/X31</t>
  </si>
  <si>
    <t>PA2 RP/X32</t>
  </si>
  <si>
    <t>PA2 RP/X33</t>
  </si>
  <si>
    <t>PA2 RP/X34</t>
  </si>
  <si>
    <t>PA2 RP/X35</t>
  </si>
  <si>
    <t>PA2 RP/X36</t>
  </si>
  <si>
    <t>PA2 RP/X37+X38</t>
  </si>
  <si>
    <t>PA1/X67</t>
  </si>
  <si>
    <t>AP3/X67</t>
  </si>
  <si>
    <t>EMS RP/X11</t>
  </si>
  <si>
    <t>RSE RP/X42</t>
  </si>
  <si>
    <t>EMS RP/X12</t>
  </si>
  <si>
    <t>EMS RP/X13</t>
  </si>
  <si>
    <t>EMS RP/X14</t>
  </si>
  <si>
    <t>EMS RP/X15</t>
  </si>
  <si>
    <t>EMS RP/X16</t>
  </si>
  <si>
    <t>EMS RP/X17</t>
  </si>
  <si>
    <t>EMS RP/X20</t>
  </si>
  <si>
    <t>EMS RP/X21</t>
  </si>
  <si>
    <t>EMS RP/X22</t>
  </si>
  <si>
    <t>EMS RP/X23</t>
  </si>
  <si>
    <t>EMS RP/X24</t>
  </si>
  <si>
    <t>EMS RP/X25</t>
  </si>
  <si>
    <t>EMS RP/X26</t>
  </si>
  <si>
    <t>AP2/X12</t>
  </si>
  <si>
    <t>AP2/X13</t>
  </si>
  <si>
    <t>BNC Male
Straight</t>
  </si>
  <si>
    <t>RSE RP/X62</t>
  </si>
  <si>
    <t>RSE RP/X63</t>
  </si>
  <si>
    <t>RSE RP/X64</t>
  </si>
  <si>
    <t>RSE RP/X46</t>
  </si>
  <si>
    <t>RSE RP/X45</t>
  </si>
  <si>
    <t>AP2/X17</t>
  </si>
  <si>
    <t>EMS RP/X18+X19</t>
  </si>
  <si>
    <t>AP2/X18+X19</t>
  </si>
  <si>
    <t>FSMA/FSMA Male
Straight</t>
  </si>
  <si>
    <t>RSE/X56</t>
  </si>
  <si>
    <t>CTRL DOOR INTLK</t>
  </si>
  <si>
    <t>INTLK BIG CHAMBER</t>
  </si>
  <si>
    <t>AP2/X23</t>
  </si>
  <si>
    <t>AIR</t>
  </si>
  <si>
    <t>6mm OD
Polyurethane</t>
  </si>
  <si>
    <t>AP2/X24</t>
  </si>
  <si>
    <t>AP2/X25</t>
  </si>
  <si>
    <t>CENTRAL AIR</t>
  </si>
  <si>
    <t>RSE RP/X43</t>
  </si>
  <si>
    <t>AP2/X43</t>
  </si>
  <si>
    <t>RSE RP/X44</t>
  </si>
  <si>
    <t>AP1/X44</t>
  </si>
  <si>
    <t>RSE RP/X47+X48</t>
  </si>
  <si>
    <t>RSE RP/X49+X50</t>
  </si>
  <si>
    <t>RSE RP/X51+X52</t>
  </si>
  <si>
    <t>RSE RP/X53+X54</t>
  </si>
  <si>
    <t>AP1/X47+X48</t>
  </si>
  <si>
    <t>AP1/X49+X50</t>
  </si>
  <si>
    <t>AP1/X51+X52</t>
  </si>
  <si>
    <t>AP1/X53+X54</t>
  </si>
  <si>
    <t>RSE RP/ X55</t>
  </si>
  <si>
    <t>AP1/X55</t>
  </si>
  <si>
    <t>RSE RP/X57</t>
  </si>
  <si>
    <t>AP1/X57</t>
  </si>
  <si>
    <t>RSE RP/X58+X59</t>
  </si>
  <si>
    <t>RSE RP/X60+X61</t>
  </si>
  <si>
    <t>AP2/X58+X59</t>
  </si>
  <si>
    <t>AP2/X60+X61</t>
  </si>
  <si>
    <t>AP1/X63</t>
  </si>
  <si>
    <t>AP1X64</t>
  </si>
  <si>
    <t>AP2/X37+X38</t>
  </si>
  <si>
    <t xml:space="preserve">AP3/X35 </t>
  </si>
  <si>
    <t>CP3/X24</t>
  </si>
  <si>
    <t>CP3/X25</t>
  </si>
  <si>
    <t>CP7/X18+X19</t>
  </si>
  <si>
    <t>CP7/X17</t>
  </si>
  <si>
    <t>CP3/X33</t>
  </si>
  <si>
    <t>CP3/X34</t>
  </si>
  <si>
    <t>CP3/X67</t>
  </si>
  <si>
    <t>UFB311A</t>
  </si>
  <si>
    <t>AP1/X39</t>
  </si>
  <si>
    <t>AP1/X40</t>
  </si>
  <si>
    <t>AP1/X41</t>
  </si>
  <si>
    <t>AP1/X64</t>
  </si>
  <si>
    <t>CP7X39</t>
  </si>
  <si>
    <t>CP4/X40</t>
  </si>
  <si>
    <t>CP8/X41</t>
  </si>
  <si>
    <t>CP7/X44</t>
  </si>
  <si>
    <t>CP1/X55</t>
  </si>
  <si>
    <t>CP7/X63</t>
  </si>
  <si>
    <t>CP7/X64</t>
  </si>
  <si>
    <t>CP4/X47+X48</t>
  </si>
  <si>
    <t>TO TT</t>
  </si>
  <si>
    <t>CP8/X51+X52</t>
  </si>
  <si>
    <t>CP7/X53+X54</t>
  </si>
  <si>
    <t>AP1/X60+X61</t>
  </si>
  <si>
    <t>CP1/X57</t>
  </si>
  <si>
    <t>CP1/X60+X61</t>
  </si>
  <si>
    <t xml:space="preserve">INTLK BIG DOOR </t>
  </si>
  <si>
    <t>TS-INTLK Tx</t>
  </si>
  <si>
    <t>TS-PR1/RF OUT</t>
  </si>
  <si>
    <t>TO 10m MAST 1</t>
  </si>
  <si>
    <t>TS-PR1(2)/RF IN</t>
  </si>
  <si>
    <t>TO 10m MAST 2</t>
  </si>
  <si>
    <t>TO 3m EMI</t>
  </si>
  <si>
    <t>CP1/X68+X69</t>
  </si>
  <si>
    <t>EMI MAST</t>
  </si>
  <si>
    <t>TS-SFUNIT/FO</t>
  </si>
  <si>
    <t>RSE EXT./X65+X66</t>
  </si>
  <si>
    <t>PA2/LAN</t>
  </si>
  <si>
    <t>PA1/LAN</t>
  </si>
  <si>
    <t>RSE/LAN</t>
  </si>
  <si>
    <t>EMS/LAN</t>
  </si>
  <si>
    <r>
      <t xml:space="preserve">fmax: 62.5/125 </t>
    </r>
    <r>
      <rPr>
        <sz val="10"/>
        <rFont val="GreekC"/>
      </rPr>
      <t>μ</t>
    </r>
    <r>
      <rPr>
        <sz val="8.5"/>
        <rFont val="MS Sans Serif"/>
        <family val="2"/>
      </rPr>
      <t>m
Simplex, Multimode</t>
    </r>
  </si>
  <si>
    <t>fmax: 62.5/125 μm
Simplex, Multimode</t>
  </si>
  <si>
    <r>
      <t xml:space="preserve">fmax:62.5/125 </t>
    </r>
    <r>
      <rPr>
        <sz val="10"/>
        <rFont val="GreekC"/>
      </rPr>
      <t>μ</t>
    </r>
    <r>
      <rPr>
        <sz val="8.5"/>
        <rFont val="MS Sans Serif"/>
        <family val="2"/>
      </rPr>
      <t>m
Duplex, Multimode</t>
    </r>
  </si>
  <si>
    <t>INTERCONNECT</t>
  </si>
  <si>
    <t>W46.29</t>
  </si>
  <si>
    <t>W26.09</t>
  </si>
  <si>
    <t>W36.09</t>
  </si>
  <si>
    <t>W46.09</t>
  </si>
  <si>
    <t>W26.11</t>
  </si>
  <si>
    <t>W26.12</t>
  </si>
  <si>
    <t>RSE TEST SYSTEM</t>
  </si>
  <si>
    <t>62.5/125 μm
Duplex Multimode</t>
  </si>
  <si>
    <t>TS PR1/RF IN</t>
  </si>
  <si>
    <t>fmax: 18GHz</t>
  </si>
  <si>
    <t>W47.45</t>
  </si>
  <si>
    <t>1/2 Flexwell</t>
  </si>
  <si>
    <t>fmax: 8.5GHz</t>
  </si>
  <si>
    <t>W36.54</t>
  </si>
  <si>
    <t>W26.54</t>
  </si>
  <si>
    <t>YES</t>
  </si>
  <si>
    <t>W414.40</t>
  </si>
  <si>
    <t>W33.40</t>
  </si>
  <si>
    <t>W23.40</t>
  </si>
  <si>
    <t>fmax: 6GHz</t>
  </si>
  <si>
    <t>3m EMS/1-6GHz</t>
  </si>
  <si>
    <t>3m EMS/.08-1GHz</t>
  </si>
  <si>
    <t>fmax: 1GHz</t>
  </si>
  <si>
    <t>W414.28</t>
  </si>
  <si>
    <t>W33.28</t>
  </si>
  <si>
    <t>W23.28</t>
  </si>
  <si>
    <t>W414.81</t>
  </si>
  <si>
    <t>W33.81</t>
  </si>
  <si>
    <t>W23.81</t>
  </si>
  <si>
    <t>3m EMS/30-100MHz</t>
  </si>
  <si>
    <t>200/300 μm
Duplex Multimode</t>
  </si>
  <si>
    <t>09</t>
  </si>
  <si>
    <t>TT Field Probe</t>
  </si>
  <si>
    <t>W26.55</t>
  </si>
  <si>
    <t>W36.55</t>
  </si>
  <si>
    <t>W46.55</t>
  </si>
  <si>
    <t>FO-Tx</t>
  </si>
  <si>
    <t>W36.12</t>
  </si>
  <si>
    <t>CR AP</t>
  </si>
  <si>
    <t>INTLK BIG DOOR</t>
  </si>
  <si>
    <t>W26.53</t>
  </si>
  <si>
    <t>W36.53</t>
  </si>
  <si>
    <t>fmax:62.5/125 μm
Duplex, Multimode</t>
  </si>
  <si>
    <t>W46.72</t>
  </si>
  <si>
    <t>W36.72</t>
  </si>
  <si>
    <t>W26.72</t>
  </si>
  <si>
    <t>W36.29</t>
  </si>
  <si>
    <t>W26.29</t>
  </si>
  <si>
    <t>W36.74</t>
  </si>
  <si>
    <t>W26.74</t>
  </si>
  <si>
    <t>RSE System Rack</t>
  </si>
  <si>
    <t>Label</t>
  </si>
  <si>
    <t>Duplex Multimode
62.5/125 μm</t>
  </si>
  <si>
    <t>Cable List for E6234</t>
  </si>
  <si>
    <t>Left</t>
  </si>
  <si>
    <t>Right</t>
  </si>
  <si>
    <r>
      <t>Duplex Multimode
62.5/125 μ</t>
    </r>
    <r>
      <rPr>
        <sz val="8.5"/>
        <rFont val="Arial"/>
        <scheme val="minor"/>
      </rPr>
      <t>m</t>
    </r>
  </si>
  <si>
    <r>
      <t>fmax: 62.5/125 μ</t>
    </r>
    <r>
      <rPr>
        <sz val="8.5"/>
        <rFont val="Arial"/>
        <scheme val="minor"/>
      </rPr>
      <t>m
Simplex, Multimode</t>
    </r>
  </si>
  <si>
    <r>
      <t>fmax:62.5/125 μ</t>
    </r>
    <r>
      <rPr>
        <sz val="8.5"/>
        <rFont val="Arial"/>
        <scheme val="minor"/>
      </rPr>
      <t>m
Duplex, Multimode</t>
    </r>
  </si>
  <si>
    <r>
      <t>Duplex Multimode
62.5/125 μ</t>
    </r>
    <r>
      <rPr>
        <sz val="8.5"/>
        <color rgb="FFFF0000"/>
        <rFont val="Arial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</si>
</sst>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name val="MS Sans Serif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MS Sans Serif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name val="GreekC"/>
    </font>
    <font>
      <sz val="8.5"/>
      <name val="MS Sans Serif"/>
      <family val="2"/>
    </font>
    <font>
      <sz val="10"/>
      <name val="MS Sans Serif"/>
      <family val="2"/>
    </font>
    <font>
      <sz val="10"/>
      <color theme="1"/>
      <name val="Arial"/>
      <family val="2"/>
      <scheme val="minor"/>
    </font>
    <font>
      <sz val="10"/>
      <name val="Arial"/>
      <scheme val="minor"/>
    </font>
    <font>
      <sz val="8.5"/>
      <name val="Arial"/>
      <scheme val="minor"/>
    </font>
    <font>
      <sz val="10"/>
      <color rgb="FFFF0000"/>
      <name val="Arial"/>
      <scheme val="minor"/>
    </font>
    <font>
      <sz val="8.5"/>
      <color rgb="FFFF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998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2" fillId="0" borderId="0"/>
  </cellStyleXfs>
  <cellXfs count="86"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NumberFormat="1" applyFont="1" applyFill="1" applyBorder="1" applyAlignment="1">
      <alignment horizontal="center" vertical="center"/>
    </xf>
    <xf numFmtId="0" fontId="2" fillId="6" borderId="0" xfId="0" quotePrefix="1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/>
    </xf>
    <xf numFmtId="0" fontId="0" fillId="12" borderId="2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3" fontId="0" fillId="6" borderId="2" xfId="1" applyFont="1" applyFill="1" applyBorder="1" applyAlignment="1">
      <alignment horizontal="center" vertical="center"/>
    </xf>
    <xf numFmtId="43" fontId="0" fillId="7" borderId="2" xfId="1" applyFont="1" applyFill="1" applyBorder="1" applyAlignment="1">
      <alignment horizontal="center" vertical="center" wrapText="1"/>
    </xf>
    <xf numFmtId="43" fontId="0" fillId="12" borderId="2" xfId="1" applyFont="1" applyFill="1" applyBorder="1" applyAlignment="1">
      <alignment horizontal="center" vertical="center"/>
    </xf>
    <xf numFmtId="43" fontId="0" fillId="7" borderId="2" xfId="1" applyFont="1" applyFill="1" applyBorder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43" fontId="3" fillId="5" borderId="2" xfId="1" applyFont="1" applyFill="1" applyBorder="1" applyAlignment="1">
      <alignment horizontal="center" vertical="center"/>
    </xf>
    <xf numFmtId="0" fontId="3" fillId="5" borderId="2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43" fontId="13" fillId="7" borderId="2" xfId="1" applyFont="1" applyFill="1" applyBorder="1" applyAlignment="1">
      <alignment horizontal="center" vertical="center" wrapText="1"/>
    </xf>
    <xf numFmtId="2" fontId="13" fillId="7" borderId="2" xfId="1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2" fontId="13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 wrapText="1"/>
    </xf>
    <xf numFmtId="0" fontId="15" fillId="7" borderId="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998FF"/>
      <color rgb="FF00CCFF"/>
      <color rgb="FFFFC000"/>
      <color rgb="FFD6FFC1"/>
      <color rgb="FFCC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Rohde &amp; Schwarz Font">
      <a:majorFont>
        <a:latin typeface="Arial Narrow"/>
        <a:ea typeface="Arial Unicode MS"/>
        <a:cs typeface="Arial Unicode MS"/>
      </a:majorFont>
      <a:minorFont>
        <a:latin typeface="Arial"/>
        <a:ea typeface="Arial Unicode MS"/>
        <a:cs typeface="Arial Unicode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X29"/>
  <sheetViews>
    <sheetView tabSelected="1" zoomScale="90" zoomScaleNormal="90" zoomScalePageLayoutView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C15" sqref="AC15"/>
    </sheetView>
  </sheetViews>
  <sheetFormatPr baseColWidth="10" defaultColWidth="8.796875" defaultRowHeight="13" x14ac:dyDescent="0.15"/>
  <cols>
    <col min="1" max="1" width="8.796875" style="2"/>
    <col min="2" max="3" width="9.59765625" style="2" customWidth="1"/>
    <col min="4" max="7" width="10.3984375" style="2" hidden="1" customWidth="1"/>
    <col min="8" max="8" width="15.59765625" style="2" customWidth="1"/>
    <col min="9" max="9" width="14.3984375" style="2" customWidth="1"/>
    <col min="10" max="10" width="18.59765625" style="2" customWidth="1"/>
    <col min="11" max="14" width="21.59765625" style="2" customWidth="1"/>
    <col min="15" max="15" width="15.59765625" style="2" hidden="1" customWidth="1"/>
    <col min="16" max="16" width="23.59765625" style="2" hidden="1" customWidth="1"/>
    <col min="17" max="17" width="15.59765625" style="2" hidden="1" customWidth="1"/>
    <col min="18" max="20" width="27.59765625" style="2" hidden="1" customWidth="1"/>
    <col min="21" max="21" width="36.59765625" style="2" hidden="1" customWidth="1"/>
    <col min="22" max="22" width="17.3984375" style="54" bestFit="1" customWidth="1"/>
    <col min="23" max="23" width="15.59765625" style="63" customWidth="1"/>
    <col min="24" max="24" width="43.3984375" style="2" customWidth="1"/>
    <col min="25" max="16384" width="8.796875" style="2"/>
  </cols>
  <sheetData>
    <row r="1" spans="2:24" x14ac:dyDescent="0.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2:24" ht="20" x14ac:dyDescent="0.15">
      <c r="B2" s="20" t="s">
        <v>238</v>
      </c>
      <c r="C2" s="5"/>
      <c r="D2" s="5"/>
      <c r="E2" s="5"/>
      <c r="F2" s="5"/>
      <c r="G2" s="5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2:24" ht="20" x14ac:dyDescent="0.15">
      <c r="B3" s="21" t="s">
        <v>191</v>
      </c>
      <c r="C3" s="5"/>
      <c r="D3" s="5"/>
      <c r="E3" s="5"/>
      <c r="F3" s="5"/>
      <c r="G3" s="5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4" ht="24" customHeight="1" x14ac:dyDescent="0.15">
      <c r="B4" s="70" t="s">
        <v>2</v>
      </c>
      <c r="C4" s="70" t="s">
        <v>3</v>
      </c>
      <c r="D4" s="31"/>
      <c r="E4" s="31"/>
      <c r="F4" s="31"/>
      <c r="G4" s="31"/>
      <c r="H4" s="70" t="s">
        <v>4</v>
      </c>
      <c r="I4" s="70" t="s">
        <v>5</v>
      </c>
      <c r="J4" s="70" t="s">
        <v>6</v>
      </c>
      <c r="K4" s="70" t="s">
        <v>7</v>
      </c>
      <c r="L4" s="69" t="s">
        <v>236</v>
      </c>
      <c r="M4" s="70" t="s">
        <v>8</v>
      </c>
      <c r="N4" s="69" t="s">
        <v>236</v>
      </c>
      <c r="O4" s="3"/>
      <c r="P4" s="3"/>
      <c r="Q4" s="3"/>
      <c r="R4" s="3"/>
      <c r="S4" s="3"/>
      <c r="T4" s="3"/>
      <c r="U4" s="3"/>
      <c r="V4" s="73" t="s">
        <v>9</v>
      </c>
      <c r="W4" s="74" t="s">
        <v>20</v>
      </c>
      <c r="X4" s="70" t="s">
        <v>11</v>
      </c>
    </row>
    <row r="5" spans="2:24" s="6" customFormat="1" ht="32.5" customHeight="1" x14ac:dyDescent="0.15">
      <c r="B5" s="70"/>
      <c r="C5" s="70"/>
      <c r="D5" s="31"/>
      <c r="E5" s="31"/>
      <c r="F5" s="31"/>
      <c r="G5" s="31"/>
      <c r="H5" s="70"/>
      <c r="I5" s="70"/>
      <c r="J5" s="70"/>
      <c r="K5" s="70"/>
      <c r="L5" s="68" t="s">
        <v>239</v>
      </c>
      <c r="M5" s="70"/>
      <c r="N5" s="68" t="s">
        <v>240</v>
      </c>
      <c r="O5" s="25" t="s">
        <v>16</v>
      </c>
      <c r="P5" s="25" t="s">
        <v>16</v>
      </c>
      <c r="Q5" s="25" t="s">
        <v>16</v>
      </c>
      <c r="R5" s="25" t="s">
        <v>16</v>
      </c>
      <c r="S5" s="25" t="s">
        <v>16</v>
      </c>
      <c r="T5" s="25" t="s">
        <v>16</v>
      </c>
      <c r="U5" s="22" t="s">
        <v>16</v>
      </c>
      <c r="V5" s="73"/>
      <c r="W5" s="74"/>
      <c r="X5" s="70"/>
    </row>
    <row r="6" spans="2:24" ht="25" customHeight="1" x14ac:dyDescent="0.15">
      <c r="B6" s="71" t="s">
        <v>235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2:24" ht="25" customHeight="1" x14ac:dyDescent="0.15">
      <c r="B7" s="77">
        <v>1</v>
      </c>
      <c r="C7" s="77">
        <v>1</v>
      </c>
      <c r="D7" s="77"/>
      <c r="E7" s="77"/>
      <c r="F7" s="77"/>
      <c r="G7" s="77"/>
      <c r="H7" s="77" t="s">
        <v>43</v>
      </c>
      <c r="I7" s="77" t="s">
        <v>30</v>
      </c>
      <c r="J7" s="77" t="s">
        <v>0</v>
      </c>
      <c r="K7" s="78" t="s">
        <v>38</v>
      </c>
      <c r="L7" s="77" t="s">
        <v>43</v>
      </c>
      <c r="M7" s="78" t="s">
        <v>38</v>
      </c>
      <c r="N7" s="77" t="s">
        <v>43</v>
      </c>
      <c r="O7" s="77"/>
      <c r="P7" s="77"/>
      <c r="Q7" s="77"/>
      <c r="R7" s="77"/>
      <c r="S7" s="77"/>
      <c r="T7" s="77"/>
      <c r="U7" s="77"/>
      <c r="V7" s="79" t="s">
        <v>241</v>
      </c>
      <c r="W7" s="80">
        <v>2</v>
      </c>
      <c r="X7" s="81"/>
    </row>
    <row r="8" spans="2:24" ht="25" customHeight="1" x14ac:dyDescent="0.15">
      <c r="B8" s="77">
        <f t="shared" ref="B8" si="0">1+B7</f>
        <v>2</v>
      </c>
      <c r="C8" s="77">
        <v>1</v>
      </c>
      <c r="D8" s="77"/>
      <c r="E8" s="77"/>
      <c r="F8" s="77"/>
      <c r="G8" s="77"/>
      <c r="H8" s="77" t="s">
        <v>44</v>
      </c>
      <c r="I8" s="77" t="s">
        <v>30</v>
      </c>
      <c r="J8" s="77" t="s">
        <v>0</v>
      </c>
      <c r="K8" s="78" t="s">
        <v>38</v>
      </c>
      <c r="L8" s="77" t="s">
        <v>44</v>
      </c>
      <c r="M8" s="78" t="s">
        <v>38</v>
      </c>
      <c r="N8" s="77" t="s">
        <v>44</v>
      </c>
      <c r="O8" s="77"/>
      <c r="P8" s="77"/>
      <c r="Q8" s="77"/>
      <c r="R8" s="77"/>
      <c r="S8" s="77"/>
      <c r="T8" s="77"/>
      <c r="U8" s="77"/>
      <c r="V8" s="79" t="s">
        <v>241</v>
      </c>
      <c r="W8" s="80">
        <v>2</v>
      </c>
      <c r="X8" s="81"/>
    </row>
    <row r="9" spans="2:24" ht="25" customHeight="1" x14ac:dyDescent="0.15">
      <c r="B9" s="77">
        <f>1+B8</f>
        <v>3</v>
      </c>
      <c r="C9" s="77">
        <v>1</v>
      </c>
      <c r="D9" s="77"/>
      <c r="E9" s="77"/>
      <c r="F9" s="77"/>
      <c r="G9" s="77"/>
      <c r="H9" s="77" t="s">
        <v>45</v>
      </c>
      <c r="I9" s="77" t="s">
        <v>30</v>
      </c>
      <c r="J9" s="77" t="s">
        <v>0</v>
      </c>
      <c r="K9" s="78" t="s">
        <v>106</v>
      </c>
      <c r="L9" s="77" t="s">
        <v>45</v>
      </c>
      <c r="M9" s="78" t="s">
        <v>106</v>
      </c>
      <c r="N9" s="77" t="s">
        <v>45</v>
      </c>
      <c r="O9" s="77"/>
      <c r="P9" s="77"/>
      <c r="Q9" s="77"/>
      <c r="R9" s="77"/>
      <c r="S9" s="77"/>
      <c r="T9" s="77"/>
      <c r="U9" s="77"/>
      <c r="V9" s="79" t="s">
        <v>241</v>
      </c>
      <c r="W9" s="80">
        <v>2</v>
      </c>
      <c r="X9" s="81"/>
    </row>
    <row r="10" spans="2:24" ht="25" customHeight="1" x14ac:dyDescent="0.15">
      <c r="B10" s="77">
        <f>1+B9</f>
        <v>4</v>
      </c>
      <c r="C10" s="77">
        <v>1</v>
      </c>
      <c r="D10" s="77"/>
      <c r="E10" s="77"/>
      <c r="F10" s="77"/>
      <c r="G10" s="77"/>
      <c r="H10" s="77" t="s">
        <v>47</v>
      </c>
      <c r="I10" s="77" t="s">
        <v>30</v>
      </c>
      <c r="J10" s="77" t="s">
        <v>0</v>
      </c>
      <c r="K10" s="78" t="s">
        <v>36</v>
      </c>
      <c r="L10" s="77" t="s">
        <v>47</v>
      </c>
      <c r="M10" s="78" t="s">
        <v>36</v>
      </c>
      <c r="N10" s="77" t="s">
        <v>47</v>
      </c>
      <c r="O10" s="77"/>
      <c r="P10" s="77"/>
      <c r="Q10" s="77"/>
      <c r="R10" s="77"/>
      <c r="S10" s="77"/>
      <c r="T10" s="77"/>
      <c r="U10" s="77"/>
      <c r="V10" s="78" t="s">
        <v>242</v>
      </c>
      <c r="W10" s="80">
        <v>1</v>
      </c>
      <c r="X10" s="81"/>
    </row>
    <row r="11" spans="2:24" ht="25" customHeight="1" x14ac:dyDescent="0.15">
      <c r="B11" s="77">
        <f>1+B10</f>
        <v>5</v>
      </c>
      <c r="C11" s="77">
        <v>1</v>
      </c>
      <c r="D11" s="77"/>
      <c r="E11" s="77"/>
      <c r="F11" s="77"/>
      <c r="G11" s="77"/>
      <c r="H11" s="77" t="s">
        <v>48</v>
      </c>
      <c r="I11" s="77" t="s">
        <v>30</v>
      </c>
      <c r="J11" s="77" t="s">
        <v>0</v>
      </c>
      <c r="K11" s="78" t="s">
        <v>35</v>
      </c>
      <c r="L11" s="77" t="s">
        <v>48</v>
      </c>
      <c r="M11" s="78" t="s">
        <v>38</v>
      </c>
      <c r="N11" s="77" t="s">
        <v>48</v>
      </c>
      <c r="O11" s="77"/>
      <c r="P11" s="77"/>
      <c r="Q11" s="77"/>
      <c r="R11" s="77"/>
      <c r="S11" s="77"/>
      <c r="T11" s="77"/>
      <c r="U11" s="77"/>
      <c r="V11" s="79" t="s">
        <v>241</v>
      </c>
      <c r="W11" s="80">
        <v>1</v>
      </c>
      <c r="X11" s="81"/>
    </row>
    <row r="12" spans="2:24" ht="25" customHeight="1" x14ac:dyDescent="0.15">
      <c r="B12" s="77">
        <f>1+B11</f>
        <v>6</v>
      </c>
      <c r="C12" s="77">
        <v>1</v>
      </c>
      <c r="D12" s="77" t="s">
        <v>50</v>
      </c>
      <c r="E12" s="82">
        <v>33</v>
      </c>
      <c r="F12" s="82" t="s">
        <v>51</v>
      </c>
      <c r="G12" s="82">
        <v>28</v>
      </c>
      <c r="H12" s="77" t="s">
        <v>225</v>
      </c>
      <c r="I12" s="77" t="s">
        <v>30</v>
      </c>
      <c r="J12" s="77" t="s">
        <v>0</v>
      </c>
      <c r="K12" s="78" t="s">
        <v>38</v>
      </c>
      <c r="L12" s="77" t="s">
        <v>225</v>
      </c>
      <c r="M12" s="78" t="s">
        <v>38</v>
      </c>
      <c r="N12" s="77" t="s">
        <v>225</v>
      </c>
      <c r="O12" s="77"/>
      <c r="P12" s="77"/>
      <c r="Q12" s="77"/>
      <c r="R12" s="77"/>
      <c r="S12" s="77"/>
      <c r="T12" s="77"/>
      <c r="U12" s="77"/>
      <c r="V12" s="79" t="s">
        <v>192</v>
      </c>
      <c r="W12" s="80">
        <v>5.5</v>
      </c>
      <c r="X12" s="81"/>
    </row>
    <row r="13" spans="2:24" ht="25" customHeight="1" x14ac:dyDescent="0.15">
      <c r="B13" s="77">
        <f t="shared" ref="B13:B20" si="1">1+B12</f>
        <v>7</v>
      </c>
      <c r="C13" s="77">
        <v>1</v>
      </c>
      <c r="D13" s="77" t="s">
        <v>50</v>
      </c>
      <c r="E13" s="82">
        <v>36</v>
      </c>
      <c r="F13" s="82" t="s">
        <v>51</v>
      </c>
      <c r="G13" s="82">
        <v>29</v>
      </c>
      <c r="H13" s="77" t="s">
        <v>226</v>
      </c>
      <c r="I13" s="77" t="s">
        <v>30</v>
      </c>
      <c r="J13" s="77" t="s">
        <v>0</v>
      </c>
      <c r="K13" s="78" t="s">
        <v>38</v>
      </c>
      <c r="L13" s="77" t="s">
        <v>226</v>
      </c>
      <c r="M13" s="78" t="s">
        <v>38</v>
      </c>
      <c r="N13" s="77" t="s">
        <v>226</v>
      </c>
      <c r="O13" s="77"/>
      <c r="P13" s="77"/>
      <c r="Q13" s="77"/>
      <c r="R13" s="77"/>
      <c r="S13" s="77"/>
      <c r="T13" s="77"/>
      <c r="U13" s="77"/>
      <c r="V13" s="79" t="s">
        <v>192</v>
      </c>
      <c r="W13" s="80">
        <v>8</v>
      </c>
      <c r="X13" s="81"/>
    </row>
    <row r="14" spans="2:24" ht="25" customHeight="1" x14ac:dyDescent="0.15">
      <c r="B14" s="77">
        <f t="shared" si="1"/>
        <v>8</v>
      </c>
      <c r="C14" s="77">
        <v>1</v>
      </c>
      <c r="D14" s="77"/>
      <c r="E14" s="82"/>
      <c r="F14" s="82"/>
      <c r="G14" s="82"/>
      <c r="H14" s="77" t="s">
        <v>199</v>
      </c>
      <c r="I14" s="77" t="s">
        <v>30</v>
      </c>
      <c r="J14" s="77" t="s">
        <v>0</v>
      </c>
      <c r="K14" s="78" t="s">
        <v>38</v>
      </c>
      <c r="L14" s="77" t="s">
        <v>199</v>
      </c>
      <c r="M14" s="78" t="s">
        <v>38</v>
      </c>
      <c r="N14" s="77" t="s">
        <v>199</v>
      </c>
      <c r="O14" s="77"/>
      <c r="P14" s="77"/>
      <c r="Q14" s="77"/>
      <c r="R14" s="77"/>
      <c r="S14" s="77"/>
      <c r="T14" s="77"/>
      <c r="U14" s="77"/>
      <c r="V14" s="79" t="s">
        <v>192</v>
      </c>
      <c r="W14" s="80">
        <v>2</v>
      </c>
      <c r="X14" s="81"/>
    </row>
    <row r="15" spans="2:24" ht="25" customHeight="1" x14ac:dyDescent="0.15">
      <c r="B15" s="77">
        <f t="shared" si="1"/>
        <v>9</v>
      </c>
      <c r="C15" s="77">
        <v>1</v>
      </c>
      <c r="D15" s="77"/>
      <c r="E15" s="77"/>
      <c r="F15" s="77"/>
      <c r="G15" s="77"/>
      <c r="H15" s="77" t="s">
        <v>198</v>
      </c>
      <c r="I15" s="77" t="s">
        <v>30</v>
      </c>
      <c r="J15" s="77" t="s">
        <v>0</v>
      </c>
      <c r="K15" s="78" t="s">
        <v>38</v>
      </c>
      <c r="L15" s="77" t="s">
        <v>198</v>
      </c>
      <c r="M15" s="78" t="s">
        <v>38</v>
      </c>
      <c r="N15" s="77" t="s">
        <v>198</v>
      </c>
      <c r="O15" s="77"/>
      <c r="P15" s="77"/>
      <c r="Q15" s="77"/>
      <c r="R15" s="77"/>
      <c r="S15" s="77"/>
      <c r="T15" s="77"/>
      <c r="U15" s="77"/>
      <c r="V15" s="79" t="s">
        <v>192</v>
      </c>
      <c r="W15" s="80">
        <v>15</v>
      </c>
      <c r="X15" s="81"/>
    </row>
    <row r="16" spans="2:24" ht="25" customHeight="1" x14ac:dyDescent="0.15">
      <c r="B16" s="77">
        <f>1+B15</f>
        <v>10</v>
      </c>
      <c r="C16" s="77">
        <v>1</v>
      </c>
      <c r="D16" s="77" t="s">
        <v>50</v>
      </c>
      <c r="E16" s="82">
        <v>26</v>
      </c>
      <c r="F16" s="82" t="s">
        <v>51</v>
      </c>
      <c r="G16" s="82">
        <v>55</v>
      </c>
      <c r="H16" s="77" t="s">
        <v>218</v>
      </c>
      <c r="I16" s="77" t="s">
        <v>30</v>
      </c>
      <c r="J16" s="77" t="s">
        <v>0</v>
      </c>
      <c r="K16" s="78" t="s">
        <v>106</v>
      </c>
      <c r="L16" s="77" t="s">
        <v>218</v>
      </c>
      <c r="M16" s="78" t="s">
        <v>106</v>
      </c>
      <c r="N16" s="77" t="s">
        <v>218</v>
      </c>
      <c r="O16" s="77"/>
      <c r="P16" s="77"/>
      <c r="Q16" s="77"/>
      <c r="R16" s="77"/>
      <c r="S16" s="77"/>
      <c r="T16" s="77"/>
      <c r="U16" s="77"/>
      <c r="V16" s="79" t="s">
        <v>227</v>
      </c>
      <c r="W16" s="80">
        <v>5.5</v>
      </c>
      <c r="X16" s="81"/>
    </row>
    <row r="17" spans="2:24" ht="25" customHeight="1" x14ac:dyDescent="0.15">
      <c r="B17" s="77">
        <f t="shared" si="1"/>
        <v>11</v>
      </c>
      <c r="C17" s="77">
        <v>1</v>
      </c>
      <c r="D17" s="77" t="s">
        <v>50</v>
      </c>
      <c r="E17" s="82">
        <v>36</v>
      </c>
      <c r="F17" s="82" t="s">
        <v>51</v>
      </c>
      <c r="G17" s="82">
        <v>55</v>
      </c>
      <c r="H17" s="77" t="s">
        <v>219</v>
      </c>
      <c r="I17" s="77" t="s">
        <v>30</v>
      </c>
      <c r="J17" s="77" t="s">
        <v>0</v>
      </c>
      <c r="K17" s="78" t="s">
        <v>106</v>
      </c>
      <c r="L17" s="77" t="s">
        <v>219</v>
      </c>
      <c r="M17" s="78" t="s">
        <v>106</v>
      </c>
      <c r="N17" s="77" t="s">
        <v>219</v>
      </c>
      <c r="O17" s="77"/>
      <c r="P17" s="77"/>
      <c r="Q17" s="77"/>
      <c r="R17" s="77"/>
      <c r="S17" s="77"/>
      <c r="T17" s="77"/>
      <c r="U17" s="77"/>
      <c r="V17" s="79" t="s">
        <v>227</v>
      </c>
      <c r="W17" s="80">
        <v>8</v>
      </c>
      <c r="X17" s="81"/>
    </row>
    <row r="18" spans="2:24" ht="25" customHeight="1" x14ac:dyDescent="0.15">
      <c r="B18" s="77">
        <f t="shared" si="1"/>
        <v>12</v>
      </c>
      <c r="C18" s="77">
        <v>1</v>
      </c>
      <c r="D18" s="77" t="s">
        <v>50</v>
      </c>
      <c r="E18" s="82">
        <v>26</v>
      </c>
      <c r="F18" s="82" t="s">
        <v>51</v>
      </c>
      <c r="G18" s="82">
        <v>55</v>
      </c>
      <c r="H18" s="77" t="s">
        <v>220</v>
      </c>
      <c r="I18" s="77" t="s">
        <v>30</v>
      </c>
      <c r="J18" s="77" t="s">
        <v>0</v>
      </c>
      <c r="K18" s="78" t="s">
        <v>106</v>
      </c>
      <c r="L18" s="77" t="s">
        <v>220</v>
      </c>
      <c r="M18" s="78" t="s">
        <v>106</v>
      </c>
      <c r="N18" s="77" t="s">
        <v>220</v>
      </c>
      <c r="O18" s="77"/>
      <c r="P18" s="77"/>
      <c r="Q18" s="77"/>
      <c r="R18" s="77"/>
      <c r="S18" s="77"/>
      <c r="T18" s="77"/>
      <c r="U18" s="77"/>
      <c r="V18" s="79" t="s">
        <v>227</v>
      </c>
      <c r="W18" s="80">
        <v>6</v>
      </c>
      <c r="X18" s="81"/>
    </row>
    <row r="19" spans="2:24" s="28" customFormat="1" ht="25" customHeight="1" x14ac:dyDescent="0.15">
      <c r="B19" s="77">
        <f>1+B18</f>
        <v>13</v>
      </c>
      <c r="C19" s="77">
        <v>1</v>
      </c>
      <c r="D19" s="77" t="s">
        <v>50</v>
      </c>
      <c r="E19" s="77">
        <v>26</v>
      </c>
      <c r="F19" s="77" t="s">
        <v>51</v>
      </c>
      <c r="G19" s="77">
        <v>72</v>
      </c>
      <c r="H19" s="77" t="s">
        <v>230</v>
      </c>
      <c r="I19" s="77" t="s">
        <v>30</v>
      </c>
      <c r="J19" s="77" t="s">
        <v>0</v>
      </c>
      <c r="K19" s="78" t="s">
        <v>36</v>
      </c>
      <c r="L19" s="77" t="s">
        <v>230</v>
      </c>
      <c r="M19" s="78" t="s">
        <v>36</v>
      </c>
      <c r="N19" s="77" t="s">
        <v>230</v>
      </c>
      <c r="O19" s="77"/>
      <c r="P19" s="77"/>
      <c r="Q19" s="77"/>
      <c r="R19" s="77"/>
      <c r="S19" s="77"/>
      <c r="T19" s="77"/>
      <c r="U19" s="77"/>
      <c r="V19" s="78" t="s">
        <v>182</v>
      </c>
      <c r="W19" s="83">
        <v>2</v>
      </c>
      <c r="X19" s="81"/>
    </row>
    <row r="20" spans="2:24" s="28" customFormat="1" ht="25" customHeight="1" x14ac:dyDescent="0.15">
      <c r="B20" s="77">
        <f t="shared" si="1"/>
        <v>14</v>
      </c>
      <c r="C20" s="77">
        <v>1</v>
      </c>
      <c r="D20" s="77" t="s">
        <v>50</v>
      </c>
      <c r="E20" s="77">
        <v>36</v>
      </c>
      <c r="F20" s="77" t="s">
        <v>51</v>
      </c>
      <c r="G20" s="77">
        <v>72</v>
      </c>
      <c r="H20" s="77" t="s">
        <v>229</v>
      </c>
      <c r="I20" s="77" t="s">
        <v>30</v>
      </c>
      <c r="J20" s="77" t="s">
        <v>0</v>
      </c>
      <c r="K20" s="78" t="s">
        <v>36</v>
      </c>
      <c r="L20" s="77" t="s">
        <v>229</v>
      </c>
      <c r="M20" s="78" t="s">
        <v>36</v>
      </c>
      <c r="N20" s="77" t="s">
        <v>229</v>
      </c>
      <c r="O20" s="77"/>
      <c r="P20" s="77"/>
      <c r="Q20" s="77"/>
      <c r="R20" s="77"/>
      <c r="S20" s="77"/>
      <c r="T20" s="77"/>
      <c r="U20" s="77"/>
      <c r="V20" s="78" t="s">
        <v>182</v>
      </c>
      <c r="W20" s="83">
        <v>12</v>
      </c>
      <c r="X20" s="81"/>
    </row>
    <row r="21" spans="2:24" s="28" customFormat="1" ht="25" customHeight="1" x14ac:dyDescent="0.15">
      <c r="B21" s="77">
        <f>1+B20</f>
        <v>15</v>
      </c>
      <c r="C21" s="77">
        <v>1</v>
      </c>
      <c r="D21" s="77" t="s">
        <v>50</v>
      </c>
      <c r="E21" s="82">
        <v>26</v>
      </c>
      <c r="F21" s="82" t="s">
        <v>51</v>
      </c>
      <c r="G21" s="82">
        <v>74</v>
      </c>
      <c r="H21" s="77" t="s">
        <v>234</v>
      </c>
      <c r="I21" s="77" t="s">
        <v>30</v>
      </c>
      <c r="J21" s="77" t="s">
        <v>0</v>
      </c>
      <c r="K21" s="78" t="s">
        <v>38</v>
      </c>
      <c r="L21" s="77" t="s">
        <v>234</v>
      </c>
      <c r="M21" s="78" t="s">
        <v>38</v>
      </c>
      <c r="N21" s="77" t="s">
        <v>234</v>
      </c>
      <c r="O21" s="77"/>
      <c r="P21" s="77"/>
      <c r="Q21" s="77"/>
      <c r="R21" s="77"/>
      <c r="S21" s="77"/>
      <c r="T21" s="77"/>
      <c r="U21" s="77"/>
      <c r="V21" s="78" t="s">
        <v>243</v>
      </c>
      <c r="W21" s="80">
        <v>2</v>
      </c>
      <c r="X21" s="81"/>
    </row>
    <row r="22" spans="2:24" s="28" customFormat="1" ht="25" customHeight="1" x14ac:dyDescent="0.15">
      <c r="B22" s="77">
        <f>1+B21</f>
        <v>16</v>
      </c>
      <c r="C22" s="77">
        <v>1</v>
      </c>
      <c r="D22" s="81" t="s">
        <v>49</v>
      </c>
      <c r="E22" s="81" t="s">
        <v>30</v>
      </c>
      <c r="F22" s="81" t="s">
        <v>0</v>
      </c>
      <c r="G22" s="84" t="s">
        <v>35</v>
      </c>
      <c r="H22" s="77" t="s">
        <v>49</v>
      </c>
      <c r="I22" s="77" t="s">
        <v>30</v>
      </c>
      <c r="J22" s="77" t="s">
        <v>0</v>
      </c>
      <c r="K22" s="78" t="s">
        <v>35</v>
      </c>
      <c r="L22" s="77" t="s">
        <v>49</v>
      </c>
      <c r="M22" s="78" t="s">
        <v>38</v>
      </c>
      <c r="N22" s="77" t="s">
        <v>49</v>
      </c>
      <c r="O22" s="81"/>
      <c r="P22" s="81"/>
      <c r="Q22" s="81"/>
      <c r="R22" s="84" t="s">
        <v>244</v>
      </c>
      <c r="S22" s="85">
        <v>1.5</v>
      </c>
      <c r="T22" s="81"/>
      <c r="U22" s="77"/>
      <c r="V22" s="78" t="s">
        <v>237</v>
      </c>
      <c r="W22" s="83">
        <v>1.5</v>
      </c>
      <c r="X22" s="81"/>
    </row>
    <row r="23" spans="2:24" s="28" customFormat="1" ht="25" customHeight="1" x14ac:dyDescent="0.15">
      <c r="B23" s="77">
        <f>1+B22</f>
        <v>17</v>
      </c>
      <c r="C23" s="77">
        <v>1</v>
      </c>
      <c r="D23" s="77" t="s">
        <v>50</v>
      </c>
      <c r="E23" s="82">
        <v>36</v>
      </c>
      <c r="F23" s="82" t="s">
        <v>51</v>
      </c>
      <c r="G23" s="82">
        <v>74</v>
      </c>
      <c r="H23" s="77" t="s">
        <v>233</v>
      </c>
      <c r="I23" s="77" t="s">
        <v>30</v>
      </c>
      <c r="J23" s="77" t="s">
        <v>0</v>
      </c>
      <c r="K23" s="78" t="s">
        <v>38</v>
      </c>
      <c r="L23" s="77" t="s">
        <v>233</v>
      </c>
      <c r="M23" s="78" t="s">
        <v>38</v>
      </c>
      <c r="N23" s="77" t="s">
        <v>233</v>
      </c>
      <c r="O23" s="77"/>
      <c r="P23" s="77"/>
      <c r="Q23" s="77"/>
      <c r="R23" s="77"/>
      <c r="S23" s="77"/>
      <c r="T23" s="77"/>
      <c r="U23" s="77"/>
      <c r="V23" s="78" t="s">
        <v>243</v>
      </c>
      <c r="W23" s="80">
        <v>2.5</v>
      </c>
      <c r="X23" s="81"/>
    </row>
    <row r="24" spans="2:24" ht="25" customHeight="1" x14ac:dyDescent="0.15">
      <c r="B24" s="7"/>
      <c r="V24" s="2"/>
      <c r="W24" s="2"/>
    </row>
    <row r="25" spans="2:24" x14ac:dyDescent="0.15">
      <c r="C25" s="32"/>
      <c r="D25" s="32"/>
      <c r="E25" s="32"/>
      <c r="F25" s="32"/>
      <c r="G25" s="32"/>
      <c r="H25" s="1"/>
      <c r="I25" s="1" t="s">
        <v>23</v>
      </c>
    </row>
    <row r="26" spans="2:24" x14ac:dyDescent="0.15">
      <c r="C26" s="3"/>
      <c r="D26" s="3"/>
      <c r="E26" s="3"/>
      <c r="F26" s="3"/>
      <c r="G26" s="3"/>
    </row>
    <row r="27" spans="2:24" x14ac:dyDescent="0.15">
      <c r="C27" s="3"/>
      <c r="D27" s="3"/>
      <c r="E27" s="3"/>
      <c r="F27" s="3"/>
      <c r="G27" s="3"/>
    </row>
    <row r="29" spans="2:24" x14ac:dyDescent="0.15">
      <c r="M29" s="2" t="s">
        <v>29</v>
      </c>
    </row>
  </sheetData>
  <mergeCells count="11">
    <mergeCell ref="C4:C5"/>
    <mergeCell ref="H4:H5"/>
    <mergeCell ref="I4:I5"/>
    <mergeCell ref="J4:J5"/>
    <mergeCell ref="K4:K5"/>
    <mergeCell ref="X4:X5"/>
    <mergeCell ref="B6:X6"/>
    <mergeCell ref="M4:M5"/>
    <mergeCell ref="V4:V5"/>
    <mergeCell ref="W4:W5"/>
    <mergeCell ref="B4:B5"/>
  </mergeCells>
  <printOptions horizontalCentered="1"/>
  <pageMargins left="0.25" right="0.25" top="0.75" bottom="0.75" header="0.3" footer="0.3"/>
  <pageSetup paperSize="17" scale="55" fitToHeight="0" orientation="landscape" r:id="rId1"/>
  <headerFooter>
    <oddHeader>&amp;R&amp;D</oddHeader>
    <oddFooter>&amp;LSSC-PN&amp;C&amp;POf &amp;N&amp;R&amp;F REV. 004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6"/>
  <sheetViews>
    <sheetView zoomScale="85" zoomScaleNormal="85" zoomScalePageLayoutView="85" workbookViewId="0">
      <selection activeCell="K29" sqref="K29"/>
    </sheetView>
  </sheetViews>
  <sheetFormatPr baseColWidth="10" defaultColWidth="9.19921875" defaultRowHeight="13" x14ac:dyDescent="0.15"/>
  <cols>
    <col min="1" max="1" width="4.19921875" style="56" customWidth="1"/>
    <col min="2" max="2" width="5.796875" style="56" bestFit="1" customWidth="1"/>
    <col min="3" max="3" width="5" style="56" bestFit="1" customWidth="1"/>
    <col min="4" max="7" width="0" style="56" hidden="1" customWidth="1"/>
    <col min="8" max="8" width="12.3984375" style="56" customWidth="1"/>
    <col min="9" max="9" width="14.3984375" style="56" customWidth="1"/>
    <col min="10" max="10" width="18.59765625" style="56" customWidth="1"/>
    <col min="11" max="11" width="21.59765625" style="56" customWidth="1"/>
    <col min="12" max="12" width="8.59765625" style="56" bestFit="1" customWidth="1"/>
    <col min="13" max="13" width="29.796875" style="56" bestFit="1" customWidth="1"/>
    <col min="14" max="14" width="21.59765625" style="56" customWidth="1"/>
    <col min="15" max="15" width="7.59765625" style="56" bestFit="1" customWidth="1"/>
    <col min="16" max="16" width="27.796875" style="56" customWidth="1"/>
    <col min="17" max="23" width="0" style="56" hidden="1" customWidth="1"/>
    <col min="24" max="24" width="16.3984375" style="56" bestFit="1" customWidth="1"/>
    <col min="25" max="25" width="15" style="67" bestFit="1" customWidth="1"/>
    <col min="26" max="26" width="25" style="56" bestFit="1" customWidth="1"/>
    <col min="27" max="27" width="22.3984375" style="56" bestFit="1" customWidth="1"/>
    <col min="28" max="28" width="17.3984375" style="56" bestFit="1" customWidth="1"/>
    <col min="29" max="29" width="16.59765625" style="56" bestFit="1" customWidth="1"/>
    <col min="30" max="16384" width="9.19921875" style="56"/>
  </cols>
  <sheetData>
    <row r="1" spans="1:29" x14ac:dyDescent="0.15">
      <c r="A1" s="2"/>
      <c r="B1" s="3"/>
      <c r="C1" s="3"/>
      <c r="D1" s="3"/>
      <c r="E1" s="35"/>
      <c r="F1" s="35"/>
      <c r="G1" s="3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63"/>
      <c r="Z1" s="2"/>
      <c r="AA1" s="2"/>
      <c r="AB1" s="2"/>
      <c r="AC1" s="2"/>
    </row>
    <row r="2" spans="1:29" ht="20" x14ac:dyDescent="0.15">
      <c r="A2" s="2"/>
      <c r="B2" s="75" t="s">
        <v>39</v>
      </c>
      <c r="C2" s="75"/>
      <c r="D2" s="75"/>
      <c r="E2" s="75"/>
      <c r="F2" s="75"/>
      <c r="G2" s="75"/>
      <c r="H2" s="75"/>
      <c r="I2" s="75"/>
      <c r="J2" s="75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2"/>
      <c r="Y2" s="63"/>
      <c r="Z2" s="2"/>
      <c r="AA2" s="2"/>
      <c r="AB2" s="2"/>
      <c r="AC2" s="2"/>
    </row>
    <row r="3" spans="1:29" ht="16" x14ac:dyDescent="0.15">
      <c r="A3" s="2"/>
      <c r="B3" s="70" t="s">
        <v>2</v>
      </c>
      <c r="C3" s="70" t="s">
        <v>3</v>
      </c>
      <c r="D3" s="55"/>
      <c r="E3" s="37"/>
      <c r="F3" s="37"/>
      <c r="G3" s="37"/>
      <c r="H3" s="70" t="s">
        <v>4</v>
      </c>
      <c r="I3" s="70" t="s">
        <v>5</v>
      </c>
      <c r="J3" s="70" t="s">
        <v>6</v>
      </c>
      <c r="K3" s="70" t="s">
        <v>7</v>
      </c>
      <c r="L3" s="70" t="s">
        <v>13</v>
      </c>
      <c r="M3" s="70"/>
      <c r="N3" s="70" t="s">
        <v>8</v>
      </c>
      <c r="O3" s="70" t="s">
        <v>14</v>
      </c>
      <c r="P3" s="70"/>
      <c r="Q3" s="3"/>
      <c r="R3" s="3"/>
      <c r="S3" s="3"/>
      <c r="T3" s="3"/>
      <c r="U3" s="3"/>
      <c r="V3" s="3"/>
      <c r="W3" s="3"/>
      <c r="X3" s="70" t="s">
        <v>9</v>
      </c>
      <c r="Y3" s="74" t="s">
        <v>20</v>
      </c>
      <c r="Z3" s="70" t="s">
        <v>21</v>
      </c>
      <c r="AA3" s="70" t="s">
        <v>22</v>
      </c>
      <c r="AB3" s="70" t="s">
        <v>10</v>
      </c>
      <c r="AC3" s="70" t="s">
        <v>11</v>
      </c>
    </row>
    <row r="4" spans="1:29" ht="16" x14ac:dyDescent="0.15">
      <c r="A4" s="6"/>
      <c r="B4" s="70"/>
      <c r="C4" s="70"/>
      <c r="D4" s="55"/>
      <c r="E4" s="37"/>
      <c r="F4" s="37"/>
      <c r="G4" s="37"/>
      <c r="H4" s="70"/>
      <c r="I4" s="70"/>
      <c r="J4" s="70"/>
      <c r="K4" s="70"/>
      <c r="L4" s="55" t="s">
        <v>15</v>
      </c>
      <c r="M4" s="55" t="s">
        <v>17</v>
      </c>
      <c r="N4" s="70"/>
      <c r="O4" s="55" t="s">
        <v>15</v>
      </c>
      <c r="P4" s="55" t="s">
        <v>16</v>
      </c>
      <c r="Q4" s="55" t="s">
        <v>16</v>
      </c>
      <c r="R4" s="55" t="s">
        <v>16</v>
      </c>
      <c r="S4" s="55" t="s">
        <v>16</v>
      </c>
      <c r="T4" s="55" t="s">
        <v>16</v>
      </c>
      <c r="U4" s="55" t="s">
        <v>16</v>
      </c>
      <c r="V4" s="55" t="s">
        <v>16</v>
      </c>
      <c r="W4" s="22" t="s">
        <v>16</v>
      </c>
      <c r="X4" s="70"/>
      <c r="Y4" s="74"/>
      <c r="Z4" s="70"/>
      <c r="AA4" s="70"/>
      <c r="AB4" s="70"/>
      <c r="AC4" s="70"/>
    </row>
    <row r="5" spans="1:29" ht="14" x14ac:dyDescent="0.15">
      <c r="A5" s="2"/>
      <c r="B5" s="76" t="s">
        <v>184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</row>
    <row r="6" spans="1:29" ht="26" x14ac:dyDescent="0.15">
      <c r="B6" s="59">
        <v>4</v>
      </c>
      <c r="C6" s="59">
        <v>1</v>
      </c>
      <c r="D6" s="59"/>
      <c r="E6" s="59"/>
      <c r="F6" s="59"/>
      <c r="G6" s="59"/>
      <c r="H6" s="59" t="s">
        <v>195</v>
      </c>
      <c r="I6" s="60" t="s">
        <v>147</v>
      </c>
      <c r="J6" s="60" t="s">
        <v>200</v>
      </c>
      <c r="K6" s="61" t="s">
        <v>32</v>
      </c>
      <c r="L6" s="60" t="s">
        <v>195</v>
      </c>
      <c r="M6" s="60" t="s">
        <v>154</v>
      </c>
      <c r="N6" s="61" t="s">
        <v>32</v>
      </c>
      <c r="O6" s="60" t="s">
        <v>195</v>
      </c>
      <c r="P6" s="60" t="s">
        <v>193</v>
      </c>
      <c r="Q6" s="60"/>
      <c r="R6" s="60"/>
      <c r="S6" s="60"/>
      <c r="T6" s="60"/>
      <c r="U6" s="60"/>
      <c r="V6" s="60"/>
      <c r="W6" s="60"/>
      <c r="X6" s="60" t="s">
        <v>194</v>
      </c>
      <c r="Y6" s="65">
        <v>8</v>
      </c>
      <c r="Z6" s="60"/>
      <c r="AA6" s="60"/>
      <c r="AB6" s="60"/>
      <c r="AC6" s="60"/>
    </row>
    <row r="7" spans="1:29" ht="26" x14ac:dyDescent="0.15">
      <c r="B7" s="59">
        <v>13</v>
      </c>
      <c r="C7" s="59">
        <v>1</v>
      </c>
      <c r="D7" s="59"/>
      <c r="E7" s="59"/>
      <c r="F7" s="59"/>
      <c r="G7" s="59"/>
      <c r="H7" s="59" t="s">
        <v>201</v>
      </c>
      <c r="I7" s="59" t="s">
        <v>19</v>
      </c>
      <c r="J7" s="60" t="s">
        <v>0</v>
      </c>
      <c r="K7" s="61" t="s">
        <v>32</v>
      </c>
      <c r="L7" s="60" t="s">
        <v>201</v>
      </c>
      <c r="M7" s="60" t="s">
        <v>144</v>
      </c>
      <c r="N7" s="61" t="s">
        <v>32</v>
      </c>
      <c r="O7" s="60" t="s">
        <v>201</v>
      </c>
      <c r="P7" s="60" t="s">
        <v>205</v>
      </c>
      <c r="Q7" s="60"/>
      <c r="R7" s="60"/>
      <c r="S7" s="60"/>
      <c r="T7" s="60"/>
      <c r="U7" s="60"/>
      <c r="V7" s="60"/>
      <c r="W7" s="60"/>
      <c r="X7" s="60" t="s">
        <v>204</v>
      </c>
      <c r="Y7" s="65">
        <v>6</v>
      </c>
      <c r="Z7" s="60"/>
      <c r="AA7" s="60"/>
      <c r="AB7" s="60"/>
      <c r="AC7" s="60"/>
    </row>
    <row r="8" spans="1:29" ht="26" x14ac:dyDescent="0.15">
      <c r="B8" s="59">
        <v>14</v>
      </c>
      <c r="C8" s="59">
        <v>1</v>
      </c>
      <c r="D8" s="59"/>
      <c r="E8" s="59"/>
      <c r="F8" s="59"/>
      <c r="G8" s="59"/>
      <c r="H8" s="59" t="s">
        <v>202</v>
      </c>
      <c r="I8" s="60" t="s">
        <v>196</v>
      </c>
      <c r="J8" s="60" t="s">
        <v>0</v>
      </c>
      <c r="K8" s="61" t="s">
        <v>32</v>
      </c>
      <c r="L8" s="60" t="s">
        <v>202</v>
      </c>
      <c r="M8" s="60" t="s">
        <v>60</v>
      </c>
      <c r="N8" s="61" t="s">
        <v>32</v>
      </c>
      <c r="O8" s="60" t="s">
        <v>202</v>
      </c>
      <c r="P8" s="60" t="s">
        <v>144</v>
      </c>
      <c r="Q8" s="60"/>
      <c r="R8" s="60"/>
      <c r="S8" s="60"/>
      <c r="T8" s="60"/>
      <c r="U8" s="60"/>
      <c r="V8" s="60"/>
      <c r="W8" s="60"/>
      <c r="X8" s="60" t="s">
        <v>197</v>
      </c>
      <c r="Y8" s="65">
        <v>3</v>
      </c>
      <c r="Z8" s="60"/>
      <c r="AA8" s="60"/>
      <c r="AB8" s="60"/>
      <c r="AC8" s="60"/>
    </row>
    <row r="9" spans="1:29" ht="26" x14ac:dyDescent="0.15">
      <c r="B9" s="59">
        <v>15</v>
      </c>
      <c r="C9" s="59">
        <v>1</v>
      </c>
      <c r="D9" s="59"/>
      <c r="E9" s="59"/>
      <c r="F9" s="59"/>
      <c r="G9" s="59"/>
      <c r="H9" s="59" t="s">
        <v>203</v>
      </c>
      <c r="I9" s="60" t="s">
        <v>196</v>
      </c>
      <c r="J9" s="60" t="s">
        <v>0</v>
      </c>
      <c r="K9" s="61" t="s">
        <v>32</v>
      </c>
      <c r="L9" s="60" t="s">
        <v>203</v>
      </c>
      <c r="M9" s="60" t="s">
        <v>73</v>
      </c>
      <c r="N9" s="61" t="s">
        <v>32</v>
      </c>
      <c r="O9" s="60" t="s">
        <v>203</v>
      </c>
      <c r="P9" s="60" t="s">
        <v>60</v>
      </c>
      <c r="Q9" s="60"/>
      <c r="R9" s="60"/>
      <c r="S9" s="60"/>
      <c r="T9" s="60"/>
      <c r="U9" s="60"/>
      <c r="V9" s="60"/>
      <c r="W9" s="60"/>
      <c r="X9" s="60" t="s">
        <v>197</v>
      </c>
      <c r="Y9" s="65">
        <v>3</v>
      </c>
      <c r="Z9" s="60"/>
      <c r="AA9" s="60"/>
      <c r="AB9" s="60"/>
      <c r="AC9" s="60"/>
    </row>
    <row r="10" spans="1:29" ht="26" x14ac:dyDescent="0.15">
      <c r="B10" s="59">
        <v>16</v>
      </c>
      <c r="C10" s="59">
        <v>1</v>
      </c>
      <c r="D10" s="59"/>
      <c r="E10" s="59"/>
      <c r="F10" s="59"/>
      <c r="G10" s="59"/>
      <c r="H10" s="59" t="s">
        <v>208</v>
      </c>
      <c r="I10" s="59" t="s">
        <v>19</v>
      </c>
      <c r="J10" s="60" t="s">
        <v>0</v>
      </c>
      <c r="K10" s="61" t="s">
        <v>33</v>
      </c>
      <c r="L10" s="60" t="s">
        <v>208</v>
      </c>
      <c r="M10" s="60" t="s">
        <v>145</v>
      </c>
      <c r="N10" s="61" t="s">
        <v>33</v>
      </c>
      <c r="O10" s="60" t="s">
        <v>208</v>
      </c>
      <c r="P10" s="60" t="s">
        <v>206</v>
      </c>
      <c r="Q10" s="60"/>
      <c r="R10" s="60"/>
      <c r="S10" s="60"/>
      <c r="T10" s="60"/>
      <c r="U10" s="60"/>
      <c r="V10" s="60"/>
      <c r="W10" s="60"/>
      <c r="X10" s="60" t="s">
        <v>207</v>
      </c>
      <c r="Y10" s="65">
        <v>6</v>
      </c>
      <c r="Z10" s="60"/>
      <c r="AA10" s="60"/>
      <c r="AB10" s="60"/>
      <c r="AC10" s="60"/>
    </row>
    <row r="11" spans="1:29" ht="26" x14ac:dyDescent="0.15">
      <c r="B11" s="59">
        <v>17</v>
      </c>
      <c r="C11" s="59">
        <v>1</v>
      </c>
      <c r="D11" s="59"/>
      <c r="E11" s="59"/>
      <c r="F11" s="59"/>
      <c r="G11" s="59"/>
      <c r="H11" s="59" t="s">
        <v>209</v>
      </c>
      <c r="I11" s="60" t="s">
        <v>196</v>
      </c>
      <c r="J11" s="60" t="s">
        <v>0</v>
      </c>
      <c r="K11" s="61" t="s">
        <v>33</v>
      </c>
      <c r="L11" s="60" t="s">
        <v>209</v>
      </c>
      <c r="M11" s="60" t="s">
        <v>61</v>
      </c>
      <c r="N11" s="61" t="s">
        <v>33</v>
      </c>
      <c r="O11" s="60" t="s">
        <v>209</v>
      </c>
      <c r="P11" s="60" t="s">
        <v>145</v>
      </c>
      <c r="Q11" s="60"/>
      <c r="R11" s="60"/>
      <c r="S11" s="60"/>
      <c r="T11" s="60"/>
      <c r="U11" s="60"/>
      <c r="V11" s="60"/>
      <c r="W11" s="60"/>
      <c r="X11" s="60" t="s">
        <v>197</v>
      </c>
      <c r="Y11" s="65">
        <v>3</v>
      </c>
      <c r="Z11" s="60"/>
      <c r="AA11" s="60"/>
      <c r="AB11" s="60"/>
      <c r="AC11" s="60"/>
    </row>
    <row r="12" spans="1:29" ht="26" x14ac:dyDescent="0.15">
      <c r="B12" s="59">
        <v>18</v>
      </c>
      <c r="C12" s="59">
        <v>1</v>
      </c>
      <c r="D12" s="59"/>
      <c r="E12" s="59"/>
      <c r="F12" s="59"/>
      <c r="G12" s="59"/>
      <c r="H12" s="59" t="s">
        <v>210</v>
      </c>
      <c r="I12" s="60" t="s">
        <v>196</v>
      </c>
      <c r="J12" s="60" t="s">
        <v>0</v>
      </c>
      <c r="K12" s="61" t="s">
        <v>33</v>
      </c>
      <c r="L12" s="60" t="s">
        <v>210</v>
      </c>
      <c r="M12" s="60" t="s">
        <v>74</v>
      </c>
      <c r="N12" s="61" t="s">
        <v>33</v>
      </c>
      <c r="O12" s="60" t="s">
        <v>210</v>
      </c>
      <c r="P12" s="60" t="s">
        <v>61</v>
      </c>
      <c r="Q12" s="60"/>
      <c r="R12" s="60"/>
      <c r="S12" s="60"/>
      <c r="T12" s="60"/>
      <c r="U12" s="60"/>
      <c r="V12" s="60"/>
      <c r="W12" s="60"/>
      <c r="X12" s="60" t="s">
        <v>197</v>
      </c>
      <c r="Y12" s="65">
        <v>3</v>
      </c>
      <c r="Z12" s="60"/>
      <c r="AA12" s="60"/>
      <c r="AB12" s="60"/>
      <c r="AC12" s="60"/>
    </row>
    <row r="13" spans="1:29" ht="26" x14ac:dyDescent="0.15">
      <c r="B13" s="59">
        <v>19</v>
      </c>
      <c r="C13" s="59">
        <v>1</v>
      </c>
      <c r="D13" s="59"/>
      <c r="E13" s="59"/>
      <c r="F13" s="59"/>
      <c r="G13" s="59"/>
      <c r="H13" s="59" t="s">
        <v>211</v>
      </c>
      <c r="I13" s="59" t="s">
        <v>19</v>
      </c>
      <c r="J13" s="60" t="s">
        <v>0</v>
      </c>
      <c r="K13" s="61" t="s">
        <v>33</v>
      </c>
      <c r="L13" s="60" t="s">
        <v>211</v>
      </c>
      <c r="M13" s="60" t="s">
        <v>146</v>
      </c>
      <c r="N13" s="61" t="s">
        <v>33</v>
      </c>
      <c r="O13" s="60" t="s">
        <v>211</v>
      </c>
      <c r="P13" s="60" t="s">
        <v>214</v>
      </c>
      <c r="Q13" s="60"/>
      <c r="R13" s="60"/>
      <c r="S13" s="60"/>
      <c r="T13" s="60"/>
      <c r="U13" s="60"/>
      <c r="V13" s="60"/>
      <c r="W13" s="60"/>
      <c r="X13" s="60" t="s">
        <v>204</v>
      </c>
      <c r="Y13" s="65">
        <v>6</v>
      </c>
      <c r="Z13" s="60"/>
      <c r="AA13" s="60"/>
      <c r="AB13" s="60"/>
      <c r="AC13" s="60"/>
    </row>
    <row r="14" spans="1:29" ht="26" x14ac:dyDescent="0.15">
      <c r="B14" s="59">
        <v>20</v>
      </c>
      <c r="C14" s="59">
        <v>1</v>
      </c>
      <c r="D14" s="59"/>
      <c r="E14" s="59"/>
      <c r="F14" s="59"/>
      <c r="G14" s="59"/>
      <c r="H14" s="59" t="s">
        <v>212</v>
      </c>
      <c r="I14" s="60" t="s">
        <v>196</v>
      </c>
      <c r="J14" s="60" t="s">
        <v>0</v>
      </c>
      <c r="K14" s="61" t="s">
        <v>33</v>
      </c>
      <c r="L14" s="60" t="s">
        <v>212</v>
      </c>
      <c r="M14" s="60" t="s">
        <v>79</v>
      </c>
      <c r="N14" s="61" t="s">
        <v>33</v>
      </c>
      <c r="O14" s="60" t="s">
        <v>212</v>
      </c>
      <c r="P14" s="60" t="s">
        <v>146</v>
      </c>
      <c r="Q14" s="60"/>
      <c r="R14" s="60"/>
      <c r="S14" s="60"/>
      <c r="T14" s="60"/>
      <c r="U14" s="60"/>
      <c r="V14" s="60"/>
      <c r="W14" s="60"/>
      <c r="X14" s="60" t="s">
        <v>197</v>
      </c>
      <c r="Y14" s="65">
        <v>3</v>
      </c>
      <c r="Z14" s="60"/>
      <c r="AA14" s="60"/>
      <c r="AB14" s="60"/>
      <c r="AC14" s="60"/>
    </row>
    <row r="15" spans="1:29" ht="26" x14ac:dyDescent="0.15">
      <c r="B15" s="59">
        <v>21</v>
      </c>
      <c r="C15" s="59">
        <v>1</v>
      </c>
      <c r="D15" s="59"/>
      <c r="E15" s="59"/>
      <c r="F15" s="59"/>
      <c r="G15" s="59"/>
      <c r="H15" s="59" t="s">
        <v>213</v>
      </c>
      <c r="I15" s="60" t="s">
        <v>196</v>
      </c>
      <c r="J15" s="60" t="s">
        <v>0</v>
      </c>
      <c r="K15" s="61" t="s">
        <v>66</v>
      </c>
      <c r="L15" s="60" t="s">
        <v>213</v>
      </c>
      <c r="M15" s="60" t="s">
        <v>78</v>
      </c>
      <c r="N15" s="61" t="s">
        <v>33</v>
      </c>
      <c r="O15" s="60" t="s">
        <v>213</v>
      </c>
      <c r="P15" s="60" t="s">
        <v>79</v>
      </c>
      <c r="Q15" s="60"/>
      <c r="R15" s="60"/>
      <c r="S15" s="60"/>
      <c r="T15" s="60"/>
      <c r="U15" s="60"/>
      <c r="V15" s="60"/>
      <c r="W15" s="60"/>
      <c r="X15" s="60" t="s">
        <v>197</v>
      </c>
      <c r="Y15" s="65">
        <v>3</v>
      </c>
      <c r="Z15" s="60"/>
      <c r="AA15" s="60"/>
      <c r="AB15" s="60"/>
      <c r="AC15" s="60"/>
    </row>
    <row r="16" spans="1:29" ht="39" x14ac:dyDescent="0.15">
      <c r="B16" s="57">
        <v>22</v>
      </c>
      <c r="C16" s="29">
        <v>1</v>
      </c>
      <c r="D16" s="29" t="s">
        <v>50</v>
      </c>
      <c r="E16" s="48">
        <v>26</v>
      </c>
      <c r="F16" s="48" t="s">
        <v>51</v>
      </c>
      <c r="G16" s="48" t="s">
        <v>216</v>
      </c>
      <c r="H16" s="29" t="s">
        <v>188</v>
      </c>
      <c r="I16" s="29" t="s">
        <v>30</v>
      </c>
      <c r="J16" s="29" t="s">
        <v>0</v>
      </c>
      <c r="K16" s="30" t="s">
        <v>106</v>
      </c>
      <c r="L16" s="29" t="s">
        <v>186</v>
      </c>
      <c r="M16" s="29" t="s">
        <v>142</v>
      </c>
      <c r="N16" s="30" t="s">
        <v>106</v>
      </c>
      <c r="O16" s="29" t="s">
        <v>186</v>
      </c>
      <c r="P16" s="29" t="s">
        <v>217</v>
      </c>
      <c r="Q16" s="57"/>
      <c r="R16" s="57"/>
      <c r="S16" s="57"/>
      <c r="T16" s="57"/>
      <c r="U16" s="57"/>
      <c r="V16" s="57"/>
      <c r="W16" s="57"/>
      <c r="X16" s="51" t="s">
        <v>215</v>
      </c>
      <c r="Y16" s="64">
        <v>6</v>
      </c>
      <c r="Z16" s="57"/>
      <c r="AA16" s="57"/>
      <c r="AB16" s="57"/>
      <c r="AC16" s="57"/>
    </row>
    <row r="17" spans="2:29" ht="39" x14ac:dyDescent="0.15">
      <c r="B17" s="57">
        <v>23</v>
      </c>
      <c r="C17" s="29">
        <v>1</v>
      </c>
      <c r="D17" s="29" t="s">
        <v>50</v>
      </c>
      <c r="E17" s="48">
        <v>36</v>
      </c>
      <c r="F17" s="48" t="s">
        <v>51</v>
      </c>
      <c r="G17" s="48" t="s">
        <v>216</v>
      </c>
      <c r="H17" s="29" t="s">
        <v>187</v>
      </c>
      <c r="I17" s="29" t="s">
        <v>30</v>
      </c>
      <c r="J17" s="29" t="s">
        <v>0</v>
      </c>
      <c r="K17" s="30" t="s">
        <v>106</v>
      </c>
      <c r="L17" s="29" t="s">
        <v>187</v>
      </c>
      <c r="M17" s="29" t="s">
        <v>105</v>
      </c>
      <c r="N17" s="30" t="s">
        <v>106</v>
      </c>
      <c r="O17" s="29" t="s">
        <v>187</v>
      </c>
      <c r="P17" s="29" t="s">
        <v>142</v>
      </c>
      <c r="Q17" s="57"/>
      <c r="R17" s="57"/>
      <c r="S17" s="57"/>
      <c r="T17" s="57"/>
      <c r="U17" s="57"/>
      <c r="V17" s="57"/>
      <c r="W17" s="57"/>
      <c r="X17" s="51" t="s">
        <v>215</v>
      </c>
      <c r="Y17" s="64">
        <v>9</v>
      </c>
      <c r="Z17" s="57"/>
      <c r="AA17" s="57"/>
      <c r="AB17" s="57"/>
      <c r="AC17" s="57"/>
    </row>
    <row r="18" spans="2:29" ht="39" x14ac:dyDescent="0.15">
      <c r="B18" s="57">
        <v>24</v>
      </c>
      <c r="C18" s="29">
        <v>1</v>
      </c>
      <c r="D18" s="29" t="s">
        <v>50</v>
      </c>
      <c r="E18" s="48">
        <v>26</v>
      </c>
      <c r="F18" s="48" t="s">
        <v>51</v>
      </c>
      <c r="G18" s="48" t="s">
        <v>216</v>
      </c>
      <c r="H18" s="29" t="s">
        <v>186</v>
      </c>
      <c r="I18" s="29" t="s">
        <v>30</v>
      </c>
      <c r="J18" s="29" t="s">
        <v>0</v>
      </c>
      <c r="K18" s="30" t="s">
        <v>106</v>
      </c>
      <c r="L18" s="29" t="s">
        <v>186</v>
      </c>
      <c r="M18" s="29" t="s">
        <v>104</v>
      </c>
      <c r="N18" s="30" t="s">
        <v>106</v>
      </c>
      <c r="O18" s="29" t="s">
        <v>186</v>
      </c>
      <c r="P18" s="29" t="s">
        <v>105</v>
      </c>
      <c r="Q18" s="57"/>
      <c r="R18" s="57"/>
      <c r="S18" s="57"/>
      <c r="T18" s="57"/>
      <c r="U18" s="57"/>
      <c r="V18" s="57"/>
      <c r="W18" s="57"/>
      <c r="X18" s="51" t="s">
        <v>215</v>
      </c>
      <c r="Y18" s="64">
        <v>4</v>
      </c>
      <c r="Z18" s="57"/>
      <c r="AA18" s="57"/>
      <c r="AB18" s="57"/>
      <c r="AC18" s="57"/>
    </row>
    <row r="19" spans="2:29" ht="38" x14ac:dyDescent="0.15">
      <c r="B19" s="57">
        <v>28</v>
      </c>
      <c r="C19" s="57">
        <v>1</v>
      </c>
      <c r="D19" s="57"/>
      <c r="E19" s="57"/>
      <c r="F19" s="57"/>
      <c r="G19" s="57"/>
      <c r="H19" s="57" t="s">
        <v>185</v>
      </c>
      <c r="I19" s="29" t="s">
        <v>30</v>
      </c>
      <c r="J19" s="29" t="s">
        <v>0</v>
      </c>
      <c r="K19" s="30" t="s">
        <v>36</v>
      </c>
      <c r="L19" s="57" t="s">
        <v>185</v>
      </c>
      <c r="M19" s="29" t="s">
        <v>110</v>
      </c>
      <c r="N19" s="30" t="s">
        <v>36</v>
      </c>
      <c r="O19" s="57" t="s">
        <v>185</v>
      </c>
      <c r="P19" s="57" t="s">
        <v>91</v>
      </c>
      <c r="Q19" s="57"/>
      <c r="R19" s="57"/>
      <c r="S19" s="57"/>
      <c r="T19" s="57"/>
      <c r="U19" s="57"/>
      <c r="V19" s="57"/>
      <c r="W19" s="57"/>
      <c r="X19" s="30" t="s">
        <v>181</v>
      </c>
      <c r="Y19" s="64">
        <v>4</v>
      </c>
      <c r="Z19" s="57"/>
      <c r="AA19" s="57"/>
      <c r="AB19" s="57"/>
      <c r="AC19" s="57"/>
    </row>
    <row r="20" spans="2:29" ht="38" x14ac:dyDescent="0.15">
      <c r="B20" s="57">
        <v>29</v>
      </c>
      <c r="C20" s="29">
        <v>1</v>
      </c>
      <c r="D20" s="29" t="s">
        <v>50</v>
      </c>
      <c r="E20" s="48">
        <v>36</v>
      </c>
      <c r="F20" s="48" t="s">
        <v>51</v>
      </c>
      <c r="G20" s="48">
        <v>29</v>
      </c>
      <c r="H20" s="29" t="s">
        <v>231</v>
      </c>
      <c r="I20" s="29" t="s">
        <v>30</v>
      </c>
      <c r="J20" s="29" t="s">
        <v>0</v>
      </c>
      <c r="K20" s="30" t="s">
        <v>36</v>
      </c>
      <c r="L20" s="29" t="s">
        <v>231</v>
      </c>
      <c r="M20" s="29" t="s">
        <v>139</v>
      </c>
      <c r="N20" s="30" t="s">
        <v>36</v>
      </c>
      <c r="O20" s="29" t="s">
        <v>231</v>
      </c>
      <c r="P20" s="29" t="s">
        <v>110</v>
      </c>
      <c r="Q20" s="29"/>
      <c r="R20" s="29"/>
      <c r="S20" s="29"/>
      <c r="T20" s="29"/>
      <c r="U20" s="29"/>
      <c r="V20" s="29"/>
      <c r="W20" s="29"/>
      <c r="X20" s="30" t="s">
        <v>181</v>
      </c>
      <c r="Y20" s="64">
        <v>6</v>
      </c>
      <c r="Z20" s="57"/>
      <c r="AA20" s="57"/>
      <c r="AB20" s="57"/>
      <c r="AC20" s="57"/>
    </row>
    <row r="21" spans="2:29" ht="38" x14ac:dyDescent="0.15">
      <c r="B21" s="57">
        <v>30</v>
      </c>
      <c r="C21" s="29">
        <v>1</v>
      </c>
      <c r="D21" s="29" t="s">
        <v>50</v>
      </c>
      <c r="E21" s="48">
        <v>26</v>
      </c>
      <c r="F21" s="48" t="s">
        <v>51</v>
      </c>
      <c r="G21" s="48">
        <v>29</v>
      </c>
      <c r="H21" s="29" t="s">
        <v>232</v>
      </c>
      <c r="I21" s="29" t="s">
        <v>30</v>
      </c>
      <c r="J21" s="29" t="s">
        <v>0</v>
      </c>
      <c r="K21" s="30" t="s">
        <v>36</v>
      </c>
      <c r="L21" s="29" t="s">
        <v>232</v>
      </c>
      <c r="M21" s="29" t="s">
        <v>75</v>
      </c>
      <c r="N21" s="30" t="s">
        <v>36</v>
      </c>
      <c r="O21" s="29" t="s">
        <v>232</v>
      </c>
      <c r="P21" s="29" t="s">
        <v>62</v>
      </c>
      <c r="Q21" s="29"/>
      <c r="R21" s="29"/>
      <c r="S21" s="29"/>
      <c r="T21" s="29"/>
      <c r="U21" s="29"/>
      <c r="V21" s="29"/>
      <c r="W21" s="29"/>
      <c r="X21" s="30" t="s">
        <v>181</v>
      </c>
      <c r="Y21" s="62">
        <v>3</v>
      </c>
      <c r="Z21" s="57"/>
      <c r="AA21" s="57"/>
      <c r="AB21" s="57"/>
      <c r="AC21" s="57"/>
    </row>
    <row r="22" spans="2:29" ht="38" x14ac:dyDescent="0.15">
      <c r="B22" s="57">
        <v>34</v>
      </c>
      <c r="C22" s="57">
        <v>1</v>
      </c>
      <c r="H22" s="57" t="s">
        <v>189</v>
      </c>
      <c r="I22" s="29" t="s">
        <v>30</v>
      </c>
      <c r="J22" s="29" t="s">
        <v>0</v>
      </c>
      <c r="K22" s="30" t="s">
        <v>36</v>
      </c>
      <c r="L22" s="57" t="s">
        <v>189</v>
      </c>
      <c r="M22" s="57" t="s">
        <v>89</v>
      </c>
      <c r="N22" s="58" t="s">
        <v>36</v>
      </c>
      <c r="O22" s="57" t="s">
        <v>189</v>
      </c>
      <c r="P22" s="57" t="s">
        <v>221</v>
      </c>
      <c r="Q22" s="57"/>
      <c r="R22" s="57"/>
      <c r="S22" s="57"/>
      <c r="T22" s="57"/>
      <c r="U22" s="57"/>
      <c r="V22" s="57"/>
      <c r="W22" s="57"/>
      <c r="X22" s="30" t="s">
        <v>181</v>
      </c>
      <c r="Y22" s="64">
        <v>10</v>
      </c>
      <c r="Z22" s="57"/>
      <c r="AA22" s="57"/>
      <c r="AB22" s="57"/>
      <c r="AC22" s="57"/>
    </row>
    <row r="23" spans="2:29" ht="38" x14ac:dyDescent="0.15">
      <c r="B23" s="57">
        <v>35</v>
      </c>
      <c r="C23" s="57">
        <v>1</v>
      </c>
      <c r="H23" s="30" t="s">
        <v>222</v>
      </c>
      <c r="I23" s="30" t="s">
        <v>30</v>
      </c>
      <c r="J23" s="30" t="s">
        <v>0</v>
      </c>
      <c r="K23" s="30" t="s">
        <v>36</v>
      </c>
      <c r="L23" s="30" t="s">
        <v>222</v>
      </c>
      <c r="M23" s="30" t="s">
        <v>223</v>
      </c>
      <c r="N23" s="30" t="s">
        <v>36</v>
      </c>
      <c r="O23" s="30" t="s">
        <v>222</v>
      </c>
      <c r="P23" s="30" t="s">
        <v>224</v>
      </c>
      <c r="Q23" s="30"/>
      <c r="R23" s="30"/>
      <c r="S23" s="30"/>
      <c r="T23" s="30"/>
      <c r="U23" s="30"/>
      <c r="V23" s="30"/>
      <c r="W23" s="30"/>
      <c r="X23" s="30" t="s">
        <v>181</v>
      </c>
      <c r="Y23" s="66">
        <v>30</v>
      </c>
      <c r="Z23" s="30"/>
      <c r="AA23" s="30"/>
      <c r="AB23" s="30"/>
      <c r="AC23" s="30"/>
    </row>
    <row r="24" spans="2:29" ht="38" x14ac:dyDescent="0.15">
      <c r="B24" s="57">
        <v>36</v>
      </c>
      <c r="C24" s="57">
        <v>1</v>
      </c>
      <c r="H24" s="30" t="s">
        <v>190</v>
      </c>
      <c r="I24" s="30" t="s">
        <v>30</v>
      </c>
      <c r="J24" s="30" t="s">
        <v>0</v>
      </c>
      <c r="K24" s="30" t="s">
        <v>36</v>
      </c>
      <c r="L24" s="30" t="s">
        <v>190</v>
      </c>
      <c r="M24" s="30" t="s">
        <v>90</v>
      </c>
      <c r="N24" s="30" t="s">
        <v>36</v>
      </c>
      <c r="O24" s="30" t="s">
        <v>190</v>
      </c>
      <c r="P24" s="30" t="s">
        <v>223</v>
      </c>
      <c r="Q24" s="30"/>
      <c r="R24" s="30"/>
      <c r="S24" s="30"/>
      <c r="T24" s="30"/>
      <c r="U24" s="30"/>
      <c r="V24" s="30"/>
      <c r="W24" s="30"/>
      <c r="X24" s="30" t="s">
        <v>181</v>
      </c>
      <c r="Y24" s="66">
        <v>2.5</v>
      </c>
      <c r="Z24" s="30"/>
      <c r="AA24" s="30"/>
      <c r="AB24" s="30"/>
      <c r="AC24" s="30"/>
    </row>
    <row r="25" spans="2:29" ht="26" x14ac:dyDescent="0.15">
      <c r="B25" s="57">
        <v>37</v>
      </c>
      <c r="C25" s="57">
        <v>1</v>
      </c>
      <c r="H25" s="29" t="s">
        <v>226</v>
      </c>
      <c r="I25" s="29" t="s">
        <v>30</v>
      </c>
      <c r="J25" s="29" t="s">
        <v>0</v>
      </c>
      <c r="K25" s="30" t="s">
        <v>38</v>
      </c>
      <c r="L25" s="29" t="s">
        <v>226</v>
      </c>
      <c r="M25" s="29" t="s">
        <v>125</v>
      </c>
      <c r="N25" s="30" t="s">
        <v>38</v>
      </c>
      <c r="O25" s="29" t="s">
        <v>226</v>
      </c>
      <c r="P25" s="29" t="s">
        <v>160</v>
      </c>
      <c r="Q25" s="29"/>
      <c r="R25" s="29"/>
      <c r="S25" s="29"/>
      <c r="T25" s="29"/>
      <c r="U25" s="29"/>
      <c r="V25" s="29"/>
      <c r="W25" s="29"/>
      <c r="X25" s="30" t="s">
        <v>183</v>
      </c>
      <c r="Y25" s="62">
        <v>10</v>
      </c>
      <c r="Z25" s="29"/>
      <c r="AA25" s="29"/>
      <c r="AB25" s="29"/>
      <c r="AC25" s="30"/>
    </row>
    <row r="26" spans="2:29" ht="26" x14ac:dyDescent="0.15">
      <c r="B26" s="57">
        <v>38</v>
      </c>
      <c r="C26" s="29">
        <v>1</v>
      </c>
      <c r="D26" s="29" t="s">
        <v>50</v>
      </c>
      <c r="E26" s="48">
        <v>36</v>
      </c>
      <c r="F26" s="48" t="s">
        <v>51</v>
      </c>
      <c r="G26" s="48">
        <v>53</v>
      </c>
      <c r="H26" s="29" t="s">
        <v>228</v>
      </c>
      <c r="I26" s="29" t="s">
        <v>30</v>
      </c>
      <c r="J26" s="29" t="s">
        <v>0</v>
      </c>
      <c r="K26" s="30" t="s">
        <v>38</v>
      </c>
      <c r="L26" s="29" t="s">
        <v>228</v>
      </c>
      <c r="M26" s="29" t="s">
        <v>121</v>
      </c>
      <c r="N26" s="30" t="s">
        <v>38</v>
      </c>
      <c r="O26" s="29" t="s">
        <v>228</v>
      </c>
      <c r="P26" s="29" t="s">
        <v>125</v>
      </c>
      <c r="Q26" s="29"/>
      <c r="R26" s="29"/>
      <c r="S26" s="29"/>
      <c r="T26" s="29"/>
      <c r="U26" s="29"/>
      <c r="V26" s="29"/>
      <c r="W26" s="29"/>
      <c r="X26" s="30" t="s">
        <v>183</v>
      </c>
      <c r="Y26" s="62">
        <v>2</v>
      </c>
      <c r="Z26" s="29"/>
      <c r="AA26" s="29"/>
      <c r="AB26" s="29"/>
      <c r="AC26" s="30"/>
    </row>
    <row r="35" spans="2:9" ht="14" thickBot="1" x14ac:dyDescent="0.2"/>
    <row r="36" spans="2:9" ht="14" thickBot="1" x14ac:dyDescent="0.2">
      <c r="B36" s="11"/>
      <c r="C36" s="41"/>
      <c r="D36" s="42"/>
      <c r="E36" s="42"/>
      <c r="F36" s="42"/>
      <c r="G36" s="1"/>
      <c r="H36" s="1" t="s">
        <v>23</v>
      </c>
      <c r="I36" s="2"/>
    </row>
    <row r="37" spans="2:9" ht="14" thickBot="1" x14ac:dyDescent="0.2">
      <c r="B37" s="12"/>
      <c r="C37" s="41"/>
      <c r="D37" s="42"/>
      <c r="E37" s="42"/>
      <c r="F37" s="42"/>
      <c r="G37" s="2"/>
      <c r="H37" s="23"/>
      <c r="I37" s="2"/>
    </row>
    <row r="38" spans="2:9" ht="14" thickBot="1" x14ac:dyDescent="0.2">
      <c r="B38" s="13"/>
      <c r="C38" s="41"/>
      <c r="D38" s="42"/>
      <c r="E38" s="42"/>
      <c r="F38" s="42"/>
      <c r="G38" s="18"/>
      <c r="H38" s="1" t="s">
        <v>24</v>
      </c>
      <c r="I38" s="2"/>
    </row>
    <row r="39" spans="2:9" ht="14" thickBot="1" x14ac:dyDescent="0.2">
      <c r="B39" s="2"/>
      <c r="C39" s="43"/>
      <c r="D39" s="44"/>
      <c r="E39" s="44"/>
      <c r="F39" s="44"/>
      <c r="G39" s="2"/>
      <c r="H39" s="24"/>
      <c r="I39" s="2"/>
    </row>
    <row r="40" spans="2:9" ht="14" thickBot="1" x14ac:dyDescent="0.2">
      <c r="B40" s="14"/>
      <c r="C40" s="41"/>
      <c r="D40" s="42"/>
      <c r="E40" s="42"/>
      <c r="F40" s="42"/>
      <c r="G40" s="18"/>
      <c r="H40" s="1" t="s">
        <v>25</v>
      </c>
      <c r="I40" s="2"/>
    </row>
    <row r="41" spans="2:9" ht="14" thickBot="1" x14ac:dyDescent="0.2">
      <c r="B41" s="2"/>
      <c r="C41" s="43"/>
      <c r="D41" s="44"/>
      <c r="E41" s="44"/>
      <c r="F41" s="44"/>
      <c r="G41" s="2"/>
      <c r="H41" s="24"/>
      <c r="I41" s="2"/>
    </row>
    <row r="42" spans="2:9" ht="14" thickBot="1" x14ac:dyDescent="0.2">
      <c r="B42" s="15"/>
      <c r="C42" s="45"/>
      <c r="D42" s="46"/>
      <c r="E42" s="46"/>
      <c r="F42" s="46"/>
      <c r="G42" s="18"/>
      <c r="H42" s="1" t="s">
        <v>26</v>
      </c>
      <c r="I42" s="2"/>
    </row>
    <row r="43" spans="2:9" ht="14" thickBot="1" x14ac:dyDescent="0.2">
      <c r="B43" s="2"/>
      <c r="C43" s="43"/>
      <c r="D43" s="44"/>
      <c r="E43" s="44"/>
      <c r="F43" s="44"/>
      <c r="G43" s="2"/>
      <c r="H43" s="24"/>
      <c r="I43" s="2"/>
    </row>
    <row r="44" spans="2:9" ht="14" thickBot="1" x14ac:dyDescent="0.2">
      <c r="B44" s="16"/>
      <c r="C44" s="41"/>
      <c r="D44" s="42"/>
      <c r="E44" s="42"/>
      <c r="F44" s="42"/>
      <c r="G44" s="18"/>
      <c r="H44" s="1" t="s">
        <v>27</v>
      </c>
      <c r="I44" s="2"/>
    </row>
    <row r="45" spans="2:9" ht="14" thickBot="1" x14ac:dyDescent="0.2">
      <c r="B45" s="2"/>
      <c r="C45" s="43"/>
      <c r="D45" s="44"/>
      <c r="E45" s="44"/>
      <c r="F45" s="44"/>
      <c r="G45" s="19"/>
      <c r="H45" s="24"/>
      <c r="I45" s="2"/>
    </row>
    <row r="46" spans="2:9" ht="14" thickBot="1" x14ac:dyDescent="0.2">
      <c r="B46" s="17"/>
      <c r="C46" s="41"/>
      <c r="D46" s="42"/>
      <c r="E46" s="42"/>
      <c r="F46" s="42"/>
      <c r="G46" s="18"/>
      <c r="H46" s="1" t="s">
        <v>28</v>
      </c>
      <c r="I46" s="2"/>
    </row>
  </sheetData>
  <mergeCells count="17">
    <mergeCell ref="AA3:AA4"/>
    <mergeCell ref="AB3:AB4"/>
    <mergeCell ref="AC3:AC4"/>
    <mergeCell ref="B5:AC5"/>
    <mergeCell ref="Y3:Y4"/>
    <mergeCell ref="Z3:Z4"/>
    <mergeCell ref="B2:K2"/>
    <mergeCell ref="L3:M3"/>
    <mergeCell ref="N3:N4"/>
    <mergeCell ref="O3:P3"/>
    <mergeCell ref="X3:X4"/>
    <mergeCell ref="B3:B4"/>
    <mergeCell ref="C3:C4"/>
    <mergeCell ref="H3:H4"/>
    <mergeCell ref="I3:I4"/>
    <mergeCell ref="J3:J4"/>
    <mergeCell ref="K3:K4"/>
  </mergeCells>
  <pageMargins left="0.7" right="0.7" top="0.25" bottom="0.25" header="0.3" footer="0.3"/>
  <pageSetup paperSize="17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C98"/>
  <sheetViews>
    <sheetView zoomScale="85" zoomScaleNormal="85" zoomScalePageLayoutView="85" workbookViewId="0">
      <pane xSplit="2" ySplit="6" topLeftCell="C65" activePane="bottomRight" state="frozen"/>
      <selection pane="topRight" activeCell="C1" sqref="C1"/>
      <selection pane="bottomLeft" activeCell="A7" sqref="A7"/>
      <selection pane="bottomRight" activeCell="Z22" sqref="Z22"/>
    </sheetView>
  </sheetViews>
  <sheetFormatPr baseColWidth="10" defaultColWidth="8.796875" defaultRowHeight="13" x14ac:dyDescent="0.15"/>
  <cols>
    <col min="1" max="1" width="4.19921875" style="2" customWidth="1"/>
    <col min="2" max="2" width="8.796875" style="2"/>
    <col min="3" max="3" width="10.3984375" style="2" customWidth="1"/>
    <col min="4" max="4" width="10.3984375" style="2" hidden="1" customWidth="1"/>
    <col min="5" max="7" width="10.3984375" style="40" hidden="1" customWidth="1"/>
    <col min="8" max="8" width="12.3984375" style="2" customWidth="1"/>
    <col min="9" max="9" width="14.3984375" style="2" customWidth="1"/>
    <col min="10" max="10" width="18.59765625" style="2" customWidth="1"/>
    <col min="11" max="12" width="21.59765625" style="2" customWidth="1"/>
    <col min="13" max="13" width="29.796875" style="2" bestFit="1" customWidth="1"/>
    <col min="14" max="15" width="21.59765625" style="2" customWidth="1"/>
    <col min="16" max="16" width="27.796875" style="2" customWidth="1"/>
    <col min="17" max="17" width="15.59765625" style="2" hidden="1" customWidth="1"/>
    <col min="18" max="18" width="23.59765625" style="2" hidden="1" customWidth="1"/>
    <col min="19" max="19" width="15.59765625" style="2" hidden="1" customWidth="1"/>
    <col min="20" max="22" width="27.59765625" style="2" hidden="1" customWidth="1"/>
    <col min="23" max="23" width="36.59765625" style="2" hidden="1" customWidth="1"/>
    <col min="24" max="24" width="16.3984375" style="2" bestFit="1" customWidth="1"/>
    <col min="25" max="25" width="17.796875" style="54" bestFit="1" customWidth="1"/>
    <col min="26" max="26" width="29.3984375" style="2" bestFit="1" customWidth="1"/>
    <col min="27" max="27" width="26.19921875" style="2" bestFit="1" customWidth="1"/>
    <col min="28" max="28" width="20.3984375" style="2" bestFit="1" customWidth="1"/>
    <col min="29" max="29" width="16.59765625" style="2" bestFit="1" customWidth="1"/>
    <col min="30" max="16384" width="8.796875" style="2"/>
  </cols>
  <sheetData>
    <row r="1" spans="2:29" x14ac:dyDescent="0.15">
      <c r="B1" s="3"/>
      <c r="C1" s="3"/>
      <c r="D1" s="3"/>
      <c r="E1" s="35"/>
      <c r="F1" s="35"/>
      <c r="G1" s="3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2:29" ht="20" x14ac:dyDescent="0.15">
      <c r="B2" s="20" t="s">
        <v>39</v>
      </c>
      <c r="C2" s="5"/>
      <c r="D2" s="5"/>
      <c r="E2" s="36"/>
      <c r="F2" s="36"/>
      <c r="G2" s="3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2:29" ht="20" x14ac:dyDescent="0.15">
      <c r="B3" s="21" t="s">
        <v>40</v>
      </c>
      <c r="C3" s="5"/>
      <c r="D3" s="5"/>
      <c r="E3" s="36"/>
      <c r="F3" s="36"/>
      <c r="G3" s="36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9" ht="24" customHeight="1" x14ac:dyDescent="0.15">
      <c r="B4" s="70" t="s">
        <v>2</v>
      </c>
      <c r="C4" s="70" t="s">
        <v>3</v>
      </c>
      <c r="D4" s="31"/>
      <c r="E4" s="37"/>
      <c r="F4" s="37"/>
      <c r="G4" s="37"/>
      <c r="H4" s="70" t="s">
        <v>4</v>
      </c>
      <c r="I4" s="70" t="s">
        <v>5</v>
      </c>
      <c r="J4" s="70" t="s">
        <v>6</v>
      </c>
      <c r="K4" s="70" t="s">
        <v>7</v>
      </c>
      <c r="L4" s="70" t="s">
        <v>13</v>
      </c>
      <c r="M4" s="70"/>
      <c r="N4" s="70" t="s">
        <v>8</v>
      </c>
      <c r="O4" s="70" t="s">
        <v>14</v>
      </c>
      <c r="P4" s="70"/>
      <c r="Q4" s="3"/>
      <c r="R4" s="3"/>
      <c r="S4" s="3"/>
      <c r="T4" s="3"/>
      <c r="U4" s="3"/>
      <c r="V4" s="3"/>
      <c r="W4" s="3"/>
      <c r="X4" s="70" t="s">
        <v>9</v>
      </c>
      <c r="Y4" s="73" t="s">
        <v>20</v>
      </c>
      <c r="Z4" s="70" t="s">
        <v>21</v>
      </c>
      <c r="AA4" s="70" t="s">
        <v>22</v>
      </c>
      <c r="AB4" s="70" t="s">
        <v>10</v>
      </c>
      <c r="AC4" s="70" t="s">
        <v>11</v>
      </c>
    </row>
    <row r="5" spans="2:29" s="6" customFormat="1" ht="32.5" customHeight="1" x14ac:dyDescent="0.15">
      <c r="B5" s="70"/>
      <c r="C5" s="70"/>
      <c r="D5" s="31"/>
      <c r="E5" s="37"/>
      <c r="F5" s="37"/>
      <c r="G5" s="37"/>
      <c r="H5" s="70"/>
      <c r="I5" s="70"/>
      <c r="J5" s="70"/>
      <c r="K5" s="70"/>
      <c r="L5" s="31" t="s">
        <v>15</v>
      </c>
      <c r="M5" s="31" t="s">
        <v>17</v>
      </c>
      <c r="N5" s="70"/>
      <c r="O5" s="31" t="s">
        <v>15</v>
      </c>
      <c r="P5" s="31" t="s">
        <v>16</v>
      </c>
      <c r="Q5" s="31" t="s">
        <v>16</v>
      </c>
      <c r="R5" s="31" t="s">
        <v>16</v>
      </c>
      <c r="S5" s="31" t="s">
        <v>16</v>
      </c>
      <c r="T5" s="31" t="s">
        <v>16</v>
      </c>
      <c r="U5" s="31" t="s">
        <v>16</v>
      </c>
      <c r="V5" s="31" t="s">
        <v>16</v>
      </c>
      <c r="W5" s="22" t="s">
        <v>16</v>
      </c>
      <c r="X5" s="70"/>
      <c r="Y5" s="73"/>
      <c r="Z5" s="70"/>
      <c r="AA5" s="70"/>
      <c r="AB5" s="70"/>
      <c r="AC5" s="70"/>
    </row>
    <row r="6" spans="2:29" ht="25" customHeight="1" x14ac:dyDescent="0.15">
      <c r="B6" s="71" t="s">
        <v>184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2:29" ht="25" customHeight="1" x14ac:dyDescent="0.15">
      <c r="B7" s="26">
        <v>1</v>
      </c>
      <c r="C7" s="26">
        <v>1</v>
      </c>
      <c r="D7" s="26" t="s">
        <v>50</v>
      </c>
      <c r="E7" s="38">
        <v>29</v>
      </c>
      <c r="F7" s="38" t="s">
        <v>51</v>
      </c>
      <c r="G7" s="38">
        <v>32</v>
      </c>
      <c r="H7" s="26" t="str">
        <f>CONCATENATE(D7,E7,F7,G7)</f>
        <v>W29.32</v>
      </c>
      <c r="I7" s="26" t="s">
        <v>1</v>
      </c>
      <c r="J7" s="26" t="s">
        <v>0</v>
      </c>
      <c r="K7" s="27" t="s">
        <v>18</v>
      </c>
      <c r="L7" s="26" t="str">
        <f>H7</f>
        <v>W29.32</v>
      </c>
      <c r="M7" s="26" t="s">
        <v>67</v>
      </c>
      <c r="N7" s="27" t="s">
        <v>18</v>
      </c>
      <c r="O7" s="26" t="str">
        <f>H7</f>
        <v>W29.32</v>
      </c>
      <c r="P7" s="27" t="s">
        <v>52</v>
      </c>
      <c r="Q7" s="26"/>
      <c r="R7" s="26"/>
      <c r="S7" s="26"/>
      <c r="T7" s="26"/>
      <c r="U7" s="26"/>
      <c r="V7" s="26"/>
      <c r="W7" s="26"/>
      <c r="X7" s="27"/>
      <c r="Y7" s="50"/>
      <c r="Z7" s="26"/>
      <c r="AA7" s="26"/>
      <c r="AB7" s="26"/>
      <c r="AC7" s="26"/>
    </row>
    <row r="8" spans="2:29" ht="25" customHeight="1" x14ac:dyDescent="0.15">
      <c r="B8" s="26">
        <v>2</v>
      </c>
      <c r="C8" s="26">
        <v>1</v>
      </c>
      <c r="D8" s="26" t="s">
        <v>50</v>
      </c>
      <c r="E8" s="38">
        <v>29</v>
      </c>
      <c r="F8" s="38" t="s">
        <v>51</v>
      </c>
      <c r="G8" s="38">
        <v>33</v>
      </c>
      <c r="H8" s="26" t="str">
        <f t="shared" ref="H8:H71" si="0">CONCATENATE(D8,E8,F8,G8)</f>
        <v>W29.33</v>
      </c>
      <c r="I8" s="26" t="s">
        <v>1</v>
      </c>
      <c r="J8" s="26" t="s">
        <v>0</v>
      </c>
      <c r="K8" s="27" t="s">
        <v>18</v>
      </c>
      <c r="L8" s="26" t="str">
        <f t="shared" ref="L8:L13" si="1">H8</f>
        <v>W29.33</v>
      </c>
      <c r="M8" s="26" t="s">
        <v>68</v>
      </c>
      <c r="N8" s="27" t="s">
        <v>18</v>
      </c>
      <c r="O8" s="26" t="str">
        <f t="shared" ref="O8:O13" si="2">H8</f>
        <v>W29.33</v>
      </c>
      <c r="P8" s="27" t="s">
        <v>53</v>
      </c>
      <c r="Q8" s="26"/>
      <c r="R8" s="26"/>
      <c r="S8" s="26"/>
      <c r="T8" s="26"/>
      <c r="U8" s="26"/>
      <c r="V8" s="26"/>
      <c r="W8" s="26"/>
      <c r="X8" s="26"/>
      <c r="Y8" s="50"/>
      <c r="Z8" s="26"/>
      <c r="AA8" s="26"/>
      <c r="AB8" s="26"/>
      <c r="AC8" s="26"/>
    </row>
    <row r="9" spans="2:29" ht="25" customHeight="1" x14ac:dyDescent="0.15">
      <c r="B9" s="26">
        <v>3</v>
      </c>
      <c r="C9" s="26">
        <v>1</v>
      </c>
      <c r="D9" s="26" t="s">
        <v>50</v>
      </c>
      <c r="E9" s="38">
        <v>29</v>
      </c>
      <c r="F9" s="38" t="s">
        <v>51</v>
      </c>
      <c r="G9" s="38">
        <v>39</v>
      </c>
      <c r="H9" s="26" t="str">
        <f t="shared" si="0"/>
        <v>W29.39</v>
      </c>
      <c r="I9" s="26" t="s">
        <v>1</v>
      </c>
      <c r="J9" s="26" t="s">
        <v>0</v>
      </c>
      <c r="K9" s="27" t="s">
        <v>18</v>
      </c>
      <c r="L9" s="26" t="str">
        <f t="shared" si="1"/>
        <v>W29.39</v>
      </c>
      <c r="M9" s="26" t="s">
        <v>69</v>
      </c>
      <c r="N9" s="27" t="s">
        <v>18</v>
      </c>
      <c r="O9" s="26" t="str">
        <f t="shared" si="2"/>
        <v>W29.39</v>
      </c>
      <c r="P9" s="27" t="s">
        <v>54</v>
      </c>
      <c r="Q9" s="26"/>
      <c r="R9" s="26"/>
      <c r="S9" s="26"/>
      <c r="T9" s="26"/>
      <c r="U9" s="26"/>
      <c r="V9" s="26"/>
      <c r="W9" s="26"/>
      <c r="X9" s="26"/>
      <c r="Y9" s="50"/>
      <c r="Z9" s="26"/>
      <c r="AA9" s="26"/>
      <c r="AB9" s="26"/>
      <c r="AC9" s="26"/>
    </row>
    <row r="10" spans="2:29" ht="25" customHeight="1" x14ac:dyDescent="0.15">
      <c r="B10" s="26">
        <v>4</v>
      </c>
      <c r="C10" s="26">
        <v>1</v>
      </c>
      <c r="D10" s="26" t="s">
        <v>50</v>
      </c>
      <c r="E10" s="38">
        <v>21</v>
      </c>
      <c r="F10" s="38" t="s">
        <v>51</v>
      </c>
      <c r="G10" s="38">
        <v>34</v>
      </c>
      <c r="H10" s="26" t="str">
        <f t="shared" si="0"/>
        <v>W21.34</v>
      </c>
      <c r="I10" s="26" t="s">
        <v>55</v>
      </c>
      <c r="J10" s="26" t="s">
        <v>0</v>
      </c>
      <c r="K10" s="27" t="s">
        <v>32</v>
      </c>
      <c r="L10" s="26" t="str">
        <f t="shared" si="1"/>
        <v>W21.34</v>
      </c>
      <c r="M10" s="26" t="s">
        <v>70</v>
      </c>
      <c r="N10" s="27" t="s">
        <v>32</v>
      </c>
      <c r="O10" s="26" t="str">
        <f t="shared" si="2"/>
        <v>W21.34</v>
      </c>
      <c r="P10" s="26" t="s">
        <v>56</v>
      </c>
      <c r="Q10" s="26"/>
      <c r="R10" s="26"/>
      <c r="S10" s="26"/>
      <c r="T10" s="26"/>
      <c r="U10" s="26"/>
      <c r="V10" s="26"/>
      <c r="W10" s="26"/>
      <c r="X10" s="26"/>
      <c r="Y10" s="50"/>
      <c r="Z10" s="26"/>
      <c r="AA10" s="26"/>
      <c r="AB10" s="26"/>
      <c r="AC10" s="26"/>
    </row>
    <row r="11" spans="2:29" ht="25" customHeight="1" x14ac:dyDescent="0.15">
      <c r="B11" s="26">
        <v>5</v>
      </c>
      <c r="C11" s="26">
        <v>1</v>
      </c>
      <c r="D11" s="26" t="s">
        <v>50</v>
      </c>
      <c r="E11" s="38">
        <v>21</v>
      </c>
      <c r="F11" s="38" t="s">
        <v>51</v>
      </c>
      <c r="G11" s="38">
        <v>35</v>
      </c>
      <c r="H11" s="26" t="str">
        <f t="shared" si="0"/>
        <v>W21.35</v>
      </c>
      <c r="I11" s="26" t="s">
        <v>55</v>
      </c>
      <c r="J11" s="26" t="s">
        <v>0</v>
      </c>
      <c r="K11" s="27" t="s">
        <v>32</v>
      </c>
      <c r="L11" s="26" t="str">
        <f t="shared" si="1"/>
        <v>W21.35</v>
      </c>
      <c r="M11" s="26" t="s">
        <v>71</v>
      </c>
      <c r="N11" s="27" t="s">
        <v>32</v>
      </c>
      <c r="O11" s="26" t="str">
        <f t="shared" si="2"/>
        <v>W21.35</v>
      </c>
      <c r="P11" s="26" t="s">
        <v>57</v>
      </c>
      <c r="Q11" s="26"/>
      <c r="R11" s="26"/>
      <c r="S11" s="26"/>
      <c r="T11" s="26"/>
      <c r="U11" s="26"/>
      <c r="V11" s="26"/>
      <c r="W11" s="26"/>
      <c r="X11" s="26"/>
      <c r="Y11" s="50"/>
      <c r="Z11" s="26"/>
      <c r="AA11" s="26"/>
      <c r="AB11" s="26"/>
      <c r="AC11" s="26"/>
    </row>
    <row r="12" spans="2:29" ht="25" customHeight="1" x14ac:dyDescent="0.15">
      <c r="B12" s="26">
        <v>6</v>
      </c>
      <c r="C12" s="26">
        <v>1</v>
      </c>
      <c r="D12" s="26" t="s">
        <v>50</v>
      </c>
      <c r="E12" s="38">
        <v>21</v>
      </c>
      <c r="F12" s="38" t="s">
        <v>51</v>
      </c>
      <c r="G12" s="38">
        <v>38</v>
      </c>
      <c r="H12" s="26" t="str">
        <f t="shared" si="0"/>
        <v>W21.38</v>
      </c>
      <c r="I12" s="26" t="s">
        <v>55</v>
      </c>
      <c r="J12" s="26" t="s">
        <v>0</v>
      </c>
      <c r="K12" s="27" t="s">
        <v>32</v>
      </c>
      <c r="L12" s="26" t="str">
        <f t="shared" si="1"/>
        <v>W21.38</v>
      </c>
      <c r="M12" s="26" t="s">
        <v>72</v>
      </c>
      <c r="N12" s="27" t="s">
        <v>32</v>
      </c>
      <c r="O12" s="26" t="str">
        <f t="shared" si="2"/>
        <v>W21.38</v>
      </c>
      <c r="P12" s="26" t="s">
        <v>58</v>
      </c>
      <c r="Q12" s="26"/>
      <c r="R12" s="26"/>
      <c r="S12" s="26"/>
      <c r="T12" s="26"/>
      <c r="U12" s="26"/>
      <c r="V12" s="26"/>
      <c r="W12" s="26"/>
      <c r="X12" s="26"/>
      <c r="Y12" s="50"/>
      <c r="Z12" s="26"/>
      <c r="AA12" s="26"/>
      <c r="AB12" s="26"/>
      <c r="AC12" s="26"/>
    </row>
    <row r="13" spans="2:29" ht="25" customHeight="1" x14ac:dyDescent="0.15">
      <c r="B13" s="26">
        <v>7</v>
      </c>
      <c r="C13" s="26">
        <v>1</v>
      </c>
      <c r="D13" s="26" t="s">
        <v>50</v>
      </c>
      <c r="E13" s="38">
        <v>23</v>
      </c>
      <c r="F13" s="38" t="s">
        <v>51</v>
      </c>
      <c r="G13" s="38">
        <v>40</v>
      </c>
      <c r="H13" s="26" t="str">
        <f t="shared" si="0"/>
        <v>W23.40</v>
      </c>
      <c r="I13" s="26" t="s">
        <v>59</v>
      </c>
      <c r="J13" s="26" t="s">
        <v>0</v>
      </c>
      <c r="K13" s="27" t="s">
        <v>18</v>
      </c>
      <c r="L13" s="26" t="str">
        <f t="shared" si="1"/>
        <v>W23.40</v>
      </c>
      <c r="M13" s="26" t="s">
        <v>73</v>
      </c>
      <c r="N13" s="27" t="s">
        <v>18</v>
      </c>
      <c r="O13" s="26" t="str">
        <f t="shared" si="2"/>
        <v>W23.40</v>
      </c>
      <c r="P13" s="27" t="s">
        <v>60</v>
      </c>
      <c r="Q13" s="26"/>
      <c r="R13" s="26"/>
      <c r="S13" s="26"/>
      <c r="T13" s="26"/>
      <c r="U13" s="26"/>
      <c r="V13" s="26"/>
      <c r="W13" s="26"/>
      <c r="X13" s="26"/>
      <c r="Y13" s="50"/>
      <c r="Z13" s="26"/>
      <c r="AA13" s="26"/>
      <c r="AB13" s="26"/>
      <c r="AC13" s="26"/>
    </row>
    <row r="14" spans="2:29" ht="25" customHeight="1" x14ac:dyDescent="0.15">
      <c r="B14" s="26">
        <v>8</v>
      </c>
      <c r="C14" s="26">
        <v>1</v>
      </c>
      <c r="D14" s="26" t="s">
        <v>50</v>
      </c>
      <c r="E14" s="38">
        <v>23</v>
      </c>
      <c r="F14" s="38" t="s">
        <v>51</v>
      </c>
      <c r="G14" s="38">
        <v>28</v>
      </c>
      <c r="H14" s="26" t="str">
        <f t="shared" si="0"/>
        <v>W23.28</v>
      </c>
      <c r="I14" s="26" t="s">
        <v>59</v>
      </c>
      <c r="J14" s="26" t="s">
        <v>0</v>
      </c>
      <c r="K14" s="27" t="s">
        <v>33</v>
      </c>
      <c r="L14" s="26" t="str">
        <f t="shared" ref="L14:L77" si="3">H14</f>
        <v>W23.28</v>
      </c>
      <c r="M14" s="26" t="s">
        <v>74</v>
      </c>
      <c r="N14" s="27" t="s">
        <v>33</v>
      </c>
      <c r="O14" s="26" t="str">
        <f t="shared" ref="O14:O77" si="4">H14</f>
        <v>W23.28</v>
      </c>
      <c r="P14" s="27" t="s">
        <v>61</v>
      </c>
      <c r="Q14" s="26"/>
      <c r="R14" s="26"/>
      <c r="S14" s="26"/>
      <c r="T14" s="26"/>
      <c r="U14" s="26"/>
      <c r="V14" s="26"/>
      <c r="W14" s="26"/>
      <c r="X14" s="26"/>
      <c r="Y14" s="50"/>
      <c r="Z14" s="26"/>
      <c r="AA14" s="26"/>
      <c r="AB14" s="26"/>
      <c r="AC14" s="26"/>
    </row>
    <row r="15" spans="2:29" ht="25" customHeight="1" x14ac:dyDescent="0.15">
      <c r="B15" s="29">
        <v>9</v>
      </c>
      <c r="C15" s="29">
        <v>1</v>
      </c>
      <c r="D15" s="29" t="s">
        <v>50</v>
      </c>
      <c r="E15" s="48">
        <v>26</v>
      </c>
      <c r="F15" s="48" t="s">
        <v>51</v>
      </c>
      <c r="G15" s="48">
        <v>29</v>
      </c>
      <c r="H15" s="29" t="str">
        <f t="shared" si="0"/>
        <v>W26.29</v>
      </c>
      <c r="I15" s="29" t="s">
        <v>30</v>
      </c>
      <c r="J15" s="29" t="s">
        <v>0</v>
      </c>
      <c r="K15" s="30" t="s">
        <v>36</v>
      </c>
      <c r="L15" s="29" t="str">
        <f t="shared" si="3"/>
        <v>W26.29</v>
      </c>
      <c r="M15" s="29" t="s">
        <v>75</v>
      </c>
      <c r="N15" s="30" t="s">
        <v>36</v>
      </c>
      <c r="O15" s="29" t="str">
        <f t="shared" si="4"/>
        <v>W26.29</v>
      </c>
      <c r="P15" s="29" t="s">
        <v>62</v>
      </c>
      <c r="Q15" s="29"/>
      <c r="R15" s="29"/>
      <c r="S15" s="29"/>
      <c r="T15" s="29"/>
      <c r="U15" s="29"/>
      <c r="V15" s="29"/>
      <c r="W15" s="29"/>
      <c r="X15" s="30" t="s">
        <v>181</v>
      </c>
      <c r="Y15" s="53">
        <v>2.5</v>
      </c>
      <c r="Z15" s="29"/>
      <c r="AA15" s="29"/>
      <c r="AB15" s="29"/>
      <c r="AC15" s="29"/>
    </row>
    <row r="16" spans="2:29" ht="25" customHeight="1" x14ac:dyDescent="0.15">
      <c r="B16" s="33">
        <v>10</v>
      </c>
      <c r="C16" s="33">
        <v>1</v>
      </c>
      <c r="D16" s="33" t="s">
        <v>50</v>
      </c>
      <c r="E16" s="47">
        <v>24</v>
      </c>
      <c r="F16" s="47" t="s">
        <v>51</v>
      </c>
      <c r="G16" s="47">
        <v>30</v>
      </c>
      <c r="H16" s="33" t="str">
        <f t="shared" si="0"/>
        <v>W24.30</v>
      </c>
      <c r="I16" s="33" t="s">
        <v>31</v>
      </c>
      <c r="J16" s="33" t="s">
        <v>0</v>
      </c>
      <c r="K16" s="34" t="s">
        <v>34</v>
      </c>
      <c r="L16" s="33" t="str">
        <f t="shared" si="3"/>
        <v>W24.30</v>
      </c>
      <c r="M16" s="33" t="s">
        <v>76</v>
      </c>
      <c r="N16" s="34" t="s">
        <v>63</v>
      </c>
      <c r="O16" s="33" t="str">
        <f t="shared" si="4"/>
        <v>W24.30</v>
      </c>
      <c r="P16" s="33" t="s">
        <v>64</v>
      </c>
      <c r="Q16" s="33"/>
      <c r="R16" s="33"/>
      <c r="S16" s="33"/>
      <c r="T16" s="33"/>
      <c r="U16" s="33"/>
      <c r="V16" s="33"/>
      <c r="W16" s="33"/>
      <c r="X16" s="33"/>
      <c r="Y16" s="52">
        <v>1.5</v>
      </c>
      <c r="Z16" s="33"/>
      <c r="AA16" s="33"/>
      <c r="AB16" s="33"/>
      <c r="AC16" s="33"/>
    </row>
    <row r="17" spans="2:29" ht="25" customHeight="1" x14ac:dyDescent="0.15">
      <c r="B17" s="29">
        <v>11</v>
      </c>
      <c r="C17" s="29">
        <v>1</v>
      </c>
      <c r="D17" s="29" t="s">
        <v>50</v>
      </c>
      <c r="E17" s="48">
        <v>26</v>
      </c>
      <c r="F17" s="48" t="s">
        <v>51</v>
      </c>
      <c r="G17" s="48">
        <v>31</v>
      </c>
      <c r="H17" s="29" t="str">
        <f t="shared" si="0"/>
        <v>W26.31</v>
      </c>
      <c r="I17" s="29" t="s">
        <v>30</v>
      </c>
      <c r="J17" s="29" t="s">
        <v>0</v>
      </c>
      <c r="K17" s="30" t="s">
        <v>38</v>
      </c>
      <c r="L17" s="29" t="str">
        <f t="shared" si="3"/>
        <v>W26.31</v>
      </c>
      <c r="M17" s="49" t="s">
        <v>77</v>
      </c>
      <c r="N17" s="30" t="s">
        <v>38</v>
      </c>
      <c r="O17" s="29" t="str">
        <f t="shared" si="4"/>
        <v>W26.31</v>
      </c>
      <c r="P17" s="29" t="s">
        <v>65</v>
      </c>
      <c r="Q17" s="29"/>
      <c r="R17" s="29"/>
      <c r="S17" s="29"/>
      <c r="T17" s="29"/>
      <c r="U17" s="29"/>
      <c r="V17" s="29"/>
      <c r="W17" s="29"/>
      <c r="X17" s="30" t="s">
        <v>183</v>
      </c>
      <c r="Y17" s="53">
        <v>2.5</v>
      </c>
      <c r="Z17" s="29"/>
      <c r="AA17" s="29"/>
      <c r="AB17" s="29"/>
      <c r="AC17" s="29"/>
    </row>
    <row r="18" spans="2:29" ht="25" customHeight="1" x14ac:dyDescent="0.15">
      <c r="B18" s="26">
        <v>12</v>
      </c>
      <c r="C18" s="26">
        <v>1</v>
      </c>
      <c r="D18" s="26" t="s">
        <v>50</v>
      </c>
      <c r="E18" s="38">
        <v>13</v>
      </c>
      <c r="F18" s="38" t="s">
        <v>51</v>
      </c>
      <c r="G18" s="38">
        <v>81</v>
      </c>
      <c r="H18" s="26" t="str">
        <f t="shared" si="0"/>
        <v>W13.81</v>
      </c>
      <c r="I18" s="26" t="s">
        <v>59</v>
      </c>
      <c r="J18" s="26" t="s">
        <v>0</v>
      </c>
      <c r="K18" s="27" t="s">
        <v>66</v>
      </c>
      <c r="L18" s="26" t="str">
        <f t="shared" si="3"/>
        <v>W13.81</v>
      </c>
      <c r="M18" s="26" t="s">
        <v>78</v>
      </c>
      <c r="N18" s="27" t="s">
        <v>33</v>
      </c>
      <c r="O18" s="26" t="str">
        <f t="shared" si="4"/>
        <v>W13.81</v>
      </c>
      <c r="P18" s="26" t="s">
        <v>79</v>
      </c>
      <c r="Q18" s="26"/>
      <c r="R18" s="26"/>
      <c r="S18" s="26"/>
      <c r="T18" s="26"/>
      <c r="U18" s="26"/>
      <c r="V18" s="26"/>
      <c r="W18" s="26"/>
      <c r="X18" s="26"/>
      <c r="Y18" s="50"/>
      <c r="Z18" s="26"/>
      <c r="AA18" s="26"/>
      <c r="AB18" s="26"/>
      <c r="AC18" s="26"/>
    </row>
    <row r="19" spans="2:29" ht="25" customHeight="1" x14ac:dyDescent="0.15">
      <c r="B19" s="26">
        <v>13</v>
      </c>
      <c r="C19" s="26">
        <v>1</v>
      </c>
      <c r="D19" s="26" t="s">
        <v>50</v>
      </c>
      <c r="E19" s="38">
        <v>29</v>
      </c>
      <c r="F19" s="38" t="s">
        <v>51</v>
      </c>
      <c r="G19" s="38" t="str">
        <f>"01"</f>
        <v>01</v>
      </c>
      <c r="H19" s="26" t="str">
        <f t="shared" si="0"/>
        <v>W29.01</v>
      </c>
      <c r="I19" s="26" t="s">
        <v>1</v>
      </c>
      <c r="J19" s="26" t="s">
        <v>0</v>
      </c>
      <c r="K19" s="27" t="s">
        <v>18</v>
      </c>
      <c r="L19" s="26" t="str">
        <f t="shared" si="3"/>
        <v>W29.01</v>
      </c>
      <c r="M19" s="26" t="s">
        <v>80</v>
      </c>
      <c r="N19" s="27" t="s">
        <v>32</v>
      </c>
      <c r="O19" s="26" t="str">
        <f t="shared" si="4"/>
        <v>W29.01</v>
      </c>
      <c r="P19" s="26" t="s">
        <v>81</v>
      </c>
      <c r="Q19" s="26"/>
      <c r="R19" s="26"/>
      <c r="S19" s="26"/>
      <c r="T19" s="26"/>
      <c r="U19" s="26"/>
      <c r="V19" s="26"/>
      <c r="W19" s="26"/>
      <c r="X19" s="26"/>
      <c r="Y19" s="50"/>
      <c r="Z19" s="26"/>
      <c r="AA19" s="26"/>
      <c r="AB19" s="26"/>
      <c r="AC19" s="26"/>
    </row>
    <row r="20" spans="2:29" ht="25" customHeight="1" x14ac:dyDescent="0.15">
      <c r="B20" s="26">
        <v>14</v>
      </c>
      <c r="C20" s="26">
        <v>1</v>
      </c>
      <c r="D20" s="26" t="s">
        <v>50</v>
      </c>
      <c r="E20" s="38">
        <v>29</v>
      </c>
      <c r="F20" s="38" t="s">
        <v>51</v>
      </c>
      <c r="G20" s="38" t="str">
        <f>"02"</f>
        <v>02</v>
      </c>
      <c r="H20" s="26" t="str">
        <f t="shared" si="0"/>
        <v>W29.02</v>
      </c>
      <c r="I20" s="26" t="s">
        <v>1</v>
      </c>
      <c r="J20" s="26" t="s">
        <v>0</v>
      </c>
      <c r="K20" s="27" t="s">
        <v>18</v>
      </c>
      <c r="L20" s="26" t="str">
        <f t="shared" si="3"/>
        <v>W29.02</v>
      </c>
      <c r="M20" s="26" t="s">
        <v>82</v>
      </c>
      <c r="N20" s="27" t="s">
        <v>18</v>
      </c>
      <c r="O20" s="26" t="str">
        <f t="shared" si="4"/>
        <v>W29.02</v>
      </c>
      <c r="P20" s="26" t="s">
        <v>95</v>
      </c>
      <c r="Q20" s="26"/>
      <c r="R20" s="26"/>
      <c r="S20" s="26"/>
      <c r="T20" s="26"/>
      <c r="U20" s="26"/>
      <c r="V20" s="26"/>
      <c r="W20" s="26"/>
      <c r="X20" s="26"/>
      <c r="Y20" s="50"/>
      <c r="Z20" s="26"/>
      <c r="AA20" s="26"/>
      <c r="AB20" s="26"/>
      <c r="AC20" s="26"/>
    </row>
    <row r="21" spans="2:29" ht="25" customHeight="1" x14ac:dyDescent="0.15">
      <c r="B21" s="26">
        <v>15</v>
      </c>
      <c r="C21" s="26">
        <v>1</v>
      </c>
      <c r="D21" s="26" t="s">
        <v>50</v>
      </c>
      <c r="E21" s="38">
        <v>29</v>
      </c>
      <c r="F21" s="38" t="s">
        <v>51</v>
      </c>
      <c r="G21" s="38" t="str">
        <f>"03"</f>
        <v>03</v>
      </c>
      <c r="H21" s="26" t="str">
        <f t="shared" si="0"/>
        <v>W29.03</v>
      </c>
      <c r="I21" s="26" t="s">
        <v>1</v>
      </c>
      <c r="J21" s="26" t="s">
        <v>0</v>
      </c>
      <c r="K21" s="27" t="s">
        <v>18</v>
      </c>
      <c r="L21" s="26" t="str">
        <f t="shared" si="3"/>
        <v>W29.03</v>
      </c>
      <c r="M21" s="26" t="s">
        <v>83</v>
      </c>
      <c r="N21" s="27" t="s">
        <v>18</v>
      </c>
      <c r="O21" s="26" t="str">
        <f t="shared" si="4"/>
        <v>W29.03</v>
      </c>
      <c r="P21" s="26" t="s">
        <v>96</v>
      </c>
      <c r="Q21" s="26"/>
      <c r="R21" s="26"/>
      <c r="S21" s="26"/>
      <c r="T21" s="26"/>
      <c r="U21" s="26"/>
      <c r="V21" s="26"/>
      <c r="W21" s="26"/>
      <c r="X21" s="26"/>
      <c r="Y21" s="50"/>
      <c r="Z21" s="26"/>
      <c r="AA21" s="26"/>
      <c r="AB21" s="26"/>
      <c r="AC21" s="26"/>
    </row>
    <row r="22" spans="2:29" ht="25" customHeight="1" x14ac:dyDescent="0.15">
      <c r="B22" s="26">
        <v>16</v>
      </c>
      <c r="C22" s="26">
        <v>1</v>
      </c>
      <c r="D22" s="26" t="s">
        <v>50</v>
      </c>
      <c r="E22" s="38">
        <v>22</v>
      </c>
      <c r="F22" s="38" t="s">
        <v>51</v>
      </c>
      <c r="G22" s="38" t="str">
        <f>"04"</f>
        <v>04</v>
      </c>
      <c r="H22" s="26" t="str">
        <f t="shared" si="0"/>
        <v>W22.04</v>
      </c>
      <c r="I22" s="26" t="s">
        <v>41</v>
      </c>
      <c r="J22" s="26" t="s">
        <v>0</v>
      </c>
      <c r="K22" s="27" t="s">
        <v>97</v>
      </c>
      <c r="L22" s="26" t="str">
        <f t="shared" si="3"/>
        <v>W22.04</v>
      </c>
      <c r="M22" s="26" t="s">
        <v>84</v>
      </c>
      <c r="N22" s="27" t="s">
        <v>97</v>
      </c>
      <c r="O22" s="26" t="str">
        <f t="shared" si="4"/>
        <v>W22.04</v>
      </c>
      <c r="P22" s="26" t="s">
        <v>98</v>
      </c>
      <c r="Q22" s="26"/>
      <c r="R22" s="26"/>
      <c r="S22" s="26"/>
      <c r="T22" s="26"/>
      <c r="U22" s="26"/>
      <c r="V22" s="26"/>
      <c r="W22" s="26"/>
      <c r="X22" s="26"/>
      <c r="Y22" s="50"/>
      <c r="Z22" s="26"/>
      <c r="AA22" s="26"/>
      <c r="AB22" s="26"/>
      <c r="AC22" s="26"/>
    </row>
    <row r="23" spans="2:29" ht="25" customHeight="1" x14ac:dyDescent="0.15">
      <c r="B23" s="26">
        <v>17</v>
      </c>
      <c r="C23" s="26">
        <v>1</v>
      </c>
      <c r="D23" s="26" t="s">
        <v>50</v>
      </c>
      <c r="E23" s="38">
        <v>22</v>
      </c>
      <c r="F23" s="38" t="s">
        <v>51</v>
      </c>
      <c r="G23" s="38" t="str">
        <f>"05"</f>
        <v>05</v>
      </c>
      <c r="H23" s="26" t="str">
        <f t="shared" si="0"/>
        <v>W22.05</v>
      </c>
      <c r="I23" s="26" t="s">
        <v>41</v>
      </c>
      <c r="J23" s="26" t="s">
        <v>0</v>
      </c>
      <c r="K23" s="27" t="s">
        <v>97</v>
      </c>
      <c r="L23" s="26" t="str">
        <f t="shared" si="3"/>
        <v>W22.05</v>
      </c>
      <c r="M23" s="26" t="s">
        <v>85</v>
      </c>
      <c r="N23" s="27" t="s">
        <v>97</v>
      </c>
      <c r="O23" s="26" t="str">
        <f t="shared" si="4"/>
        <v>W22.05</v>
      </c>
      <c r="P23" s="26" t="s">
        <v>101</v>
      </c>
      <c r="Q23" s="26"/>
      <c r="R23" s="26"/>
      <c r="S23" s="26"/>
      <c r="T23" s="26"/>
      <c r="U23" s="26"/>
      <c r="V23" s="26"/>
      <c r="W23" s="26"/>
      <c r="X23" s="26"/>
      <c r="Y23" s="50"/>
      <c r="Z23" s="26"/>
      <c r="AA23" s="26"/>
      <c r="AB23" s="26"/>
      <c r="AC23" s="26"/>
    </row>
    <row r="24" spans="2:29" ht="25" customHeight="1" x14ac:dyDescent="0.15">
      <c r="B24" s="26">
        <v>18</v>
      </c>
      <c r="C24" s="26">
        <v>1</v>
      </c>
      <c r="D24" s="26" t="s">
        <v>50</v>
      </c>
      <c r="E24" s="38">
        <v>22</v>
      </c>
      <c r="F24" s="38" t="s">
        <v>51</v>
      </c>
      <c r="G24" s="38" t="str">
        <f>"06"</f>
        <v>06</v>
      </c>
      <c r="H24" s="26" t="str">
        <f t="shared" si="0"/>
        <v>W22.06</v>
      </c>
      <c r="I24" s="26" t="s">
        <v>41</v>
      </c>
      <c r="J24" s="26" t="s">
        <v>0</v>
      </c>
      <c r="K24" s="27" t="s">
        <v>97</v>
      </c>
      <c r="L24" s="26" t="str">
        <f t="shared" si="3"/>
        <v>W22.06</v>
      </c>
      <c r="M24" s="26" t="s">
        <v>86</v>
      </c>
      <c r="N24" s="27" t="s">
        <v>97</v>
      </c>
      <c r="O24" s="26" t="str">
        <f t="shared" si="4"/>
        <v>W22.06</v>
      </c>
      <c r="P24" s="26" t="s">
        <v>102</v>
      </c>
      <c r="Q24" s="26"/>
      <c r="R24" s="26"/>
      <c r="S24" s="26"/>
      <c r="T24" s="26"/>
      <c r="U24" s="26"/>
      <c r="V24" s="26"/>
      <c r="W24" s="26"/>
      <c r="X24" s="26"/>
      <c r="Y24" s="50"/>
      <c r="Z24" s="26"/>
      <c r="AA24" s="26"/>
      <c r="AB24" s="26"/>
      <c r="AC24" s="26"/>
    </row>
    <row r="25" spans="2:29" ht="25" customHeight="1" x14ac:dyDescent="0.15">
      <c r="B25" s="26">
        <v>19</v>
      </c>
      <c r="C25" s="26">
        <v>1</v>
      </c>
      <c r="D25" s="26" t="s">
        <v>50</v>
      </c>
      <c r="E25" s="38">
        <v>22</v>
      </c>
      <c r="F25" s="38" t="s">
        <v>51</v>
      </c>
      <c r="G25" s="38" t="str">
        <f>"08"</f>
        <v>08</v>
      </c>
      <c r="H25" s="26" t="str">
        <f t="shared" si="0"/>
        <v>W22.08</v>
      </c>
      <c r="I25" s="26" t="s">
        <v>41</v>
      </c>
      <c r="J25" s="26" t="s">
        <v>0</v>
      </c>
      <c r="K25" s="27" t="s">
        <v>97</v>
      </c>
      <c r="L25" s="26" t="str">
        <f t="shared" si="3"/>
        <v>W22.08</v>
      </c>
      <c r="M25" s="26" t="s">
        <v>87</v>
      </c>
      <c r="N25" s="27" t="s">
        <v>97</v>
      </c>
      <c r="O25" s="26" t="str">
        <f t="shared" si="4"/>
        <v>W22.08</v>
      </c>
      <c r="P25" s="26" t="s">
        <v>103</v>
      </c>
      <c r="Q25" s="26"/>
      <c r="R25" s="26"/>
      <c r="S25" s="26"/>
      <c r="T25" s="26"/>
      <c r="U25" s="26"/>
      <c r="V25" s="26"/>
      <c r="W25" s="26"/>
      <c r="X25" s="26"/>
      <c r="Y25" s="50"/>
      <c r="Z25" s="26"/>
      <c r="AA25" s="26"/>
      <c r="AB25" s="26"/>
      <c r="AC25" s="26"/>
    </row>
    <row r="26" spans="2:29" ht="25" customHeight="1" x14ac:dyDescent="0.15">
      <c r="B26" s="29">
        <v>20</v>
      </c>
      <c r="C26" s="29">
        <v>1</v>
      </c>
      <c r="D26" s="29" t="s">
        <v>50</v>
      </c>
      <c r="E26" s="48">
        <v>26</v>
      </c>
      <c r="F26" s="48" t="s">
        <v>51</v>
      </c>
      <c r="G26" s="48" t="str">
        <f>"09"</f>
        <v>09</v>
      </c>
      <c r="H26" s="29" t="str">
        <f t="shared" si="0"/>
        <v>W26.09</v>
      </c>
      <c r="I26" s="29" t="s">
        <v>30</v>
      </c>
      <c r="J26" s="29" t="s">
        <v>0</v>
      </c>
      <c r="K26" s="30" t="s">
        <v>106</v>
      </c>
      <c r="L26" s="29" t="str">
        <f t="shared" si="3"/>
        <v>W26.09</v>
      </c>
      <c r="M26" s="29" t="s">
        <v>104</v>
      </c>
      <c r="N26" s="30" t="s">
        <v>106</v>
      </c>
      <c r="O26" s="29" t="str">
        <f t="shared" si="4"/>
        <v>W26.09</v>
      </c>
      <c r="P26" s="29" t="s">
        <v>105</v>
      </c>
      <c r="Q26" s="29"/>
      <c r="R26" s="29"/>
      <c r="S26" s="29"/>
      <c r="T26" s="29"/>
      <c r="U26" s="29"/>
      <c r="V26" s="29"/>
      <c r="W26" s="29"/>
      <c r="X26" s="30" t="s">
        <v>183</v>
      </c>
      <c r="Y26" s="53">
        <v>4</v>
      </c>
      <c r="Z26" s="29"/>
      <c r="AA26" s="29"/>
      <c r="AB26" s="29"/>
      <c r="AC26" s="29"/>
    </row>
    <row r="27" spans="2:29" ht="25" customHeight="1" x14ac:dyDescent="0.15">
      <c r="B27" s="33">
        <v>21</v>
      </c>
      <c r="C27" s="33">
        <v>1</v>
      </c>
      <c r="D27" s="33" t="s">
        <v>50</v>
      </c>
      <c r="E27" s="47">
        <v>24</v>
      </c>
      <c r="F27" s="47" t="s">
        <v>51</v>
      </c>
      <c r="G27" s="47">
        <v>10</v>
      </c>
      <c r="H27" s="33" t="str">
        <f t="shared" si="0"/>
        <v>W24.10</v>
      </c>
      <c r="I27" s="33" t="s">
        <v>31</v>
      </c>
      <c r="J27" s="33" t="s">
        <v>0</v>
      </c>
      <c r="K27" s="34" t="s">
        <v>34</v>
      </c>
      <c r="L27" s="33" t="str">
        <f t="shared" si="3"/>
        <v>W24.10</v>
      </c>
      <c r="M27" s="33" t="s">
        <v>88</v>
      </c>
      <c r="N27" s="34" t="s">
        <v>34</v>
      </c>
      <c r="O27" s="33" t="str">
        <f t="shared" si="4"/>
        <v>W24.10</v>
      </c>
      <c r="P27" s="33" t="s">
        <v>107</v>
      </c>
      <c r="Q27" s="33"/>
      <c r="R27" s="33"/>
      <c r="S27" s="33"/>
      <c r="T27" s="33"/>
      <c r="U27" s="33"/>
      <c r="V27" s="33"/>
      <c r="W27" s="33"/>
      <c r="X27" s="33"/>
      <c r="Y27" s="52">
        <v>1.5</v>
      </c>
      <c r="Z27" s="33"/>
      <c r="AA27" s="33"/>
      <c r="AB27" s="33"/>
      <c r="AC27" s="33"/>
    </row>
    <row r="28" spans="2:29" ht="25" customHeight="1" x14ac:dyDescent="0.15">
      <c r="B28" s="29">
        <v>22</v>
      </c>
      <c r="C28" s="29">
        <v>1</v>
      </c>
      <c r="D28" s="29" t="s">
        <v>50</v>
      </c>
      <c r="E28" s="48">
        <v>26</v>
      </c>
      <c r="F28" s="48" t="s">
        <v>51</v>
      </c>
      <c r="G28" s="48">
        <v>11</v>
      </c>
      <c r="H28" s="29" t="str">
        <f t="shared" si="0"/>
        <v>W26.11</v>
      </c>
      <c r="I28" s="29" t="s">
        <v>30</v>
      </c>
      <c r="J28" s="29" t="s">
        <v>0</v>
      </c>
      <c r="K28" s="30" t="s">
        <v>36</v>
      </c>
      <c r="L28" s="29" t="str">
        <f t="shared" si="3"/>
        <v>W26.11</v>
      </c>
      <c r="M28" s="29" t="s">
        <v>89</v>
      </c>
      <c r="N28" s="30" t="str">
        <f>K28</f>
        <v>ST Male
Straight</v>
      </c>
      <c r="O28" s="29" t="str">
        <f t="shared" si="4"/>
        <v>W26.11</v>
      </c>
      <c r="P28" s="29" t="s">
        <v>108</v>
      </c>
      <c r="Q28" s="29"/>
      <c r="R28" s="29"/>
      <c r="S28" s="29"/>
      <c r="T28" s="29"/>
      <c r="U28" s="29"/>
      <c r="V28" s="29"/>
      <c r="W28" s="29"/>
      <c r="X28" s="30" t="s">
        <v>181</v>
      </c>
      <c r="Y28" s="53"/>
      <c r="Z28" s="29"/>
      <c r="AA28" s="29"/>
      <c r="AB28" s="29"/>
      <c r="AC28" s="29"/>
    </row>
    <row r="29" spans="2:29" ht="25" customHeight="1" x14ac:dyDescent="0.15">
      <c r="B29" s="29">
        <v>23</v>
      </c>
      <c r="C29" s="29">
        <v>1</v>
      </c>
      <c r="D29" s="29" t="s">
        <v>50</v>
      </c>
      <c r="E29" s="48">
        <v>26</v>
      </c>
      <c r="F29" s="48" t="s">
        <v>51</v>
      </c>
      <c r="G29" s="48">
        <v>12</v>
      </c>
      <c r="H29" s="29" t="str">
        <f t="shared" si="0"/>
        <v>W26.12</v>
      </c>
      <c r="I29" s="29" t="s">
        <v>30</v>
      </c>
      <c r="J29" s="29" t="s">
        <v>0</v>
      </c>
      <c r="K29" s="30" t="s">
        <v>36</v>
      </c>
      <c r="L29" s="29" t="str">
        <f t="shared" si="3"/>
        <v>W26.12</v>
      </c>
      <c r="M29" s="29" t="s">
        <v>90</v>
      </c>
      <c r="N29" s="30" t="str">
        <f t="shared" ref="N29:N81" si="5">K29</f>
        <v>ST Male
Straight</v>
      </c>
      <c r="O29" s="29" t="str">
        <f t="shared" si="4"/>
        <v>W26.12</v>
      </c>
      <c r="P29" s="29" t="s">
        <v>109</v>
      </c>
      <c r="Q29" s="29"/>
      <c r="R29" s="29"/>
      <c r="S29" s="29"/>
      <c r="T29" s="29"/>
      <c r="U29" s="29"/>
      <c r="V29" s="29"/>
      <c r="W29" s="29"/>
      <c r="X29" s="30" t="s">
        <v>181</v>
      </c>
      <c r="Y29" s="53"/>
      <c r="Z29" s="29"/>
      <c r="AA29" s="29"/>
      <c r="AB29" s="29"/>
      <c r="AC29" s="29"/>
    </row>
    <row r="30" spans="2:29" ht="25" customHeight="1" x14ac:dyDescent="0.15">
      <c r="B30" s="29">
        <v>24</v>
      </c>
      <c r="C30" s="29">
        <v>1</v>
      </c>
      <c r="D30" s="29" t="s">
        <v>50</v>
      </c>
      <c r="E30" s="48">
        <v>26</v>
      </c>
      <c r="F30" s="48" t="s">
        <v>51</v>
      </c>
      <c r="G30" s="48">
        <v>13</v>
      </c>
      <c r="H30" s="29" t="str">
        <f t="shared" si="0"/>
        <v>W26.13</v>
      </c>
      <c r="I30" s="29" t="s">
        <v>30</v>
      </c>
      <c r="J30" s="29" t="s">
        <v>0</v>
      </c>
      <c r="K30" s="30" t="s">
        <v>36</v>
      </c>
      <c r="L30" s="29" t="str">
        <f t="shared" si="3"/>
        <v>W26.13</v>
      </c>
      <c r="M30" s="29" t="s">
        <v>91</v>
      </c>
      <c r="N30" s="30" t="str">
        <f t="shared" si="5"/>
        <v>ST Male
Straight</v>
      </c>
      <c r="O30" s="29" t="str">
        <f t="shared" si="4"/>
        <v>W26.13</v>
      </c>
      <c r="P30" s="29" t="s">
        <v>110</v>
      </c>
      <c r="Q30" s="29"/>
      <c r="R30" s="29"/>
      <c r="S30" s="29"/>
      <c r="T30" s="29"/>
      <c r="U30" s="29"/>
      <c r="V30" s="29"/>
      <c r="W30" s="29"/>
      <c r="X30" s="30" t="s">
        <v>181</v>
      </c>
      <c r="Y30" s="53">
        <v>4</v>
      </c>
      <c r="Z30" s="29"/>
      <c r="AA30" s="29"/>
      <c r="AB30" s="29"/>
      <c r="AC30" s="29"/>
    </row>
    <row r="31" spans="2:29" ht="25" customHeight="1" x14ac:dyDescent="0.15">
      <c r="B31" s="26">
        <v>25</v>
      </c>
      <c r="C31" s="26">
        <v>1</v>
      </c>
      <c r="D31" s="26" t="s">
        <v>50</v>
      </c>
      <c r="E31" s="38">
        <v>25</v>
      </c>
      <c r="F31" s="38" t="s">
        <v>51</v>
      </c>
      <c r="G31" s="38">
        <v>14</v>
      </c>
      <c r="H31" s="26" t="str">
        <f t="shared" si="0"/>
        <v>W25.14</v>
      </c>
      <c r="I31" s="26" t="s">
        <v>111</v>
      </c>
      <c r="J31" s="26" t="s">
        <v>0</v>
      </c>
      <c r="K31" s="27" t="s">
        <v>112</v>
      </c>
      <c r="L31" s="26" t="str">
        <f t="shared" si="3"/>
        <v>W25.14</v>
      </c>
      <c r="M31" s="26" t="s">
        <v>92</v>
      </c>
      <c r="N31" s="27" t="str">
        <f t="shared" si="5"/>
        <v>6mm OD
Polyurethane</v>
      </c>
      <c r="O31" s="26" t="str">
        <f t="shared" si="4"/>
        <v>W25.14</v>
      </c>
      <c r="P31" s="26" t="s">
        <v>113</v>
      </c>
      <c r="Q31" s="26"/>
      <c r="R31" s="26"/>
      <c r="S31" s="26"/>
      <c r="T31" s="26"/>
      <c r="U31" s="26"/>
      <c r="V31" s="26"/>
      <c r="W31" s="26"/>
      <c r="X31" s="26"/>
      <c r="Y31" s="50"/>
      <c r="Z31" s="26"/>
      <c r="AA31" s="26"/>
      <c r="AB31" s="26"/>
      <c r="AC31" s="26"/>
    </row>
    <row r="32" spans="2:29" ht="25" customHeight="1" x14ac:dyDescent="0.15">
      <c r="B32" s="26">
        <v>26</v>
      </c>
      <c r="C32" s="26">
        <v>1</v>
      </c>
      <c r="D32" s="26" t="s">
        <v>50</v>
      </c>
      <c r="E32" s="38">
        <v>25</v>
      </c>
      <c r="F32" s="38" t="s">
        <v>51</v>
      </c>
      <c r="G32" s="38">
        <v>15</v>
      </c>
      <c r="H32" s="26" t="str">
        <f t="shared" si="0"/>
        <v>W25.15</v>
      </c>
      <c r="I32" s="26" t="s">
        <v>111</v>
      </c>
      <c r="J32" s="26" t="s">
        <v>0</v>
      </c>
      <c r="K32" s="27" t="s">
        <v>112</v>
      </c>
      <c r="L32" s="26" t="str">
        <f t="shared" si="3"/>
        <v>W25.15</v>
      </c>
      <c r="M32" s="26" t="s">
        <v>93</v>
      </c>
      <c r="N32" s="27" t="str">
        <f t="shared" si="5"/>
        <v>6mm OD
Polyurethane</v>
      </c>
      <c r="O32" s="26" t="str">
        <f t="shared" si="4"/>
        <v>W25.15</v>
      </c>
      <c r="P32" s="26" t="s">
        <v>114</v>
      </c>
      <c r="Q32" s="26"/>
      <c r="R32" s="26"/>
      <c r="S32" s="26"/>
      <c r="T32" s="26"/>
      <c r="U32" s="26"/>
      <c r="V32" s="26"/>
      <c r="W32" s="26"/>
      <c r="X32" s="26"/>
      <c r="Y32" s="50"/>
      <c r="Z32" s="26"/>
      <c r="AA32" s="26"/>
      <c r="AB32" s="26"/>
      <c r="AC32" s="26"/>
    </row>
    <row r="33" spans="2:29" ht="25" customHeight="1" x14ac:dyDescent="0.15">
      <c r="B33" s="26">
        <v>27</v>
      </c>
      <c r="C33" s="26">
        <v>1</v>
      </c>
      <c r="D33" s="26" t="s">
        <v>50</v>
      </c>
      <c r="E33" s="38">
        <v>25</v>
      </c>
      <c r="F33" s="38" t="s">
        <v>51</v>
      </c>
      <c r="G33" s="38">
        <v>16</v>
      </c>
      <c r="H33" s="26" t="str">
        <f t="shared" si="0"/>
        <v>W25.16</v>
      </c>
      <c r="I33" s="26" t="s">
        <v>111</v>
      </c>
      <c r="J33" s="26" t="s">
        <v>0</v>
      </c>
      <c r="K33" s="27" t="s">
        <v>112</v>
      </c>
      <c r="L33" s="26" t="str">
        <f t="shared" si="3"/>
        <v>W25.16</v>
      </c>
      <c r="M33" s="26" t="s">
        <v>94</v>
      </c>
      <c r="N33" s="27" t="str">
        <f t="shared" si="5"/>
        <v>6mm OD
Polyurethane</v>
      </c>
      <c r="O33" s="26" t="str">
        <f t="shared" si="4"/>
        <v>W25.16</v>
      </c>
      <c r="P33" s="26" t="s">
        <v>115</v>
      </c>
      <c r="Q33" s="26"/>
      <c r="R33" s="26"/>
      <c r="S33" s="26"/>
      <c r="T33" s="26"/>
      <c r="U33" s="26"/>
      <c r="V33" s="26"/>
      <c r="W33" s="26"/>
      <c r="X33" s="26"/>
      <c r="Y33" s="50"/>
      <c r="Z33" s="26"/>
      <c r="AA33" s="26"/>
      <c r="AB33" s="26"/>
      <c r="AC33" s="26"/>
    </row>
    <row r="34" spans="2:29" ht="25" customHeight="1" x14ac:dyDescent="0.15">
      <c r="B34" s="26">
        <v>28</v>
      </c>
      <c r="C34" s="26">
        <v>1</v>
      </c>
      <c r="D34" s="26" t="s">
        <v>50</v>
      </c>
      <c r="E34" s="38">
        <v>29</v>
      </c>
      <c r="F34" s="38" t="s">
        <v>51</v>
      </c>
      <c r="G34" s="38">
        <v>77</v>
      </c>
      <c r="H34" s="26" t="str">
        <f t="shared" si="0"/>
        <v>W29.77</v>
      </c>
      <c r="I34" s="26" t="s">
        <v>1</v>
      </c>
      <c r="J34" s="26" t="s">
        <v>0</v>
      </c>
      <c r="K34" s="27" t="s">
        <v>32</v>
      </c>
      <c r="L34" s="26" t="str">
        <f t="shared" si="3"/>
        <v>W29.77</v>
      </c>
      <c r="M34" s="28" t="s">
        <v>116</v>
      </c>
      <c r="N34" s="27" t="str">
        <f t="shared" si="5"/>
        <v>N Male
Straight</v>
      </c>
      <c r="O34" s="26" t="str">
        <f t="shared" si="4"/>
        <v>W29.77</v>
      </c>
      <c r="P34" s="26" t="s">
        <v>117</v>
      </c>
      <c r="Q34" s="26"/>
      <c r="R34" s="26"/>
      <c r="S34" s="26"/>
      <c r="T34" s="26"/>
      <c r="U34" s="26"/>
      <c r="V34" s="26"/>
      <c r="W34" s="26"/>
      <c r="X34" s="26"/>
      <c r="Y34" s="50"/>
      <c r="Z34" s="26"/>
      <c r="AA34" s="26"/>
      <c r="AB34" s="26"/>
      <c r="AC34" s="26"/>
    </row>
    <row r="35" spans="2:29" ht="25" customHeight="1" x14ac:dyDescent="0.15">
      <c r="B35" s="26">
        <v>29</v>
      </c>
      <c r="C35" s="26">
        <v>1</v>
      </c>
      <c r="D35" s="26" t="s">
        <v>50</v>
      </c>
      <c r="E35" s="38">
        <v>29</v>
      </c>
      <c r="F35" s="38" t="s">
        <v>51</v>
      </c>
      <c r="G35" s="38">
        <v>51</v>
      </c>
      <c r="H35" s="26" t="str">
        <f t="shared" si="0"/>
        <v>W29.51</v>
      </c>
      <c r="I35" s="26" t="s">
        <v>1</v>
      </c>
      <c r="J35" s="26" t="s">
        <v>0</v>
      </c>
      <c r="K35" s="27" t="s">
        <v>32</v>
      </c>
      <c r="L35" s="26" t="str">
        <f t="shared" si="3"/>
        <v>W29.51</v>
      </c>
      <c r="M35" s="26" t="s">
        <v>118</v>
      </c>
      <c r="N35" s="27" t="str">
        <f t="shared" si="5"/>
        <v>N Male
Straight</v>
      </c>
      <c r="O35" s="26" t="str">
        <f t="shared" si="4"/>
        <v>W29.51</v>
      </c>
      <c r="P35" s="26" t="s">
        <v>119</v>
      </c>
      <c r="Q35" s="26"/>
      <c r="R35" s="26"/>
      <c r="S35" s="26"/>
      <c r="T35" s="26"/>
      <c r="U35" s="26"/>
      <c r="V35" s="26"/>
      <c r="W35" s="26"/>
      <c r="X35" s="26"/>
      <c r="Y35" s="50"/>
      <c r="Z35" s="26"/>
      <c r="AA35" s="26"/>
      <c r="AB35" s="26"/>
      <c r="AC35" s="26"/>
    </row>
    <row r="36" spans="2:29" ht="25" customHeight="1" x14ac:dyDescent="0.15">
      <c r="B36" s="29">
        <v>30</v>
      </c>
      <c r="C36" s="29">
        <v>1</v>
      </c>
      <c r="D36" s="29" t="s">
        <v>50</v>
      </c>
      <c r="E36" s="48">
        <v>26</v>
      </c>
      <c r="F36" s="48" t="s">
        <v>51</v>
      </c>
      <c r="G36" s="48">
        <v>52</v>
      </c>
      <c r="H36" s="29" t="str">
        <f t="shared" si="0"/>
        <v>W26.52</v>
      </c>
      <c r="I36" s="29" t="s">
        <v>30</v>
      </c>
      <c r="J36" s="29" t="s">
        <v>0</v>
      </c>
      <c r="K36" s="30" t="s">
        <v>38</v>
      </c>
      <c r="L36" s="29" t="str">
        <f t="shared" si="3"/>
        <v>W26.52</v>
      </c>
      <c r="M36" s="29" t="s">
        <v>120</v>
      </c>
      <c r="N36" s="30" t="str">
        <f t="shared" si="5"/>
        <v>ST/ST Male
Straight</v>
      </c>
      <c r="O36" s="29" t="str">
        <f t="shared" si="4"/>
        <v>W26.52</v>
      </c>
      <c r="P36" s="29" t="s">
        <v>124</v>
      </c>
      <c r="Q36" s="29"/>
      <c r="R36" s="29"/>
      <c r="S36" s="29"/>
      <c r="T36" s="29"/>
      <c r="U36" s="29"/>
      <c r="V36" s="29"/>
      <c r="W36" s="29"/>
      <c r="X36" s="30" t="s">
        <v>183</v>
      </c>
      <c r="Y36" s="53">
        <v>2</v>
      </c>
      <c r="Z36" s="29"/>
      <c r="AA36" s="29"/>
      <c r="AB36" s="29"/>
      <c r="AC36" s="29"/>
    </row>
    <row r="37" spans="2:29" ht="25" customHeight="1" x14ac:dyDescent="0.15">
      <c r="B37" s="29">
        <v>31</v>
      </c>
      <c r="C37" s="29">
        <v>1</v>
      </c>
      <c r="D37" s="29" t="s">
        <v>50</v>
      </c>
      <c r="E37" s="48">
        <v>26</v>
      </c>
      <c r="F37" s="48" t="s">
        <v>51</v>
      </c>
      <c r="G37" s="48">
        <v>53</v>
      </c>
      <c r="H37" s="29" t="str">
        <f t="shared" si="0"/>
        <v>W26.53</v>
      </c>
      <c r="I37" s="29" t="s">
        <v>30</v>
      </c>
      <c r="J37" s="29" t="s">
        <v>0</v>
      </c>
      <c r="K37" s="30" t="s">
        <v>38</v>
      </c>
      <c r="L37" s="29" t="str">
        <f t="shared" si="3"/>
        <v>W26.53</v>
      </c>
      <c r="M37" s="29" t="s">
        <v>121</v>
      </c>
      <c r="N37" s="30" t="str">
        <f t="shared" si="5"/>
        <v>ST/ST Male
Straight</v>
      </c>
      <c r="O37" s="29" t="str">
        <f t="shared" si="4"/>
        <v>W26.53</v>
      </c>
      <c r="P37" s="29" t="s">
        <v>125</v>
      </c>
      <c r="Q37" s="29"/>
      <c r="R37" s="29"/>
      <c r="S37" s="29"/>
      <c r="T37" s="29"/>
      <c r="U37" s="29"/>
      <c r="V37" s="29"/>
      <c r="W37" s="29"/>
      <c r="X37" s="30" t="s">
        <v>183</v>
      </c>
      <c r="Y37" s="53">
        <v>2</v>
      </c>
      <c r="Z37" s="29"/>
      <c r="AA37" s="29"/>
      <c r="AB37" s="29"/>
      <c r="AC37" s="29"/>
    </row>
    <row r="38" spans="2:29" ht="25" customHeight="1" x14ac:dyDescent="0.15">
      <c r="B38" s="29">
        <v>32</v>
      </c>
      <c r="C38" s="29">
        <v>1</v>
      </c>
      <c r="D38" s="29" t="s">
        <v>50</v>
      </c>
      <c r="E38" s="48">
        <v>26</v>
      </c>
      <c r="F38" s="48" t="s">
        <v>51</v>
      </c>
      <c r="G38" s="48">
        <v>54</v>
      </c>
      <c r="H38" s="29" t="str">
        <f t="shared" si="0"/>
        <v>W26.54</v>
      </c>
      <c r="I38" s="29" t="s">
        <v>30</v>
      </c>
      <c r="J38" s="29" t="s">
        <v>0</v>
      </c>
      <c r="K38" s="30" t="s">
        <v>38</v>
      </c>
      <c r="L38" s="29" t="str">
        <f t="shared" si="3"/>
        <v>W26.54</v>
      </c>
      <c r="M38" s="29" t="s">
        <v>122</v>
      </c>
      <c r="N38" s="30" t="str">
        <f t="shared" si="5"/>
        <v>ST/ST Male
Straight</v>
      </c>
      <c r="O38" s="29" t="str">
        <f t="shared" si="4"/>
        <v>W26.54</v>
      </c>
      <c r="P38" s="29" t="s">
        <v>126</v>
      </c>
      <c r="Q38" s="29"/>
      <c r="R38" s="29"/>
      <c r="S38" s="29"/>
      <c r="T38" s="29"/>
      <c r="U38" s="29"/>
      <c r="V38" s="29"/>
      <c r="W38" s="29"/>
      <c r="X38" s="30" t="s">
        <v>183</v>
      </c>
      <c r="Y38" s="53">
        <v>2</v>
      </c>
      <c r="Z38" s="29"/>
      <c r="AA38" s="29"/>
      <c r="AB38" s="29"/>
      <c r="AC38" s="29"/>
    </row>
    <row r="39" spans="2:29" ht="25" customHeight="1" x14ac:dyDescent="0.15">
      <c r="B39" s="29">
        <v>33</v>
      </c>
      <c r="C39" s="29">
        <v>1</v>
      </c>
      <c r="D39" s="29" t="s">
        <v>50</v>
      </c>
      <c r="E39" s="48">
        <v>26</v>
      </c>
      <c r="F39" s="48" t="s">
        <v>51</v>
      </c>
      <c r="G39" s="48">
        <v>55</v>
      </c>
      <c r="H39" s="29" t="str">
        <f t="shared" si="0"/>
        <v>W26.55</v>
      </c>
      <c r="I39" s="29" t="s">
        <v>30</v>
      </c>
      <c r="J39" s="29" t="s">
        <v>0</v>
      </c>
      <c r="K39" s="30" t="s">
        <v>38</v>
      </c>
      <c r="L39" s="29" t="str">
        <f t="shared" si="3"/>
        <v>W26.55</v>
      </c>
      <c r="M39" s="29" t="s">
        <v>123</v>
      </c>
      <c r="N39" s="30" t="str">
        <f t="shared" si="5"/>
        <v>ST/ST Male
Straight</v>
      </c>
      <c r="O39" s="29" t="str">
        <f t="shared" si="4"/>
        <v>W26.55</v>
      </c>
      <c r="P39" s="29" t="s">
        <v>127</v>
      </c>
      <c r="Q39" s="29"/>
      <c r="R39" s="29"/>
      <c r="S39" s="29"/>
      <c r="T39" s="29"/>
      <c r="U39" s="29"/>
      <c r="V39" s="29"/>
      <c r="W39" s="29"/>
      <c r="X39" s="30" t="s">
        <v>183</v>
      </c>
      <c r="Y39" s="53">
        <v>2</v>
      </c>
      <c r="Z39" s="29"/>
      <c r="AA39" s="29"/>
      <c r="AB39" s="29"/>
      <c r="AC39" s="29"/>
    </row>
    <row r="40" spans="2:29" ht="25" customHeight="1" x14ac:dyDescent="0.15">
      <c r="B40" s="26">
        <v>34</v>
      </c>
      <c r="C40" s="26">
        <v>1</v>
      </c>
      <c r="D40" s="26" t="s">
        <v>50</v>
      </c>
      <c r="E40" s="38">
        <v>210</v>
      </c>
      <c r="F40" s="38" t="s">
        <v>51</v>
      </c>
      <c r="G40" s="38">
        <v>57</v>
      </c>
      <c r="H40" s="26" t="str">
        <f t="shared" si="0"/>
        <v>W210.57</v>
      </c>
      <c r="I40" s="26" t="s">
        <v>42</v>
      </c>
      <c r="J40" s="26" t="s">
        <v>0</v>
      </c>
      <c r="K40" s="27" t="s">
        <v>18</v>
      </c>
      <c r="L40" s="26" t="str">
        <f t="shared" si="3"/>
        <v>W210.57</v>
      </c>
      <c r="M40" s="26" t="s">
        <v>128</v>
      </c>
      <c r="N40" s="27" t="str">
        <f t="shared" si="5"/>
        <v>NP Male
Straight</v>
      </c>
      <c r="O40" s="26" t="str">
        <f t="shared" si="4"/>
        <v>W210.57</v>
      </c>
      <c r="P40" s="26" t="s">
        <v>129</v>
      </c>
      <c r="Q40" s="26"/>
      <c r="R40" s="26"/>
      <c r="S40" s="26"/>
      <c r="T40" s="26"/>
      <c r="U40" s="26"/>
      <c r="V40" s="26"/>
      <c r="W40" s="26"/>
      <c r="X40" s="26"/>
      <c r="Y40" s="50"/>
      <c r="Z40" s="26"/>
      <c r="AA40" s="26"/>
      <c r="AB40" s="26"/>
      <c r="AC40" s="26"/>
    </row>
    <row r="41" spans="2:29" ht="25" customHeight="1" x14ac:dyDescent="0.15">
      <c r="B41" s="29">
        <v>35</v>
      </c>
      <c r="C41" s="29">
        <v>1</v>
      </c>
      <c r="D41" s="29" t="s">
        <v>50</v>
      </c>
      <c r="E41" s="48">
        <v>26</v>
      </c>
      <c r="F41" s="48" t="s">
        <v>51</v>
      </c>
      <c r="G41" s="48">
        <v>72</v>
      </c>
      <c r="H41" s="29" t="str">
        <f t="shared" si="0"/>
        <v>W26.72</v>
      </c>
      <c r="I41" s="29" t="s">
        <v>30</v>
      </c>
      <c r="J41" s="29" t="s">
        <v>0</v>
      </c>
      <c r="K41" s="30" t="s">
        <v>36</v>
      </c>
      <c r="L41" s="29" t="str">
        <f t="shared" si="3"/>
        <v>W26.72</v>
      </c>
      <c r="M41" s="29" t="s">
        <v>130</v>
      </c>
      <c r="N41" s="30" t="str">
        <f t="shared" si="5"/>
        <v>ST Male
Straight</v>
      </c>
      <c r="O41" s="29" t="str">
        <f t="shared" si="4"/>
        <v>W26.72</v>
      </c>
      <c r="P41" s="29" t="s">
        <v>131</v>
      </c>
      <c r="Q41" s="29"/>
      <c r="R41" s="29"/>
      <c r="S41" s="29"/>
      <c r="T41" s="29"/>
      <c r="U41" s="29"/>
      <c r="V41" s="29"/>
      <c r="W41" s="29"/>
      <c r="X41" s="30" t="s">
        <v>181</v>
      </c>
      <c r="Y41" s="53">
        <v>2</v>
      </c>
      <c r="Z41" s="29"/>
      <c r="AA41" s="29"/>
      <c r="AB41" s="29"/>
      <c r="AC41" s="29"/>
    </row>
    <row r="42" spans="2:29" ht="25" customHeight="1" x14ac:dyDescent="0.15">
      <c r="B42" s="29">
        <v>36</v>
      </c>
      <c r="C42" s="29">
        <v>1</v>
      </c>
      <c r="D42" s="29" t="s">
        <v>50</v>
      </c>
      <c r="E42" s="48">
        <v>26</v>
      </c>
      <c r="F42" s="48" t="s">
        <v>51</v>
      </c>
      <c r="G42" s="48">
        <v>73</v>
      </c>
      <c r="H42" s="29" t="str">
        <f t="shared" si="0"/>
        <v>W26.73</v>
      </c>
      <c r="I42" s="29" t="s">
        <v>30</v>
      </c>
      <c r="J42" s="29" t="s">
        <v>0</v>
      </c>
      <c r="K42" s="30" t="s">
        <v>38</v>
      </c>
      <c r="L42" s="29" t="str">
        <f t="shared" si="3"/>
        <v>W26.73</v>
      </c>
      <c r="M42" s="29" t="s">
        <v>132</v>
      </c>
      <c r="N42" s="30" t="str">
        <f t="shared" si="5"/>
        <v>ST/ST Male
Straight</v>
      </c>
      <c r="O42" s="29" t="str">
        <f t="shared" si="4"/>
        <v>W26.73</v>
      </c>
      <c r="P42" s="29" t="s">
        <v>134</v>
      </c>
      <c r="Q42" s="29"/>
      <c r="R42" s="29"/>
      <c r="S42" s="29"/>
      <c r="T42" s="29"/>
      <c r="U42" s="29"/>
      <c r="V42" s="29"/>
      <c r="W42" s="29"/>
      <c r="X42" s="30" t="s">
        <v>183</v>
      </c>
      <c r="Y42" s="53">
        <v>3</v>
      </c>
      <c r="Z42" s="29"/>
      <c r="AA42" s="29"/>
      <c r="AB42" s="29"/>
      <c r="AC42" s="29"/>
    </row>
    <row r="43" spans="2:29" ht="25" customHeight="1" x14ac:dyDescent="0.15">
      <c r="B43" s="29">
        <v>37</v>
      </c>
      <c r="C43" s="29">
        <v>1</v>
      </c>
      <c r="D43" s="29" t="s">
        <v>50</v>
      </c>
      <c r="E43" s="48">
        <v>26</v>
      </c>
      <c r="F43" s="48" t="s">
        <v>51</v>
      </c>
      <c r="G43" s="48">
        <v>74</v>
      </c>
      <c r="H43" s="29" t="str">
        <f t="shared" si="0"/>
        <v>W26.74</v>
      </c>
      <c r="I43" s="29" t="s">
        <v>30</v>
      </c>
      <c r="J43" s="29" t="s">
        <v>0</v>
      </c>
      <c r="K43" s="30" t="s">
        <v>38</v>
      </c>
      <c r="L43" s="29" t="str">
        <f t="shared" si="3"/>
        <v>W26.74</v>
      </c>
      <c r="M43" s="29" t="s">
        <v>133</v>
      </c>
      <c r="N43" s="30" t="str">
        <f t="shared" si="5"/>
        <v>ST/ST Male
Straight</v>
      </c>
      <c r="O43" s="29" t="str">
        <f t="shared" si="4"/>
        <v>W26.74</v>
      </c>
      <c r="P43" s="29" t="s">
        <v>135</v>
      </c>
      <c r="Q43" s="29"/>
      <c r="R43" s="29"/>
      <c r="S43" s="29"/>
      <c r="T43" s="29"/>
      <c r="U43" s="29"/>
      <c r="V43" s="29"/>
      <c r="W43" s="29"/>
      <c r="X43" s="30" t="s">
        <v>183</v>
      </c>
      <c r="Y43" s="53">
        <v>3</v>
      </c>
      <c r="Z43" s="29"/>
      <c r="AA43" s="29"/>
      <c r="AB43" s="29"/>
      <c r="AC43" s="29"/>
    </row>
    <row r="44" spans="2:29" ht="25" customHeight="1" x14ac:dyDescent="0.15">
      <c r="B44" s="26">
        <v>38</v>
      </c>
      <c r="C44" s="26">
        <v>1</v>
      </c>
      <c r="D44" s="26" t="s">
        <v>50</v>
      </c>
      <c r="E44" s="38">
        <v>22</v>
      </c>
      <c r="F44" s="38" t="s">
        <v>51</v>
      </c>
      <c r="G44" s="38">
        <v>76</v>
      </c>
      <c r="H44" s="26" t="str">
        <f>CONCATENATE(D44,E44,F44,G44)</f>
        <v>W22.76</v>
      </c>
      <c r="I44" s="26" t="s">
        <v>41</v>
      </c>
      <c r="J44" s="26" t="s">
        <v>0</v>
      </c>
      <c r="K44" s="27" t="s">
        <v>97</v>
      </c>
      <c r="L44" s="26" t="str">
        <f>H44</f>
        <v>W22.76</v>
      </c>
      <c r="M44" s="26" t="s">
        <v>99</v>
      </c>
      <c r="N44" s="27" t="str">
        <f>K44</f>
        <v>BNC Male
Straight</v>
      </c>
      <c r="O44" s="26" t="str">
        <f>H44</f>
        <v>W22.76</v>
      </c>
      <c r="P44" s="26" t="s">
        <v>136</v>
      </c>
      <c r="Q44" s="26"/>
      <c r="R44" s="26"/>
      <c r="S44" s="26"/>
      <c r="T44" s="26"/>
      <c r="U44" s="26"/>
      <c r="V44" s="26"/>
      <c r="W44" s="26"/>
      <c r="X44" s="26"/>
      <c r="Y44" s="50"/>
      <c r="Z44" s="26"/>
      <c r="AA44" s="26"/>
      <c r="AB44" s="26"/>
      <c r="AC44" s="26"/>
    </row>
    <row r="45" spans="2:29" ht="25" customHeight="1" x14ac:dyDescent="0.15">
      <c r="B45" s="26">
        <v>39</v>
      </c>
      <c r="C45" s="26">
        <v>1</v>
      </c>
      <c r="D45" s="26" t="s">
        <v>50</v>
      </c>
      <c r="E45" s="38">
        <v>22</v>
      </c>
      <c r="F45" s="38" t="s">
        <v>51</v>
      </c>
      <c r="G45" s="38">
        <v>77</v>
      </c>
      <c r="H45" s="26" t="str">
        <f>CONCATENATE(D45,E45,F45,G45)</f>
        <v>W22.77</v>
      </c>
      <c r="I45" s="26" t="s">
        <v>41</v>
      </c>
      <c r="J45" s="26" t="s">
        <v>0</v>
      </c>
      <c r="K45" s="27" t="s">
        <v>97</v>
      </c>
      <c r="L45" s="26" t="str">
        <f>H45</f>
        <v>W22.77</v>
      </c>
      <c r="M45" s="26" t="s">
        <v>100</v>
      </c>
      <c r="N45" s="27" t="str">
        <f>K45</f>
        <v>BNC Male
Straight</v>
      </c>
      <c r="O45" s="26" t="str">
        <f>H45</f>
        <v>W22.77</v>
      </c>
      <c r="P45" s="26" t="s">
        <v>137</v>
      </c>
      <c r="Q45" s="26"/>
      <c r="R45" s="26"/>
      <c r="S45" s="26"/>
      <c r="T45" s="26"/>
      <c r="U45" s="26"/>
      <c r="V45" s="26"/>
      <c r="W45" s="26"/>
      <c r="X45" s="26"/>
      <c r="Y45" s="50"/>
      <c r="Z45" s="26"/>
      <c r="AA45" s="26"/>
      <c r="AB45" s="26"/>
      <c r="AC45" s="26"/>
    </row>
    <row r="46" spans="2:29" ht="25" customHeight="1" x14ac:dyDescent="0.15">
      <c r="B46" s="29">
        <v>40</v>
      </c>
      <c r="C46" s="29">
        <v>1</v>
      </c>
      <c r="D46" s="29" t="s">
        <v>50</v>
      </c>
      <c r="E46" s="48">
        <v>36</v>
      </c>
      <c r="F46" s="48" t="s">
        <v>51</v>
      </c>
      <c r="G46" s="48">
        <v>31</v>
      </c>
      <c r="H46" s="29" t="str">
        <f>CONCATENATE(D46,E46,F46,G46)</f>
        <v>W36.31</v>
      </c>
      <c r="I46" s="29" t="s">
        <v>30</v>
      </c>
      <c r="J46" s="29" t="s">
        <v>0</v>
      </c>
      <c r="K46" s="30" t="s">
        <v>38</v>
      </c>
      <c r="L46" s="29" t="str">
        <f>H46</f>
        <v>W36.31</v>
      </c>
      <c r="M46" s="29" t="s">
        <v>65</v>
      </c>
      <c r="N46" s="30" t="str">
        <f>K46</f>
        <v>ST/ST Male
Straight</v>
      </c>
      <c r="O46" s="29" t="str">
        <f>H46</f>
        <v>W36.31</v>
      </c>
      <c r="P46" s="29" t="s">
        <v>138</v>
      </c>
      <c r="Q46" s="29"/>
      <c r="R46" s="29"/>
      <c r="S46" s="29"/>
      <c r="T46" s="29"/>
      <c r="U46" s="29"/>
      <c r="V46" s="29"/>
      <c r="W46" s="29"/>
      <c r="X46" s="30" t="s">
        <v>46</v>
      </c>
      <c r="Y46" s="53">
        <v>5</v>
      </c>
      <c r="Z46" s="29"/>
      <c r="AA46" s="29"/>
      <c r="AB46" s="29"/>
      <c r="AC46" s="29"/>
    </row>
    <row r="47" spans="2:29" ht="25" customHeight="1" x14ac:dyDescent="0.15">
      <c r="B47" s="29">
        <v>41</v>
      </c>
      <c r="C47" s="29">
        <v>1</v>
      </c>
      <c r="D47" s="29" t="s">
        <v>50</v>
      </c>
      <c r="E47" s="48">
        <v>36</v>
      </c>
      <c r="F47" s="48" t="s">
        <v>51</v>
      </c>
      <c r="G47" s="48">
        <v>29</v>
      </c>
      <c r="H47" s="29" t="str">
        <f t="shared" si="0"/>
        <v>W36.29</v>
      </c>
      <c r="I47" s="29" t="s">
        <v>30</v>
      </c>
      <c r="J47" s="29" t="s">
        <v>0</v>
      </c>
      <c r="K47" s="30" t="s">
        <v>36</v>
      </c>
      <c r="L47" s="29" t="str">
        <f t="shared" si="3"/>
        <v>W36.29</v>
      </c>
      <c r="M47" s="29" t="s">
        <v>139</v>
      </c>
      <c r="N47" s="30" t="str">
        <f t="shared" si="5"/>
        <v>ST Male
Straight</v>
      </c>
      <c r="O47" s="29" t="str">
        <f t="shared" si="4"/>
        <v>W36.29</v>
      </c>
      <c r="P47" s="29" t="s">
        <v>110</v>
      </c>
      <c r="Q47" s="29"/>
      <c r="R47" s="29"/>
      <c r="S47" s="29"/>
      <c r="T47" s="29"/>
      <c r="U47" s="29"/>
      <c r="V47" s="29"/>
      <c r="W47" s="29"/>
      <c r="X47" s="30" t="s">
        <v>181</v>
      </c>
      <c r="Y47" s="53">
        <v>5</v>
      </c>
      <c r="Z47" s="29"/>
      <c r="AA47" s="29"/>
      <c r="AB47" s="29"/>
      <c r="AC47" s="29"/>
    </row>
    <row r="48" spans="2:29" ht="25" customHeight="1" x14ac:dyDescent="0.15">
      <c r="B48" s="26">
        <v>42</v>
      </c>
      <c r="C48" s="26">
        <v>1</v>
      </c>
      <c r="D48" s="26" t="s">
        <v>50</v>
      </c>
      <c r="E48" s="38">
        <v>39</v>
      </c>
      <c r="F48" s="38" t="s">
        <v>51</v>
      </c>
      <c r="G48" s="38">
        <v>33</v>
      </c>
      <c r="H48" s="26" t="str">
        <f t="shared" si="0"/>
        <v>W39.33</v>
      </c>
      <c r="I48" s="26" t="s">
        <v>1</v>
      </c>
      <c r="J48" s="26" t="s">
        <v>0</v>
      </c>
      <c r="K48" s="27" t="s">
        <v>18</v>
      </c>
      <c r="L48" s="26" t="str">
        <f t="shared" si="3"/>
        <v>W39.33</v>
      </c>
      <c r="M48" s="26" t="s">
        <v>53</v>
      </c>
      <c r="N48" s="27" t="str">
        <f t="shared" si="5"/>
        <v>NP Male
Straight</v>
      </c>
      <c r="O48" s="26" t="str">
        <f t="shared" si="4"/>
        <v>W39.33</v>
      </c>
      <c r="P48" s="26" t="s">
        <v>117</v>
      </c>
      <c r="Q48" s="26"/>
      <c r="R48" s="26"/>
      <c r="S48" s="26"/>
      <c r="T48" s="26"/>
      <c r="U48" s="26"/>
      <c r="V48" s="26"/>
      <c r="W48" s="26"/>
      <c r="X48" s="26"/>
      <c r="Y48" s="50"/>
      <c r="Z48" s="26"/>
      <c r="AA48" s="26"/>
      <c r="AB48" s="26"/>
      <c r="AC48" s="26"/>
    </row>
    <row r="49" spans="2:29" ht="25" customHeight="1" x14ac:dyDescent="0.15">
      <c r="B49" s="26">
        <v>43</v>
      </c>
      <c r="C49" s="26">
        <v>1</v>
      </c>
      <c r="D49" s="26" t="s">
        <v>50</v>
      </c>
      <c r="E49" s="38">
        <v>39</v>
      </c>
      <c r="F49" s="38" t="s">
        <v>51</v>
      </c>
      <c r="G49" s="38">
        <v>32</v>
      </c>
      <c r="H49" s="26" t="str">
        <f t="shared" si="0"/>
        <v>W39.32</v>
      </c>
      <c r="I49" s="26" t="s">
        <v>1</v>
      </c>
      <c r="J49" s="26" t="s">
        <v>0</v>
      </c>
      <c r="K49" s="27" t="s">
        <v>18</v>
      </c>
      <c r="L49" s="26" t="str">
        <f t="shared" si="3"/>
        <v>W39.32</v>
      </c>
      <c r="M49" s="26" t="s">
        <v>52</v>
      </c>
      <c r="N49" s="27" t="str">
        <f t="shared" si="5"/>
        <v>NP Male
Straight</v>
      </c>
      <c r="O49" s="26" t="str">
        <f t="shared" si="4"/>
        <v>W39.32</v>
      </c>
      <c r="P49" s="26" t="s">
        <v>96</v>
      </c>
      <c r="Q49" s="26"/>
      <c r="R49" s="26"/>
      <c r="S49" s="26"/>
      <c r="T49" s="26"/>
      <c r="U49" s="26"/>
      <c r="V49" s="26"/>
      <c r="W49" s="26"/>
      <c r="X49" s="26"/>
      <c r="Y49" s="50"/>
      <c r="Z49" s="26"/>
      <c r="AA49" s="26"/>
      <c r="AB49" s="26"/>
      <c r="AC49" s="26"/>
    </row>
    <row r="50" spans="2:29" ht="25" customHeight="1" x14ac:dyDescent="0.15">
      <c r="B50" s="26">
        <v>44</v>
      </c>
      <c r="C50" s="26">
        <v>1</v>
      </c>
      <c r="D50" s="26" t="s">
        <v>50</v>
      </c>
      <c r="E50" s="38">
        <v>39</v>
      </c>
      <c r="F50" s="38" t="s">
        <v>51</v>
      </c>
      <c r="G50" s="38">
        <v>39</v>
      </c>
      <c r="H50" s="26" t="str">
        <f t="shared" si="0"/>
        <v>W39.39</v>
      </c>
      <c r="I50" s="26" t="s">
        <v>1</v>
      </c>
      <c r="J50" s="26" t="s">
        <v>0</v>
      </c>
      <c r="K50" s="27" t="s">
        <v>18</v>
      </c>
      <c r="L50" s="26" t="str">
        <f t="shared" si="3"/>
        <v>W39.39</v>
      </c>
      <c r="M50" s="26" t="s">
        <v>54</v>
      </c>
      <c r="N50" s="27" t="str">
        <f t="shared" si="5"/>
        <v>NP Male
Straight</v>
      </c>
      <c r="O50" s="26" t="str">
        <f t="shared" si="4"/>
        <v>W39.39</v>
      </c>
      <c r="P50" s="26" t="s">
        <v>95</v>
      </c>
      <c r="Q50" s="26"/>
      <c r="R50" s="26"/>
      <c r="S50" s="26"/>
      <c r="T50" s="26"/>
      <c r="U50" s="26"/>
      <c r="V50" s="26"/>
      <c r="W50" s="26"/>
      <c r="X50" s="26"/>
      <c r="Y50" s="50"/>
      <c r="Z50" s="26"/>
      <c r="AA50" s="26"/>
      <c r="AB50" s="26"/>
      <c r="AC50" s="26"/>
    </row>
    <row r="51" spans="2:29" ht="25" customHeight="1" x14ac:dyDescent="0.15">
      <c r="B51" s="26">
        <v>45</v>
      </c>
      <c r="C51" s="26">
        <v>1</v>
      </c>
      <c r="D51" s="26" t="s">
        <v>50</v>
      </c>
      <c r="E51" s="38">
        <v>35</v>
      </c>
      <c r="F51" s="38" t="s">
        <v>51</v>
      </c>
      <c r="G51" s="38">
        <v>14</v>
      </c>
      <c r="H51" s="26" t="str">
        <f t="shared" si="0"/>
        <v>W35.14</v>
      </c>
      <c r="I51" s="26" t="s">
        <v>111</v>
      </c>
      <c r="J51" s="26" t="s">
        <v>0</v>
      </c>
      <c r="K51" s="27" t="s">
        <v>112</v>
      </c>
      <c r="L51" s="26" t="str">
        <f t="shared" si="3"/>
        <v>W35.14</v>
      </c>
      <c r="M51" s="26" t="s">
        <v>113</v>
      </c>
      <c r="N51" s="27" t="str">
        <f t="shared" si="5"/>
        <v>6mm OD
Polyurethane</v>
      </c>
      <c r="O51" s="26" t="str">
        <f t="shared" si="4"/>
        <v>W35.14</v>
      </c>
      <c r="P51" s="26" t="s">
        <v>140</v>
      </c>
      <c r="Q51" s="26"/>
      <c r="R51" s="26"/>
      <c r="S51" s="26"/>
      <c r="T51" s="26"/>
      <c r="U51" s="26"/>
      <c r="V51" s="26"/>
      <c r="W51" s="26"/>
      <c r="X51" s="26"/>
      <c r="Y51" s="50"/>
      <c r="Z51" s="26"/>
      <c r="AA51" s="26"/>
      <c r="AB51" s="26"/>
      <c r="AC51" s="26"/>
    </row>
    <row r="52" spans="2:29" ht="25" customHeight="1" x14ac:dyDescent="0.15">
      <c r="B52" s="26">
        <v>46</v>
      </c>
      <c r="C52" s="26">
        <v>1</v>
      </c>
      <c r="D52" s="26" t="s">
        <v>50</v>
      </c>
      <c r="E52" s="38">
        <v>35</v>
      </c>
      <c r="F52" s="38" t="s">
        <v>51</v>
      </c>
      <c r="G52" s="38">
        <v>15</v>
      </c>
      <c r="H52" s="26" t="str">
        <f t="shared" si="0"/>
        <v>W35.15</v>
      </c>
      <c r="I52" s="26" t="s">
        <v>111</v>
      </c>
      <c r="J52" s="26" t="s">
        <v>0</v>
      </c>
      <c r="K52" s="27" t="s">
        <v>112</v>
      </c>
      <c r="L52" s="26" t="str">
        <f t="shared" si="3"/>
        <v>W35.15</v>
      </c>
      <c r="M52" s="26" t="s">
        <v>114</v>
      </c>
      <c r="N52" s="27" t="str">
        <f t="shared" si="5"/>
        <v>6mm OD
Polyurethane</v>
      </c>
      <c r="O52" s="26" t="str">
        <f t="shared" si="4"/>
        <v>W35.15</v>
      </c>
      <c r="P52" s="26" t="s">
        <v>141</v>
      </c>
      <c r="Q52" s="26"/>
      <c r="R52" s="26"/>
      <c r="S52" s="26"/>
      <c r="T52" s="26"/>
      <c r="U52" s="26"/>
      <c r="V52" s="26"/>
      <c r="W52" s="26"/>
      <c r="X52" s="26"/>
      <c r="Y52" s="50"/>
      <c r="Z52" s="26"/>
      <c r="AA52" s="26"/>
      <c r="AB52" s="26"/>
      <c r="AC52" s="26"/>
    </row>
    <row r="53" spans="2:29" ht="25" customHeight="1" x14ac:dyDescent="0.15">
      <c r="B53" s="29">
        <v>47</v>
      </c>
      <c r="C53" s="29">
        <v>1</v>
      </c>
      <c r="D53" s="29" t="s">
        <v>50</v>
      </c>
      <c r="E53" s="48">
        <v>36</v>
      </c>
      <c r="F53" s="48" t="s">
        <v>51</v>
      </c>
      <c r="G53" s="48" t="str">
        <f>"09"</f>
        <v>09</v>
      </c>
      <c r="H53" s="29" t="str">
        <f t="shared" si="0"/>
        <v>W36.09</v>
      </c>
      <c r="I53" s="29" t="s">
        <v>30</v>
      </c>
      <c r="J53" s="29" t="s">
        <v>0</v>
      </c>
      <c r="K53" s="30" t="s">
        <v>106</v>
      </c>
      <c r="L53" s="29" t="str">
        <f t="shared" si="3"/>
        <v>W36.09</v>
      </c>
      <c r="M53" s="29" t="s">
        <v>105</v>
      </c>
      <c r="N53" s="30" t="str">
        <f t="shared" si="5"/>
        <v>FSMA/FSMA Male
Straight</v>
      </c>
      <c r="O53" s="29" t="str">
        <f t="shared" si="4"/>
        <v>W36.09</v>
      </c>
      <c r="P53" s="29" t="s">
        <v>142</v>
      </c>
      <c r="Q53" s="29"/>
      <c r="R53" s="29"/>
      <c r="S53" s="29"/>
      <c r="T53" s="29"/>
      <c r="U53" s="29"/>
      <c r="V53" s="29"/>
      <c r="W53" s="29"/>
      <c r="X53" s="30" t="s">
        <v>183</v>
      </c>
      <c r="Y53" s="53">
        <v>16</v>
      </c>
      <c r="Z53" s="29"/>
      <c r="AA53" s="29"/>
      <c r="AB53" s="29"/>
      <c r="AC53" s="29"/>
    </row>
    <row r="54" spans="2:29" ht="25" customHeight="1" x14ac:dyDescent="0.15">
      <c r="B54" s="26">
        <v>48</v>
      </c>
      <c r="C54" s="26">
        <v>1</v>
      </c>
      <c r="D54" s="26" t="s">
        <v>50</v>
      </c>
      <c r="E54" s="38">
        <v>31</v>
      </c>
      <c r="F54" s="38" t="s">
        <v>51</v>
      </c>
      <c r="G54" s="38" t="str">
        <f>"08"</f>
        <v>08</v>
      </c>
      <c r="H54" s="26" t="str">
        <f t="shared" si="0"/>
        <v>W31.08</v>
      </c>
      <c r="I54" s="26" t="s">
        <v>41</v>
      </c>
      <c r="J54" s="26" t="s">
        <v>0</v>
      </c>
      <c r="K54" s="27" t="s">
        <v>32</v>
      </c>
      <c r="L54" s="26" t="str">
        <f t="shared" si="3"/>
        <v>W31.08</v>
      </c>
      <c r="M54" s="26" t="s">
        <v>103</v>
      </c>
      <c r="N54" s="27" t="str">
        <f t="shared" si="5"/>
        <v>N Male
Straight</v>
      </c>
      <c r="O54" s="26" t="str">
        <f t="shared" si="4"/>
        <v>W31.08</v>
      </c>
      <c r="P54" s="26" t="s">
        <v>143</v>
      </c>
      <c r="Q54" s="26"/>
      <c r="R54" s="26"/>
      <c r="S54" s="26"/>
      <c r="T54" s="26"/>
      <c r="U54" s="26"/>
      <c r="V54" s="26"/>
      <c r="W54" s="26"/>
      <c r="X54" s="26"/>
      <c r="Y54" s="50"/>
      <c r="Z54" s="26"/>
      <c r="AA54" s="26"/>
      <c r="AB54" s="26"/>
      <c r="AC54" s="26"/>
    </row>
    <row r="55" spans="2:29" ht="25" customHeight="1" x14ac:dyDescent="0.15">
      <c r="B55" s="26">
        <v>49</v>
      </c>
      <c r="C55" s="26">
        <v>1</v>
      </c>
      <c r="D55" s="26" t="s">
        <v>50</v>
      </c>
      <c r="E55" s="38">
        <v>33</v>
      </c>
      <c r="F55" s="38" t="s">
        <v>51</v>
      </c>
      <c r="G55" s="38">
        <v>40</v>
      </c>
      <c r="H55" s="26" t="str">
        <f t="shared" si="0"/>
        <v>W33.40</v>
      </c>
      <c r="I55" s="26" t="s">
        <v>59</v>
      </c>
      <c r="J55" s="26" t="s">
        <v>0</v>
      </c>
      <c r="K55" s="27" t="s">
        <v>18</v>
      </c>
      <c r="L55" s="26" t="str">
        <f t="shared" si="3"/>
        <v>W33.40</v>
      </c>
      <c r="M55" s="26" t="s">
        <v>60</v>
      </c>
      <c r="N55" s="27" t="str">
        <f t="shared" si="5"/>
        <v>NP Male
Straight</v>
      </c>
      <c r="O55" s="26" t="str">
        <f t="shared" si="4"/>
        <v>W33.40</v>
      </c>
      <c r="P55" s="26" t="s">
        <v>144</v>
      </c>
      <c r="Q55" s="26"/>
      <c r="R55" s="26"/>
      <c r="S55" s="26"/>
      <c r="T55" s="26"/>
      <c r="U55" s="26"/>
      <c r="V55" s="26"/>
      <c r="W55" s="26"/>
      <c r="X55" s="26"/>
      <c r="Y55" s="50"/>
      <c r="Z55" s="26"/>
      <c r="AA55" s="26"/>
      <c r="AB55" s="26"/>
      <c r="AC55" s="26"/>
    </row>
    <row r="56" spans="2:29" ht="25" customHeight="1" x14ac:dyDescent="0.15">
      <c r="B56" s="26">
        <v>50</v>
      </c>
      <c r="C56" s="26">
        <v>1</v>
      </c>
      <c r="D56" s="26" t="s">
        <v>50</v>
      </c>
      <c r="E56" s="38">
        <v>33</v>
      </c>
      <c r="F56" s="38" t="s">
        <v>51</v>
      </c>
      <c r="G56" s="38">
        <v>28</v>
      </c>
      <c r="H56" s="26" t="str">
        <f t="shared" si="0"/>
        <v>W33.28</v>
      </c>
      <c r="I56" s="26" t="s">
        <v>59</v>
      </c>
      <c r="J56" s="26" t="s">
        <v>0</v>
      </c>
      <c r="K56" s="27" t="s">
        <v>33</v>
      </c>
      <c r="L56" s="26" t="str">
        <f t="shared" si="3"/>
        <v>W33.28</v>
      </c>
      <c r="M56" s="26" t="s">
        <v>61</v>
      </c>
      <c r="N56" s="27" t="str">
        <f t="shared" si="5"/>
        <v>7/16 Male
Straight</v>
      </c>
      <c r="O56" s="26" t="str">
        <f t="shared" si="4"/>
        <v>W33.28</v>
      </c>
      <c r="P56" s="26" t="s">
        <v>145</v>
      </c>
      <c r="Q56" s="26"/>
      <c r="R56" s="26"/>
      <c r="S56" s="26"/>
      <c r="T56" s="26"/>
      <c r="U56" s="26"/>
      <c r="V56" s="26"/>
      <c r="W56" s="26"/>
      <c r="X56" s="26"/>
      <c r="Y56" s="50"/>
      <c r="Z56" s="26"/>
      <c r="AA56" s="26"/>
      <c r="AB56" s="26"/>
      <c r="AC56" s="26"/>
    </row>
    <row r="57" spans="2:29" ht="25" customHeight="1" x14ac:dyDescent="0.15">
      <c r="B57" s="26">
        <v>51</v>
      </c>
      <c r="C57" s="26">
        <v>1</v>
      </c>
      <c r="D57" s="26" t="s">
        <v>50</v>
      </c>
      <c r="E57" s="38">
        <v>33</v>
      </c>
      <c r="F57" s="38" t="s">
        <v>51</v>
      </c>
      <c r="G57" s="38">
        <v>81</v>
      </c>
      <c r="H57" s="26" t="str">
        <f t="shared" si="0"/>
        <v>W33.81</v>
      </c>
      <c r="I57" s="26" t="s">
        <v>59</v>
      </c>
      <c r="J57" s="26" t="s">
        <v>0</v>
      </c>
      <c r="K57" s="27" t="s">
        <v>33</v>
      </c>
      <c r="L57" s="26" t="str">
        <f t="shared" si="3"/>
        <v>W33.81</v>
      </c>
      <c r="M57" s="26" t="s">
        <v>79</v>
      </c>
      <c r="N57" s="27" t="str">
        <f t="shared" si="5"/>
        <v>7/16 Male
Straight</v>
      </c>
      <c r="O57" s="26" t="str">
        <f t="shared" si="4"/>
        <v>W33.81</v>
      </c>
      <c r="P57" s="26" t="s">
        <v>146</v>
      </c>
      <c r="Q57" s="26"/>
      <c r="R57" s="26"/>
      <c r="S57" s="26"/>
      <c r="T57" s="26"/>
      <c r="U57" s="26"/>
      <c r="V57" s="26"/>
      <c r="W57" s="26"/>
      <c r="X57" s="26"/>
      <c r="Y57" s="50"/>
      <c r="Z57" s="26"/>
      <c r="AA57" s="26"/>
      <c r="AB57" s="26"/>
      <c r="AC57" s="26"/>
    </row>
    <row r="58" spans="2:29" ht="25" customHeight="1" x14ac:dyDescent="0.15">
      <c r="B58" s="26">
        <v>52</v>
      </c>
      <c r="C58" s="26">
        <v>1</v>
      </c>
      <c r="D58" s="26" t="s">
        <v>50</v>
      </c>
      <c r="E58" s="38">
        <v>31</v>
      </c>
      <c r="F58" s="38" t="s">
        <v>51</v>
      </c>
      <c r="G58" s="38">
        <v>43</v>
      </c>
      <c r="H58" s="26" t="str">
        <f t="shared" si="0"/>
        <v>W31.43</v>
      </c>
      <c r="I58" s="26" t="s">
        <v>55</v>
      </c>
      <c r="J58" s="26" t="s">
        <v>0</v>
      </c>
      <c r="K58" s="27" t="s">
        <v>32</v>
      </c>
      <c r="L58" s="26" t="str">
        <f t="shared" si="3"/>
        <v>W31.43</v>
      </c>
      <c r="M58" s="26" t="s">
        <v>148</v>
      </c>
      <c r="N58" s="27" t="str">
        <f t="shared" si="5"/>
        <v>N Male
Straight</v>
      </c>
      <c r="O58" s="26" t="str">
        <f t="shared" si="4"/>
        <v>W31.43</v>
      </c>
      <c r="P58" s="26" t="s">
        <v>152</v>
      </c>
      <c r="Q58" s="26"/>
      <c r="R58" s="26"/>
      <c r="S58" s="26"/>
      <c r="T58" s="26"/>
      <c r="U58" s="26"/>
      <c r="V58" s="26"/>
      <c r="W58" s="26"/>
      <c r="X58" s="26"/>
      <c r="Y58" s="50"/>
      <c r="Z58" s="26"/>
      <c r="AA58" s="26"/>
      <c r="AB58" s="26"/>
      <c r="AC58" s="26"/>
    </row>
    <row r="59" spans="2:29" ht="25" customHeight="1" x14ac:dyDescent="0.15">
      <c r="B59" s="26">
        <v>53</v>
      </c>
      <c r="C59" s="26">
        <v>1</v>
      </c>
      <c r="D59" s="26" t="s">
        <v>50</v>
      </c>
      <c r="E59" s="38">
        <v>33</v>
      </c>
      <c r="F59" s="38" t="s">
        <v>51</v>
      </c>
      <c r="G59" s="38">
        <v>44</v>
      </c>
      <c r="H59" s="26" t="str">
        <f t="shared" si="0"/>
        <v>W33.44</v>
      </c>
      <c r="I59" s="26" t="s">
        <v>59</v>
      </c>
      <c r="J59" s="26" t="s">
        <v>0</v>
      </c>
      <c r="K59" s="27" t="s">
        <v>32</v>
      </c>
      <c r="L59" s="26" t="str">
        <f t="shared" si="3"/>
        <v>W33.44</v>
      </c>
      <c r="M59" s="26" t="s">
        <v>149</v>
      </c>
      <c r="N59" s="27" t="str">
        <f t="shared" si="5"/>
        <v>N Male
Straight</v>
      </c>
      <c r="O59" s="26" t="str">
        <f t="shared" si="4"/>
        <v>W33.44</v>
      </c>
      <c r="P59" s="26" t="s">
        <v>153</v>
      </c>
      <c r="Q59" s="26"/>
      <c r="R59" s="26"/>
      <c r="S59" s="26"/>
      <c r="T59" s="26"/>
      <c r="U59" s="26"/>
      <c r="V59" s="26"/>
      <c r="W59" s="26"/>
      <c r="X59" s="26"/>
      <c r="Y59" s="50"/>
      <c r="Z59" s="26"/>
      <c r="AA59" s="26"/>
      <c r="AB59" s="26"/>
      <c r="AC59" s="26"/>
    </row>
    <row r="60" spans="2:29" ht="25" customHeight="1" x14ac:dyDescent="0.15">
      <c r="B60" s="26">
        <v>54</v>
      </c>
      <c r="C60" s="26">
        <v>1</v>
      </c>
      <c r="D60" s="26" t="s">
        <v>50</v>
      </c>
      <c r="E60" s="38">
        <v>33</v>
      </c>
      <c r="F60" s="38" t="s">
        <v>51</v>
      </c>
      <c r="G60" s="38">
        <v>45</v>
      </c>
      <c r="H60" s="26" t="str">
        <f t="shared" si="0"/>
        <v>W33.45</v>
      </c>
      <c r="I60" s="26" t="s">
        <v>59</v>
      </c>
      <c r="J60" s="26" t="s">
        <v>0</v>
      </c>
      <c r="K60" s="27" t="s">
        <v>32</v>
      </c>
      <c r="L60" s="26" t="str">
        <f t="shared" si="3"/>
        <v>W33.45</v>
      </c>
      <c r="M60" s="26" t="s">
        <v>150</v>
      </c>
      <c r="N60" s="27" t="str">
        <f t="shared" si="5"/>
        <v>N Male
Straight</v>
      </c>
      <c r="O60" s="26" t="str">
        <f t="shared" si="4"/>
        <v>W33.45</v>
      </c>
      <c r="P60" s="26" t="s">
        <v>154</v>
      </c>
      <c r="Q60" s="26"/>
      <c r="R60" s="26"/>
      <c r="S60" s="26"/>
      <c r="T60" s="26"/>
      <c r="U60" s="26"/>
      <c r="V60" s="26"/>
      <c r="W60" s="26"/>
      <c r="X60" s="26"/>
      <c r="Y60" s="50"/>
      <c r="Z60" s="26"/>
      <c r="AA60" s="26"/>
      <c r="AB60" s="26"/>
      <c r="AC60" s="26"/>
    </row>
    <row r="61" spans="2:29" ht="25" customHeight="1" x14ac:dyDescent="0.15">
      <c r="B61" s="26">
        <v>55</v>
      </c>
      <c r="C61" s="26">
        <v>1</v>
      </c>
      <c r="D61" s="26" t="s">
        <v>50</v>
      </c>
      <c r="E61" s="38">
        <v>39</v>
      </c>
      <c r="F61" s="38" t="s">
        <v>51</v>
      </c>
      <c r="G61" s="38">
        <v>51</v>
      </c>
      <c r="H61" s="26" t="str">
        <f t="shared" si="0"/>
        <v>W39.51</v>
      </c>
      <c r="I61" s="26" t="s">
        <v>1</v>
      </c>
      <c r="J61" s="26" t="s">
        <v>0</v>
      </c>
      <c r="K61" s="27" t="s">
        <v>32</v>
      </c>
      <c r="L61" s="26" t="str">
        <f t="shared" si="3"/>
        <v>W39.51</v>
      </c>
      <c r="M61" s="26" t="s">
        <v>119</v>
      </c>
      <c r="N61" s="27" t="str">
        <f t="shared" si="5"/>
        <v>N Male
Straight</v>
      </c>
      <c r="O61" s="26" t="str">
        <f t="shared" si="4"/>
        <v>W39.51</v>
      </c>
      <c r="P61" s="26" t="s">
        <v>155</v>
      </c>
      <c r="Q61" s="26"/>
      <c r="R61" s="26"/>
      <c r="S61" s="26"/>
      <c r="T61" s="26"/>
      <c r="U61" s="26"/>
      <c r="V61" s="26"/>
      <c r="W61" s="26"/>
      <c r="X61" s="26"/>
      <c r="Y61" s="50"/>
      <c r="Z61" s="26"/>
      <c r="AA61" s="26"/>
      <c r="AB61" s="26"/>
      <c r="AC61" s="26"/>
    </row>
    <row r="62" spans="2:29" ht="25" customHeight="1" x14ac:dyDescent="0.15">
      <c r="B62" s="26">
        <v>56</v>
      </c>
      <c r="C62" s="26">
        <v>1</v>
      </c>
      <c r="D62" s="26" t="s">
        <v>50</v>
      </c>
      <c r="E62" s="38">
        <v>37</v>
      </c>
      <c r="F62" s="38" t="s">
        <v>51</v>
      </c>
      <c r="G62" s="38">
        <v>57</v>
      </c>
      <c r="H62" s="26" t="str">
        <f t="shared" si="0"/>
        <v>W37.57</v>
      </c>
      <c r="I62" s="26" t="s">
        <v>147</v>
      </c>
      <c r="J62" s="26" t="s">
        <v>0</v>
      </c>
      <c r="K62" s="27" t="s">
        <v>18</v>
      </c>
      <c r="L62" s="26" t="str">
        <f t="shared" si="3"/>
        <v>W37.57</v>
      </c>
      <c r="M62" s="26" t="s">
        <v>129</v>
      </c>
      <c r="N62" s="27" t="str">
        <f t="shared" si="5"/>
        <v>NP Male
Straight</v>
      </c>
      <c r="O62" s="26" t="str">
        <f t="shared" si="4"/>
        <v>W37.57</v>
      </c>
      <c r="P62" s="26" t="s">
        <v>156</v>
      </c>
      <c r="Q62" s="26"/>
      <c r="R62" s="26"/>
      <c r="S62" s="26"/>
      <c r="T62" s="26"/>
      <c r="U62" s="26"/>
      <c r="V62" s="26"/>
      <c r="W62" s="26"/>
      <c r="X62" s="26"/>
      <c r="Y62" s="50"/>
      <c r="Z62" s="26"/>
      <c r="AA62" s="26"/>
      <c r="AB62" s="26"/>
      <c r="AC62" s="26"/>
    </row>
    <row r="63" spans="2:29" ht="25" customHeight="1" x14ac:dyDescent="0.15">
      <c r="B63" s="26">
        <v>57</v>
      </c>
      <c r="C63" s="26">
        <v>1</v>
      </c>
      <c r="D63" s="26" t="s">
        <v>50</v>
      </c>
      <c r="E63" s="38">
        <v>31</v>
      </c>
      <c r="F63" s="38" t="s">
        <v>51</v>
      </c>
      <c r="G63" s="38">
        <v>76</v>
      </c>
      <c r="H63" s="26" t="str">
        <f t="shared" si="0"/>
        <v>W31.76</v>
      </c>
      <c r="I63" s="26" t="s">
        <v>55</v>
      </c>
      <c r="J63" s="26" t="s">
        <v>0</v>
      </c>
      <c r="K63" s="27" t="s">
        <v>32</v>
      </c>
      <c r="L63" s="26" t="str">
        <f t="shared" si="3"/>
        <v>W31.76</v>
      </c>
      <c r="M63" s="26" t="s">
        <v>136</v>
      </c>
      <c r="N63" s="27" t="str">
        <f t="shared" si="5"/>
        <v>N Male
Straight</v>
      </c>
      <c r="O63" s="26" t="str">
        <f t="shared" si="4"/>
        <v>W31.76</v>
      </c>
      <c r="P63" s="26" t="s">
        <v>157</v>
      </c>
      <c r="Q63" s="26"/>
      <c r="R63" s="26"/>
      <c r="S63" s="26"/>
      <c r="T63" s="26"/>
      <c r="U63" s="26"/>
      <c r="V63" s="26"/>
      <c r="W63" s="26"/>
      <c r="X63" s="26"/>
      <c r="Y63" s="50"/>
      <c r="Z63" s="26"/>
      <c r="AA63" s="26"/>
      <c r="AB63" s="26"/>
      <c r="AC63" s="26"/>
    </row>
    <row r="64" spans="2:29" ht="25" customHeight="1" x14ac:dyDescent="0.15">
      <c r="B64" s="26">
        <v>58</v>
      </c>
      <c r="C64" s="26">
        <v>1</v>
      </c>
      <c r="D64" s="26" t="s">
        <v>50</v>
      </c>
      <c r="E64" s="38">
        <v>31</v>
      </c>
      <c r="F64" s="38" t="s">
        <v>51</v>
      </c>
      <c r="G64" s="38">
        <v>77</v>
      </c>
      <c r="H64" s="26" t="str">
        <f t="shared" si="0"/>
        <v>W31.77</v>
      </c>
      <c r="I64" s="26" t="s">
        <v>55</v>
      </c>
      <c r="J64" s="26" t="s">
        <v>0</v>
      </c>
      <c r="K64" s="27" t="s">
        <v>32</v>
      </c>
      <c r="L64" s="26" t="str">
        <f t="shared" si="3"/>
        <v>W31.77</v>
      </c>
      <c r="M64" s="26" t="s">
        <v>151</v>
      </c>
      <c r="N64" s="27" t="str">
        <f t="shared" si="5"/>
        <v>N Male
Straight</v>
      </c>
      <c r="O64" s="26" t="str">
        <f t="shared" si="4"/>
        <v>W31.77</v>
      </c>
      <c r="P64" s="26" t="s">
        <v>158</v>
      </c>
      <c r="Q64" s="26"/>
      <c r="R64" s="26"/>
      <c r="S64" s="26"/>
      <c r="T64" s="26"/>
      <c r="U64" s="26"/>
      <c r="V64" s="26"/>
      <c r="W64" s="26"/>
      <c r="X64" s="26"/>
      <c r="Y64" s="50"/>
      <c r="Z64" s="26"/>
      <c r="AA64" s="26"/>
      <c r="AB64" s="26"/>
      <c r="AC64" s="26"/>
    </row>
    <row r="65" spans="2:29" ht="25" customHeight="1" x14ac:dyDescent="0.15">
      <c r="B65" s="29">
        <v>59</v>
      </c>
      <c r="C65" s="29">
        <v>1</v>
      </c>
      <c r="D65" s="29" t="s">
        <v>50</v>
      </c>
      <c r="E65" s="48">
        <v>36</v>
      </c>
      <c r="F65" s="48" t="s">
        <v>51</v>
      </c>
      <c r="G65" s="48">
        <v>52</v>
      </c>
      <c r="H65" s="29" t="str">
        <f t="shared" si="0"/>
        <v>W36.52</v>
      </c>
      <c r="I65" s="29" t="s">
        <v>30</v>
      </c>
      <c r="J65" s="29" t="s">
        <v>0</v>
      </c>
      <c r="K65" s="30" t="s">
        <v>38</v>
      </c>
      <c r="L65" s="29" t="str">
        <f t="shared" si="3"/>
        <v>W36.52</v>
      </c>
      <c r="M65" s="29" t="s">
        <v>124</v>
      </c>
      <c r="N65" s="30" t="str">
        <f t="shared" si="5"/>
        <v>ST/ST Male
Straight</v>
      </c>
      <c r="O65" s="29" t="str">
        <f t="shared" si="4"/>
        <v>W36.52</v>
      </c>
      <c r="P65" s="29" t="s">
        <v>159</v>
      </c>
      <c r="Q65" s="29"/>
      <c r="R65" s="29"/>
      <c r="S65" s="29"/>
      <c r="T65" s="29"/>
      <c r="U65" s="29"/>
      <c r="V65" s="29"/>
      <c r="W65" s="29"/>
      <c r="X65" s="30" t="s">
        <v>183</v>
      </c>
      <c r="Y65" s="53">
        <v>20</v>
      </c>
      <c r="Z65" s="29"/>
      <c r="AA65" s="29"/>
      <c r="AB65" s="29"/>
      <c r="AC65" s="29"/>
    </row>
    <row r="66" spans="2:29" ht="25" customHeight="1" x14ac:dyDescent="0.15">
      <c r="B66" s="29">
        <v>60</v>
      </c>
      <c r="C66" s="29">
        <v>1</v>
      </c>
      <c r="D66" s="29" t="s">
        <v>50</v>
      </c>
      <c r="E66" s="48">
        <v>36</v>
      </c>
      <c r="F66" s="48" t="s">
        <v>51</v>
      </c>
      <c r="G66" s="48">
        <v>53</v>
      </c>
      <c r="H66" s="29" t="str">
        <f t="shared" si="0"/>
        <v>W36.53</v>
      </c>
      <c r="I66" s="29" t="s">
        <v>30</v>
      </c>
      <c r="J66" s="29" t="s">
        <v>0</v>
      </c>
      <c r="K66" s="30" t="s">
        <v>38</v>
      </c>
      <c r="L66" s="29" t="str">
        <f t="shared" si="3"/>
        <v>W36.53</v>
      </c>
      <c r="M66" s="29" t="s">
        <v>125</v>
      </c>
      <c r="N66" s="30" t="str">
        <f t="shared" si="5"/>
        <v>ST/ST Male
Straight</v>
      </c>
      <c r="O66" s="29" t="str">
        <f t="shared" si="4"/>
        <v>W36.53</v>
      </c>
      <c r="P66" s="29" t="s">
        <v>160</v>
      </c>
      <c r="Q66" s="29"/>
      <c r="R66" s="29"/>
      <c r="S66" s="29"/>
      <c r="T66" s="29"/>
      <c r="U66" s="29"/>
      <c r="V66" s="29"/>
      <c r="W66" s="29"/>
      <c r="X66" s="30" t="s">
        <v>183</v>
      </c>
      <c r="Y66" s="53">
        <v>10</v>
      </c>
      <c r="Z66" s="29"/>
      <c r="AA66" s="29"/>
      <c r="AB66" s="29"/>
      <c r="AC66" s="29"/>
    </row>
    <row r="67" spans="2:29" ht="25" customHeight="1" x14ac:dyDescent="0.15">
      <c r="B67" s="29">
        <v>61</v>
      </c>
      <c r="C67" s="29">
        <v>1</v>
      </c>
      <c r="D67" s="29" t="s">
        <v>50</v>
      </c>
      <c r="E67" s="48">
        <v>36</v>
      </c>
      <c r="F67" s="48" t="s">
        <v>51</v>
      </c>
      <c r="G67" s="48">
        <v>54</v>
      </c>
      <c r="H67" s="29" t="str">
        <f t="shared" si="0"/>
        <v>W36.54</v>
      </c>
      <c r="I67" s="29" t="s">
        <v>30</v>
      </c>
      <c r="J67" s="29" t="s">
        <v>0</v>
      </c>
      <c r="K67" s="30" t="s">
        <v>38</v>
      </c>
      <c r="L67" s="29" t="str">
        <f t="shared" si="3"/>
        <v>W36.54</v>
      </c>
      <c r="M67" s="29" t="s">
        <v>126</v>
      </c>
      <c r="N67" s="30" t="str">
        <f t="shared" si="5"/>
        <v>ST/ST Male
Straight</v>
      </c>
      <c r="O67" s="29" t="str">
        <f t="shared" si="4"/>
        <v>W36.54</v>
      </c>
      <c r="P67" s="29" t="s">
        <v>161</v>
      </c>
      <c r="Q67" s="29"/>
      <c r="R67" s="29"/>
      <c r="S67" s="29"/>
      <c r="T67" s="29"/>
      <c r="U67" s="29"/>
      <c r="V67" s="29"/>
      <c r="W67" s="29"/>
      <c r="X67" s="30" t="s">
        <v>183</v>
      </c>
      <c r="Y67" s="53">
        <v>21</v>
      </c>
      <c r="Z67" s="29"/>
      <c r="AA67" s="29"/>
      <c r="AB67" s="29"/>
      <c r="AC67" s="29"/>
    </row>
    <row r="68" spans="2:29" ht="25" customHeight="1" x14ac:dyDescent="0.15">
      <c r="B68" s="29">
        <v>62</v>
      </c>
      <c r="C68" s="29">
        <v>1</v>
      </c>
      <c r="D68" s="29" t="s">
        <v>50</v>
      </c>
      <c r="E68" s="48">
        <v>36</v>
      </c>
      <c r="F68" s="48" t="s">
        <v>51</v>
      </c>
      <c r="G68" s="48">
        <v>55</v>
      </c>
      <c r="H68" s="29" t="str">
        <f t="shared" si="0"/>
        <v>W36.55</v>
      </c>
      <c r="I68" s="29" t="s">
        <v>30</v>
      </c>
      <c r="J68" s="29" t="s">
        <v>0</v>
      </c>
      <c r="K68" s="30" t="s">
        <v>38</v>
      </c>
      <c r="L68" s="29" t="str">
        <f t="shared" si="3"/>
        <v>W36.55</v>
      </c>
      <c r="M68" s="29" t="s">
        <v>127</v>
      </c>
      <c r="N68" s="30" t="str">
        <f t="shared" si="5"/>
        <v>ST/ST Male
Straight</v>
      </c>
      <c r="O68" s="29" t="str">
        <f t="shared" si="4"/>
        <v>W36.55</v>
      </c>
      <c r="P68" s="29" t="s">
        <v>162</v>
      </c>
      <c r="Q68" s="29"/>
      <c r="R68" s="29"/>
      <c r="S68" s="29"/>
      <c r="T68" s="29"/>
      <c r="U68" s="29"/>
      <c r="V68" s="29"/>
      <c r="W68" s="29"/>
      <c r="X68" s="30" t="s">
        <v>183</v>
      </c>
      <c r="Y68" s="53">
        <v>16</v>
      </c>
      <c r="Z68" s="29"/>
      <c r="AA68" s="29"/>
      <c r="AB68" s="29"/>
      <c r="AC68" s="29"/>
    </row>
    <row r="69" spans="2:29" ht="25" customHeight="1" x14ac:dyDescent="0.15">
      <c r="B69" s="29">
        <v>63</v>
      </c>
      <c r="C69" s="29">
        <v>1</v>
      </c>
      <c r="D69" s="29" t="s">
        <v>50</v>
      </c>
      <c r="E69" s="48">
        <v>36</v>
      </c>
      <c r="F69" s="48" t="s">
        <v>51</v>
      </c>
      <c r="G69" s="48">
        <v>72</v>
      </c>
      <c r="H69" s="29" t="str">
        <f t="shared" si="0"/>
        <v>W36.72</v>
      </c>
      <c r="I69" s="29" t="s">
        <v>30</v>
      </c>
      <c r="J69" s="29" t="s">
        <v>0</v>
      </c>
      <c r="K69" s="30" t="s">
        <v>36</v>
      </c>
      <c r="L69" s="29" t="str">
        <f t="shared" si="3"/>
        <v>W36.72</v>
      </c>
      <c r="M69" s="29" t="s">
        <v>131</v>
      </c>
      <c r="N69" s="30" t="str">
        <f t="shared" si="5"/>
        <v>ST Male
Straight</v>
      </c>
      <c r="O69" s="29" t="str">
        <f t="shared" si="4"/>
        <v>W36.72</v>
      </c>
      <c r="P69" s="29" t="s">
        <v>164</v>
      </c>
      <c r="Q69" s="29"/>
      <c r="R69" s="29"/>
      <c r="S69" s="29"/>
      <c r="T69" s="29"/>
      <c r="U69" s="29"/>
      <c r="V69" s="29"/>
      <c r="W69" s="29"/>
      <c r="X69" s="30" t="s">
        <v>181</v>
      </c>
      <c r="Y69" s="53">
        <v>3</v>
      </c>
      <c r="Z69" s="29"/>
      <c r="AA69" s="29"/>
      <c r="AB69" s="29"/>
      <c r="AC69" s="29"/>
    </row>
    <row r="70" spans="2:29" ht="25" customHeight="1" x14ac:dyDescent="0.15">
      <c r="B70" s="29">
        <v>64</v>
      </c>
      <c r="C70" s="29">
        <v>1</v>
      </c>
      <c r="D70" s="29" t="s">
        <v>50</v>
      </c>
      <c r="E70" s="48">
        <v>36</v>
      </c>
      <c r="F70" s="48" t="s">
        <v>51</v>
      </c>
      <c r="G70" s="48">
        <v>74</v>
      </c>
      <c r="H70" s="29" t="str">
        <f t="shared" si="0"/>
        <v>W36.74</v>
      </c>
      <c r="I70" s="29" t="s">
        <v>30</v>
      </c>
      <c r="J70" s="29" t="s">
        <v>0</v>
      </c>
      <c r="K70" s="30" t="s">
        <v>38</v>
      </c>
      <c r="L70" s="29" t="str">
        <f t="shared" si="3"/>
        <v>W36.74</v>
      </c>
      <c r="M70" s="29" t="s">
        <v>163</v>
      </c>
      <c r="N70" s="30" t="str">
        <f t="shared" si="5"/>
        <v>ST/ST Male
Straight</v>
      </c>
      <c r="O70" s="29" t="str">
        <f t="shared" si="4"/>
        <v>W36.74</v>
      </c>
      <c r="P70" s="29" t="s">
        <v>165</v>
      </c>
      <c r="Q70" s="29"/>
      <c r="R70" s="29"/>
      <c r="S70" s="29"/>
      <c r="T70" s="29"/>
      <c r="U70" s="29"/>
      <c r="V70" s="29"/>
      <c r="W70" s="29"/>
      <c r="X70" s="30" t="s">
        <v>183</v>
      </c>
      <c r="Y70" s="53">
        <v>1.5</v>
      </c>
      <c r="Z70" s="29"/>
      <c r="AA70" s="29"/>
      <c r="AB70" s="29"/>
      <c r="AC70" s="29"/>
    </row>
    <row r="71" spans="2:29" ht="25" customHeight="1" x14ac:dyDescent="0.15">
      <c r="B71" s="29">
        <v>65</v>
      </c>
      <c r="C71" s="29">
        <v>1</v>
      </c>
      <c r="D71" s="29" t="s">
        <v>50</v>
      </c>
      <c r="E71" s="48">
        <v>36</v>
      </c>
      <c r="F71" s="48" t="s">
        <v>51</v>
      </c>
      <c r="G71" s="48">
        <v>13</v>
      </c>
      <c r="H71" s="29" t="str">
        <f t="shared" si="0"/>
        <v>W36.13</v>
      </c>
      <c r="I71" s="29" t="s">
        <v>30</v>
      </c>
      <c r="J71" s="29" t="s">
        <v>0</v>
      </c>
      <c r="K71" s="30" t="s">
        <v>36</v>
      </c>
      <c r="L71" s="29" t="str">
        <f t="shared" si="3"/>
        <v>W36.13</v>
      </c>
      <c r="M71" s="29" t="s">
        <v>166</v>
      </c>
      <c r="N71" s="30" t="str">
        <f t="shared" si="5"/>
        <v>ST Male
Straight</v>
      </c>
      <c r="O71" s="29" t="str">
        <f t="shared" si="4"/>
        <v>W36.13</v>
      </c>
      <c r="P71" s="29" t="s">
        <v>167</v>
      </c>
      <c r="Q71" s="29"/>
      <c r="R71" s="29"/>
      <c r="S71" s="29"/>
      <c r="T71" s="29"/>
      <c r="U71" s="29"/>
      <c r="V71" s="29"/>
      <c r="W71" s="29"/>
      <c r="X71" s="30" t="s">
        <v>181</v>
      </c>
      <c r="Y71" s="53"/>
      <c r="Z71" s="29"/>
      <c r="AA71" s="29"/>
      <c r="AB71" s="29"/>
      <c r="AC71" s="29"/>
    </row>
    <row r="72" spans="2:29" ht="25" customHeight="1" x14ac:dyDescent="0.15">
      <c r="B72" s="26">
        <v>66</v>
      </c>
      <c r="C72" s="26">
        <v>1</v>
      </c>
      <c r="D72" s="26" t="s">
        <v>50</v>
      </c>
      <c r="E72" s="38">
        <v>47</v>
      </c>
      <c r="F72" s="38" t="s">
        <v>51</v>
      </c>
      <c r="G72" s="38">
        <v>44</v>
      </c>
      <c r="H72" s="26" t="str">
        <f t="shared" ref="H72:H81" si="6">CONCATENATE(D72,E72,F72,G72)</f>
        <v>W47.44</v>
      </c>
      <c r="I72" s="26" t="s">
        <v>147</v>
      </c>
      <c r="J72" s="26" t="s">
        <v>0</v>
      </c>
      <c r="K72" s="27" t="s">
        <v>32</v>
      </c>
      <c r="L72" s="26" t="str">
        <f t="shared" si="3"/>
        <v>W47.44</v>
      </c>
      <c r="M72" s="26" t="s">
        <v>153</v>
      </c>
      <c r="N72" s="27" t="str">
        <f t="shared" si="5"/>
        <v>N Male
Straight</v>
      </c>
      <c r="O72" s="26" t="str">
        <f t="shared" si="4"/>
        <v>W47.44</v>
      </c>
      <c r="P72" s="26" t="s">
        <v>168</v>
      </c>
      <c r="Q72" s="26"/>
      <c r="R72" s="26"/>
      <c r="S72" s="26"/>
      <c r="T72" s="26"/>
      <c r="U72" s="26"/>
      <c r="V72" s="26"/>
      <c r="W72" s="26"/>
      <c r="X72" s="26"/>
      <c r="Y72" s="50"/>
      <c r="Z72" s="26"/>
      <c r="AA72" s="26"/>
      <c r="AB72" s="26"/>
      <c r="AC72" s="26"/>
    </row>
    <row r="73" spans="2:29" ht="25" customHeight="1" x14ac:dyDescent="0.15">
      <c r="B73" s="29">
        <v>67</v>
      </c>
      <c r="C73" s="29">
        <v>1</v>
      </c>
      <c r="D73" s="29" t="s">
        <v>50</v>
      </c>
      <c r="E73" s="48">
        <v>46</v>
      </c>
      <c r="F73" s="48" t="s">
        <v>51</v>
      </c>
      <c r="G73" s="48">
        <v>52</v>
      </c>
      <c r="H73" s="29" t="str">
        <f t="shared" si="6"/>
        <v>W46.52</v>
      </c>
      <c r="I73" s="29" t="s">
        <v>30</v>
      </c>
      <c r="J73" s="29" t="s">
        <v>0</v>
      </c>
      <c r="K73" s="30" t="s">
        <v>38</v>
      </c>
      <c r="L73" s="29" t="str">
        <f t="shared" si="3"/>
        <v>W46.52</v>
      </c>
      <c r="M73" s="29" t="s">
        <v>159</v>
      </c>
      <c r="N73" s="30" t="str">
        <f t="shared" si="5"/>
        <v>ST/ST Male
Straight</v>
      </c>
      <c r="O73" s="29" t="str">
        <f t="shared" si="4"/>
        <v>W46.52</v>
      </c>
      <c r="P73" s="29" t="s">
        <v>169</v>
      </c>
      <c r="Q73" s="29"/>
      <c r="R73" s="29"/>
      <c r="S73" s="29"/>
      <c r="T73" s="29"/>
      <c r="U73" s="29"/>
      <c r="V73" s="29"/>
      <c r="W73" s="29"/>
      <c r="X73" s="30" t="s">
        <v>183</v>
      </c>
      <c r="Y73" s="53">
        <v>6.5</v>
      </c>
      <c r="Z73" s="29"/>
      <c r="AA73" s="29"/>
      <c r="AB73" s="29"/>
      <c r="AC73" s="29"/>
    </row>
    <row r="74" spans="2:29" ht="25" customHeight="1" x14ac:dyDescent="0.15">
      <c r="B74" s="26">
        <v>68</v>
      </c>
      <c r="C74" s="26">
        <v>1</v>
      </c>
      <c r="D74" s="26" t="s">
        <v>50</v>
      </c>
      <c r="E74" s="38">
        <v>47</v>
      </c>
      <c r="F74" s="38" t="s">
        <v>51</v>
      </c>
      <c r="G74" s="38">
        <v>45</v>
      </c>
      <c r="H74" s="26" t="str">
        <f t="shared" si="6"/>
        <v>W47.45</v>
      </c>
      <c r="I74" s="26" t="s">
        <v>41</v>
      </c>
      <c r="J74" s="26" t="s">
        <v>0</v>
      </c>
      <c r="K74" s="27" t="s">
        <v>32</v>
      </c>
      <c r="L74" s="26" t="str">
        <f t="shared" si="3"/>
        <v>W47.45</v>
      </c>
      <c r="M74" s="26" t="s">
        <v>170</v>
      </c>
      <c r="N74" s="27" t="str">
        <f t="shared" si="5"/>
        <v>N Male
Straight</v>
      </c>
      <c r="O74" s="26" t="str">
        <f t="shared" si="4"/>
        <v>W47.45</v>
      </c>
      <c r="P74" s="26" t="s">
        <v>154</v>
      </c>
      <c r="Q74" s="26"/>
      <c r="R74" s="26"/>
      <c r="S74" s="26"/>
      <c r="T74" s="26"/>
      <c r="U74" s="26"/>
      <c r="V74" s="26"/>
      <c r="W74" s="26"/>
      <c r="X74" s="26"/>
      <c r="Y74" s="50"/>
      <c r="Z74" s="26"/>
      <c r="AA74" s="26"/>
      <c r="AB74" s="26"/>
      <c r="AC74" s="26"/>
    </row>
    <row r="75" spans="2:29" ht="25" customHeight="1" x14ac:dyDescent="0.15">
      <c r="B75" s="29">
        <v>69</v>
      </c>
      <c r="C75" s="29">
        <v>1</v>
      </c>
      <c r="D75" s="29" t="s">
        <v>50</v>
      </c>
      <c r="E75" s="48">
        <v>46</v>
      </c>
      <c r="F75" s="48" t="s">
        <v>51</v>
      </c>
      <c r="G75" s="48">
        <v>54</v>
      </c>
      <c r="H75" s="29" t="str">
        <f t="shared" si="6"/>
        <v>W46.54</v>
      </c>
      <c r="I75" s="29" t="s">
        <v>30</v>
      </c>
      <c r="J75" s="29" t="s">
        <v>0</v>
      </c>
      <c r="K75" s="30" t="s">
        <v>38</v>
      </c>
      <c r="L75" s="29" t="str">
        <f t="shared" si="3"/>
        <v>W46.54</v>
      </c>
      <c r="M75" s="29" t="s">
        <v>171</v>
      </c>
      <c r="N75" s="30" t="str">
        <f t="shared" si="5"/>
        <v>ST/ST Male
Straight</v>
      </c>
      <c r="O75" s="29" t="str">
        <f t="shared" si="4"/>
        <v>W46.54</v>
      </c>
      <c r="P75" s="29" t="s">
        <v>161</v>
      </c>
      <c r="Q75" s="29"/>
      <c r="R75" s="29"/>
      <c r="S75" s="29"/>
      <c r="T75" s="29"/>
      <c r="U75" s="29"/>
      <c r="V75" s="29"/>
      <c r="W75" s="29"/>
      <c r="X75" s="30" t="s">
        <v>182</v>
      </c>
      <c r="Y75" s="53">
        <v>6.5</v>
      </c>
      <c r="Z75" s="29"/>
      <c r="AA75" s="29"/>
      <c r="AB75" s="29"/>
      <c r="AC75" s="29"/>
    </row>
    <row r="76" spans="2:29" ht="25" customHeight="1" x14ac:dyDescent="0.15">
      <c r="B76" s="26">
        <v>70</v>
      </c>
      <c r="C76" s="26">
        <v>1</v>
      </c>
      <c r="D76" s="26" t="s">
        <v>50</v>
      </c>
      <c r="E76" s="38">
        <v>47</v>
      </c>
      <c r="F76" s="38" t="s">
        <v>51</v>
      </c>
      <c r="G76" s="38">
        <v>57</v>
      </c>
      <c r="H76" s="26" t="str">
        <f t="shared" si="6"/>
        <v>W47.57</v>
      </c>
      <c r="I76" s="26" t="s">
        <v>147</v>
      </c>
      <c r="J76" s="26" t="s">
        <v>0</v>
      </c>
      <c r="K76" s="27" t="s">
        <v>18</v>
      </c>
      <c r="L76" s="26" t="str">
        <f t="shared" si="3"/>
        <v>W47.57</v>
      </c>
      <c r="M76" s="26" t="s">
        <v>156</v>
      </c>
      <c r="N76" s="27" t="str">
        <f t="shared" si="5"/>
        <v>NP Male
Straight</v>
      </c>
      <c r="O76" s="26" t="str">
        <f t="shared" si="4"/>
        <v>W47.57</v>
      </c>
      <c r="P76" s="26" t="s">
        <v>172</v>
      </c>
      <c r="Q76" s="26"/>
      <c r="R76" s="26"/>
      <c r="S76" s="26"/>
      <c r="T76" s="26"/>
      <c r="U76" s="26"/>
      <c r="V76" s="26"/>
      <c r="W76" s="26"/>
      <c r="X76" s="26"/>
      <c r="Y76" s="50"/>
      <c r="Z76" s="26"/>
      <c r="AA76" s="26"/>
      <c r="AB76" s="26"/>
      <c r="AC76" s="26"/>
    </row>
    <row r="77" spans="2:29" ht="25" customHeight="1" x14ac:dyDescent="0.15">
      <c r="B77" s="29">
        <v>71</v>
      </c>
      <c r="C77" s="29">
        <v>1</v>
      </c>
      <c r="D77" s="29" t="s">
        <v>50</v>
      </c>
      <c r="E77" s="48">
        <v>46</v>
      </c>
      <c r="F77" s="48" t="s">
        <v>51</v>
      </c>
      <c r="G77" s="48">
        <v>82</v>
      </c>
      <c r="H77" s="29" t="str">
        <f t="shared" si="6"/>
        <v>W46.82</v>
      </c>
      <c r="I77" s="29" t="s">
        <v>30</v>
      </c>
      <c r="J77" s="29" t="s">
        <v>0</v>
      </c>
      <c r="K77" s="30" t="s">
        <v>38</v>
      </c>
      <c r="L77" s="29" t="str">
        <f t="shared" si="3"/>
        <v>W46.82</v>
      </c>
      <c r="M77" s="29" t="s">
        <v>173</v>
      </c>
      <c r="N77" s="30" t="str">
        <f t="shared" si="5"/>
        <v>ST/ST Male
Straight</v>
      </c>
      <c r="O77" s="29" t="str">
        <f t="shared" si="4"/>
        <v>W46.82</v>
      </c>
      <c r="P77" s="29" t="s">
        <v>174</v>
      </c>
      <c r="Q77" s="29"/>
      <c r="R77" s="29"/>
      <c r="S77" s="29"/>
      <c r="T77" s="29"/>
      <c r="U77" s="29"/>
      <c r="V77" s="29"/>
      <c r="W77" s="29"/>
      <c r="X77" s="30" t="s">
        <v>183</v>
      </c>
      <c r="Y77" s="53"/>
      <c r="Z77" s="29"/>
      <c r="AA77" s="29"/>
      <c r="AB77" s="29"/>
      <c r="AC77" s="29"/>
    </row>
    <row r="78" spans="2:29" ht="25" customHeight="1" x14ac:dyDescent="0.15">
      <c r="B78" s="29">
        <v>72</v>
      </c>
      <c r="C78" s="29">
        <v>1</v>
      </c>
      <c r="D78" s="29" t="s">
        <v>50</v>
      </c>
      <c r="E78" s="48">
        <v>46</v>
      </c>
      <c r="F78" s="48" t="s">
        <v>51</v>
      </c>
      <c r="G78" s="48">
        <v>72</v>
      </c>
      <c r="H78" s="29" t="str">
        <f t="shared" si="6"/>
        <v>W46.72</v>
      </c>
      <c r="I78" s="29" t="s">
        <v>30</v>
      </c>
      <c r="J78" s="29" t="s">
        <v>0</v>
      </c>
      <c r="K78" s="30" t="s">
        <v>36</v>
      </c>
      <c r="L78" s="29" t="str">
        <f t="shared" ref="L78:L81" si="7">H78</f>
        <v>W46.72</v>
      </c>
      <c r="M78" s="30" t="s">
        <v>164</v>
      </c>
      <c r="N78" s="30" t="str">
        <f t="shared" si="5"/>
        <v>ST Male
Straight</v>
      </c>
      <c r="O78" s="29" t="str">
        <f t="shared" ref="O78:O81" si="8">H78</f>
        <v>W46.72</v>
      </c>
      <c r="P78" s="29" t="s">
        <v>175</v>
      </c>
      <c r="Q78" s="29"/>
      <c r="R78" s="29"/>
      <c r="S78" s="29"/>
      <c r="T78" s="29"/>
      <c r="U78" s="29"/>
      <c r="V78" s="29"/>
      <c r="W78" s="29"/>
      <c r="X78" s="30" t="s">
        <v>182</v>
      </c>
      <c r="Y78" s="53"/>
      <c r="Z78" s="29"/>
      <c r="AA78" s="29"/>
      <c r="AB78" s="29"/>
      <c r="AC78" s="29"/>
    </row>
    <row r="79" spans="2:29" ht="25" customHeight="1" x14ac:dyDescent="0.15">
      <c r="B79" s="29">
        <v>73</v>
      </c>
      <c r="C79" s="29">
        <v>1</v>
      </c>
      <c r="D79" s="29" t="s">
        <v>50</v>
      </c>
      <c r="E79" s="48">
        <v>46</v>
      </c>
      <c r="F79" s="48" t="s">
        <v>51</v>
      </c>
      <c r="G79" s="48">
        <v>80</v>
      </c>
      <c r="H79" s="29" t="str">
        <f t="shared" si="6"/>
        <v>W46.80</v>
      </c>
      <c r="I79" s="29" t="s">
        <v>30</v>
      </c>
      <c r="J79" s="29" t="s">
        <v>0</v>
      </c>
      <c r="K79" s="30" t="s">
        <v>35</v>
      </c>
      <c r="L79" s="29" t="str">
        <f t="shared" si="7"/>
        <v>W46.80</v>
      </c>
      <c r="M79" s="29" t="s">
        <v>176</v>
      </c>
      <c r="N79" s="30" t="str">
        <f t="shared" si="5"/>
        <v>LC/LC Male
Straight</v>
      </c>
      <c r="O79" s="29" t="str">
        <f t="shared" si="8"/>
        <v>W46.80</v>
      </c>
      <c r="P79" s="29" t="s">
        <v>165</v>
      </c>
      <c r="Q79" s="29"/>
      <c r="R79" s="29"/>
      <c r="S79" s="29"/>
      <c r="T79" s="29"/>
      <c r="U79" s="29"/>
      <c r="V79" s="29"/>
      <c r="W79" s="29"/>
      <c r="X79" s="30" t="s">
        <v>183</v>
      </c>
      <c r="Y79" s="53"/>
      <c r="Z79" s="29"/>
      <c r="AA79" s="29"/>
      <c r="AB79" s="29"/>
      <c r="AC79" s="29"/>
    </row>
    <row r="80" spans="2:29" ht="25" customHeight="1" x14ac:dyDescent="0.15">
      <c r="B80" s="33">
        <v>74</v>
      </c>
      <c r="C80" s="33">
        <v>1</v>
      </c>
      <c r="D80" s="33" t="s">
        <v>50</v>
      </c>
      <c r="E80" s="47">
        <v>68</v>
      </c>
      <c r="F80" s="47"/>
      <c r="G80" s="47"/>
      <c r="H80" s="33" t="str">
        <f t="shared" si="6"/>
        <v>W68</v>
      </c>
      <c r="I80" s="33" t="s">
        <v>31</v>
      </c>
      <c r="J80" s="33" t="s">
        <v>0</v>
      </c>
      <c r="K80" s="34" t="s">
        <v>37</v>
      </c>
      <c r="L80" s="33" t="str">
        <f t="shared" si="7"/>
        <v>W68</v>
      </c>
      <c r="M80" s="33" t="s">
        <v>177</v>
      </c>
      <c r="N80" s="34" t="str">
        <f t="shared" si="5"/>
        <v>RJ45 Male
Straight</v>
      </c>
      <c r="O80" s="33" t="str">
        <f t="shared" si="8"/>
        <v>W68</v>
      </c>
      <c r="P80" s="33" t="s">
        <v>178</v>
      </c>
      <c r="Q80" s="33"/>
      <c r="R80" s="33"/>
      <c r="S80" s="33"/>
      <c r="T80" s="33"/>
      <c r="U80" s="33"/>
      <c r="V80" s="33"/>
      <c r="W80" s="33"/>
      <c r="X80" s="33"/>
      <c r="Y80" s="52"/>
      <c r="Z80" s="33"/>
      <c r="AA80" s="33"/>
      <c r="AB80" s="33"/>
      <c r="AC80" s="33"/>
    </row>
    <row r="81" spans="2:29" ht="25" customHeight="1" x14ac:dyDescent="0.15">
      <c r="B81" s="33">
        <v>75</v>
      </c>
      <c r="C81" s="33">
        <v>1</v>
      </c>
      <c r="D81" s="33" t="s">
        <v>50</v>
      </c>
      <c r="E81" s="47">
        <v>69</v>
      </c>
      <c r="F81" s="47"/>
      <c r="G81" s="47"/>
      <c r="H81" s="33" t="str">
        <f t="shared" si="6"/>
        <v>W69</v>
      </c>
      <c r="I81" s="33" t="s">
        <v>31</v>
      </c>
      <c r="J81" s="33" t="s">
        <v>0</v>
      </c>
      <c r="K81" s="34" t="s">
        <v>37</v>
      </c>
      <c r="L81" s="33" t="str">
        <f t="shared" si="7"/>
        <v>W69</v>
      </c>
      <c r="M81" s="33" t="s">
        <v>179</v>
      </c>
      <c r="N81" s="34" t="str">
        <f t="shared" si="5"/>
        <v>RJ45 Male
Straight</v>
      </c>
      <c r="O81" s="33" t="str">
        <f t="shared" si="8"/>
        <v>W69</v>
      </c>
      <c r="P81" s="33" t="s">
        <v>180</v>
      </c>
      <c r="Q81" s="33"/>
      <c r="R81" s="33"/>
      <c r="S81" s="33"/>
      <c r="T81" s="33"/>
      <c r="U81" s="33"/>
      <c r="V81" s="33"/>
      <c r="W81" s="33"/>
      <c r="X81" s="33"/>
      <c r="Y81" s="52"/>
      <c r="Z81" s="33"/>
      <c r="AA81" s="33"/>
      <c r="AB81" s="33"/>
      <c r="AC81" s="33"/>
    </row>
    <row r="82" spans="2:29" ht="25" customHeight="1" thickBot="1" x14ac:dyDescent="0.2">
      <c r="B82" s="7"/>
      <c r="C82" s="7"/>
      <c r="D82" s="7"/>
      <c r="E82" s="39"/>
      <c r="F82" s="39"/>
      <c r="G82" s="39"/>
      <c r="H82" s="8"/>
      <c r="I82" s="8"/>
      <c r="J82" s="8"/>
      <c r="K82" s="9"/>
      <c r="L82" s="9"/>
      <c r="M82" s="9"/>
      <c r="N82" s="9"/>
      <c r="O82" s="9"/>
      <c r="P82" s="9"/>
      <c r="Q82" s="8"/>
      <c r="R82" s="9"/>
      <c r="S82" s="8"/>
      <c r="T82" s="8"/>
      <c r="U82" s="7"/>
      <c r="V82" s="7"/>
      <c r="W82" s="10"/>
    </row>
    <row r="83" spans="2:29" ht="14" thickBot="1" x14ac:dyDescent="0.2">
      <c r="C83" s="11"/>
      <c r="D83" s="41"/>
      <c r="E83" s="42"/>
      <c r="F83" s="42"/>
      <c r="G83" s="42"/>
      <c r="H83" s="1"/>
      <c r="I83" s="1" t="s">
        <v>23</v>
      </c>
      <c r="P83" s="2" t="s">
        <v>12</v>
      </c>
    </row>
    <row r="84" spans="2:29" ht="14" thickBot="1" x14ac:dyDescent="0.2">
      <c r="C84" s="12"/>
      <c r="D84" s="41"/>
      <c r="E84" s="42"/>
      <c r="F84" s="42"/>
      <c r="G84" s="42"/>
      <c r="I84" s="23"/>
    </row>
    <row r="85" spans="2:29" ht="14" thickBot="1" x14ac:dyDescent="0.2">
      <c r="C85" s="13"/>
      <c r="D85" s="41"/>
      <c r="E85" s="42"/>
      <c r="F85" s="42"/>
      <c r="G85" s="42"/>
      <c r="H85" s="18"/>
      <c r="I85" s="1" t="s">
        <v>24</v>
      </c>
      <c r="P85" s="2" t="s">
        <v>12</v>
      </c>
    </row>
    <row r="86" spans="2:29" ht="14" thickBot="1" x14ac:dyDescent="0.2">
      <c r="D86" s="43"/>
      <c r="E86" s="44"/>
      <c r="F86" s="44"/>
      <c r="G86" s="44"/>
      <c r="I86" s="24"/>
    </row>
    <row r="87" spans="2:29" ht="14" thickBot="1" x14ac:dyDescent="0.2">
      <c r="C87" s="14"/>
      <c r="D87" s="41"/>
      <c r="E87" s="42"/>
      <c r="F87" s="42"/>
      <c r="G87" s="42"/>
      <c r="H87" s="18"/>
      <c r="I87" s="1" t="s">
        <v>25</v>
      </c>
    </row>
    <row r="88" spans="2:29" ht="14" thickBot="1" x14ac:dyDescent="0.2">
      <c r="D88" s="43"/>
      <c r="E88" s="44"/>
      <c r="F88" s="44"/>
      <c r="G88" s="44"/>
      <c r="I88" s="24"/>
    </row>
    <row r="89" spans="2:29" ht="14" thickBot="1" x14ac:dyDescent="0.2">
      <c r="C89" s="15"/>
      <c r="D89" s="45"/>
      <c r="E89" s="46"/>
      <c r="F89" s="46"/>
      <c r="G89" s="46"/>
      <c r="H89" s="18"/>
      <c r="I89" s="1" t="s">
        <v>26</v>
      </c>
      <c r="P89" s="2" t="s">
        <v>12</v>
      </c>
    </row>
    <row r="90" spans="2:29" ht="14" thickBot="1" x14ac:dyDescent="0.2">
      <c r="D90" s="43"/>
      <c r="E90" s="44"/>
      <c r="F90" s="44"/>
      <c r="G90" s="44"/>
      <c r="I90" s="24"/>
    </row>
    <row r="91" spans="2:29" ht="14" thickBot="1" x14ac:dyDescent="0.2">
      <c r="C91" s="16"/>
      <c r="D91" s="41"/>
      <c r="E91" s="42"/>
      <c r="F91" s="42"/>
      <c r="G91" s="42"/>
      <c r="H91" s="18"/>
      <c r="I91" s="1" t="s">
        <v>27</v>
      </c>
      <c r="P91" s="2" t="s">
        <v>12</v>
      </c>
    </row>
    <row r="92" spans="2:29" ht="14" thickBot="1" x14ac:dyDescent="0.2">
      <c r="D92" s="43"/>
      <c r="E92" s="44"/>
      <c r="F92" s="44"/>
      <c r="G92" s="44"/>
      <c r="H92" s="19"/>
      <c r="I92" s="24"/>
    </row>
    <row r="93" spans="2:29" ht="14" thickBot="1" x14ac:dyDescent="0.2">
      <c r="C93" s="17"/>
      <c r="D93" s="41"/>
      <c r="E93" s="42"/>
      <c r="F93" s="42"/>
      <c r="G93" s="42"/>
      <c r="H93" s="18"/>
      <c r="I93" s="1" t="s">
        <v>28</v>
      </c>
    </row>
    <row r="94" spans="2:29" x14ac:dyDescent="0.15">
      <c r="D94" s="43"/>
      <c r="E94" s="44"/>
      <c r="F94" s="44"/>
      <c r="G94" s="44"/>
    </row>
    <row r="98" spans="14:14" x14ac:dyDescent="0.15">
      <c r="N98" s="2" t="s">
        <v>29</v>
      </c>
    </row>
  </sheetData>
  <mergeCells count="16">
    <mergeCell ref="AA4:AA5"/>
    <mergeCell ref="AB4:AB5"/>
    <mergeCell ref="AC4:AC5"/>
    <mergeCell ref="B6:AC6"/>
    <mergeCell ref="L4:M4"/>
    <mergeCell ref="N4:N5"/>
    <mergeCell ref="O4:P4"/>
    <mergeCell ref="X4:X5"/>
    <mergeCell ref="Y4:Y5"/>
    <mergeCell ref="Z4:Z5"/>
    <mergeCell ref="B4:B5"/>
    <mergeCell ref="C4:C5"/>
    <mergeCell ref="H4:H5"/>
    <mergeCell ref="I4:I5"/>
    <mergeCell ref="J4:J5"/>
    <mergeCell ref="K4:K5"/>
  </mergeCells>
  <printOptions horizontalCentered="1"/>
  <pageMargins left="0.25" right="0.25" top="0.25" bottom="0.25" header="0.3" footer="0.3"/>
  <pageSetup paperSize="17" scale="63" fitToHeight="0" orientation="landscape" r:id="rId1"/>
  <headerFooter>
    <oddHeader>&amp;R&amp;D</oddHeader>
    <oddFooter>&amp;LSSC-PN&amp;C&amp;POf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E6234</vt:lpstr>
      <vt:lpstr>INTER</vt:lpstr>
      <vt:lpstr>INTERCONNECT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Nouth,Peter,85000166</dc:creator>
  <cp:lastModifiedBy>Microsoft Office User</cp:lastModifiedBy>
  <cp:lastPrinted>2016-06-03T15:19:11Z</cp:lastPrinted>
  <dcterms:created xsi:type="dcterms:W3CDTF">2013-03-27T19:58:28Z</dcterms:created>
  <dcterms:modified xsi:type="dcterms:W3CDTF">2016-06-07T18:08:01Z</dcterms:modified>
</cp:coreProperties>
</file>