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files\brajon\Desktop\BUDGET\Traitementsok\"/>
    </mc:Choice>
  </mc:AlternateContent>
  <xr:revisionPtr revIDLastSave="0" documentId="13_ncr:1_{BFD55A7F-5BB0-44CE-ABFF-DEA64FC568F6}" xr6:coauthVersionLast="47" xr6:coauthVersionMax="47" xr10:uidLastSave="{00000000-0000-0000-0000-000000000000}"/>
  <bookViews>
    <workbookView xWindow="-120" yWindow="-120" windowWidth="29040" windowHeight="15990" activeTab="2" xr2:uid="{66E13DB6-5704-4305-854B-69A17B141BAA}"/>
  </bookViews>
  <sheets>
    <sheet name="Feuil1" sheetId="10" r:id="rId1"/>
    <sheet name="VISUEL1" sheetId="6" r:id="rId2"/>
    <sheet name="VISUEL2_principes" sheetId="7" r:id="rId3"/>
    <sheet name="VISUEL3_principes" sheetId="12" r:id="rId4"/>
    <sheet name="VISUEL3_data" sheetId="13" r:id="rId5"/>
    <sheet name="BASE100_pourViz3" sheetId="15" r:id="rId6"/>
    <sheet name="data_5Avril2026" sheetId="11" r:id="rId7"/>
    <sheet name="VISUEL2_resultats" sheetId="9" r:id="rId8"/>
    <sheet name="RECAP_data_traitees" sheetId="1" r:id="rId9"/>
  </sheets>
  <definedNames>
    <definedName name="_xlnm._FilterDatabase" localSheetId="6" hidden="1">data_5Avril2026!$A$1:$X$200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15" l="1" a="1"/>
  <c r="AU6" i="15" s="1"/>
  <c r="AZ6" i="15"/>
  <c r="BA6" i="15"/>
  <c r="BB6" i="15"/>
  <c r="BH6" i="15"/>
  <c r="BI6" i="15"/>
  <c r="BJ6" i="15"/>
  <c r="BP6" i="15"/>
  <c r="BQ6" i="15"/>
  <c r="BR6" i="15"/>
  <c r="BX6" i="15"/>
  <c r="AU7" i="15" a="1"/>
  <c r="AU7" i="15" s="1"/>
  <c r="BA7" i="15"/>
  <c r="BB7" i="15"/>
  <c r="BI7" i="15"/>
  <c r="BJ7" i="15"/>
  <c r="BQ7" i="15"/>
  <c r="BR7" i="15"/>
  <c r="AU8" i="15" a="1"/>
  <c r="BB8" i="15" s="1"/>
  <c r="AU9" i="15" a="1"/>
  <c r="AX9" i="15" s="1"/>
  <c r="AU9" i="15"/>
  <c r="AV9" i="15"/>
  <c r="AW9" i="15"/>
  <c r="BB9" i="15"/>
  <c r="BC9" i="15"/>
  <c r="BD9" i="15"/>
  <c r="BE9" i="15"/>
  <c r="BJ9" i="15"/>
  <c r="BK9" i="15"/>
  <c r="BL9" i="15"/>
  <c r="BM9" i="15"/>
  <c r="BR9" i="15"/>
  <c r="BS9" i="15"/>
  <c r="BT9" i="15"/>
  <c r="BU9" i="15"/>
  <c r="AU10" i="15" a="1"/>
  <c r="AY10" i="15" s="1"/>
  <c r="AU10" i="15"/>
  <c r="AV10" i="15"/>
  <c r="AW10" i="15"/>
  <c r="AX10" i="15"/>
  <c r="BB10" i="15"/>
  <c r="BC10" i="15"/>
  <c r="BD10" i="15"/>
  <c r="BE10" i="15"/>
  <c r="BF10" i="15"/>
  <c r="BJ10" i="15"/>
  <c r="BK10" i="15"/>
  <c r="BL10" i="15"/>
  <c r="BM10" i="15"/>
  <c r="BN10" i="15"/>
  <c r="BR10" i="15"/>
  <c r="BS10" i="15"/>
  <c r="BT10" i="15"/>
  <c r="BU10" i="15"/>
  <c r="BV10" i="15"/>
  <c r="AU11" i="15" a="1"/>
  <c r="AY11" i="15" s="1"/>
  <c r="AW11" i="15"/>
  <c r="BB11" i="15"/>
  <c r="BE11" i="15"/>
  <c r="BJ11" i="15"/>
  <c r="BM11" i="15"/>
  <c r="BR11" i="15"/>
  <c r="BU11" i="15"/>
  <c r="AU12" i="15" a="1"/>
  <c r="AZ12" i="15" s="1"/>
  <c r="AU12" i="15"/>
  <c r="AX12" i="15"/>
  <c r="BB12" i="15"/>
  <c r="BC12" i="15"/>
  <c r="BF12" i="15"/>
  <c r="BJ12" i="15"/>
  <c r="BK12" i="15"/>
  <c r="BN12" i="15"/>
  <c r="BR12" i="15"/>
  <c r="BS12" i="15"/>
  <c r="BV12" i="15"/>
  <c r="AU13" i="15" a="1"/>
  <c r="BA13" i="15" s="1"/>
  <c r="AU13" i="15"/>
  <c r="AV13" i="15"/>
  <c r="AY13" i="15"/>
  <c r="AZ13" i="15"/>
  <c r="BB13" i="15"/>
  <c r="BC13" i="15"/>
  <c r="BD13" i="15"/>
  <c r="BG13" i="15"/>
  <c r="BH13" i="15"/>
  <c r="BJ13" i="15"/>
  <c r="BK13" i="15"/>
  <c r="BL13" i="15"/>
  <c r="BO13" i="15"/>
  <c r="BP13" i="15"/>
  <c r="BR13" i="15"/>
  <c r="BS13" i="15"/>
  <c r="BT13" i="15"/>
  <c r="BW13" i="15"/>
  <c r="BX13" i="15"/>
  <c r="AU14" i="15" a="1"/>
  <c r="AX14" i="15" s="1"/>
  <c r="AU14" i="15"/>
  <c r="AV14" i="15"/>
  <c r="AW14" i="15"/>
  <c r="AZ14" i="15"/>
  <c r="BA14" i="15"/>
  <c r="BB14" i="15"/>
  <c r="BC14" i="15"/>
  <c r="BD14" i="15"/>
  <c r="BE14" i="15"/>
  <c r="BH14" i="15"/>
  <c r="BI14" i="15"/>
  <c r="BJ14" i="15"/>
  <c r="BK14" i="15"/>
  <c r="BL14" i="15"/>
  <c r="BM14" i="15"/>
  <c r="BP14" i="15"/>
  <c r="BQ14" i="15"/>
  <c r="BR14" i="15"/>
  <c r="BS14" i="15"/>
  <c r="BT14" i="15"/>
  <c r="BU14" i="15"/>
  <c r="BX14" i="15"/>
  <c r="AU15" i="15" a="1"/>
  <c r="AU15" i="15" s="1"/>
  <c r="AW15" i="15"/>
  <c r="AX15" i="15"/>
  <c r="BA15" i="15"/>
  <c r="BB15" i="15"/>
  <c r="BE15" i="15"/>
  <c r="BF15" i="15"/>
  <c r="BI15" i="15"/>
  <c r="BJ15" i="15"/>
  <c r="BM15" i="15"/>
  <c r="BN15" i="15"/>
  <c r="BQ15" i="15"/>
  <c r="BR15" i="15"/>
  <c r="BU15" i="15"/>
  <c r="BV15" i="15"/>
  <c r="AU16" i="15" a="1"/>
  <c r="AX16" i="15" s="1"/>
  <c r="AY16" i="15"/>
  <c r="BJ16" i="15"/>
  <c r="BN16" i="15"/>
  <c r="BO16" i="15"/>
  <c r="BV16" i="15"/>
  <c r="AU17" i="15" a="1"/>
  <c r="AW17" i="15" s="1"/>
  <c r="AU17" i="15"/>
  <c r="AV17" i="15"/>
  <c r="AY17" i="15"/>
  <c r="AZ17" i="15"/>
  <c r="BB17" i="15"/>
  <c r="BC17" i="15"/>
  <c r="BD17" i="15"/>
  <c r="BG17" i="15"/>
  <c r="BH17" i="15"/>
  <c r="BJ17" i="15"/>
  <c r="BK17" i="15"/>
  <c r="BL17" i="15"/>
  <c r="BO17" i="15"/>
  <c r="BP17" i="15"/>
  <c r="BR17" i="15"/>
  <c r="BS17" i="15"/>
  <c r="BT17" i="15"/>
  <c r="BW17" i="15"/>
  <c r="BX17" i="15"/>
  <c r="AU18" i="15" a="1"/>
  <c r="AX18" i="15" s="1"/>
  <c r="AV18" i="15"/>
  <c r="AW18" i="15"/>
  <c r="AZ18" i="15"/>
  <c r="BA18" i="15"/>
  <c r="BB18" i="15"/>
  <c r="BD18" i="15"/>
  <c r="BE18" i="15"/>
  <c r="BH18" i="15"/>
  <c r="BI18" i="15"/>
  <c r="BJ18" i="15"/>
  <c r="BL18" i="15"/>
  <c r="BM18" i="15"/>
  <c r="BP18" i="15"/>
  <c r="BQ18" i="15"/>
  <c r="BR18" i="15"/>
  <c r="BT18" i="15"/>
  <c r="BU18" i="15"/>
  <c r="BX18" i="15"/>
  <c r="AU19" i="15" a="1"/>
  <c r="AW19" i="15" s="1"/>
  <c r="BB19" i="15"/>
  <c r="BE19" i="15"/>
  <c r="BI19" i="15"/>
  <c r="BM19" i="15"/>
  <c r="BQ19" i="15"/>
  <c r="BR19" i="15"/>
  <c r="AU20" i="15" a="1"/>
  <c r="AU20" i="15" s="1"/>
  <c r="AU21" i="15" a="1"/>
  <c r="BA21" i="15" s="1"/>
  <c r="AU21" i="15"/>
  <c r="AV21" i="15"/>
  <c r="AY21" i="15"/>
  <c r="BB21" i="15"/>
  <c r="BC21" i="15"/>
  <c r="BD21" i="15"/>
  <c r="BG21" i="15"/>
  <c r="BJ21" i="15"/>
  <c r="BK21" i="15"/>
  <c r="BL21" i="15"/>
  <c r="BO21" i="15"/>
  <c r="BR21" i="15"/>
  <c r="BS21" i="15"/>
  <c r="BT21" i="15"/>
  <c r="BW21" i="15"/>
  <c r="AU22" i="15" a="1"/>
  <c r="AU22" i="15" s="1"/>
  <c r="AV22" i="15"/>
  <c r="AW22" i="15"/>
  <c r="AZ22" i="15"/>
  <c r="BB22" i="15"/>
  <c r="BD22" i="15"/>
  <c r="BE22" i="15"/>
  <c r="BH22" i="15"/>
  <c r="BJ22" i="15"/>
  <c r="BL22" i="15"/>
  <c r="BM22" i="15"/>
  <c r="BP22" i="15"/>
  <c r="BR22" i="15"/>
  <c r="BT22" i="15"/>
  <c r="BU22" i="15"/>
  <c r="BX22" i="15"/>
  <c r="AU23" i="15" a="1"/>
  <c r="AV23" i="15" s="1"/>
  <c r="AU23" i="15"/>
  <c r="AW23" i="15"/>
  <c r="AX23" i="15"/>
  <c r="BA23" i="15"/>
  <c r="BB23" i="15"/>
  <c r="BC23" i="15"/>
  <c r="BE23" i="15"/>
  <c r="BF23" i="15"/>
  <c r="BI23" i="15"/>
  <c r="BJ23" i="15"/>
  <c r="BK23" i="15"/>
  <c r="BM23" i="15"/>
  <c r="BN23" i="15"/>
  <c r="BQ23" i="15"/>
  <c r="BR23" i="15"/>
  <c r="BS23" i="15"/>
  <c r="BU23" i="15"/>
  <c r="BV23" i="15"/>
  <c r="AU24" i="15" a="1"/>
  <c r="AX24" i="15"/>
  <c r="AY24" i="15"/>
  <c r="BO24" i="15"/>
  <c r="BR24" i="15"/>
  <c r="BV24" i="15"/>
  <c r="AU25" i="15" a="1"/>
  <c r="AW25" i="15" s="1"/>
  <c r="AU25" i="15"/>
  <c r="AY25" i="15"/>
  <c r="AZ25" i="15"/>
  <c r="BB25" i="15"/>
  <c r="BC25" i="15"/>
  <c r="BG25" i="15"/>
  <c r="BH25" i="15"/>
  <c r="BJ25" i="15"/>
  <c r="BK25" i="15"/>
  <c r="BO25" i="15"/>
  <c r="BP25" i="15"/>
  <c r="BR25" i="15"/>
  <c r="BS25" i="15"/>
  <c r="BW25" i="15"/>
  <c r="BX25" i="15"/>
  <c r="AU26" i="15" a="1"/>
  <c r="AX26" i="15" s="1"/>
  <c r="AV26" i="15"/>
  <c r="AZ26" i="15"/>
  <c r="BA26" i="15"/>
  <c r="BB26" i="15"/>
  <c r="BD26" i="15"/>
  <c r="BH26" i="15"/>
  <c r="BI26" i="15"/>
  <c r="BJ26" i="15"/>
  <c r="BL26" i="15"/>
  <c r="BP26" i="15"/>
  <c r="BQ26" i="15"/>
  <c r="BR26" i="15"/>
  <c r="BT26" i="15"/>
  <c r="BX26" i="15"/>
  <c r="AU27" i="15" a="1"/>
  <c r="AW27" i="15" s="1"/>
  <c r="BJ27" i="15"/>
  <c r="BM27" i="15"/>
  <c r="BQ27" i="15"/>
  <c r="AU28" i="15" a="1"/>
  <c r="AU28" i="15" s="1"/>
  <c r="BB28" i="15"/>
  <c r="BC28" i="15"/>
  <c r="BF28" i="15"/>
  <c r="BN28" i="15"/>
  <c r="BV28" i="15"/>
  <c r="AU29" i="15" a="1"/>
  <c r="BA29" i="15" s="1"/>
  <c r="AU29" i="15"/>
  <c r="AV29" i="15"/>
  <c r="AY29" i="15"/>
  <c r="BB29" i="15"/>
  <c r="BC29" i="15"/>
  <c r="BD29" i="15"/>
  <c r="BG29" i="15"/>
  <c r="BJ29" i="15"/>
  <c r="BK29" i="15"/>
  <c r="BL29" i="15"/>
  <c r="BO29" i="15"/>
  <c r="BR29" i="15"/>
  <c r="BS29" i="15"/>
  <c r="BT29" i="15"/>
  <c r="BW29" i="15"/>
  <c r="AU30" i="15" a="1"/>
  <c r="AU30" i="15" s="1"/>
  <c r="AV30" i="15"/>
  <c r="AW30" i="15"/>
  <c r="AZ30" i="15"/>
  <c r="BB30" i="15"/>
  <c r="BD30" i="15"/>
  <c r="BE30" i="15"/>
  <c r="BH30" i="15"/>
  <c r="BJ30" i="15"/>
  <c r="BL30" i="15"/>
  <c r="BM30" i="15"/>
  <c r="BP30" i="15"/>
  <c r="BR30" i="15"/>
  <c r="BT30" i="15"/>
  <c r="BU30" i="15"/>
  <c r="BX30" i="15"/>
  <c r="AU31" i="15" a="1"/>
  <c r="AV31" i="15" s="1"/>
  <c r="AU31" i="15"/>
  <c r="AW31" i="15"/>
  <c r="AX31" i="15"/>
  <c r="AY31" i="15"/>
  <c r="BA31" i="15"/>
  <c r="BB31" i="15"/>
  <c r="BC31" i="15"/>
  <c r="BD31" i="15"/>
  <c r="BE31" i="15"/>
  <c r="BF31" i="15"/>
  <c r="BG31" i="15"/>
  <c r="BH31" i="15"/>
  <c r="BI31" i="15"/>
  <c r="BJ31" i="15"/>
  <c r="BK31" i="15"/>
  <c r="BL31" i="15"/>
  <c r="BM31" i="15"/>
  <c r="BN31" i="15"/>
  <c r="BO31" i="15"/>
  <c r="BP31" i="15"/>
  <c r="BQ31" i="15"/>
  <c r="BR31" i="15"/>
  <c r="BS31" i="15"/>
  <c r="BT31" i="15"/>
  <c r="BU31" i="15"/>
  <c r="BV31" i="15"/>
  <c r="BW31" i="15"/>
  <c r="BX31" i="15"/>
  <c r="AU32" i="15" a="1"/>
  <c r="AX32" i="15" s="1"/>
  <c r="AV32" i="15"/>
  <c r="AW32" i="15"/>
  <c r="BB32" i="15"/>
  <c r="BD32" i="15"/>
  <c r="BE32" i="15"/>
  <c r="BJ32" i="15"/>
  <c r="BL32" i="15"/>
  <c r="BM32" i="15"/>
  <c r="BR32" i="15"/>
  <c r="BT32" i="15"/>
  <c r="BU32" i="15"/>
  <c r="AU33" i="15" a="1"/>
  <c r="AY33" i="15" s="1"/>
  <c r="AW33" i="15"/>
  <c r="AX33" i="15"/>
  <c r="BB33" i="15"/>
  <c r="BE33" i="15"/>
  <c r="BF33" i="15"/>
  <c r="BJ33" i="15"/>
  <c r="BM33" i="15"/>
  <c r="BN33" i="15"/>
  <c r="BR33" i="15"/>
  <c r="BU33" i="15"/>
  <c r="BV33" i="15"/>
  <c r="AU34" i="15" a="1"/>
  <c r="AZ34" i="15" s="1"/>
  <c r="AU34" i="15"/>
  <c r="AV34" i="15"/>
  <c r="AX34" i="15"/>
  <c r="AY34" i="15"/>
  <c r="BB34" i="15"/>
  <c r="BC34" i="15"/>
  <c r="BD34" i="15"/>
  <c r="BF34" i="15"/>
  <c r="BG34" i="15"/>
  <c r="BJ34" i="15"/>
  <c r="BK34" i="15"/>
  <c r="BL34" i="15"/>
  <c r="BN34" i="15"/>
  <c r="BO34" i="15"/>
  <c r="BR34" i="15"/>
  <c r="BS34" i="15"/>
  <c r="BT34" i="15"/>
  <c r="BV34" i="15"/>
  <c r="BW34" i="15"/>
  <c r="AU35" i="15" a="1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BL35" i="15"/>
  <c r="BM35" i="15"/>
  <c r="BN35" i="15"/>
  <c r="BO35" i="15"/>
  <c r="BP35" i="15"/>
  <c r="BQ35" i="15"/>
  <c r="BR35" i="15"/>
  <c r="BS35" i="15"/>
  <c r="BT35" i="15"/>
  <c r="BU35" i="15"/>
  <c r="BV35" i="15"/>
  <c r="BW35" i="15"/>
  <c r="BX35" i="15"/>
  <c r="AU36" i="15" a="1"/>
  <c r="AU36" i="15" s="1"/>
  <c r="AZ36" i="15"/>
  <c r="BA36" i="15"/>
  <c r="BB36" i="15"/>
  <c r="BH36" i="15"/>
  <c r="BI36" i="15"/>
  <c r="BJ36" i="15"/>
  <c r="BP36" i="15"/>
  <c r="BQ36" i="15"/>
  <c r="BR36" i="15"/>
  <c r="BX36" i="15"/>
  <c r="AU37" i="15" a="1"/>
  <c r="BA37" i="15" s="1"/>
  <c r="BB37" i="15"/>
  <c r="BI37" i="15"/>
  <c r="BJ37" i="15"/>
  <c r="BQ37" i="15"/>
  <c r="AU38" i="15" a="1"/>
  <c r="AU38" i="15" s="1"/>
  <c r="BJ38" i="15"/>
  <c r="BK38" i="15"/>
  <c r="BR38" i="15"/>
  <c r="AU39" i="15" a="1"/>
  <c r="AW39" i="15" s="1"/>
  <c r="AU39" i="15"/>
  <c r="AV39" i="15"/>
  <c r="BB39" i="15"/>
  <c r="BC39" i="15"/>
  <c r="BD39" i="15"/>
  <c r="BJ39" i="15"/>
  <c r="BK39" i="15"/>
  <c r="BL39" i="15"/>
  <c r="BR39" i="15"/>
  <c r="BS39" i="15"/>
  <c r="BT39" i="15"/>
  <c r="AU40" i="15" a="1"/>
  <c r="AX40" i="15" s="1"/>
  <c r="AU40" i="15"/>
  <c r="AV40" i="15"/>
  <c r="AW40" i="15"/>
  <c r="BB40" i="15"/>
  <c r="BC40" i="15"/>
  <c r="BD40" i="15"/>
  <c r="BE40" i="15"/>
  <c r="BJ40" i="15"/>
  <c r="BK40" i="15"/>
  <c r="BL40" i="15"/>
  <c r="BM40" i="15"/>
  <c r="BR40" i="15"/>
  <c r="BS40" i="15"/>
  <c r="BT40" i="15"/>
  <c r="BU40" i="15"/>
  <c r="AU41" i="15" a="1"/>
  <c r="AY41" i="15" s="1"/>
  <c r="AW41" i="15"/>
  <c r="AX41" i="15"/>
  <c r="BB41" i="15"/>
  <c r="BE41" i="15"/>
  <c r="BF41" i="15"/>
  <c r="BJ41" i="15"/>
  <c r="BM41" i="15"/>
  <c r="BN41" i="15"/>
  <c r="BR41" i="15"/>
  <c r="BU41" i="15"/>
  <c r="BV41" i="15"/>
  <c r="AU42" i="15" a="1"/>
  <c r="AZ42" i="15" s="1"/>
  <c r="AU42" i="15"/>
  <c r="AW42" i="15"/>
  <c r="AX42" i="15"/>
  <c r="AY42" i="15"/>
  <c r="BB42" i="15"/>
  <c r="BC42" i="15"/>
  <c r="BD42" i="15"/>
  <c r="BE42" i="15"/>
  <c r="BF42" i="15"/>
  <c r="BG42" i="15"/>
  <c r="BJ42" i="15"/>
  <c r="BK42" i="15"/>
  <c r="BL42" i="15"/>
  <c r="BM42" i="15"/>
  <c r="BN42" i="15"/>
  <c r="BO42" i="15"/>
  <c r="BR42" i="15"/>
  <c r="BS42" i="15"/>
  <c r="BT42" i="15"/>
  <c r="BU42" i="15"/>
  <c r="BV42" i="15"/>
  <c r="BW42" i="15"/>
  <c r="AU43" i="15" a="1"/>
  <c r="BA43" i="15" s="1"/>
  <c r="AU43" i="15"/>
  <c r="AV43" i="15"/>
  <c r="AW43" i="15"/>
  <c r="AX43" i="15"/>
  <c r="AY43" i="15"/>
  <c r="AZ43" i="15"/>
  <c r="BB43" i="15"/>
  <c r="BC43" i="15"/>
  <c r="BD43" i="15"/>
  <c r="BE43" i="15"/>
  <c r="BF43" i="15"/>
  <c r="BG43" i="15"/>
  <c r="BH43" i="15"/>
  <c r="BJ43" i="15"/>
  <c r="BK43" i="15"/>
  <c r="BL43" i="15"/>
  <c r="BM43" i="15"/>
  <c r="BN43" i="15"/>
  <c r="BO43" i="15"/>
  <c r="BP43" i="15"/>
  <c r="BQ43" i="15"/>
  <c r="BR43" i="15"/>
  <c r="BS43" i="15"/>
  <c r="BT43" i="15"/>
  <c r="BU43" i="15"/>
  <c r="BV43" i="15"/>
  <c r="BW43" i="15"/>
  <c r="BX43" i="15"/>
  <c r="AU44" i="15" a="1"/>
  <c r="AU44" i="15" s="1"/>
  <c r="AZ44" i="15"/>
  <c r="BA44" i="15"/>
  <c r="BB44" i="15"/>
  <c r="BH44" i="15"/>
  <c r="BI44" i="15"/>
  <c r="BJ44" i="15"/>
  <c r="BP44" i="15"/>
  <c r="BQ44" i="15"/>
  <c r="BR44" i="15"/>
  <c r="BX44" i="15"/>
  <c r="AU45" i="15" a="1"/>
  <c r="BA45" i="15"/>
  <c r="BB45" i="15"/>
  <c r="BI45" i="15"/>
  <c r="BJ45" i="15"/>
  <c r="BQ45" i="15"/>
  <c r="BR45" i="15"/>
  <c r="AU46" i="15" a="1"/>
  <c r="AU47" i="15" a="1"/>
  <c r="AW47" i="15" s="1"/>
  <c r="AU47" i="15"/>
  <c r="AV47" i="15"/>
  <c r="BB47" i="15"/>
  <c r="BC47" i="15"/>
  <c r="BD47" i="15"/>
  <c r="BJ47" i="15"/>
  <c r="BK47" i="15"/>
  <c r="BL47" i="15"/>
  <c r="BR47" i="15"/>
  <c r="BS47" i="15"/>
  <c r="BT47" i="15"/>
  <c r="AU48" i="15" a="1"/>
  <c r="AX48" i="15" s="1"/>
  <c r="AU48" i="15"/>
  <c r="AV48" i="15"/>
  <c r="AW48" i="15"/>
  <c r="BB48" i="15"/>
  <c r="BC48" i="15"/>
  <c r="BD48" i="15"/>
  <c r="BE48" i="15"/>
  <c r="BJ48" i="15"/>
  <c r="BK48" i="15"/>
  <c r="BL48" i="15"/>
  <c r="BM48" i="15"/>
  <c r="BR48" i="15"/>
  <c r="BS48" i="15"/>
  <c r="BT48" i="15"/>
  <c r="BU48" i="15"/>
  <c r="AU49" i="15" a="1"/>
  <c r="AY49" i="15" s="1"/>
  <c r="AW49" i="15"/>
  <c r="AX49" i="15"/>
  <c r="BB49" i="15"/>
  <c r="BE49" i="15"/>
  <c r="BF49" i="15"/>
  <c r="BJ49" i="15"/>
  <c r="BM49" i="15"/>
  <c r="BN49" i="15"/>
  <c r="BR49" i="15"/>
  <c r="BU49" i="15"/>
  <c r="BV49" i="15"/>
  <c r="AU50" i="15" a="1"/>
  <c r="AZ50" i="15" s="1"/>
  <c r="AX50" i="15"/>
  <c r="AY50" i="15"/>
  <c r="BB50" i="15"/>
  <c r="BF50" i="15"/>
  <c r="BG50" i="15"/>
  <c r="BJ50" i="15"/>
  <c r="BN50" i="15"/>
  <c r="BO50" i="15"/>
  <c r="BR50" i="15"/>
  <c r="BV50" i="15"/>
  <c r="BW50" i="15"/>
  <c r="AU51" i="15" a="1"/>
  <c r="BA51" i="15" s="1"/>
  <c r="AU51" i="15"/>
  <c r="AV51" i="15"/>
  <c r="AY51" i="15"/>
  <c r="AZ51" i="15"/>
  <c r="BB51" i="15"/>
  <c r="BC51" i="15"/>
  <c r="BD51" i="15"/>
  <c r="BG51" i="15"/>
  <c r="BH51" i="15"/>
  <c r="BJ51" i="15"/>
  <c r="BK51" i="15"/>
  <c r="BL51" i="15"/>
  <c r="BO51" i="15"/>
  <c r="BP51" i="15"/>
  <c r="BR51" i="15"/>
  <c r="BS51" i="15"/>
  <c r="BT51" i="15"/>
  <c r="BV51" i="15"/>
  <c r="BW51" i="15"/>
  <c r="BX51" i="15"/>
  <c r="AU52" i="15" a="1"/>
  <c r="AU52" i="15" s="1"/>
  <c r="AV52" i="15"/>
  <c r="AW52" i="15"/>
  <c r="AZ52" i="15"/>
  <c r="BA52" i="15"/>
  <c r="BB52" i="15"/>
  <c r="BD52" i="15"/>
  <c r="BE52" i="15"/>
  <c r="BH52" i="15"/>
  <c r="BI52" i="15"/>
  <c r="BJ52" i="15"/>
  <c r="BL52" i="15"/>
  <c r="BM52" i="15"/>
  <c r="BP52" i="15"/>
  <c r="BQ52" i="15"/>
  <c r="BR52" i="15"/>
  <c r="BT52" i="15"/>
  <c r="BU52" i="15"/>
  <c r="BX52" i="15"/>
  <c r="AU53" i="15" a="1"/>
  <c r="AU53" i="15"/>
  <c r="AW53" i="15"/>
  <c r="AX53" i="15"/>
  <c r="BA53" i="15"/>
  <c r="BC53" i="15"/>
  <c r="BF53" i="15"/>
  <c r="BI53" i="15"/>
  <c r="BJ53" i="15"/>
  <c r="BK53" i="15"/>
  <c r="BM53" i="15"/>
  <c r="BQ53" i="15"/>
  <c r="BS53" i="15"/>
  <c r="BU53" i="15"/>
  <c r="BV53" i="15"/>
  <c r="AU54" i="15" a="1"/>
  <c r="BF54" i="15" s="1"/>
  <c r="AU54" i="15"/>
  <c r="BD54" i="15"/>
  <c r="BG54" i="15"/>
  <c r="BS54" i="15"/>
  <c r="AU55" i="15" a="1"/>
  <c r="BA55" i="15" s="1"/>
  <c r="AU55" i="15"/>
  <c r="AV55" i="15"/>
  <c r="AW55" i="15"/>
  <c r="AX55" i="15"/>
  <c r="AY55" i="15"/>
  <c r="AZ55" i="15"/>
  <c r="BB55" i="15"/>
  <c r="BC55" i="15"/>
  <c r="BD55" i="15"/>
  <c r="BE55" i="15"/>
  <c r="BF55" i="15"/>
  <c r="BG55" i="15"/>
  <c r="BH55" i="15"/>
  <c r="BJ55" i="15"/>
  <c r="BK55" i="15"/>
  <c r="BL55" i="15"/>
  <c r="BM55" i="15"/>
  <c r="BN55" i="15"/>
  <c r="BO55" i="15"/>
  <c r="BP55" i="15"/>
  <c r="BR55" i="15"/>
  <c r="BS55" i="15"/>
  <c r="BT55" i="15"/>
  <c r="BU55" i="15"/>
  <c r="BV55" i="15"/>
  <c r="BW55" i="15"/>
  <c r="BX55" i="15"/>
  <c r="AU56" i="15" a="1"/>
  <c r="AZ56" i="15" s="1"/>
  <c r="BJ56" i="15"/>
  <c r="BQ56" i="15"/>
  <c r="AU57" i="15" a="1"/>
  <c r="BC57" i="15" s="1"/>
  <c r="AU57" i="15"/>
  <c r="BA57" i="15"/>
  <c r="BB57" i="15"/>
  <c r="BI57" i="15"/>
  <c r="BK57" i="15"/>
  <c r="BQ57" i="15"/>
  <c r="BR57" i="15"/>
  <c r="BS57" i="15"/>
  <c r="AU58" i="15" a="1"/>
  <c r="AU59" i="15" a="1"/>
  <c r="AX59" i="15" s="1"/>
  <c r="AU59" i="15"/>
  <c r="AV59" i="15"/>
  <c r="AW59" i="15"/>
  <c r="BB59" i="15"/>
  <c r="BC59" i="15"/>
  <c r="BD59" i="15"/>
  <c r="BE59" i="15"/>
  <c r="BJ59" i="15"/>
  <c r="BK59" i="15"/>
  <c r="BL59" i="15"/>
  <c r="BM59" i="15"/>
  <c r="BR59" i="15"/>
  <c r="BS59" i="15"/>
  <c r="BT59" i="15"/>
  <c r="BU59" i="15"/>
  <c r="AU60" i="15" a="1"/>
  <c r="AY60" i="15" s="1"/>
  <c r="AU60" i="15"/>
  <c r="AV60" i="15"/>
  <c r="AW60" i="15"/>
  <c r="AX60" i="15"/>
  <c r="AZ60" i="15"/>
  <c r="BB60" i="15"/>
  <c r="BC60" i="15"/>
  <c r="BD60" i="15"/>
  <c r="BE60" i="15"/>
  <c r="BF60" i="15"/>
  <c r="BH60" i="15"/>
  <c r="BJ60" i="15"/>
  <c r="BK60" i="15"/>
  <c r="BL60" i="15"/>
  <c r="BM60" i="15"/>
  <c r="BN60" i="15"/>
  <c r="BP60" i="15"/>
  <c r="BR60" i="15"/>
  <c r="BS60" i="15"/>
  <c r="BT60" i="15"/>
  <c r="BU60" i="15"/>
  <c r="BV60" i="15"/>
  <c r="BX60" i="15"/>
  <c r="AU61" i="15" a="1"/>
  <c r="AZ61" i="15" s="1"/>
  <c r="AU61" i="15"/>
  <c r="AV61" i="15"/>
  <c r="AW61" i="15"/>
  <c r="AX61" i="15"/>
  <c r="AY61" i="15"/>
  <c r="BA61" i="15"/>
  <c r="BB61" i="15"/>
  <c r="BC61" i="15"/>
  <c r="BD61" i="15"/>
  <c r="BE61" i="15"/>
  <c r="BF61" i="15"/>
  <c r="BG61" i="15"/>
  <c r="BI61" i="15"/>
  <c r="BJ61" i="15"/>
  <c r="BK61" i="15"/>
  <c r="BL61" i="15"/>
  <c r="BM61" i="15"/>
  <c r="BN61" i="15"/>
  <c r="BO61" i="15"/>
  <c r="BQ61" i="15"/>
  <c r="BR61" i="15"/>
  <c r="BS61" i="15"/>
  <c r="BT61" i="15"/>
  <c r="BU61" i="15"/>
  <c r="BV61" i="15"/>
  <c r="BW61" i="15"/>
  <c r="AU62" i="15" a="1"/>
  <c r="BA62" i="15" s="1"/>
  <c r="AW62" i="15"/>
  <c r="AX62" i="15"/>
  <c r="AY62" i="15"/>
  <c r="AZ62" i="15"/>
  <c r="BB62" i="15"/>
  <c r="BE62" i="15"/>
  <c r="BF62" i="15"/>
  <c r="BG62" i="15"/>
  <c r="BH62" i="15"/>
  <c r="BJ62" i="15"/>
  <c r="BM62" i="15"/>
  <c r="BN62" i="15"/>
  <c r="BO62" i="15"/>
  <c r="BP62" i="15"/>
  <c r="BR62" i="15"/>
  <c r="BU62" i="15"/>
  <c r="BV62" i="15"/>
  <c r="BW62" i="15"/>
  <c r="BX62" i="15"/>
  <c r="AU63" i="15" a="1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BL63" i="15"/>
  <c r="BM63" i="15"/>
  <c r="BN63" i="15"/>
  <c r="BO63" i="15"/>
  <c r="BP63" i="15"/>
  <c r="BQ63" i="15"/>
  <c r="BR63" i="15"/>
  <c r="BS63" i="15"/>
  <c r="BT63" i="15"/>
  <c r="BU63" i="15"/>
  <c r="BV63" i="15"/>
  <c r="BW63" i="15"/>
  <c r="BX63" i="15"/>
  <c r="AU64" i="15" a="1"/>
  <c r="AY64" i="15" s="1"/>
  <c r="BH64" i="15"/>
  <c r="BJ64" i="15"/>
  <c r="BX64" i="15"/>
  <c r="AU65" i="15" a="1"/>
  <c r="AU65" i="15"/>
  <c r="BA65" i="15"/>
  <c r="BH65" i="15"/>
  <c r="BI65" i="15"/>
  <c r="BJ65" i="15"/>
  <c r="BK65" i="15"/>
  <c r="BQ65" i="15"/>
  <c r="BX65" i="15"/>
  <c r="AU66" i="15" a="1"/>
  <c r="AV66" i="15"/>
  <c r="BJ66" i="15"/>
  <c r="BL66" i="15"/>
  <c r="AU67" i="15" a="1"/>
  <c r="AV67" i="15" s="1"/>
  <c r="AU67" i="15"/>
  <c r="AW67" i="15"/>
  <c r="BE67" i="15"/>
  <c r="BG67" i="15"/>
  <c r="BK67" i="15"/>
  <c r="BS67" i="15"/>
  <c r="BT67" i="15"/>
  <c r="BW67" i="15"/>
  <c r="AU68" i="15" a="1"/>
  <c r="AY68" i="15" s="1"/>
  <c r="AU68" i="15"/>
  <c r="AV68" i="15"/>
  <c r="AW68" i="15"/>
  <c r="AX68" i="15"/>
  <c r="AZ68" i="15"/>
  <c r="BB68" i="15"/>
  <c r="BC68" i="15"/>
  <c r="BD68" i="15"/>
  <c r="BE68" i="15"/>
  <c r="BF68" i="15"/>
  <c r="BH68" i="15"/>
  <c r="BJ68" i="15"/>
  <c r="BK68" i="15"/>
  <c r="BL68" i="15"/>
  <c r="BM68" i="15"/>
  <c r="BN68" i="15"/>
  <c r="BP68" i="15"/>
  <c r="BR68" i="15"/>
  <c r="BS68" i="15"/>
  <c r="BT68" i="15"/>
  <c r="BU68" i="15"/>
  <c r="BV68" i="15"/>
  <c r="BX68" i="15"/>
  <c r="AU69" i="15" a="1"/>
  <c r="AZ69" i="15" s="1"/>
  <c r="AU69" i="15"/>
  <c r="AV69" i="15"/>
  <c r="AW69" i="15"/>
  <c r="AX69" i="15"/>
  <c r="AY69" i="15"/>
  <c r="BA69" i="15"/>
  <c r="BB69" i="15"/>
  <c r="BC69" i="15"/>
  <c r="BD69" i="15"/>
  <c r="BE69" i="15"/>
  <c r="BF69" i="15"/>
  <c r="BG69" i="15"/>
  <c r="BI69" i="15"/>
  <c r="BJ69" i="15"/>
  <c r="BK69" i="15"/>
  <c r="BL69" i="15"/>
  <c r="BM69" i="15"/>
  <c r="BN69" i="15"/>
  <c r="BO69" i="15"/>
  <c r="BQ69" i="15"/>
  <c r="BR69" i="15"/>
  <c r="BS69" i="15"/>
  <c r="BT69" i="15"/>
  <c r="BU69" i="15"/>
  <c r="BV69" i="15"/>
  <c r="BW69" i="15"/>
  <c r="AU70" i="15" a="1"/>
  <c r="AX70" i="15" s="1"/>
  <c r="AV70" i="15"/>
  <c r="AW70" i="15"/>
  <c r="AY70" i="15"/>
  <c r="BB70" i="15"/>
  <c r="BE70" i="15"/>
  <c r="BF70" i="15"/>
  <c r="BG70" i="15"/>
  <c r="BJ70" i="15"/>
  <c r="BM70" i="15"/>
  <c r="BO70" i="15"/>
  <c r="BP70" i="15"/>
  <c r="BR70" i="15"/>
  <c r="BU70" i="15"/>
  <c r="BW70" i="15"/>
  <c r="AU71" i="15" a="1"/>
  <c r="AV71" i="15" s="1"/>
  <c r="AU71" i="15"/>
  <c r="AW71" i="15"/>
  <c r="AX71" i="15"/>
  <c r="AY71" i="15"/>
  <c r="AZ71" i="15"/>
  <c r="BA71" i="15"/>
  <c r="BB71" i="15"/>
  <c r="BC71" i="15"/>
  <c r="BE71" i="15"/>
  <c r="BF71" i="15"/>
  <c r="BG71" i="15"/>
  <c r="BH71" i="15"/>
  <c r="BI71" i="15"/>
  <c r="BJ71" i="15"/>
  <c r="BK71" i="15"/>
  <c r="BM71" i="15"/>
  <c r="BN71" i="15"/>
  <c r="BO71" i="15"/>
  <c r="BP71" i="15"/>
  <c r="BQ71" i="15"/>
  <c r="BR71" i="15"/>
  <c r="BS71" i="15"/>
  <c r="BU71" i="15"/>
  <c r="BV71" i="15"/>
  <c r="BW71" i="15"/>
  <c r="BX71" i="15"/>
  <c r="AU72" i="15" a="1"/>
  <c r="AV72" i="15"/>
  <c r="AY72" i="15"/>
  <c r="BB72" i="15"/>
  <c r="BD72" i="15"/>
  <c r="BF72" i="15"/>
  <c r="BG72" i="15"/>
  <c r="BI72" i="15"/>
  <c r="BN72" i="15"/>
  <c r="BO72" i="15"/>
  <c r="BP72" i="15"/>
  <c r="BQ72" i="15"/>
  <c r="BT72" i="15"/>
  <c r="BX72" i="15"/>
  <c r="AU73" i="15" a="1"/>
  <c r="BE73" i="15" s="1"/>
  <c r="AW73" i="15"/>
  <c r="BC73" i="15"/>
  <c r="AU74" i="15" a="1"/>
  <c r="BD74" i="15" s="1"/>
  <c r="AU74" i="15"/>
  <c r="AX74" i="15"/>
  <c r="BS74" i="15"/>
  <c r="AU75" i="15" a="1"/>
  <c r="AW75" i="15" s="1"/>
  <c r="AU75" i="15"/>
  <c r="AV75" i="15"/>
  <c r="AY75" i="15"/>
  <c r="BB75" i="15"/>
  <c r="BD75" i="15"/>
  <c r="BE75" i="15"/>
  <c r="BG75" i="15"/>
  <c r="BJ75" i="15"/>
  <c r="BL75" i="15"/>
  <c r="BO75" i="15"/>
  <c r="BQ75" i="15"/>
  <c r="BR75" i="15"/>
  <c r="BT75" i="15"/>
  <c r="BW75" i="15"/>
  <c r="AU76" i="15" a="1"/>
  <c r="AU76" i="15"/>
  <c r="AV76" i="15"/>
  <c r="AW76" i="15"/>
  <c r="AX76" i="15"/>
  <c r="AZ76" i="15"/>
  <c r="BC76" i="15"/>
  <c r="BD76" i="15"/>
  <c r="BE76" i="15"/>
  <c r="BF76" i="15"/>
  <c r="BH76" i="15"/>
  <c r="BJ76" i="15"/>
  <c r="BK76" i="15"/>
  <c r="BM76" i="15"/>
  <c r="BN76" i="15"/>
  <c r="BP76" i="15"/>
  <c r="BR76" i="15"/>
  <c r="BS76" i="15"/>
  <c r="BT76" i="15"/>
  <c r="BU76" i="15"/>
  <c r="BX76" i="15"/>
  <c r="AU77" i="15" a="1"/>
  <c r="AZ77" i="15" s="1"/>
  <c r="AU77" i="15"/>
  <c r="AV77" i="15"/>
  <c r="AW77" i="15"/>
  <c r="AX77" i="15"/>
  <c r="AY77" i="15"/>
  <c r="BA77" i="15"/>
  <c r="BB77" i="15"/>
  <c r="BC77" i="15"/>
  <c r="BD77" i="15"/>
  <c r="BE77" i="15"/>
  <c r="BF77" i="15"/>
  <c r="BG77" i="15"/>
  <c r="BI77" i="15"/>
  <c r="BJ77" i="15"/>
  <c r="BK77" i="15"/>
  <c r="BL77" i="15"/>
  <c r="BM77" i="15"/>
  <c r="BN77" i="15"/>
  <c r="BO77" i="15"/>
  <c r="BQ77" i="15"/>
  <c r="BR77" i="15"/>
  <c r="BS77" i="15"/>
  <c r="BT77" i="15"/>
  <c r="BU77" i="15"/>
  <c r="BV77" i="15"/>
  <c r="BW77" i="15"/>
  <c r="BX77" i="15"/>
  <c r="AU78" i="15" a="1"/>
  <c r="AV78" i="15" s="1"/>
  <c r="AU78" i="15"/>
  <c r="AZ78" i="15"/>
  <c r="BA78" i="15"/>
  <c r="BB78" i="15"/>
  <c r="BC78" i="15"/>
  <c r="BH78" i="15"/>
  <c r="BI78" i="15"/>
  <c r="BJ78" i="15"/>
  <c r="BK78" i="15"/>
  <c r="BP78" i="15"/>
  <c r="BQ78" i="15"/>
  <c r="BR78" i="15"/>
  <c r="BS78" i="15"/>
  <c r="BX78" i="15"/>
  <c r="AU79" i="15" a="1"/>
  <c r="BA79" i="15" s="1"/>
  <c r="AU79" i="15"/>
  <c r="AV79" i="15"/>
  <c r="BJ79" i="15"/>
  <c r="BK79" i="15"/>
  <c r="BL79" i="15"/>
  <c r="AU80" i="15" a="1"/>
  <c r="AU80" i="15"/>
  <c r="AV80" i="15"/>
  <c r="AW80" i="15"/>
  <c r="BB80" i="15"/>
  <c r="BJ80" i="15"/>
  <c r="BK80" i="15"/>
  <c r="BL80" i="15"/>
  <c r="BM80" i="15"/>
  <c r="BR80" i="15"/>
  <c r="AU81" i="15" a="1"/>
  <c r="AY81" i="15" s="1"/>
  <c r="AU81" i="15"/>
  <c r="AV81" i="15"/>
  <c r="AW81" i="15"/>
  <c r="AX81" i="15"/>
  <c r="BB81" i="15"/>
  <c r="BC81" i="15"/>
  <c r="BD81" i="15"/>
  <c r="BE81" i="15"/>
  <c r="BF81" i="15"/>
  <c r="BJ81" i="15"/>
  <c r="BK81" i="15"/>
  <c r="BL81" i="15"/>
  <c r="BM81" i="15"/>
  <c r="BN81" i="15"/>
  <c r="BR81" i="15"/>
  <c r="BS81" i="15"/>
  <c r="BT81" i="15"/>
  <c r="BU81" i="15"/>
  <c r="BV81" i="15"/>
  <c r="AU82" i="15" a="1"/>
  <c r="AZ82" i="15" s="1"/>
  <c r="AU82" i="15"/>
  <c r="AV82" i="15"/>
  <c r="AW82" i="15"/>
  <c r="AX82" i="15"/>
  <c r="AY82" i="15"/>
  <c r="BA82" i="15"/>
  <c r="BB82" i="15"/>
  <c r="BC82" i="15"/>
  <c r="BD82" i="15"/>
  <c r="BE82" i="15"/>
  <c r="BF82" i="15"/>
  <c r="BG82" i="15"/>
  <c r="BI82" i="15"/>
  <c r="BJ82" i="15"/>
  <c r="BK82" i="15"/>
  <c r="BL82" i="15"/>
  <c r="BM82" i="15"/>
  <c r="BN82" i="15"/>
  <c r="BO82" i="15"/>
  <c r="BQ82" i="15"/>
  <c r="BR82" i="15"/>
  <c r="BS82" i="15"/>
  <c r="BT82" i="15"/>
  <c r="BU82" i="15"/>
  <c r="BV82" i="15"/>
  <c r="BW82" i="15"/>
  <c r="AU83" i="15" a="1"/>
  <c r="BA83" i="15" s="1"/>
  <c r="AW83" i="15"/>
  <c r="AX83" i="15"/>
  <c r="AY83" i="15"/>
  <c r="AZ83" i="15"/>
  <c r="BB83" i="15"/>
  <c r="BE83" i="15"/>
  <c r="BF83" i="15"/>
  <c r="BG83" i="15"/>
  <c r="BH83" i="15"/>
  <c r="BJ83" i="15"/>
  <c r="BM83" i="15"/>
  <c r="BN83" i="15"/>
  <c r="BO83" i="15"/>
  <c r="BP83" i="15"/>
  <c r="BR83" i="15"/>
  <c r="BU83" i="15"/>
  <c r="BV83" i="15"/>
  <c r="BW83" i="15"/>
  <c r="BX83" i="15"/>
  <c r="AU84" i="15" a="1"/>
  <c r="AU84" i="15"/>
  <c r="AV84" i="15"/>
  <c r="AW84" i="15"/>
  <c r="AX84" i="15"/>
  <c r="AY84" i="15"/>
  <c r="AZ84" i="15"/>
  <c r="BA84" i="15"/>
  <c r="BB84" i="15"/>
  <c r="BC84" i="15"/>
  <c r="BD84" i="15"/>
  <c r="BE84" i="15"/>
  <c r="BF84" i="15"/>
  <c r="BG84" i="15"/>
  <c r="BH84" i="15"/>
  <c r="BI84" i="15"/>
  <c r="BJ84" i="15"/>
  <c r="BK84" i="15"/>
  <c r="BL84" i="15"/>
  <c r="BM84" i="15"/>
  <c r="BN84" i="15"/>
  <c r="BO84" i="15"/>
  <c r="BP84" i="15"/>
  <c r="BQ84" i="15"/>
  <c r="BR84" i="15"/>
  <c r="BS84" i="15"/>
  <c r="BT84" i="15"/>
  <c r="BU84" i="15"/>
  <c r="BV84" i="15"/>
  <c r="BW84" i="15"/>
  <c r="BX84" i="15"/>
  <c r="AU85" i="15" a="1"/>
  <c r="BB85" i="15" s="1"/>
  <c r="AV85" i="15"/>
  <c r="BI85" i="15"/>
  <c r="BW85" i="15"/>
  <c r="AU86" i="15" a="1"/>
  <c r="AU86" i="15" s="1"/>
  <c r="AZ86" i="15"/>
  <c r="BA86" i="15"/>
  <c r="BB86" i="15"/>
  <c r="BE86" i="15"/>
  <c r="BJ86" i="15"/>
  <c r="BK86" i="15"/>
  <c r="BM86" i="15"/>
  <c r="BP86" i="15"/>
  <c r="BU86" i="15"/>
  <c r="BW86" i="15"/>
  <c r="BX86" i="15"/>
  <c r="AU87" i="15" a="1"/>
  <c r="AU87" i="15"/>
  <c r="BA87" i="15"/>
  <c r="BB87" i="15"/>
  <c r="BC87" i="15"/>
  <c r="BD87" i="15"/>
  <c r="BF87" i="15"/>
  <c r="BK87" i="15"/>
  <c r="BL87" i="15"/>
  <c r="BN87" i="15"/>
  <c r="BP87" i="15"/>
  <c r="BQ87" i="15"/>
  <c r="BV87" i="15"/>
  <c r="BX87" i="15"/>
  <c r="AU88" i="15" a="1"/>
  <c r="BA88" i="15" s="1"/>
  <c r="AU89" i="15" a="1"/>
  <c r="AV89" i="15" s="1"/>
  <c r="AU89" i="15"/>
  <c r="BE89" i="15"/>
  <c r="BP89" i="15"/>
  <c r="AU90" i="15" a="1"/>
  <c r="AZ90" i="15" s="1"/>
  <c r="AU90" i="15"/>
  <c r="AV90" i="15"/>
  <c r="AW90" i="15"/>
  <c r="AX90" i="15"/>
  <c r="AY90" i="15"/>
  <c r="BA90" i="15"/>
  <c r="BB90" i="15"/>
  <c r="BC90" i="15"/>
  <c r="BD90" i="15"/>
  <c r="BE90" i="15"/>
  <c r="BF90" i="15"/>
  <c r="BG90" i="15"/>
  <c r="BI90" i="15"/>
  <c r="BJ90" i="15"/>
  <c r="BK90" i="15"/>
  <c r="BL90" i="15"/>
  <c r="BM90" i="15"/>
  <c r="BN90" i="15"/>
  <c r="BO90" i="15"/>
  <c r="BQ90" i="15"/>
  <c r="BR90" i="15"/>
  <c r="BS90" i="15"/>
  <c r="BT90" i="15"/>
  <c r="BU90" i="15"/>
  <c r="BV90" i="15"/>
  <c r="BW90" i="15"/>
  <c r="AU91" i="15" a="1"/>
  <c r="AV91" i="15" s="1"/>
  <c r="AZ91" i="15"/>
  <c r="BB91" i="15"/>
  <c r="BE91" i="15"/>
  <c r="BL91" i="15"/>
  <c r="BM91" i="15"/>
  <c r="BO91" i="15"/>
  <c r="BV91" i="15"/>
  <c r="BW91" i="15"/>
  <c r="AU92" i="15" a="1"/>
  <c r="AU92" i="15"/>
  <c r="AV92" i="15"/>
  <c r="AW92" i="15"/>
  <c r="AX92" i="15"/>
  <c r="AY92" i="15"/>
  <c r="AZ92" i="15"/>
  <c r="BA92" i="15"/>
  <c r="BB92" i="15"/>
  <c r="BC92" i="15"/>
  <c r="BD92" i="15"/>
  <c r="BE92" i="15"/>
  <c r="BF92" i="15"/>
  <c r="BG92" i="15"/>
  <c r="BH92" i="15"/>
  <c r="BI92" i="15"/>
  <c r="BJ92" i="15"/>
  <c r="BK92" i="15"/>
  <c r="BL92" i="15"/>
  <c r="BM92" i="15"/>
  <c r="BN92" i="15"/>
  <c r="BO92" i="15"/>
  <c r="BP92" i="15"/>
  <c r="BQ92" i="15"/>
  <c r="BR92" i="15"/>
  <c r="BS92" i="15"/>
  <c r="BT92" i="15"/>
  <c r="BU92" i="15"/>
  <c r="BV92" i="15"/>
  <c r="BW92" i="15"/>
  <c r="BX92" i="15"/>
  <c r="AU93" i="15" a="1"/>
  <c r="AV93" i="15"/>
  <c r="BA93" i="15"/>
  <c r="BB93" i="15"/>
  <c r="BD93" i="15"/>
  <c r="BF93" i="15"/>
  <c r="BG93" i="15"/>
  <c r="BL93" i="15"/>
  <c r="BN93" i="15"/>
  <c r="BO93" i="15"/>
  <c r="BP93" i="15"/>
  <c r="BQ93" i="15"/>
  <c r="BW93" i="15"/>
  <c r="BX93" i="15"/>
  <c r="AU94" i="15" a="1"/>
  <c r="AU94" i="15" s="1"/>
  <c r="AU95" i="15" a="1"/>
  <c r="AZ95" i="15" s="1"/>
  <c r="AU95" i="15"/>
  <c r="BF95" i="15"/>
  <c r="BQ95" i="15"/>
  <c r="AU96" i="15" a="1"/>
  <c r="AW96" i="15" s="1"/>
  <c r="AU96" i="15"/>
  <c r="AV96" i="15"/>
  <c r="BD96" i="15"/>
  <c r="BE96" i="15"/>
  <c r="BG96" i="15"/>
  <c r="BO96" i="15"/>
  <c r="BQ96" i="15"/>
  <c r="BR96" i="15"/>
  <c r="AU97" i="15" a="1"/>
  <c r="AU97" i="15" s="1"/>
  <c r="AV97" i="15"/>
  <c r="AW97" i="15"/>
  <c r="BD97" i="15"/>
  <c r="BF97" i="15"/>
  <c r="BH97" i="15"/>
  <c r="BM97" i="15"/>
  <c r="BP97" i="15"/>
  <c r="BQ97" i="15"/>
  <c r="BV97" i="15"/>
  <c r="AU98" i="15" a="1"/>
  <c r="BB98" i="15" s="1"/>
  <c r="AU98" i="15"/>
  <c r="BD98" i="15"/>
  <c r="BM98" i="15"/>
  <c r="BV98" i="15"/>
  <c r="AU99" i="15" a="1"/>
  <c r="AU99" i="15" s="1"/>
  <c r="AW99" i="15"/>
  <c r="AY99" i="15"/>
  <c r="AZ99" i="15"/>
  <c r="BC99" i="15"/>
  <c r="BF99" i="15"/>
  <c r="BH99" i="15"/>
  <c r="BJ99" i="15"/>
  <c r="BL99" i="15"/>
  <c r="BO99" i="15"/>
  <c r="BR99" i="15"/>
  <c r="BS99" i="15"/>
  <c r="BU99" i="15"/>
  <c r="BX99" i="15"/>
  <c r="AU100" i="15" a="1"/>
  <c r="AU100" i="15"/>
  <c r="AV100" i="15"/>
  <c r="AW100" i="15"/>
  <c r="AX100" i="15"/>
  <c r="AY100" i="15"/>
  <c r="AZ100" i="15"/>
  <c r="BA100" i="15"/>
  <c r="BB100" i="15"/>
  <c r="BC100" i="15"/>
  <c r="BD100" i="15"/>
  <c r="BE100" i="15"/>
  <c r="BF100" i="15"/>
  <c r="BG100" i="15"/>
  <c r="BH100" i="15"/>
  <c r="BI100" i="15"/>
  <c r="BJ100" i="15"/>
  <c r="BK100" i="15"/>
  <c r="BL100" i="15"/>
  <c r="BM100" i="15"/>
  <c r="BN100" i="15"/>
  <c r="BO100" i="15"/>
  <c r="BP100" i="15"/>
  <c r="BQ100" i="15"/>
  <c r="BR100" i="15"/>
  <c r="BS100" i="15"/>
  <c r="BT100" i="15"/>
  <c r="BU100" i="15"/>
  <c r="BV100" i="15"/>
  <c r="BW100" i="15"/>
  <c r="BX100" i="15"/>
  <c r="AU101" i="15" a="1"/>
  <c r="AY101" i="15" s="1"/>
  <c r="AV101" i="15"/>
  <c r="AW101" i="15"/>
  <c r="BB101" i="15"/>
  <c r="BD101" i="15"/>
  <c r="BE101" i="15"/>
  <c r="BJ101" i="15"/>
  <c r="BL101" i="15"/>
  <c r="BM101" i="15"/>
  <c r="BR101" i="15"/>
  <c r="BT101" i="15"/>
  <c r="BU101" i="15"/>
  <c r="AU102" i="15" a="1"/>
  <c r="AZ102" i="15" s="1"/>
  <c r="AW102" i="15"/>
  <c r="AX102" i="15"/>
  <c r="BB102" i="15"/>
  <c r="BE102" i="15"/>
  <c r="BF102" i="15"/>
  <c r="BJ102" i="15"/>
  <c r="BM102" i="15"/>
  <c r="BN102" i="15"/>
  <c r="BR102" i="15"/>
  <c r="BU102" i="15"/>
  <c r="BV102" i="15"/>
  <c r="AU103" i="15" a="1"/>
  <c r="BA103" i="15" s="1"/>
  <c r="AU103" i="15"/>
  <c r="AX103" i="15"/>
  <c r="AY103" i="15"/>
  <c r="BB103" i="15"/>
  <c r="BC103" i="15"/>
  <c r="BF103" i="15"/>
  <c r="BG103" i="15"/>
  <c r="BJ103" i="15"/>
  <c r="BK103" i="15"/>
  <c r="BN103" i="15"/>
  <c r="BO103" i="15"/>
  <c r="BR103" i="15"/>
  <c r="BS103" i="15"/>
  <c r="BV103" i="15"/>
  <c r="BW103" i="15"/>
  <c r="AU104" i="15" a="1"/>
  <c r="AW104" i="15" s="1"/>
  <c r="AU104" i="15"/>
  <c r="AV104" i="15"/>
  <c r="AY104" i="15"/>
  <c r="AZ104" i="15"/>
  <c r="BB104" i="15"/>
  <c r="BC104" i="15"/>
  <c r="BD104" i="15"/>
  <c r="BG104" i="15"/>
  <c r="BH104" i="15"/>
  <c r="BJ104" i="15"/>
  <c r="BK104" i="15"/>
  <c r="BL104" i="15"/>
  <c r="BO104" i="15"/>
  <c r="BP104" i="15"/>
  <c r="BR104" i="15"/>
  <c r="BS104" i="15"/>
  <c r="BT104" i="15"/>
  <c r="BW104" i="15"/>
  <c r="BX104" i="15"/>
  <c r="AU105" i="15" a="1"/>
  <c r="AU105" i="15" s="1"/>
  <c r="AV105" i="15"/>
  <c r="AW105" i="15"/>
  <c r="AZ105" i="15"/>
  <c r="BA105" i="15"/>
  <c r="BB105" i="15"/>
  <c r="BD105" i="15"/>
  <c r="BE105" i="15"/>
  <c r="BH105" i="15"/>
  <c r="BI105" i="15"/>
  <c r="BJ105" i="15"/>
  <c r="BL105" i="15"/>
  <c r="BM105" i="15"/>
  <c r="BP105" i="15"/>
  <c r="BQ105" i="15"/>
  <c r="BR105" i="15"/>
  <c r="BT105" i="15"/>
  <c r="BU105" i="15"/>
  <c r="BX105" i="15"/>
  <c r="AU106" i="15" a="1"/>
  <c r="AV106" i="15" s="1"/>
  <c r="AU107" i="15" a="1"/>
  <c r="AW107" i="15" s="1"/>
  <c r="AU107" i="15"/>
  <c r="BC107" i="15"/>
  <c r="BK107" i="15"/>
  <c r="BS107" i="15"/>
  <c r="AU5" i="15" a="1"/>
  <c r="BT5" i="15" s="1"/>
  <c r="AU2" i="15" a="1"/>
  <c r="AX2" i="15" s="1"/>
  <c r="AK3" i="15"/>
  <c r="AK4" i="15" s="1"/>
  <c r="AJ3" i="15"/>
  <c r="AJ4" i="15" s="1"/>
  <c r="AI3" i="15"/>
  <c r="AC3" i="15"/>
  <c r="AC4" i="15" s="1"/>
  <c r="AB3" i="15"/>
  <c r="AB4" i="15" s="1"/>
  <c r="AA3" i="15"/>
  <c r="U3" i="15"/>
  <c r="U4" i="15" s="1"/>
  <c r="T3" i="15"/>
  <c r="T4" i="15" s="1"/>
  <c r="S3" i="15"/>
  <c r="M3" i="15"/>
  <c r="M4" i="15" s="1"/>
  <c r="L3" i="15"/>
  <c r="L4" i="15" s="1"/>
  <c r="K3" i="15"/>
  <c r="AK2" i="15"/>
  <c r="AJ2" i="15"/>
  <c r="AI2" i="15"/>
  <c r="AH2" i="15"/>
  <c r="AH3" i="15" s="1"/>
  <c r="AH4" i="15" s="1"/>
  <c r="AG2" i="15"/>
  <c r="AG3" i="15" s="1"/>
  <c r="AF2" i="15"/>
  <c r="AF3" i="15" s="1"/>
  <c r="AE2" i="15"/>
  <c r="AE3" i="15" s="1"/>
  <c r="AD2" i="15"/>
  <c r="AD3" i="15" s="1"/>
  <c r="AD4" i="15" s="1"/>
  <c r="AC2" i="15"/>
  <c r="AB2" i="15"/>
  <c r="AA2" i="15"/>
  <c r="Z2" i="15"/>
  <c r="Z3" i="15" s="1"/>
  <c r="Z4" i="15" s="1"/>
  <c r="Y2" i="15"/>
  <c r="Y3" i="15" s="1"/>
  <c r="X2" i="15"/>
  <c r="X3" i="15" s="1"/>
  <c r="W2" i="15"/>
  <c r="W3" i="15" s="1"/>
  <c r="V2" i="15"/>
  <c r="V3" i="15" s="1"/>
  <c r="V4" i="15" s="1"/>
  <c r="U2" i="15"/>
  <c r="T2" i="15"/>
  <c r="S2" i="15"/>
  <c r="R2" i="15"/>
  <c r="R3" i="15" s="1"/>
  <c r="R4" i="15" s="1"/>
  <c r="Q2" i="15"/>
  <c r="Q3" i="15" s="1"/>
  <c r="P2" i="15"/>
  <c r="P3" i="15" s="1"/>
  <c r="O2" i="15"/>
  <c r="O3" i="15" s="1"/>
  <c r="N2" i="15"/>
  <c r="N3" i="15" s="1"/>
  <c r="N4" i="15" s="1"/>
  <c r="M2" i="15"/>
  <c r="L2" i="15"/>
  <c r="K2" i="15"/>
  <c r="J2" i="15"/>
  <c r="J3" i="15" s="1"/>
  <c r="J4" i="15" s="1"/>
  <c r="I2" i="15"/>
  <c r="I3" i="15" s="1"/>
  <c r="H2" i="15"/>
  <c r="H3" i="15" s="1"/>
  <c r="H2" i="13"/>
  <c r="I2" i="13"/>
  <c r="J2" i="13"/>
  <c r="K2" i="13"/>
  <c r="L2" i="13"/>
  <c r="M2" i="13"/>
  <c r="M3" i="13" s="1"/>
  <c r="M4" i="13" s="1"/>
  <c r="N2" i="13"/>
  <c r="N3" i="13" s="1"/>
  <c r="N4" i="13" s="1"/>
  <c r="O2" i="13"/>
  <c r="O3" i="13" s="1"/>
  <c r="O4" i="13" s="1"/>
  <c r="P2" i="13"/>
  <c r="Q2" i="13"/>
  <c r="R2" i="13"/>
  <c r="S2" i="13"/>
  <c r="T2" i="13"/>
  <c r="U2" i="13"/>
  <c r="U3" i="13" s="1"/>
  <c r="U4" i="13" s="1"/>
  <c r="V2" i="13"/>
  <c r="V3" i="13" s="1"/>
  <c r="V4" i="13" s="1"/>
  <c r="W2" i="13"/>
  <c r="W3" i="13" s="1"/>
  <c r="W4" i="13" s="1"/>
  <c r="X2" i="13"/>
  <c r="Y2" i="13"/>
  <c r="Z2" i="13"/>
  <c r="AA2" i="13"/>
  <c r="AB2" i="13"/>
  <c r="AC2" i="13"/>
  <c r="AC3" i="13" s="1"/>
  <c r="AC4" i="13" s="1"/>
  <c r="AD2" i="13"/>
  <c r="AD3" i="13" s="1"/>
  <c r="AD4" i="13" s="1"/>
  <c r="AE2" i="13"/>
  <c r="AE3" i="13" s="1"/>
  <c r="AE4" i="13" s="1"/>
  <c r="AF2" i="13"/>
  <c r="AG2" i="13"/>
  <c r="AH2" i="13"/>
  <c r="AI2" i="13"/>
  <c r="AJ2" i="13"/>
  <c r="AK2" i="13"/>
  <c r="AK3" i="13" s="1"/>
  <c r="AK4" i="13" s="1"/>
  <c r="H3" i="13"/>
  <c r="I3" i="13"/>
  <c r="J4" i="13" s="1"/>
  <c r="J3" i="13"/>
  <c r="K3" i="13"/>
  <c r="L3" i="13"/>
  <c r="P3" i="13"/>
  <c r="Q3" i="13"/>
  <c r="Q4" i="13" s="1"/>
  <c r="R3" i="13"/>
  <c r="S3" i="13"/>
  <c r="T3" i="13"/>
  <c r="X3" i="13"/>
  <c r="Y3" i="13"/>
  <c r="Z4" i="13" s="1"/>
  <c r="Z3" i="13"/>
  <c r="AA3" i="13"/>
  <c r="AB3" i="13"/>
  <c r="AF3" i="13"/>
  <c r="AG3" i="13"/>
  <c r="AH4" i="13" s="1"/>
  <c r="AH3" i="13"/>
  <c r="AI3" i="13"/>
  <c r="AJ3" i="13"/>
  <c r="K4" i="13"/>
  <c r="L4" i="13"/>
  <c r="S4" i="13"/>
  <c r="T4" i="13"/>
  <c r="AA4" i="13"/>
  <c r="AB4" i="13"/>
  <c r="AI4" i="13"/>
  <c r="AJ4" i="13"/>
  <c r="BO88" i="15" l="1"/>
  <c r="BI106" i="15"/>
  <c r="BL98" i="15"/>
  <c r="BC88" i="15"/>
  <c r="BT107" i="15"/>
  <c r="BL107" i="15"/>
  <c r="BD107" i="15"/>
  <c r="AV107" i="15"/>
  <c r="BS106" i="15"/>
  <c r="BK106" i="15"/>
  <c r="BC106" i="15"/>
  <c r="AU106" i="15"/>
  <c r="BQ104" i="15"/>
  <c r="BI104" i="15"/>
  <c r="BA104" i="15"/>
  <c r="BX103" i="15"/>
  <c r="BP103" i="15"/>
  <c r="BH103" i="15"/>
  <c r="AZ103" i="15"/>
  <c r="BW102" i="15"/>
  <c r="BO102" i="15"/>
  <c r="BG102" i="15"/>
  <c r="AY102" i="15"/>
  <c r="BV101" i="15"/>
  <c r="BN101" i="15"/>
  <c r="BF101" i="15"/>
  <c r="AX101" i="15"/>
  <c r="BT99" i="15"/>
  <c r="BK99" i="15"/>
  <c r="BB99" i="15"/>
  <c r="BW98" i="15"/>
  <c r="BN98" i="15"/>
  <c r="BE98" i="15"/>
  <c r="AV98" i="15"/>
  <c r="BR97" i="15"/>
  <c r="BI97" i="15"/>
  <c r="AX97" i="15"/>
  <c r="BS96" i="15"/>
  <c r="BI96" i="15"/>
  <c r="BR95" i="15"/>
  <c r="BH95" i="15"/>
  <c r="AV95" i="15"/>
  <c r="BQ94" i="15"/>
  <c r="BG94" i="15"/>
  <c r="AU93" i="15"/>
  <c r="BC93" i="15"/>
  <c r="BK93" i="15"/>
  <c r="BS93" i="15"/>
  <c r="AW93" i="15"/>
  <c r="BE93" i="15"/>
  <c r="BM93" i="15"/>
  <c r="BU93" i="15"/>
  <c r="BX91" i="15"/>
  <c r="BN91" i="15"/>
  <c r="BD91" i="15"/>
  <c r="BR89" i="15"/>
  <c r="BF89" i="15"/>
  <c r="BQ88" i="15"/>
  <c r="BE88" i="15"/>
  <c r="AU88" i="15"/>
  <c r="AW87" i="15"/>
  <c r="BE87" i="15"/>
  <c r="BM87" i="15"/>
  <c r="BU87" i="15"/>
  <c r="AY87" i="15"/>
  <c r="BG87" i="15"/>
  <c r="BO87" i="15"/>
  <c r="BW87" i="15"/>
  <c r="BO86" i="15"/>
  <c r="BC86" i="15"/>
  <c r="BX85" i="15"/>
  <c r="BJ85" i="15"/>
  <c r="AY85" i="15"/>
  <c r="BQ79" i="15"/>
  <c r="AW58" i="15"/>
  <c r="BE58" i="15"/>
  <c r="BM58" i="15"/>
  <c r="BU58" i="15"/>
  <c r="AX58" i="15"/>
  <c r="BF58" i="15"/>
  <c r="BN58" i="15"/>
  <c r="BV58" i="15"/>
  <c r="AY58" i="15"/>
  <c r="BG58" i="15"/>
  <c r="BO58" i="15"/>
  <c r="BW58" i="15"/>
  <c r="AZ58" i="15"/>
  <c r="BH58" i="15"/>
  <c r="BP58" i="15"/>
  <c r="BX58" i="15"/>
  <c r="BA58" i="15"/>
  <c r="BI58" i="15"/>
  <c r="BQ58" i="15"/>
  <c r="AV58" i="15"/>
  <c r="BS58" i="15"/>
  <c r="BB58" i="15"/>
  <c r="BT58" i="15"/>
  <c r="BC58" i="15"/>
  <c r="BD58" i="15"/>
  <c r="BJ58" i="15"/>
  <c r="BK58" i="15"/>
  <c r="AU58" i="15"/>
  <c r="BR58" i="15"/>
  <c r="AV94" i="15"/>
  <c r="BD94" i="15"/>
  <c r="BL94" i="15"/>
  <c r="BT94" i="15"/>
  <c r="AX94" i="15"/>
  <c r="BF94" i="15"/>
  <c r="BN94" i="15"/>
  <c r="BV94" i="15"/>
  <c r="BD88" i="15"/>
  <c r="AY89" i="15"/>
  <c r="BG89" i="15"/>
  <c r="BO89" i="15"/>
  <c r="BW89" i="15"/>
  <c r="BA89" i="15"/>
  <c r="BI89" i="15"/>
  <c r="BQ89" i="15"/>
  <c r="BQ107" i="15"/>
  <c r="BI107" i="15"/>
  <c r="BA107" i="15"/>
  <c r="BX106" i="15"/>
  <c r="BP106" i="15"/>
  <c r="BH106" i="15"/>
  <c r="AZ106" i="15"/>
  <c r="BW105" i="15"/>
  <c r="BO105" i="15"/>
  <c r="BG105" i="15"/>
  <c r="AY105" i="15"/>
  <c r="BV104" i="15"/>
  <c r="BN104" i="15"/>
  <c r="BF104" i="15"/>
  <c r="AX104" i="15"/>
  <c r="BU103" i="15"/>
  <c r="BM103" i="15"/>
  <c r="BE103" i="15"/>
  <c r="AW103" i="15"/>
  <c r="BT102" i="15"/>
  <c r="BL102" i="15"/>
  <c r="BD102" i="15"/>
  <c r="AV102" i="15"/>
  <c r="BS101" i="15"/>
  <c r="BK101" i="15"/>
  <c r="BC101" i="15"/>
  <c r="AU101" i="15"/>
  <c r="BP99" i="15"/>
  <c r="BG99" i="15"/>
  <c r="AX99" i="15"/>
  <c r="BT98" i="15"/>
  <c r="BK98" i="15"/>
  <c r="BX97" i="15"/>
  <c r="BN97" i="15"/>
  <c r="BE97" i="15"/>
  <c r="AX96" i="15"/>
  <c r="BF96" i="15"/>
  <c r="BN96" i="15"/>
  <c r="BV96" i="15"/>
  <c r="AZ96" i="15"/>
  <c r="BH96" i="15"/>
  <c r="BP96" i="15"/>
  <c r="BX96" i="15"/>
  <c r="BN95" i="15"/>
  <c r="BC95" i="15"/>
  <c r="BX94" i="15"/>
  <c r="BM94" i="15"/>
  <c r="BB94" i="15"/>
  <c r="BU91" i="15"/>
  <c r="BJ91" i="15"/>
  <c r="AY91" i="15"/>
  <c r="BX89" i="15"/>
  <c r="BM89" i="15"/>
  <c r="BC89" i="15"/>
  <c r="BW88" i="15"/>
  <c r="BL88" i="15"/>
  <c r="BB88" i="15"/>
  <c r="BR85" i="15"/>
  <c r="BG85" i="15"/>
  <c r="AW79" i="15"/>
  <c r="BE79" i="15"/>
  <c r="BM79" i="15"/>
  <c r="BU79" i="15"/>
  <c r="AX79" i="15"/>
  <c r="BF79" i="15"/>
  <c r="BN79" i="15"/>
  <c r="BV79" i="15"/>
  <c r="AY79" i="15"/>
  <c r="BG79" i="15"/>
  <c r="BO79" i="15"/>
  <c r="BW79" i="15"/>
  <c r="AZ79" i="15"/>
  <c r="BH79" i="15"/>
  <c r="BP79" i="15"/>
  <c r="BX79" i="15"/>
  <c r="AW74" i="15"/>
  <c r="BE74" i="15"/>
  <c r="BM74" i="15"/>
  <c r="BU74" i="15"/>
  <c r="AY74" i="15"/>
  <c r="BG74" i="15"/>
  <c r="BO74" i="15"/>
  <c r="BW74" i="15"/>
  <c r="AZ74" i="15"/>
  <c r="BJ74" i="15"/>
  <c r="BT74" i="15"/>
  <c r="BA74" i="15"/>
  <c r="BK74" i="15"/>
  <c r="BV74" i="15"/>
  <c r="BB74" i="15"/>
  <c r="BL74" i="15"/>
  <c r="BX74" i="15"/>
  <c r="BC74" i="15"/>
  <c r="BN74" i="15"/>
  <c r="AV74" i="15"/>
  <c r="BH74" i="15"/>
  <c r="BR74" i="15"/>
  <c r="AV73" i="15"/>
  <c r="BD73" i="15"/>
  <c r="BL73" i="15"/>
  <c r="BT73" i="15"/>
  <c r="AX73" i="15"/>
  <c r="BF73" i="15"/>
  <c r="BN73" i="15"/>
  <c r="BV73" i="15"/>
  <c r="AY73" i="15"/>
  <c r="BI73" i="15"/>
  <c r="BS73" i="15"/>
  <c r="AZ73" i="15"/>
  <c r="BJ73" i="15"/>
  <c r="BU73" i="15"/>
  <c r="BA73" i="15"/>
  <c r="BK73" i="15"/>
  <c r="BW73" i="15"/>
  <c r="BB73" i="15"/>
  <c r="BM73" i="15"/>
  <c r="BX73" i="15"/>
  <c r="AU73" i="15"/>
  <c r="BG73" i="15"/>
  <c r="BQ73" i="15"/>
  <c r="AW66" i="15"/>
  <c r="BE66" i="15"/>
  <c r="BM66" i="15"/>
  <c r="BU66" i="15"/>
  <c r="AX66" i="15"/>
  <c r="BF66" i="15"/>
  <c r="BN66" i="15"/>
  <c r="BV66" i="15"/>
  <c r="AY66" i="15"/>
  <c r="BG66" i="15"/>
  <c r="BO66" i="15"/>
  <c r="BW66" i="15"/>
  <c r="AZ66" i="15"/>
  <c r="BH66" i="15"/>
  <c r="BP66" i="15"/>
  <c r="BX66" i="15"/>
  <c r="BA66" i="15"/>
  <c r="BQ66" i="15"/>
  <c r="BB66" i="15"/>
  <c r="BR66" i="15"/>
  <c r="BC66" i="15"/>
  <c r="BS66" i="15"/>
  <c r="BD66" i="15"/>
  <c r="BT66" i="15"/>
  <c r="BI66" i="15"/>
  <c r="AU66" i="15"/>
  <c r="BK66" i="15"/>
  <c r="BP94" i="15"/>
  <c r="AZ98" i="15"/>
  <c r="BH98" i="15"/>
  <c r="BP98" i="15"/>
  <c r="BX98" i="15"/>
  <c r="BP95" i="15"/>
  <c r="BD95" i="15"/>
  <c r="BC94" i="15"/>
  <c r="BM88" i="15"/>
  <c r="BH85" i="15"/>
  <c r="BX107" i="15"/>
  <c r="BP107" i="15"/>
  <c r="BH107" i="15"/>
  <c r="AZ107" i="15"/>
  <c r="BW106" i="15"/>
  <c r="BO106" i="15"/>
  <c r="BG106" i="15"/>
  <c r="AY106" i="15"/>
  <c r="BV105" i="15"/>
  <c r="BN105" i="15"/>
  <c r="BF105" i="15"/>
  <c r="AX105" i="15"/>
  <c r="BU104" i="15"/>
  <c r="BM104" i="15"/>
  <c r="BE104" i="15"/>
  <c r="BT103" i="15"/>
  <c r="BL103" i="15"/>
  <c r="BD103" i="15"/>
  <c r="AV103" i="15"/>
  <c r="BS102" i="15"/>
  <c r="BK102" i="15"/>
  <c r="BC102" i="15"/>
  <c r="AU102" i="15"/>
  <c r="BS98" i="15"/>
  <c r="BJ98" i="15"/>
  <c r="BA98" i="15"/>
  <c r="AY97" i="15"/>
  <c r="BG97" i="15"/>
  <c r="BO97" i="15"/>
  <c r="BW97" i="15"/>
  <c r="BA97" i="15"/>
  <c r="BM96" i="15"/>
  <c r="BC96" i="15"/>
  <c r="BX95" i="15"/>
  <c r="BL95" i="15"/>
  <c r="BB95" i="15"/>
  <c r="BW94" i="15"/>
  <c r="BK94" i="15"/>
  <c r="BA94" i="15"/>
  <c r="BV93" i="15"/>
  <c r="BJ93" i="15"/>
  <c r="AZ93" i="15"/>
  <c r="BT91" i="15"/>
  <c r="BH91" i="15"/>
  <c r="AX91" i="15"/>
  <c r="BV89" i="15"/>
  <c r="BL89" i="15"/>
  <c r="BB89" i="15"/>
  <c r="BU88" i="15"/>
  <c r="BK88" i="15"/>
  <c r="BT87" i="15"/>
  <c r="BJ87" i="15"/>
  <c r="AZ87" i="15"/>
  <c r="BS86" i="15"/>
  <c r="BI86" i="15"/>
  <c r="AY86" i="15"/>
  <c r="BQ85" i="15"/>
  <c r="BD85" i="15"/>
  <c r="AX80" i="15"/>
  <c r="BF80" i="15"/>
  <c r="BN80" i="15"/>
  <c r="BV80" i="15"/>
  <c r="AY80" i="15"/>
  <c r="BG80" i="15"/>
  <c r="BO80" i="15"/>
  <c r="BW80" i="15"/>
  <c r="AZ80" i="15"/>
  <c r="BH80" i="15"/>
  <c r="BP80" i="15"/>
  <c r="BX80" i="15"/>
  <c r="BA80" i="15"/>
  <c r="BI80" i="15"/>
  <c r="BQ80" i="15"/>
  <c r="BI79" i="15"/>
  <c r="BQ74" i="15"/>
  <c r="BR73" i="15"/>
  <c r="AX88" i="15"/>
  <c r="BF88" i="15"/>
  <c r="BN88" i="15"/>
  <c r="BV88" i="15"/>
  <c r="AZ88" i="15"/>
  <c r="BH88" i="15"/>
  <c r="BP88" i="15"/>
  <c r="BX88" i="15"/>
  <c r="BR107" i="15"/>
  <c r="BJ107" i="15"/>
  <c r="BB107" i="15"/>
  <c r="BQ106" i="15"/>
  <c r="BA106" i="15"/>
  <c r="BU98" i="15"/>
  <c r="BC98" i="15"/>
  <c r="BO94" i="15"/>
  <c r="BN89" i="15"/>
  <c r="BT85" i="15"/>
  <c r="BW107" i="15"/>
  <c r="BO107" i="15"/>
  <c r="BG107" i="15"/>
  <c r="AY107" i="15"/>
  <c r="BV106" i="15"/>
  <c r="BN106" i="15"/>
  <c r="BF106" i="15"/>
  <c r="AX106" i="15"/>
  <c r="BQ101" i="15"/>
  <c r="BI101" i="15"/>
  <c r="BA101" i="15"/>
  <c r="BW99" i="15"/>
  <c r="BN99" i="15"/>
  <c r="BE99" i="15"/>
  <c r="AV99" i="15"/>
  <c r="BR98" i="15"/>
  <c r="BI98" i="15"/>
  <c r="AY98" i="15"/>
  <c r="BU97" i="15"/>
  <c r="BL97" i="15"/>
  <c r="BC97" i="15"/>
  <c r="BW96" i="15"/>
  <c r="BL96" i="15"/>
  <c r="BB96" i="15"/>
  <c r="BV95" i="15"/>
  <c r="BK95" i="15"/>
  <c r="BA95" i="15"/>
  <c r="BU94" i="15"/>
  <c r="BJ94" i="15"/>
  <c r="AZ94" i="15"/>
  <c r="BT93" i="15"/>
  <c r="BI93" i="15"/>
  <c r="AY93" i="15"/>
  <c r="BR91" i="15"/>
  <c r="BG91" i="15"/>
  <c r="AW91" i="15"/>
  <c r="BU89" i="15"/>
  <c r="BK89" i="15"/>
  <c r="AZ89" i="15"/>
  <c r="BT88" i="15"/>
  <c r="BJ88" i="15"/>
  <c r="AY88" i="15"/>
  <c r="BS87" i="15"/>
  <c r="BI87" i="15"/>
  <c r="AX87" i="15"/>
  <c r="BR86" i="15"/>
  <c r="BH86" i="15"/>
  <c r="AW86" i="15"/>
  <c r="BP85" i="15"/>
  <c r="BU80" i="15"/>
  <c r="BE80" i="15"/>
  <c r="BT79" i="15"/>
  <c r="BD79" i="15"/>
  <c r="BP74" i="15"/>
  <c r="BP73" i="15"/>
  <c r="AV46" i="15"/>
  <c r="BD46" i="15"/>
  <c r="BL46" i="15"/>
  <c r="BT46" i="15"/>
  <c r="AW46" i="15"/>
  <c r="BE46" i="15"/>
  <c r="BM46" i="15"/>
  <c r="BU46" i="15"/>
  <c r="AX46" i="15"/>
  <c r="BF46" i="15"/>
  <c r="BN46" i="15"/>
  <c r="BV46" i="15"/>
  <c r="AY46" i="15"/>
  <c r="BG46" i="15"/>
  <c r="BO46" i="15"/>
  <c r="BW46" i="15"/>
  <c r="AZ46" i="15"/>
  <c r="BH46" i="15"/>
  <c r="BP46" i="15"/>
  <c r="BX46" i="15"/>
  <c r="BA46" i="15"/>
  <c r="BI46" i="15"/>
  <c r="BQ46" i="15"/>
  <c r="AU46" i="15"/>
  <c r="BB46" i="15"/>
  <c r="BC46" i="15"/>
  <c r="BJ46" i="15"/>
  <c r="BK46" i="15"/>
  <c r="BS46" i="15"/>
  <c r="BR46" i="15"/>
  <c r="AU85" i="15"/>
  <c r="BC85" i="15"/>
  <c r="BK85" i="15"/>
  <c r="BS85" i="15"/>
  <c r="AW85" i="15"/>
  <c r="BE85" i="15"/>
  <c r="BM85" i="15"/>
  <c r="BU85" i="15"/>
  <c r="AX85" i="15"/>
  <c r="BF85" i="15"/>
  <c r="BN85" i="15"/>
  <c r="BV85" i="15"/>
  <c r="BV107" i="15"/>
  <c r="BN107" i="15"/>
  <c r="BF107" i="15"/>
  <c r="AX107" i="15"/>
  <c r="BU106" i="15"/>
  <c r="BM106" i="15"/>
  <c r="BE106" i="15"/>
  <c r="AW106" i="15"/>
  <c r="BQ102" i="15"/>
  <c r="BI102" i="15"/>
  <c r="BA102" i="15"/>
  <c r="BX101" i="15"/>
  <c r="BP101" i="15"/>
  <c r="BH101" i="15"/>
  <c r="AZ101" i="15"/>
  <c r="BV99" i="15"/>
  <c r="BM99" i="15"/>
  <c r="BD99" i="15"/>
  <c r="BQ98" i="15"/>
  <c r="BG98" i="15"/>
  <c r="AX98" i="15"/>
  <c r="BT97" i="15"/>
  <c r="BK97" i="15"/>
  <c r="BB97" i="15"/>
  <c r="BU96" i="15"/>
  <c r="BK96" i="15"/>
  <c r="BA96" i="15"/>
  <c r="BT95" i="15"/>
  <c r="BJ95" i="15"/>
  <c r="BS94" i="15"/>
  <c r="BI94" i="15"/>
  <c r="AY94" i="15"/>
  <c r="BR93" i="15"/>
  <c r="BH93" i="15"/>
  <c r="AX93" i="15"/>
  <c r="BP91" i="15"/>
  <c r="BF91" i="15"/>
  <c r="BT89" i="15"/>
  <c r="BJ89" i="15"/>
  <c r="AX89" i="15"/>
  <c r="BS88" i="15"/>
  <c r="BI88" i="15"/>
  <c r="AW88" i="15"/>
  <c r="BR87" i="15"/>
  <c r="BH87" i="15"/>
  <c r="AV87" i="15"/>
  <c r="BQ86" i="15"/>
  <c r="BG86" i="15"/>
  <c r="BO85" i="15"/>
  <c r="BA85" i="15"/>
  <c r="BT80" i="15"/>
  <c r="BD80" i="15"/>
  <c r="BS79" i="15"/>
  <c r="BC79" i="15"/>
  <c r="BI74" i="15"/>
  <c r="BO73" i="15"/>
  <c r="BR106" i="15"/>
  <c r="BJ106" i="15"/>
  <c r="BB106" i="15"/>
  <c r="BE94" i="15"/>
  <c r="AW95" i="15"/>
  <c r="BE95" i="15"/>
  <c r="BM95" i="15"/>
  <c r="BU95" i="15"/>
  <c r="AY95" i="15"/>
  <c r="BG95" i="15"/>
  <c r="BO95" i="15"/>
  <c r="BW95" i="15"/>
  <c r="BD89" i="15"/>
  <c r="BU107" i="15"/>
  <c r="BM107" i="15"/>
  <c r="BE107" i="15"/>
  <c r="BT106" i="15"/>
  <c r="BL106" i="15"/>
  <c r="BD106" i="15"/>
  <c r="BS105" i="15"/>
  <c r="BK105" i="15"/>
  <c r="BC105" i="15"/>
  <c r="BQ103" i="15"/>
  <c r="BI103" i="15"/>
  <c r="BX102" i="15"/>
  <c r="BP102" i="15"/>
  <c r="BH102" i="15"/>
  <c r="BW101" i="15"/>
  <c r="BO101" i="15"/>
  <c r="BG101" i="15"/>
  <c r="BA99" i="15"/>
  <c r="BI99" i="15"/>
  <c r="BQ99" i="15"/>
  <c r="BO98" i="15"/>
  <c r="BF98" i="15"/>
  <c r="AW98" i="15"/>
  <c r="BS97" i="15"/>
  <c r="BJ97" i="15"/>
  <c r="AZ97" i="15"/>
  <c r="BT96" i="15"/>
  <c r="BJ96" i="15"/>
  <c r="AY96" i="15"/>
  <c r="BS95" i="15"/>
  <c r="BI95" i="15"/>
  <c r="AX95" i="15"/>
  <c r="BR94" i="15"/>
  <c r="BH94" i="15"/>
  <c r="AW94" i="15"/>
  <c r="BA91" i="15"/>
  <c r="BI91" i="15"/>
  <c r="BQ91" i="15"/>
  <c r="AU91" i="15"/>
  <c r="BC91" i="15"/>
  <c r="BK91" i="15"/>
  <c r="BS91" i="15"/>
  <c r="BS89" i="15"/>
  <c r="BH89" i="15"/>
  <c r="AW89" i="15"/>
  <c r="BR88" i="15"/>
  <c r="BG88" i="15"/>
  <c r="AV88" i="15"/>
  <c r="AV86" i="15"/>
  <c r="BD86" i="15"/>
  <c r="BL86" i="15"/>
  <c r="BT86" i="15"/>
  <c r="AX86" i="15"/>
  <c r="BF86" i="15"/>
  <c r="BN86" i="15"/>
  <c r="BV86" i="15"/>
  <c r="BL85" i="15"/>
  <c r="AZ85" i="15"/>
  <c r="BS80" i="15"/>
  <c r="BC80" i="15"/>
  <c r="BR79" i="15"/>
  <c r="BB79" i="15"/>
  <c r="BF74" i="15"/>
  <c r="BH73" i="15"/>
  <c r="BL58" i="15"/>
  <c r="BS75" i="15"/>
  <c r="BI75" i="15"/>
  <c r="AU72" i="15"/>
  <c r="BC72" i="15"/>
  <c r="BK72" i="15"/>
  <c r="BS72" i="15"/>
  <c r="AW72" i="15"/>
  <c r="BE72" i="15"/>
  <c r="BM72" i="15"/>
  <c r="BU72" i="15"/>
  <c r="BT70" i="15"/>
  <c r="BH70" i="15"/>
  <c r="BU67" i="15"/>
  <c r="BJ67" i="15"/>
  <c r="AV65" i="15"/>
  <c r="BD65" i="15"/>
  <c r="BL65" i="15"/>
  <c r="BT65" i="15"/>
  <c r="AW65" i="15"/>
  <c r="BE65" i="15"/>
  <c r="BM65" i="15"/>
  <c r="BU65" i="15"/>
  <c r="AX65" i="15"/>
  <c r="BF65" i="15"/>
  <c r="BN65" i="15"/>
  <c r="BV65" i="15"/>
  <c r="AY65" i="15"/>
  <c r="BG65" i="15"/>
  <c r="BO65" i="15"/>
  <c r="BW65" i="15"/>
  <c r="BI64" i="15"/>
  <c r="BP56" i="15"/>
  <c r="AX67" i="15"/>
  <c r="BF67" i="15"/>
  <c r="BN67" i="15"/>
  <c r="BV67" i="15"/>
  <c r="AZ67" i="15"/>
  <c r="BH67" i="15"/>
  <c r="BP67" i="15"/>
  <c r="BX67" i="15"/>
  <c r="BA67" i="15"/>
  <c r="BI67" i="15"/>
  <c r="BQ67" i="15"/>
  <c r="BW64" i="15"/>
  <c r="BG64" i="15"/>
  <c r="BI56" i="15"/>
  <c r="BT83" i="15"/>
  <c r="BL83" i="15"/>
  <c r="BD83" i="15"/>
  <c r="AV83" i="15"/>
  <c r="BW78" i="15"/>
  <c r="BO78" i="15"/>
  <c r="BG78" i="15"/>
  <c r="AY78" i="15"/>
  <c r="AX75" i="15"/>
  <c r="BF75" i="15"/>
  <c r="BN75" i="15"/>
  <c r="BV75" i="15"/>
  <c r="AZ75" i="15"/>
  <c r="BH75" i="15"/>
  <c r="BP75" i="15"/>
  <c r="BX75" i="15"/>
  <c r="BW72" i="15"/>
  <c r="BL72" i="15"/>
  <c r="BA72" i="15"/>
  <c r="BA70" i="15"/>
  <c r="BI70" i="15"/>
  <c r="BQ70" i="15"/>
  <c r="AU70" i="15"/>
  <c r="BC70" i="15"/>
  <c r="BK70" i="15"/>
  <c r="BS70" i="15"/>
  <c r="BR67" i="15"/>
  <c r="BD67" i="15"/>
  <c r="BS65" i="15"/>
  <c r="BC65" i="15"/>
  <c r="BR64" i="15"/>
  <c r="BB64" i="15"/>
  <c r="BH56" i="15"/>
  <c r="AW54" i="15"/>
  <c r="BE54" i="15"/>
  <c r="BM54" i="15"/>
  <c r="AZ54" i="15"/>
  <c r="BH54" i="15"/>
  <c r="BP54" i="15"/>
  <c r="BX54" i="15"/>
  <c r="BA54" i="15"/>
  <c r="BI54" i="15"/>
  <c r="BQ54" i="15"/>
  <c r="AV54" i="15"/>
  <c r="BJ54" i="15"/>
  <c r="BU54" i="15"/>
  <c r="AX54" i="15"/>
  <c r="BK54" i="15"/>
  <c r="BV54" i="15"/>
  <c r="AY54" i="15"/>
  <c r="BL54" i="15"/>
  <c r="BW54" i="15"/>
  <c r="BB54" i="15"/>
  <c r="BN54" i="15"/>
  <c r="BC54" i="15"/>
  <c r="BO54" i="15"/>
  <c r="BS83" i="15"/>
  <c r="BK83" i="15"/>
  <c r="BC83" i="15"/>
  <c r="AU83" i="15"/>
  <c r="BQ81" i="15"/>
  <c r="BI81" i="15"/>
  <c r="BA81" i="15"/>
  <c r="BV78" i="15"/>
  <c r="BN78" i="15"/>
  <c r="BF78" i="15"/>
  <c r="AX78" i="15"/>
  <c r="AY76" i="15"/>
  <c r="BG76" i="15"/>
  <c r="BO76" i="15"/>
  <c r="BW76" i="15"/>
  <c r="BA76" i="15"/>
  <c r="BI76" i="15"/>
  <c r="BQ76" i="15"/>
  <c r="BM75" i="15"/>
  <c r="BC75" i="15"/>
  <c r="BV72" i="15"/>
  <c r="BJ72" i="15"/>
  <c r="AZ72" i="15"/>
  <c r="BX70" i="15"/>
  <c r="BN70" i="15"/>
  <c r="BD70" i="15"/>
  <c r="BO67" i="15"/>
  <c r="BC67" i="15"/>
  <c r="BR65" i="15"/>
  <c r="BB65" i="15"/>
  <c r="BQ64" i="15"/>
  <c r="BA64" i="15"/>
  <c r="AV57" i="15"/>
  <c r="BD57" i="15"/>
  <c r="BL57" i="15"/>
  <c r="BT57" i="15"/>
  <c r="AW57" i="15"/>
  <c r="BE57" i="15"/>
  <c r="BM57" i="15"/>
  <c r="BU57" i="15"/>
  <c r="AX57" i="15"/>
  <c r="BF57" i="15"/>
  <c r="BN57" i="15"/>
  <c r="BV57" i="15"/>
  <c r="AY57" i="15"/>
  <c r="BG57" i="15"/>
  <c r="BO57" i="15"/>
  <c r="BW57" i="15"/>
  <c r="AZ57" i="15"/>
  <c r="BH57" i="15"/>
  <c r="BP57" i="15"/>
  <c r="BX57" i="15"/>
  <c r="BB56" i="15"/>
  <c r="BT54" i="15"/>
  <c r="BX81" i="15"/>
  <c r="BP81" i="15"/>
  <c r="BH81" i="15"/>
  <c r="AZ81" i="15"/>
  <c r="BU78" i="15"/>
  <c r="BM78" i="15"/>
  <c r="BE78" i="15"/>
  <c r="AW78" i="15"/>
  <c r="BM67" i="15"/>
  <c r="BB67" i="15"/>
  <c r="BP64" i="15"/>
  <c r="AZ64" i="15"/>
  <c r="BX56" i="15"/>
  <c r="BA56" i="15"/>
  <c r="BX90" i="15"/>
  <c r="BP90" i="15"/>
  <c r="BH90" i="15"/>
  <c r="BQ83" i="15"/>
  <c r="BI83" i="15"/>
  <c r="BX82" i="15"/>
  <c r="BP82" i="15"/>
  <c r="BH82" i="15"/>
  <c r="BW81" i="15"/>
  <c r="BO81" i="15"/>
  <c r="BG81" i="15"/>
  <c r="BT78" i="15"/>
  <c r="BL78" i="15"/>
  <c r="BD78" i="15"/>
  <c r="BV76" i="15"/>
  <c r="BL76" i="15"/>
  <c r="BB76" i="15"/>
  <c r="BU75" i="15"/>
  <c r="BK75" i="15"/>
  <c r="BA75" i="15"/>
  <c r="BR72" i="15"/>
  <c r="BH72" i="15"/>
  <c r="AX72" i="15"/>
  <c r="BV70" i="15"/>
  <c r="BL70" i="15"/>
  <c r="AZ70" i="15"/>
  <c r="BL67" i="15"/>
  <c r="AY67" i="15"/>
  <c r="BP65" i="15"/>
  <c r="AZ65" i="15"/>
  <c r="BO64" i="15"/>
  <c r="BJ57" i="15"/>
  <c r="BR56" i="15"/>
  <c r="BR54" i="15"/>
  <c r="AU64" i="15"/>
  <c r="BC64" i="15"/>
  <c r="BK64" i="15"/>
  <c r="BS64" i="15"/>
  <c r="AV64" i="15"/>
  <c r="BD64" i="15"/>
  <c r="BL64" i="15"/>
  <c r="BT64" i="15"/>
  <c r="AW64" i="15"/>
  <c r="BE64" i="15"/>
  <c r="BM64" i="15"/>
  <c r="BU64" i="15"/>
  <c r="AX64" i="15"/>
  <c r="BF64" i="15"/>
  <c r="BN64" i="15"/>
  <c r="BV64" i="15"/>
  <c r="AU56" i="15"/>
  <c r="BC56" i="15"/>
  <c r="BK56" i="15"/>
  <c r="BS56" i="15"/>
  <c r="AV56" i="15"/>
  <c r="BD56" i="15"/>
  <c r="BL56" i="15"/>
  <c r="BT56" i="15"/>
  <c r="AW56" i="15"/>
  <c r="BE56" i="15"/>
  <c r="BM56" i="15"/>
  <c r="BU56" i="15"/>
  <c r="AX56" i="15"/>
  <c r="BF56" i="15"/>
  <c r="BN56" i="15"/>
  <c r="BV56" i="15"/>
  <c r="AY56" i="15"/>
  <c r="BG56" i="15"/>
  <c r="BO56" i="15"/>
  <c r="BW56" i="15"/>
  <c r="BC38" i="15"/>
  <c r="BR20" i="15"/>
  <c r="BT62" i="15"/>
  <c r="BL62" i="15"/>
  <c r="BD62" i="15"/>
  <c r="AV62" i="15"/>
  <c r="BQ59" i="15"/>
  <c r="BI59" i="15"/>
  <c r="BA59" i="15"/>
  <c r="AV53" i="15"/>
  <c r="BD53" i="15"/>
  <c r="BL53" i="15"/>
  <c r="BT53" i="15"/>
  <c r="AY53" i="15"/>
  <c r="BG53" i="15"/>
  <c r="BO53" i="15"/>
  <c r="BW53" i="15"/>
  <c r="AZ53" i="15"/>
  <c r="BH53" i="15"/>
  <c r="BP53" i="15"/>
  <c r="BX53" i="15"/>
  <c r="BB38" i="15"/>
  <c r="BN20" i="15"/>
  <c r="BT71" i="15"/>
  <c r="BL71" i="15"/>
  <c r="BD71" i="15"/>
  <c r="BQ68" i="15"/>
  <c r="BI68" i="15"/>
  <c r="BA68" i="15"/>
  <c r="BS62" i="15"/>
  <c r="BK62" i="15"/>
  <c r="BC62" i="15"/>
  <c r="AU62" i="15"/>
  <c r="BQ60" i="15"/>
  <c r="BI60" i="15"/>
  <c r="BA60" i="15"/>
  <c r="BX59" i="15"/>
  <c r="BP59" i="15"/>
  <c r="BH59" i="15"/>
  <c r="AZ59" i="15"/>
  <c r="BR53" i="15"/>
  <c r="BE53" i="15"/>
  <c r="AU37" i="15"/>
  <c r="BC37" i="15"/>
  <c r="BK37" i="15"/>
  <c r="BS37" i="15"/>
  <c r="AV37" i="15"/>
  <c r="BD37" i="15"/>
  <c r="BL37" i="15"/>
  <c r="BT37" i="15"/>
  <c r="AW37" i="15"/>
  <c r="BE37" i="15"/>
  <c r="BM37" i="15"/>
  <c r="BU37" i="15"/>
  <c r="AX37" i="15"/>
  <c r="BF37" i="15"/>
  <c r="BN37" i="15"/>
  <c r="BV37" i="15"/>
  <c r="AY37" i="15"/>
  <c r="BG37" i="15"/>
  <c r="BO37" i="15"/>
  <c r="BW37" i="15"/>
  <c r="AZ37" i="15"/>
  <c r="BH37" i="15"/>
  <c r="BP37" i="15"/>
  <c r="BX37" i="15"/>
  <c r="BW59" i="15"/>
  <c r="BO59" i="15"/>
  <c r="BG59" i="15"/>
  <c r="AY59" i="15"/>
  <c r="AV38" i="15"/>
  <c r="BD38" i="15"/>
  <c r="BL38" i="15"/>
  <c r="BT38" i="15"/>
  <c r="AW38" i="15"/>
  <c r="BE38" i="15"/>
  <c r="BM38" i="15"/>
  <c r="BU38" i="15"/>
  <c r="AX38" i="15"/>
  <c r="BF38" i="15"/>
  <c r="BN38" i="15"/>
  <c r="BV38" i="15"/>
  <c r="AY38" i="15"/>
  <c r="BG38" i="15"/>
  <c r="BO38" i="15"/>
  <c r="BW38" i="15"/>
  <c r="AZ38" i="15"/>
  <c r="BH38" i="15"/>
  <c r="BP38" i="15"/>
  <c r="BX38" i="15"/>
  <c r="BA38" i="15"/>
  <c r="BI38" i="15"/>
  <c r="BQ38" i="15"/>
  <c r="AZ20" i="15"/>
  <c r="BH20" i="15"/>
  <c r="BP20" i="15"/>
  <c r="BX20" i="15"/>
  <c r="BA20" i="15"/>
  <c r="BI20" i="15"/>
  <c r="BQ20" i="15"/>
  <c r="AV20" i="15"/>
  <c r="BD20" i="15"/>
  <c r="BL20" i="15"/>
  <c r="BT20" i="15"/>
  <c r="AW20" i="15"/>
  <c r="BE20" i="15"/>
  <c r="BM20" i="15"/>
  <c r="BU20" i="15"/>
  <c r="AY20" i="15"/>
  <c r="BG20" i="15"/>
  <c r="BO20" i="15"/>
  <c r="BW20" i="15"/>
  <c r="AX20" i="15"/>
  <c r="BS20" i="15"/>
  <c r="BB20" i="15"/>
  <c r="BV20" i="15"/>
  <c r="BC20" i="15"/>
  <c r="BF20" i="15"/>
  <c r="BJ20" i="15"/>
  <c r="BK20" i="15"/>
  <c r="BP77" i="15"/>
  <c r="BH77" i="15"/>
  <c r="BX69" i="15"/>
  <c r="BP69" i="15"/>
  <c r="BH69" i="15"/>
  <c r="BW68" i="15"/>
  <c r="BO68" i="15"/>
  <c r="BG68" i="15"/>
  <c r="BQ62" i="15"/>
  <c r="BI62" i="15"/>
  <c r="BX61" i="15"/>
  <c r="BP61" i="15"/>
  <c r="BH61" i="15"/>
  <c r="BW60" i="15"/>
  <c r="BO60" i="15"/>
  <c r="BG60" i="15"/>
  <c r="BV59" i="15"/>
  <c r="BN59" i="15"/>
  <c r="BF59" i="15"/>
  <c r="BN53" i="15"/>
  <c r="BB53" i="15"/>
  <c r="AU45" i="15"/>
  <c r="BC45" i="15"/>
  <c r="BK45" i="15"/>
  <c r="BS45" i="15"/>
  <c r="AV45" i="15"/>
  <c r="BD45" i="15"/>
  <c r="BL45" i="15"/>
  <c r="BT45" i="15"/>
  <c r="AW45" i="15"/>
  <c r="BE45" i="15"/>
  <c r="BM45" i="15"/>
  <c r="BU45" i="15"/>
  <c r="AX45" i="15"/>
  <c r="BF45" i="15"/>
  <c r="BN45" i="15"/>
  <c r="BV45" i="15"/>
  <c r="AY45" i="15"/>
  <c r="BG45" i="15"/>
  <c r="BO45" i="15"/>
  <c r="BW45" i="15"/>
  <c r="AZ45" i="15"/>
  <c r="BH45" i="15"/>
  <c r="BP45" i="15"/>
  <c r="BX45" i="15"/>
  <c r="BS38" i="15"/>
  <c r="BR37" i="15"/>
  <c r="BW52" i="15"/>
  <c r="BO52" i="15"/>
  <c r="BG52" i="15"/>
  <c r="AY52" i="15"/>
  <c r="BN51" i="15"/>
  <c r="BF51" i="15"/>
  <c r="AX51" i="15"/>
  <c r="BU50" i="15"/>
  <c r="BM50" i="15"/>
  <c r="BE50" i="15"/>
  <c r="AW50" i="15"/>
  <c r="BT49" i="15"/>
  <c r="BL49" i="15"/>
  <c r="BD49" i="15"/>
  <c r="AV49" i="15"/>
  <c r="BW44" i="15"/>
  <c r="BO44" i="15"/>
  <c r="BG44" i="15"/>
  <c r="AY44" i="15"/>
  <c r="BT41" i="15"/>
  <c r="BL41" i="15"/>
  <c r="BD41" i="15"/>
  <c r="AV41" i="15"/>
  <c r="BW36" i="15"/>
  <c r="BO36" i="15"/>
  <c r="BG36" i="15"/>
  <c r="AY36" i="15"/>
  <c r="BU34" i="15"/>
  <c r="BM34" i="15"/>
  <c r="BE34" i="15"/>
  <c r="AW34" i="15"/>
  <c r="BT33" i="15"/>
  <c r="BL33" i="15"/>
  <c r="BD33" i="15"/>
  <c r="AV33" i="15"/>
  <c r="BS32" i="15"/>
  <c r="BK32" i="15"/>
  <c r="BC32" i="15"/>
  <c r="AU32" i="15"/>
  <c r="BS28" i="15"/>
  <c r="AX28" i="15"/>
  <c r="BI27" i="15"/>
  <c r="AV24" i="15"/>
  <c r="BD24" i="15"/>
  <c r="BL24" i="15"/>
  <c r="BT24" i="15"/>
  <c r="AW24" i="15"/>
  <c r="BE24" i="15"/>
  <c r="BM24" i="15"/>
  <c r="BU24" i="15"/>
  <c r="AZ24" i="15"/>
  <c r="BH24" i="15"/>
  <c r="BP24" i="15"/>
  <c r="BX24" i="15"/>
  <c r="BA24" i="15"/>
  <c r="BI24" i="15"/>
  <c r="BQ24" i="15"/>
  <c r="AU24" i="15"/>
  <c r="BC24" i="15"/>
  <c r="BK24" i="15"/>
  <c r="BS24" i="15"/>
  <c r="BU19" i="15"/>
  <c r="BA19" i="15"/>
  <c r="BG16" i="15"/>
  <c r="BR8" i="15"/>
  <c r="BQ55" i="15"/>
  <c r="BI55" i="15"/>
  <c r="BV52" i="15"/>
  <c r="BN52" i="15"/>
  <c r="BF52" i="15"/>
  <c r="AX52" i="15"/>
  <c r="BU51" i="15"/>
  <c r="BM51" i="15"/>
  <c r="BE51" i="15"/>
  <c r="AW51" i="15"/>
  <c r="BT50" i="15"/>
  <c r="BL50" i="15"/>
  <c r="BD50" i="15"/>
  <c r="AV50" i="15"/>
  <c r="BS49" i="15"/>
  <c r="BK49" i="15"/>
  <c r="BC49" i="15"/>
  <c r="AU49" i="15"/>
  <c r="BQ47" i="15"/>
  <c r="BI47" i="15"/>
  <c r="BA47" i="15"/>
  <c r="BV44" i="15"/>
  <c r="BN44" i="15"/>
  <c r="BF44" i="15"/>
  <c r="AX44" i="15"/>
  <c r="AV42" i="15"/>
  <c r="BS41" i="15"/>
  <c r="BK41" i="15"/>
  <c r="BC41" i="15"/>
  <c r="AU41" i="15"/>
  <c r="BQ39" i="15"/>
  <c r="BI39" i="15"/>
  <c r="BA39" i="15"/>
  <c r="BV36" i="15"/>
  <c r="BN36" i="15"/>
  <c r="BF36" i="15"/>
  <c r="AX36" i="15"/>
  <c r="BS33" i="15"/>
  <c r="BK33" i="15"/>
  <c r="BC33" i="15"/>
  <c r="AU33" i="15"/>
  <c r="BR28" i="15"/>
  <c r="BE27" i="15"/>
  <c r="BN24" i="15"/>
  <c r="BF16" i="15"/>
  <c r="BJ8" i="15"/>
  <c r="BS50" i="15"/>
  <c r="BK50" i="15"/>
  <c r="BC50" i="15"/>
  <c r="AU50" i="15"/>
  <c r="BQ48" i="15"/>
  <c r="BI48" i="15"/>
  <c r="BA48" i="15"/>
  <c r="BX47" i="15"/>
  <c r="BP47" i="15"/>
  <c r="BH47" i="15"/>
  <c r="AZ47" i="15"/>
  <c r="BU44" i="15"/>
  <c r="BM44" i="15"/>
  <c r="BE44" i="15"/>
  <c r="AW44" i="15"/>
  <c r="BQ40" i="15"/>
  <c r="BI40" i="15"/>
  <c r="BA40" i="15"/>
  <c r="BX39" i="15"/>
  <c r="BP39" i="15"/>
  <c r="BH39" i="15"/>
  <c r="AZ39" i="15"/>
  <c r="BU36" i="15"/>
  <c r="BM36" i="15"/>
  <c r="BE36" i="15"/>
  <c r="AW36" i="15"/>
  <c r="BQ32" i="15"/>
  <c r="BI32" i="15"/>
  <c r="BA32" i="15"/>
  <c r="AZ28" i="15"/>
  <c r="BH28" i="15"/>
  <c r="BP28" i="15"/>
  <c r="BX28" i="15"/>
  <c r="BA28" i="15"/>
  <c r="BI28" i="15"/>
  <c r="BQ28" i="15"/>
  <c r="AV28" i="15"/>
  <c r="BD28" i="15"/>
  <c r="BL28" i="15"/>
  <c r="BT28" i="15"/>
  <c r="AW28" i="15"/>
  <c r="BE28" i="15"/>
  <c r="BM28" i="15"/>
  <c r="BU28" i="15"/>
  <c r="AY28" i="15"/>
  <c r="BG28" i="15"/>
  <c r="BO28" i="15"/>
  <c r="BW28" i="15"/>
  <c r="BB27" i="15"/>
  <c r="BJ24" i="15"/>
  <c r="AY19" i="15"/>
  <c r="BG19" i="15"/>
  <c r="BO19" i="15"/>
  <c r="BW19" i="15"/>
  <c r="AZ19" i="15"/>
  <c r="BH19" i="15"/>
  <c r="BP19" i="15"/>
  <c r="BX19" i="15"/>
  <c r="AU19" i="15"/>
  <c r="BC19" i="15"/>
  <c r="BK19" i="15"/>
  <c r="BS19" i="15"/>
  <c r="AV19" i="15"/>
  <c r="BD19" i="15"/>
  <c r="BL19" i="15"/>
  <c r="BT19" i="15"/>
  <c r="AX19" i="15"/>
  <c r="BF19" i="15"/>
  <c r="BN19" i="15"/>
  <c r="BV19" i="15"/>
  <c r="BW16" i="15"/>
  <c r="BB16" i="15"/>
  <c r="BQ49" i="15"/>
  <c r="BI49" i="15"/>
  <c r="BA49" i="15"/>
  <c r="BX48" i="15"/>
  <c r="BP48" i="15"/>
  <c r="BH48" i="15"/>
  <c r="AZ48" i="15"/>
  <c r="BW47" i="15"/>
  <c r="BO47" i="15"/>
  <c r="BG47" i="15"/>
  <c r="AY47" i="15"/>
  <c r="BT44" i="15"/>
  <c r="BL44" i="15"/>
  <c r="BD44" i="15"/>
  <c r="AV44" i="15"/>
  <c r="BQ41" i="15"/>
  <c r="BI41" i="15"/>
  <c r="BA41" i="15"/>
  <c r="BX40" i="15"/>
  <c r="BP40" i="15"/>
  <c r="BH40" i="15"/>
  <c r="AZ40" i="15"/>
  <c r="BW39" i="15"/>
  <c r="BO39" i="15"/>
  <c r="BG39" i="15"/>
  <c r="AY39" i="15"/>
  <c r="BT36" i="15"/>
  <c r="BL36" i="15"/>
  <c r="BD36" i="15"/>
  <c r="AV36" i="15"/>
  <c r="BQ33" i="15"/>
  <c r="BI33" i="15"/>
  <c r="BA33" i="15"/>
  <c r="BX32" i="15"/>
  <c r="BP32" i="15"/>
  <c r="BH32" i="15"/>
  <c r="AZ32" i="15"/>
  <c r="BK28" i="15"/>
  <c r="BU27" i="15"/>
  <c r="BA27" i="15"/>
  <c r="BG24" i="15"/>
  <c r="AV8" i="15"/>
  <c r="BD8" i="15"/>
  <c r="BL8" i="15"/>
  <c r="BT8" i="15"/>
  <c r="AW8" i="15"/>
  <c r="BE8" i="15"/>
  <c r="BM8" i="15"/>
  <c r="BU8" i="15"/>
  <c r="AX8" i="15"/>
  <c r="BF8" i="15"/>
  <c r="BN8" i="15"/>
  <c r="BV8" i="15"/>
  <c r="AY8" i="15"/>
  <c r="BG8" i="15"/>
  <c r="BO8" i="15"/>
  <c r="BW8" i="15"/>
  <c r="AZ8" i="15"/>
  <c r="BH8" i="15"/>
  <c r="BP8" i="15"/>
  <c r="BX8" i="15"/>
  <c r="BA8" i="15"/>
  <c r="BI8" i="15"/>
  <c r="BQ8" i="15"/>
  <c r="AU8" i="15"/>
  <c r="BC8" i="15"/>
  <c r="BK8" i="15"/>
  <c r="BS8" i="15"/>
  <c r="BS52" i="15"/>
  <c r="BK52" i="15"/>
  <c r="BC52" i="15"/>
  <c r="BQ50" i="15"/>
  <c r="BI50" i="15"/>
  <c r="BA50" i="15"/>
  <c r="BX49" i="15"/>
  <c r="BP49" i="15"/>
  <c r="BH49" i="15"/>
  <c r="AZ49" i="15"/>
  <c r="BW48" i="15"/>
  <c r="BO48" i="15"/>
  <c r="BG48" i="15"/>
  <c r="AY48" i="15"/>
  <c r="BV47" i="15"/>
  <c r="BN47" i="15"/>
  <c r="BF47" i="15"/>
  <c r="AX47" i="15"/>
  <c r="BS44" i="15"/>
  <c r="BK44" i="15"/>
  <c r="BC44" i="15"/>
  <c r="BQ42" i="15"/>
  <c r="BI42" i="15"/>
  <c r="BA42" i="15"/>
  <c r="BX41" i="15"/>
  <c r="BP41" i="15"/>
  <c r="BH41" i="15"/>
  <c r="AZ41" i="15"/>
  <c r="BW40" i="15"/>
  <c r="BO40" i="15"/>
  <c r="BG40" i="15"/>
  <c r="AY40" i="15"/>
  <c r="BV39" i="15"/>
  <c r="BN39" i="15"/>
  <c r="BF39" i="15"/>
  <c r="AX39" i="15"/>
  <c r="BS36" i="15"/>
  <c r="BK36" i="15"/>
  <c r="BC36" i="15"/>
  <c r="BQ34" i="15"/>
  <c r="BI34" i="15"/>
  <c r="BA34" i="15"/>
  <c r="BX33" i="15"/>
  <c r="BP33" i="15"/>
  <c r="BH33" i="15"/>
  <c r="AZ33" i="15"/>
  <c r="BW32" i="15"/>
  <c r="BO32" i="15"/>
  <c r="BG32" i="15"/>
  <c r="AY32" i="15"/>
  <c r="BJ28" i="15"/>
  <c r="BR27" i="15"/>
  <c r="BF24" i="15"/>
  <c r="BJ19" i="15"/>
  <c r="BR16" i="15"/>
  <c r="BQ51" i="15"/>
  <c r="BI51" i="15"/>
  <c r="BX50" i="15"/>
  <c r="BP50" i="15"/>
  <c r="BH50" i="15"/>
  <c r="BW49" i="15"/>
  <c r="BO49" i="15"/>
  <c r="BG49" i="15"/>
  <c r="BV48" i="15"/>
  <c r="BN48" i="15"/>
  <c r="BF48" i="15"/>
  <c r="BU47" i="15"/>
  <c r="BM47" i="15"/>
  <c r="BE47" i="15"/>
  <c r="BI43" i="15"/>
  <c r="BX42" i="15"/>
  <c r="BP42" i="15"/>
  <c r="BH42" i="15"/>
  <c r="BW41" i="15"/>
  <c r="BO41" i="15"/>
  <c r="BG41" i="15"/>
  <c r="BV40" i="15"/>
  <c r="BN40" i="15"/>
  <c r="BF40" i="15"/>
  <c r="BU39" i="15"/>
  <c r="BM39" i="15"/>
  <c r="BE39" i="15"/>
  <c r="BX34" i="15"/>
  <c r="BP34" i="15"/>
  <c r="BH34" i="15"/>
  <c r="BW33" i="15"/>
  <c r="BO33" i="15"/>
  <c r="BG33" i="15"/>
  <c r="BV32" i="15"/>
  <c r="BN32" i="15"/>
  <c r="BF32" i="15"/>
  <c r="AY27" i="15"/>
  <c r="BG27" i="15"/>
  <c r="BO27" i="15"/>
  <c r="BW27" i="15"/>
  <c r="AZ27" i="15"/>
  <c r="BH27" i="15"/>
  <c r="BP27" i="15"/>
  <c r="BX27" i="15"/>
  <c r="AU27" i="15"/>
  <c r="BC27" i="15"/>
  <c r="BK27" i="15"/>
  <c r="BS27" i="15"/>
  <c r="AV27" i="15"/>
  <c r="BD27" i="15"/>
  <c r="BL27" i="15"/>
  <c r="BT27" i="15"/>
  <c r="AX27" i="15"/>
  <c r="BF27" i="15"/>
  <c r="BN27" i="15"/>
  <c r="BV27" i="15"/>
  <c r="BW24" i="15"/>
  <c r="BB24" i="15"/>
  <c r="AV16" i="15"/>
  <c r="BD16" i="15"/>
  <c r="BL16" i="15"/>
  <c r="BT16" i="15"/>
  <c r="AW16" i="15"/>
  <c r="BE16" i="15"/>
  <c r="BM16" i="15"/>
  <c r="BU16" i="15"/>
  <c r="AZ16" i="15"/>
  <c r="BH16" i="15"/>
  <c r="BP16" i="15"/>
  <c r="BX16" i="15"/>
  <c r="BA16" i="15"/>
  <c r="BI16" i="15"/>
  <c r="BQ16" i="15"/>
  <c r="AU16" i="15"/>
  <c r="BC16" i="15"/>
  <c r="BK16" i="15"/>
  <c r="BS16" i="15"/>
  <c r="BQ30" i="15"/>
  <c r="BI30" i="15"/>
  <c r="BA30" i="15"/>
  <c r="BX29" i="15"/>
  <c r="BP29" i="15"/>
  <c r="BH29" i="15"/>
  <c r="AZ29" i="15"/>
  <c r="BU26" i="15"/>
  <c r="BM26" i="15"/>
  <c r="BE26" i="15"/>
  <c r="AW26" i="15"/>
  <c r="BT25" i="15"/>
  <c r="BL25" i="15"/>
  <c r="BD25" i="15"/>
  <c r="AV25" i="15"/>
  <c r="BQ22" i="15"/>
  <c r="BI22" i="15"/>
  <c r="BA22" i="15"/>
  <c r="BX21" i="15"/>
  <c r="BP21" i="15"/>
  <c r="BH21" i="15"/>
  <c r="AZ21" i="15"/>
  <c r="BW12" i="15"/>
  <c r="BO12" i="15"/>
  <c r="BG12" i="15"/>
  <c r="AY12" i="15"/>
  <c r="BV11" i="15"/>
  <c r="BN11" i="15"/>
  <c r="BF11" i="15"/>
  <c r="AX11" i="15"/>
  <c r="AZ31" i="15"/>
  <c r="BW30" i="15"/>
  <c r="BO30" i="15"/>
  <c r="BG30" i="15"/>
  <c r="AY30" i="15"/>
  <c r="BV29" i="15"/>
  <c r="BN29" i="15"/>
  <c r="BF29" i="15"/>
  <c r="AX29" i="15"/>
  <c r="BS26" i="15"/>
  <c r="BK26" i="15"/>
  <c r="BC26" i="15"/>
  <c r="AU26" i="15"/>
  <c r="BX23" i="15"/>
  <c r="BP23" i="15"/>
  <c r="BH23" i="15"/>
  <c r="AZ23" i="15"/>
  <c r="BW22" i="15"/>
  <c r="BO22" i="15"/>
  <c r="BG22" i="15"/>
  <c r="AY22" i="15"/>
  <c r="BV21" i="15"/>
  <c r="BN21" i="15"/>
  <c r="BF21" i="15"/>
  <c r="AX21" i="15"/>
  <c r="BS18" i="15"/>
  <c r="BK18" i="15"/>
  <c r="BC18" i="15"/>
  <c r="AU18" i="15"/>
  <c r="BX15" i="15"/>
  <c r="BP15" i="15"/>
  <c r="BH15" i="15"/>
  <c r="AZ15" i="15"/>
  <c r="BW14" i="15"/>
  <c r="BO14" i="15"/>
  <c r="BG14" i="15"/>
  <c r="AY14" i="15"/>
  <c r="BV13" i="15"/>
  <c r="BN13" i="15"/>
  <c r="BF13" i="15"/>
  <c r="AX13" i="15"/>
  <c r="BU12" i="15"/>
  <c r="BM12" i="15"/>
  <c r="BE12" i="15"/>
  <c r="AW12" i="15"/>
  <c r="BT11" i="15"/>
  <c r="BL11" i="15"/>
  <c r="BD11" i="15"/>
  <c r="AV11" i="15"/>
  <c r="BX7" i="15"/>
  <c r="BP7" i="15"/>
  <c r="BH7" i="15"/>
  <c r="AZ7" i="15"/>
  <c r="BW6" i="15"/>
  <c r="BO6" i="15"/>
  <c r="BG6" i="15"/>
  <c r="AY6" i="15"/>
  <c r="BV30" i="15"/>
  <c r="BN30" i="15"/>
  <c r="BF30" i="15"/>
  <c r="AX30" i="15"/>
  <c r="BU29" i="15"/>
  <c r="BM29" i="15"/>
  <c r="BE29" i="15"/>
  <c r="AW29" i="15"/>
  <c r="BQ25" i="15"/>
  <c r="BI25" i="15"/>
  <c r="BA25" i="15"/>
  <c r="BW23" i="15"/>
  <c r="BO23" i="15"/>
  <c r="BG23" i="15"/>
  <c r="AY23" i="15"/>
  <c r="BV22" i="15"/>
  <c r="BN22" i="15"/>
  <c r="BF22" i="15"/>
  <c r="AX22" i="15"/>
  <c r="BU21" i="15"/>
  <c r="BM21" i="15"/>
  <c r="BE21" i="15"/>
  <c r="AW21" i="15"/>
  <c r="BQ17" i="15"/>
  <c r="BI17" i="15"/>
  <c r="BA17" i="15"/>
  <c r="BW15" i="15"/>
  <c r="BO15" i="15"/>
  <c r="BG15" i="15"/>
  <c r="AY15" i="15"/>
  <c r="BV14" i="15"/>
  <c r="BN14" i="15"/>
  <c r="BF14" i="15"/>
  <c r="BU13" i="15"/>
  <c r="BM13" i="15"/>
  <c r="BE13" i="15"/>
  <c r="AW13" i="15"/>
  <c r="BT12" i="15"/>
  <c r="BL12" i="15"/>
  <c r="BD12" i="15"/>
  <c r="AV12" i="15"/>
  <c r="BS11" i="15"/>
  <c r="BK11" i="15"/>
  <c r="BC11" i="15"/>
  <c r="AU11" i="15"/>
  <c r="BQ9" i="15"/>
  <c r="BI9" i="15"/>
  <c r="BA9" i="15"/>
  <c r="BW7" i="15"/>
  <c r="BO7" i="15"/>
  <c r="BG7" i="15"/>
  <c r="AY7" i="15"/>
  <c r="BV6" i="15"/>
  <c r="BN6" i="15"/>
  <c r="BF6" i="15"/>
  <c r="AX6" i="15"/>
  <c r="BQ10" i="15"/>
  <c r="BI10" i="15"/>
  <c r="BA10" i="15"/>
  <c r="BX9" i="15"/>
  <c r="BP9" i="15"/>
  <c r="BH9" i="15"/>
  <c r="AZ9" i="15"/>
  <c r="BV7" i="15"/>
  <c r="BN7" i="15"/>
  <c r="BF7" i="15"/>
  <c r="AX7" i="15"/>
  <c r="BU6" i="15"/>
  <c r="BM6" i="15"/>
  <c r="BE6" i="15"/>
  <c r="AW6" i="15"/>
  <c r="BQ11" i="15"/>
  <c r="BI11" i="15"/>
  <c r="BA11" i="15"/>
  <c r="BX10" i="15"/>
  <c r="BP10" i="15"/>
  <c r="BH10" i="15"/>
  <c r="AZ10" i="15"/>
  <c r="BW9" i="15"/>
  <c r="BO9" i="15"/>
  <c r="BG9" i="15"/>
  <c r="AY9" i="15"/>
  <c r="BU7" i="15"/>
  <c r="BM7" i="15"/>
  <c r="BE7" i="15"/>
  <c r="AW7" i="15"/>
  <c r="BT6" i="15"/>
  <c r="BL6" i="15"/>
  <c r="BD6" i="15"/>
  <c r="AV6" i="15"/>
  <c r="BS30" i="15"/>
  <c r="BK30" i="15"/>
  <c r="BC30" i="15"/>
  <c r="BW26" i="15"/>
  <c r="BO26" i="15"/>
  <c r="BG26" i="15"/>
  <c r="AY26" i="15"/>
  <c r="BV25" i="15"/>
  <c r="BN25" i="15"/>
  <c r="BF25" i="15"/>
  <c r="AX25" i="15"/>
  <c r="BT23" i="15"/>
  <c r="BL23" i="15"/>
  <c r="BD23" i="15"/>
  <c r="BS22" i="15"/>
  <c r="BK22" i="15"/>
  <c r="BC22" i="15"/>
  <c r="BW18" i="15"/>
  <c r="BO18" i="15"/>
  <c r="BG18" i="15"/>
  <c r="AY18" i="15"/>
  <c r="BV17" i="15"/>
  <c r="BN17" i="15"/>
  <c r="BF17" i="15"/>
  <c r="AX17" i="15"/>
  <c r="BT15" i="15"/>
  <c r="BL15" i="15"/>
  <c r="BD15" i="15"/>
  <c r="AV15" i="15"/>
  <c r="BQ12" i="15"/>
  <c r="BI12" i="15"/>
  <c r="BA12" i="15"/>
  <c r="BX11" i="15"/>
  <c r="BP11" i="15"/>
  <c r="BH11" i="15"/>
  <c r="AZ11" i="15"/>
  <c r="BW10" i="15"/>
  <c r="BO10" i="15"/>
  <c r="BG10" i="15"/>
  <c r="BV9" i="15"/>
  <c r="BN9" i="15"/>
  <c r="BF9" i="15"/>
  <c r="BT7" i="15"/>
  <c r="BL7" i="15"/>
  <c r="BD7" i="15"/>
  <c r="AV7" i="15"/>
  <c r="BS6" i="15"/>
  <c r="BK6" i="15"/>
  <c r="BC6" i="15"/>
  <c r="BQ29" i="15"/>
  <c r="BI29" i="15"/>
  <c r="BV26" i="15"/>
  <c r="BN26" i="15"/>
  <c r="BF26" i="15"/>
  <c r="BU25" i="15"/>
  <c r="BM25" i="15"/>
  <c r="BE25" i="15"/>
  <c r="BQ21" i="15"/>
  <c r="BI21" i="15"/>
  <c r="BV18" i="15"/>
  <c r="BN18" i="15"/>
  <c r="BF18" i="15"/>
  <c r="BU17" i="15"/>
  <c r="BM17" i="15"/>
  <c r="BE17" i="15"/>
  <c r="BS15" i="15"/>
  <c r="BK15" i="15"/>
  <c r="BC15" i="15"/>
  <c r="BQ13" i="15"/>
  <c r="BI13" i="15"/>
  <c r="BX12" i="15"/>
  <c r="BP12" i="15"/>
  <c r="BH12" i="15"/>
  <c r="BW11" i="15"/>
  <c r="BO11" i="15"/>
  <c r="BG11" i="15"/>
  <c r="BS7" i="15"/>
  <c r="BK7" i="15"/>
  <c r="BC7" i="15"/>
  <c r="BE5" i="15"/>
  <c r="BU5" i="15"/>
  <c r="AX5" i="15"/>
  <c r="BN5" i="15"/>
  <c r="BG5" i="15"/>
  <c r="BW5" i="15"/>
  <c r="AZ5" i="15"/>
  <c r="BH5" i="15"/>
  <c r="BP5" i="15"/>
  <c r="BX5" i="15"/>
  <c r="BA5" i="15"/>
  <c r="BI5" i="15"/>
  <c r="BQ5" i="15"/>
  <c r="BJ5" i="15"/>
  <c r="AU5" i="15"/>
  <c r="BC5" i="15"/>
  <c r="BK5" i="15"/>
  <c r="BS5" i="15"/>
  <c r="AW5" i="15"/>
  <c r="BM5" i="15"/>
  <c r="BF5" i="15"/>
  <c r="BV5" i="15"/>
  <c r="AY5" i="15"/>
  <c r="BO5" i="15"/>
  <c r="BB5" i="15"/>
  <c r="BR5" i="15"/>
  <c r="AV5" i="15"/>
  <c r="BD5" i="15"/>
  <c r="BL5" i="15"/>
  <c r="BQ2" i="15"/>
  <c r="BI2" i="15"/>
  <c r="BA2" i="15"/>
  <c r="BU2" i="15"/>
  <c r="AW2" i="15"/>
  <c r="BT2" i="15"/>
  <c r="BD2" i="15"/>
  <c r="BC2" i="15"/>
  <c r="BJ2" i="15"/>
  <c r="BH2" i="15"/>
  <c r="BW2" i="15"/>
  <c r="BO2" i="15"/>
  <c r="BG2" i="15"/>
  <c r="AY2" i="15"/>
  <c r="BM2" i="15"/>
  <c r="BE2" i="15"/>
  <c r="BL2" i="15"/>
  <c r="AV2" i="15"/>
  <c r="BS2" i="15"/>
  <c r="BK2" i="15"/>
  <c r="AU2" i="15"/>
  <c r="BR2" i="15"/>
  <c r="BB2" i="15"/>
  <c r="BX2" i="15"/>
  <c r="BP2" i="15"/>
  <c r="AZ2" i="15"/>
  <c r="BV2" i="15"/>
  <c r="BN2" i="15"/>
  <c r="BF2" i="15"/>
  <c r="AA4" i="15"/>
  <c r="W4" i="15"/>
  <c r="AI4" i="15"/>
  <c r="O4" i="15"/>
  <c r="X4" i="15"/>
  <c r="K4" i="15"/>
  <c r="AE4" i="15"/>
  <c r="P4" i="15"/>
  <c r="AF4" i="15"/>
  <c r="I4" i="15"/>
  <c r="Q4" i="15"/>
  <c r="Y4" i="15"/>
  <c r="AG4" i="15"/>
  <c r="S4" i="15"/>
  <c r="P4" i="13"/>
  <c r="AF4" i="13"/>
  <c r="X4" i="13"/>
  <c r="R4" i="13"/>
  <c r="AG4" i="13"/>
  <c r="Y4" i="13"/>
  <c r="I4" i="13"/>
  <c r="S19" i="7" l="1"/>
  <c r="R19" i="7"/>
  <c r="O193" i="1" l="1"/>
  <c r="N193" i="1"/>
  <c r="M193" i="1"/>
  <c r="G193" i="1"/>
  <c r="F193" i="1"/>
  <c r="E193" i="1"/>
  <c r="P192" i="1"/>
  <c r="O192" i="1"/>
  <c r="R192" i="1" s="1"/>
  <c r="N192" i="1"/>
  <c r="M192" i="1"/>
  <c r="G192" i="1"/>
  <c r="F192" i="1"/>
  <c r="E192" i="1"/>
  <c r="O191" i="1"/>
  <c r="N191" i="1"/>
  <c r="M191" i="1"/>
  <c r="G191" i="1"/>
  <c r="F191" i="1"/>
  <c r="E191" i="1"/>
  <c r="O190" i="1"/>
  <c r="N190" i="1"/>
  <c r="M190" i="1"/>
  <c r="G190" i="1"/>
  <c r="F190" i="1"/>
  <c r="E190" i="1"/>
  <c r="O189" i="1"/>
  <c r="N189" i="1"/>
  <c r="M189" i="1"/>
  <c r="G189" i="1"/>
  <c r="F189" i="1"/>
  <c r="E189" i="1"/>
  <c r="O188" i="1"/>
  <c r="N188" i="1"/>
  <c r="P188" i="1" s="1"/>
  <c r="M188" i="1"/>
  <c r="G188" i="1"/>
  <c r="F188" i="1"/>
  <c r="E188" i="1"/>
  <c r="O187" i="1"/>
  <c r="N187" i="1"/>
  <c r="M187" i="1"/>
  <c r="P187" i="1" s="1"/>
  <c r="G187" i="1"/>
  <c r="F187" i="1"/>
  <c r="E187" i="1"/>
  <c r="O186" i="1"/>
  <c r="R186" i="1" s="1"/>
  <c r="N186" i="1"/>
  <c r="Q186" i="1" s="1"/>
  <c r="M186" i="1"/>
  <c r="G186" i="1"/>
  <c r="F186" i="1"/>
  <c r="E186" i="1"/>
  <c r="O185" i="1"/>
  <c r="N185" i="1"/>
  <c r="M185" i="1"/>
  <c r="G185" i="1"/>
  <c r="F185" i="1"/>
  <c r="E185" i="1"/>
  <c r="O184" i="1"/>
  <c r="N184" i="1"/>
  <c r="M184" i="1"/>
  <c r="G184" i="1"/>
  <c r="F184" i="1"/>
  <c r="E184" i="1"/>
  <c r="O183" i="1"/>
  <c r="N183" i="1"/>
  <c r="M183" i="1"/>
  <c r="G183" i="1"/>
  <c r="F183" i="1"/>
  <c r="E183" i="1"/>
  <c r="O182" i="1"/>
  <c r="N182" i="1"/>
  <c r="M182" i="1"/>
  <c r="G182" i="1"/>
  <c r="F182" i="1"/>
  <c r="E182" i="1"/>
  <c r="O181" i="1"/>
  <c r="N181" i="1"/>
  <c r="M181" i="1"/>
  <c r="G181" i="1"/>
  <c r="F181" i="1"/>
  <c r="E181" i="1"/>
  <c r="O180" i="1"/>
  <c r="N180" i="1"/>
  <c r="P180" i="1" s="1"/>
  <c r="M180" i="1"/>
  <c r="G180" i="1"/>
  <c r="F180" i="1"/>
  <c r="E180" i="1"/>
  <c r="O179" i="1"/>
  <c r="Q179" i="1" s="1"/>
  <c r="N179" i="1"/>
  <c r="M179" i="1"/>
  <c r="P179" i="1" s="1"/>
  <c r="G179" i="1"/>
  <c r="F179" i="1"/>
  <c r="E179" i="1"/>
  <c r="O178" i="1"/>
  <c r="N178" i="1"/>
  <c r="Q178" i="1" s="1"/>
  <c r="M178" i="1"/>
  <c r="G178" i="1"/>
  <c r="F178" i="1"/>
  <c r="E178" i="1"/>
  <c r="O177" i="1"/>
  <c r="N177" i="1"/>
  <c r="M177" i="1"/>
  <c r="I177" i="1" a="1"/>
  <c r="I190" i="1" s="1"/>
  <c r="H177" i="1" a="1"/>
  <c r="H191" i="1" s="1"/>
  <c r="G177" i="1"/>
  <c r="F177" i="1"/>
  <c r="E177" i="1"/>
  <c r="M290" i="1"/>
  <c r="N290" i="1"/>
  <c r="O290" i="1"/>
  <c r="U290" i="1" s="1"/>
  <c r="M291" i="1"/>
  <c r="N291" i="1"/>
  <c r="O291" i="1"/>
  <c r="M292" i="1"/>
  <c r="N292" i="1"/>
  <c r="O292" i="1"/>
  <c r="M293" i="1"/>
  <c r="N293" i="1"/>
  <c r="O293" i="1"/>
  <c r="U293" i="1" s="1"/>
  <c r="M294" i="1"/>
  <c r="U294" i="1" s="1"/>
  <c r="N294" i="1"/>
  <c r="O294" i="1"/>
  <c r="M295" i="1"/>
  <c r="N295" i="1"/>
  <c r="O295" i="1"/>
  <c r="U295" i="1" s="1"/>
  <c r="M296" i="1"/>
  <c r="N296" i="1"/>
  <c r="O296" i="1"/>
  <c r="U296" i="1" s="1"/>
  <c r="M297" i="1"/>
  <c r="N297" i="1"/>
  <c r="O297" i="1"/>
  <c r="M298" i="1"/>
  <c r="N298" i="1"/>
  <c r="O298" i="1"/>
  <c r="U298" i="1" s="1"/>
  <c r="M299" i="1"/>
  <c r="U299" i="1" s="1"/>
  <c r="N299" i="1"/>
  <c r="O299" i="1"/>
  <c r="M300" i="1"/>
  <c r="N300" i="1"/>
  <c r="O300" i="1"/>
  <c r="U300" i="1" s="1"/>
  <c r="M301" i="1"/>
  <c r="N301" i="1"/>
  <c r="O301" i="1"/>
  <c r="U301" i="1" s="1"/>
  <c r="M302" i="1"/>
  <c r="U302" i="1" s="1"/>
  <c r="N302" i="1"/>
  <c r="O302" i="1"/>
  <c r="M303" i="1"/>
  <c r="N303" i="1"/>
  <c r="O303" i="1"/>
  <c r="U303" i="1" s="1"/>
  <c r="M304" i="1"/>
  <c r="N304" i="1"/>
  <c r="O304" i="1"/>
  <c r="U304" i="1" s="1"/>
  <c r="M305" i="1"/>
  <c r="N305" i="1"/>
  <c r="O305" i="1"/>
  <c r="M306" i="1"/>
  <c r="N306" i="1"/>
  <c r="O306" i="1"/>
  <c r="U291" i="1"/>
  <c r="U292" i="1"/>
  <c r="U297" i="1"/>
  <c r="U305" i="1"/>
  <c r="P191" i="1" l="1"/>
  <c r="R178" i="1"/>
  <c r="Q187" i="1"/>
  <c r="R191" i="1"/>
  <c r="S177" i="1" a="1"/>
  <c r="S183" i="1" s="1"/>
  <c r="P185" i="1"/>
  <c r="R185" i="1"/>
  <c r="P184" i="1"/>
  <c r="R177" i="1"/>
  <c r="P183" i="1"/>
  <c r="R184" i="1"/>
  <c r="Q190" i="1"/>
  <c r="Q191" i="1"/>
  <c r="Q177" i="1"/>
  <c r="P182" i="1"/>
  <c r="R183" i="1"/>
  <c r="P189" i="1"/>
  <c r="R190" i="1"/>
  <c r="Q182" i="1"/>
  <c r="Q183" i="1"/>
  <c r="R189" i="1"/>
  <c r="P190" i="1"/>
  <c r="P181" i="1"/>
  <c r="R182" i="1"/>
  <c r="R188" i="1"/>
  <c r="T177" i="1" a="1"/>
  <c r="T183" i="1" s="1"/>
  <c r="P193" i="1"/>
  <c r="R180" i="1"/>
  <c r="R193" i="1"/>
  <c r="H192" i="1"/>
  <c r="H185" i="1"/>
  <c r="I192" i="1"/>
  <c r="H186" i="1"/>
  <c r="H179" i="1"/>
  <c r="H187" i="1"/>
  <c r="I178" i="1"/>
  <c r="I186" i="1"/>
  <c r="R179" i="1"/>
  <c r="Q180" i="1"/>
  <c r="R187" i="1"/>
  <c r="Q188" i="1"/>
  <c r="I191" i="1"/>
  <c r="H177" i="1"/>
  <c r="I177" i="1"/>
  <c r="H180" i="1"/>
  <c r="H188" i="1"/>
  <c r="I179" i="1"/>
  <c r="I187" i="1"/>
  <c r="Q181" i="1"/>
  <c r="Q189" i="1"/>
  <c r="H178" i="1"/>
  <c r="H181" i="1"/>
  <c r="H189" i="1"/>
  <c r="I180" i="1"/>
  <c r="I188" i="1"/>
  <c r="P177" i="1"/>
  <c r="R181" i="1"/>
  <c r="H184" i="1"/>
  <c r="I184" i="1"/>
  <c r="H182" i="1"/>
  <c r="H190" i="1"/>
  <c r="I189" i="1"/>
  <c r="I183" i="1"/>
  <c r="I185" i="1"/>
  <c r="I181" i="1"/>
  <c r="H183" i="1"/>
  <c r="I182" i="1"/>
  <c r="Q184" i="1"/>
  <c r="Q192" i="1"/>
  <c r="P178" i="1"/>
  <c r="Q185" i="1"/>
  <c r="P186" i="1"/>
  <c r="Q193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75" i="1"/>
  <c r="T75" i="1"/>
  <c r="U75" i="1" a="1"/>
  <c r="U75" i="1" s="1"/>
  <c r="S188" i="1" l="1"/>
  <c r="S184" i="1"/>
  <c r="S181" i="1"/>
  <c r="S192" i="1"/>
  <c r="S178" i="1"/>
  <c r="S189" i="1"/>
  <c r="S179" i="1"/>
  <c r="S182" i="1"/>
  <c r="S187" i="1"/>
  <c r="S190" i="1"/>
  <c r="S180" i="1"/>
  <c r="S191" i="1"/>
  <c r="S177" i="1"/>
  <c r="S185" i="1"/>
  <c r="S186" i="1"/>
  <c r="T185" i="1"/>
  <c r="T184" i="1"/>
  <c r="T188" i="1"/>
  <c r="T192" i="1"/>
  <c r="T186" i="1"/>
  <c r="T182" i="1"/>
  <c r="T191" i="1"/>
  <c r="T180" i="1"/>
  <c r="T177" i="1"/>
  <c r="T181" i="1"/>
  <c r="T178" i="1"/>
  <c r="T189" i="1"/>
  <c r="T179" i="1"/>
  <c r="T190" i="1"/>
  <c r="T187" i="1"/>
  <c r="U90" i="1"/>
  <c r="U77" i="1"/>
  <c r="U82" i="1"/>
  <c r="U89" i="1"/>
  <c r="U81" i="1"/>
  <c r="U88" i="1"/>
  <c r="U80" i="1"/>
  <c r="U87" i="1"/>
  <c r="U79" i="1"/>
  <c r="U86" i="1"/>
  <c r="U78" i="1"/>
  <c r="U85" i="1"/>
  <c r="U84" i="1"/>
  <c r="U76" i="1"/>
  <c r="U83" i="1"/>
  <c r="AZ7" i="1" a="1"/>
  <c r="AZ7" i="1" s="1"/>
  <c r="BA7" i="1" a="1"/>
  <c r="BA13" i="1" s="1"/>
  <c r="AY7" i="1" a="1"/>
  <c r="AY8" i="1" s="1"/>
  <c r="AZ17" i="1" l="1"/>
  <c r="AZ15" i="1"/>
  <c r="AY22" i="1"/>
  <c r="AY13" i="1"/>
  <c r="AY20" i="1"/>
  <c r="AY12" i="1"/>
  <c r="AZ22" i="1"/>
  <c r="AZ14" i="1"/>
  <c r="AY21" i="1"/>
  <c r="AY19" i="1"/>
  <c r="AY11" i="1"/>
  <c r="AZ21" i="1"/>
  <c r="AZ12" i="1"/>
  <c r="AY18" i="1"/>
  <c r="AY10" i="1"/>
  <c r="AZ20" i="1"/>
  <c r="AZ11" i="1"/>
  <c r="AY7" i="1"/>
  <c r="AZ16" i="1"/>
  <c r="AY17" i="1"/>
  <c r="AY9" i="1"/>
  <c r="AZ19" i="1"/>
  <c r="AZ9" i="1"/>
  <c r="AY15" i="1"/>
  <c r="AY14" i="1"/>
  <c r="AY16" i="1"/>
  <c r="AZ18" i="1"/>
  <c r="AZ8" i="1"/>
  <c r="BA14" i="1"/>
  <c r="BA20" i="1"/>
  <c r="BA12" i="1"/>
  <c r="AZ13" i="1"/>
  <c r="BA21" i="1"/>
  <c r="BA19" i="1"/>
  <c r="BA11" i="1"/>
  <c r="BA18" i="1"/>
  <c r="BA10" i="1"/>
  <c r="BA22" i="1"/>
  <c r="BA17" i="1"/>
  <c r="BA9" i="1"/>
  <c r="AZ10" i="1"/>
  <c r="BA16" i="1"/>
  <c r="BA8" i="1"/>
  <c r="BA15" i="1"/>
  <c r="BA7" i="1"/>
  <c r="S291" i="1" l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T290" i="1"/>
  <c r="S290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X29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AI29" i="1" a="1"/>
  <c r="AI29" i="1" s="1"/>
  <c r="V7" i="1" a="1"/>
  <c r="V7" i="1" s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7" i="1"/>
  <c r="H261" i="1" a="1"/>
  <c r="Z261" i="1" s="1"/>
  <c r="D247" i="1" a="1"/>
  <c r="V260" i="1" s="1"/>
  <c r="Y290" i="1" l="1" a="1"/>
  <c r="Y292" i="1" s="1"/>
  <c r="Z290" i="1" a="1"/>
  <c r="Z290" i="1" s="1"/>
  <c r="Y294" i="1"/>
  <c r="Y293" i="1"/>
  <c r="Y29" i="1" a="1"/>
  <c r="Y44" i="1" s="1"/>
  <c r="S29" i="1" a="1"/>
  <c r="S42" i="1" s="1"/>
  <c r="AI39" i="1"/>
  <c r="AI31" i="1"/>
  <c r="AI41" i="1"/>
  <c r="AI33" i="1"/>
  <c r="AI38" i="1"/>
  <c r="AI30" i="1"/>
  <c r="AI44" i="1"/>
  <c r="AI36" i="1"/>
  <c r="AI43" i="1"/>
  <c r="AI35" i="1"/>
  <c r="AI42" i="1"/>
  <c r="AI34" i="1"/>
  <c r="AI40" i="1"/>
  <c r="AI32" i="1"/>
  <c r="AI45" i="1"/>
  <c r="AI37" i="1"/>
  <c r="V14" i="1"/>
  <c r="V13" i="1"/>
  <c r="V12" i="1"/>
  <c r="V11" i="1"/>
  <c r="V18" i="1"/>
  <c r="V10" i="1"/>
  <c r="V9" i="1"/>
  <c r="V21" i="1"/>
  <c r="V20" i="1"/>
  <c r="V8" i="1"/>
  <c r="V22" i="1"/>
  <c r="V19" i="1"/>
  <c r="V17" i="1"/>
  <c r="V16" i="1"/>
  <c r="V15" i="1"/>
  <c r="T249" i="1"/>
  <c r="O252" i="1"/>
  <c r="K261" i="1"/>
  <c r="M261" i="1"/>
  <c r="W252" i="1"/>
  <c r="H253" i="1"/>
  <c r="Z247" i="1"/>
  <c r="U250" i="1"/>
  <c r="P253" i="1"/>
  <c r="N261" i="1"/>
  <c r="L261" i="1"/>
  <c r="R247" i="1"/>
  <c r="K248" i="1"/>
  <c r="F251" i="1"/>
  <c r="X253" i="1"/>
  <c r="S261" i="1"/>
  <c r="L249" i="1"/>
  <c r="E250" i="1"/>
  <c r="S248" i="1"/>
  <c r="N251" i="1"/>
  <c r="R255" i="1"/>
  <c r="T261" i="1"/>
  <c r="G252" i="1"/>
  <c r="J247" i="1"/>
  <c r="M250" i="1"/>
  <c r="D249" i="1"/>
  <c r="V251" i="1"/>
  <c r="V259" i="1"/>
  <c r="U261" i="1"/>
  <c r="V261" i="1"/>
  <c r="T248" i="1"/>
  <c r="F250" i="1"/>
  <c r="G251" i="1"/>
  <c r="P252" i="1"/>
  <c r="I253" i="1"/>
  <c r="R254" i="1"/>
  <c r="S255" i="1"/>
  <c r="E257" i="1"/>
  <c r="F258" i="1"/>
  <c r="V258" i="1"/>
  <c r="O259" i="1"/>
  <c r="H260" i="1"/>
  <c r="D247" i="1"/>
  <c r="U248" i="1"/>
  <c r="G250" i="1"/>
  <c r="X251" i="1"/>
  <c r="R253" i="1"/>
  <c r="D255" i="1"/>
  <c r="U256" i="1"/>
  <c r="V257" i="1"/>
  <c r="W258" i="1"/>
  <c r="P259" i="1"/>
  <c r="I260" i="1"/>
  <c r="U247" i="1"/>
  <c r="O249" i="1"/>
  <c r="X250" i="1"/>
  <c r="R252" i="1"/>
  <c r="K253" i="1"/>
  <c r="T254" i="1"/>
  <c r="U255" i="1"/>
  <c r="F256" i="1"/>
  <c r="V256" i="1"/>
  <c r="O257" i="1"/>
  <c r="H258" i="1"/>
  <c r="X258" i="1"/>
  <c r="Q259" i="1"/>
  <c r="J260" i="1"/>
  <c r="F247" i="1"/>
  <c r="N247" i="1"/>
  <c r="V247" i="1"/>
  <c r="G248" i="1"/>
  <c r="O248" i="1"/>
  <c r="W248" i="1"/>
  <c r="H249" i="1"/>
  <c r="P249" i="1"/>
  <c r="X249" i="1"/>
  <c r="I250" i="1"/>
  <c r="Q250" i="1"/>
  <c r="Y250" i="1"/>
  <c r="J251" i="1"/>
  <c r="R251" i="1"/>
  <c r="Z251" i="1"/>
  <c r="K252" i="1"/>
  <c r="S252" i="1"/>
  <c r="D253" i="1"/>
  <c r="L253" i="1"/>
  <c r="T253" i="1"/>
  <c r="E254" i="1"/>
  <c r="M254" i="1"/>
  <c r="U254" i="1"/>
  <c r="F255" i="1"/>
  <c r="N255" i="1"/>
  <c r="V255" i="1"/>
  <c r="G256" i="1"/>
  <c r="O256" i="1"/>
  <c r="W256" i="1"/>
  <c r="H257" i="1"/>
  <c r="P257" i="1"/>
  <c r="X257" i="1"/>
  <c r="I258" i="1"/>
  <c r="Q258" i="1"/>
  <c r="Y258" i="1"/>
  <c r="J259" i="1"/>
  <c r="R259" i="1"/>
  <c r="Z259" i="1"/>
  <c r="K260" i="1"/>
  <c r="S260" i="1"/>
  <c r="O261" i="1"/>
  <c r="W261" i="1"/>
  <c r="K256" i="1"/>
  <c r="D257" i="1"/>
  <c r="T257" i="1"/>
  <c r="U258" i="1"/>
  <c r="N259" i="1"/>
  <c r="D248" i="1"/>
  <c r="U249" i="1"/>
  <c r="O251" i="1"/>
  <c r="Q253" i="1"/>
  <c r="Z254" i="1"/>
  <c r="D256" i="1"/>
  <c r="T256" i="1"/>
  <c r="U257" i="1"/>
  <c r="N258" i="1"/>
  <c r="G259" i="1"/>
  <c r="W259" i="1"/>
  <c r="L247" i="1"/>
  <c r="F249" i="1"/>
  <c r="O250" i="1"/>
  <c r="P251" i="1"/>
  <c r="Y252" i="1"/>
  <c r="K254" i="1"/>
  <c r="T255" i="1"/>
  <c r="M256" i="1"/>
  <c r="G258" i="1"/>
  <c r="H259" i="1"/>
  <c r="X259" i="1"/>
  <c r="Y260" i="1"/>
  <c r="M247" i="1"/>
  <c r="V248" i="1"/>
  <c r="H250" i="1"/>
  <c r="I251" i="1"/>
  <c r="J252" i="1"/>
  <c r="S253" i="1"/>
  <c r="L254" i="1"/>
  <c r="M255" i="1"/>
  <c r="N256" i="1"/>
  <c r="G257" i="1"/>
  <c r="W257" i="1"/>
  <c r="P258" i="1"/>
  <c r="I259" i="1"/>
  <c r="Y259" i="1"/>
  <c r="G247" i="1"/>
  <c r="O247" i="1"/>
  <c r="W247" i="1"/>
  <c r="H248" i="1"/>
  <c r="P248" i="1"/>
  <c r="X248" i="1"/>
  <c r="I249" i="1"/>
  <c r="Q249" i="1"/>
  <c r="Y249" i="1"/>
  <c r="J250" i="1"/>
  <c r="R250" i="1"/>
  <c r="Z250" i="1"/>
  <c r="K251" i="1"/>
  <c r="S251" i="1"/>
  <c r="D252" i="1"/>
  <c r="L252" i="1"/>
  <c r="T252" i="1"/>
  <c r="E253" i="1"/>
  <c r="M253" i="1"/>
  <c r="U253" i="1"/>
  <c r="F254" i="1"/>
  <c r="N254" i="1"/>
  <c r="V254" i="1"/>
  <c r="G255" i="1"/>
  <c r="O255" i="1"/>
  <c r="W255" i="1"/>
  <c r="H256" i="1"/>
  <c r="P256" i="1"/>
  <c r="X256" i="1"/>
  <c r="I257" i="1"/>
  <c r="Q257" i="1"/>
  <c r="Y257" i="1"/>
  <c r="J258" i="1"/>
  <c r="R258" i="1"/>
  <c r="Z258" i="1"/>
  <c r="K259" i="1"/>
  <c r="S259" i="1"/>
  <c r="D260" i="1"/>
  <c r="L260" i="1"/>
  <c r="T260" i="1"/>
  <c r="H261" i="1"/>
  <c r="P261" i="1"/>
  <c r="X261" i="1"/>
  <c r="I254" i="1"/>
  <c r="Q254" i="1"/>
  <c r="Y254" i="1"/>
  <c r="J255" i="1"/>
  <c r="Z255" i="1"/>
  <c r="S256" i="1"/>
  <c r="L257" i="1"/>
  <c r="E258" i="1"/>
  <c r="M258" i="1"/>
  <c r="F259" i="1"/>
  <c r="G260" i="1"/>
  <c r="K247" i="1"/>
  <c r="L248" i="1"/>
  <c r="M249" i="1"/>
  <c r="V250" i="1"/>
  <c r="W251" i="1"/>
  <c r="X252" i="1"/>
  <c r="J254" i="1"/>
  <c r="K255" i="1"/>
  <c r="M257" i="1"/>
  <c r="P260" i="1"/>
  <c r="T247" i="1"/>
  <c r="M248" i="1"/>
  <c r="V249" i="1"/>
  <c r="W250" i="1"/>
  <c r="I252" i="1"/>
  <c r="J253" i="1"/>
  <c r="S254" i="1"/>
  <c r="E256" i="1"/>
  <c r="F257" i="1"/>
  <c r="O258" i="1"/>
  <c r="Q260" i="1"/>
  <c r="E247" i="1"/>
  <c r="N248" i="1"/>
  <c r="W249" i="1"/>
  <c r="Q251" i="1"/>
  <c r="D254" i="1"/>
  <c r="Z260" i="1"/>
  <c r="H247" i="1"/>
  <c r="P247" i="1"/>
  <c r="X247" i="1"/>
  <c r="I248" i="1"/>
  <c r="Q248" i="1"/>
  <c r="Y248" i="1"/>
  <c r="J249" i="1"/>
  <c r="R249" i="1"/>
  <c r="Z249" i="1"/>
  <c r="K250" i="1"/>
  <c r="S250" i="1"/>
  <c r="D251" i="1"/>
  <c r="L251" i="1"/>
  <c r="T251" i="1"/>
  <c r="E252" i="1"/>
  <c r="M252" i="1"/>
  <c r="U252" i="1"/>
  <c r="F253" i="1"/>
  <c r="N253" i="1"/>
  <c r="V253" i="1"/>
  <c r="G254" i="1"/>
  <c r="O254" i="1"/>
  <c r="W254" i="1"/>
  <c r="H255" i="1"/>
  <c r="P255" i="1"/>
  <c r="X255" i="1"/>
  <c r="I256" i="1"/>
  <c r="Q256" i="1"/>
  <c r="Y256" i="1"/>
  <c r="J257" i="1"/>
  <c r="R257" i="1"/>
  <c r="Z257" i="1"/>
  <c r="K258" i="1"/>
  <c r="S258" i="1"/>
  <c r="D259" i="1"/>
  <c r="L259" i="1"/>
  <c r="T259" i="1"/>
  <c r="E260" i="1"/>
  <c r="M260" i="1"/>
  <c r="U260" i="1"/>
  <c r="I261" i="1"/>
  <c r="Q261" i="1"/>
  <c r="Y261" i="1"/>
  <c r="O260" i="1"/>
  <c r="W260" i="1"/>
  <c r="S247" i="1"/>
  <c r="E249" i="1"/>
  <c r="N250" i="1"/>
  <c r="H252" i="1"/>
  <c r="Y253" i="1"/>
  <c r="L256" i="1"/>
  <c r="X260" i="1"/>
  <c r="E248" i="1"/>
  <c r="N249" i="1"/>
  <c r="H251" i="1"/>
  <c r="Q252" i="1"/>
  <c r="Z253" i="1"/>
  <c r="L255" i="1"/>
  <c r="N257" i="1"/>
  <c r="F248" i="1"/>
  <c r="G249" i="1"/>
  <c r="P250" i="1"/>
  <c r="Y251" i="1"/>
  <c r="Z252" i="1"/>
  <c r="E255" i="1"/>
  <c r="R260" i="1"/>
  <c r="I247" i="1"/>
  <c r="Q247" i="1"/>
  <c r="Y247" i="1"/>
  <c r="J248" i="1"/>
  <c r="R248" i="1"/>
  <c r="Z248" i="1"/>
  <c r="K249" i="1"/>
  <c r="S249" i="1"/>
  <c r="D250" i="1"/>
  <c r="L250" i="1"/>
  <c r="T250" i="1"/>
  <c r="E251" i="1"/>
  <c r="M251" i="1"/>
  <c r="U251" i="1"/>
  <c r="F252" i="1"/>
  <c r="N252" i="1"/>
  <c r="V252" i="1"/>
  <c r="G253" i="1"/>
  <c r="O253" i="1"/>
  <c r="W253" i="1"/>
  <c r="H254" i="1"/>
  <c r="P254" i="1"/>
  <c r="X254" i="1"/>
  <c r="I255" i="1"/>
  <c r="Q255" i="1"/>
  <c r="Y255" i="1"/>
  <c r="J256" i="1"/>
  <c r="R256" i="1"/>
  <c r="Z256" i="1"/>
  <c r="K257" i="1"/>
  <c r="S257" i="1"/>
  <c r="D258" i="1"/>
  <c r="L258" i="1"/>
  <c r="T258" i="1"/>
  <c r="E259" i="1"/>
  <c r="M259" i="1"/>
  <c r="U259" i="1"/>
  <c r="F260" i="1"/>
  <c r="N260" i="1"/>
  <c r="J261" i="1"/>
  <c r="R261" i="1"/>
  <c r="Y302" i="1" l="1"/>
  <c r="Y295" i="1"/>
  <c r="Y304" i="1"/>
  <c r="Y303" i="1"/>
  <c r="Y300" i="1"/>
  <c r="Y305" i="1"/>
  <c r="Y301" i="1"/>
  <c r="Z291" i="1"/>
  <c r="Y297" i="1"/>
  <c r="Z295" i="1"/>
  <c r="Z303" i="1"/>
  <c r="Z300" i="1"/>
  <c r="Z299" i="1"/>
  <c r="Y290" i="1"/>
  <c r="Z301" i="1"/>
  <c r="Z297" i="1"/>
  <c r="Z296" i="1"/>
  <c r="Y298" i="1"/>
  <c r="Y299" i="1"/>
  <c r="Z302" i="1"/>
  <c r="Z293" i="1"/>
  <c r="Y291" i="1"/>
  <c r="Y296" i="1"/>
  <c r="Z304" i="1"/>
  <c r="Z294" i="1"/>
  <c r="Z305" i="1"/>
  <c r="Z298" i="1"/>
  <c r="Z292" i="1"/>
  <c r="Y43" i="1"/>
  <c r="Y35" i="1"/>
  <c r="S38" i="1"/>
  <c r="Y29" i="1"/>
  <c r="S34" i="1"/>
  <c r="Y32" i="1"/>
  <c r="S30" i="1"/>
  <c r="S41" i="1"/>
  <c r="Y40" i="1"/>
  <c r="S31" i="1"/>
  <c r="Y33" i="1"/>
  <c r="Y34" i="1"/>
  <c r="Y42" i="1"/>
  <c r="Y36" i="1"/>
  <c r="S33" i="1"/>
  <c r="S37" i="1"/>
  <c r="Y37" i="1"/>
  <c r="Y41" i="1"/>
  <c r="S39" i="1"/>
  <c r="S29" i="1"/>
  <c r="Y30" i="1"/>
  <c r="S36" i="1"/>
  <c r="S35" i="1"/>
  <c r="Y38" i="1"/>
  <c r="S40" i="1"/>
  <c r="S44" i="1"/>
  <c r="Y31" i="1"/>
  <c r="S32" i="1"/>
  <c r="S43" i="1"/>
  <c r="Y39" i="1"/>
  <c r="L91" i="1"/>
  <c r="Q91" i="1" s="1"/>
  <c r="M91" i="1"/>
  <c r="K91" i="1"/>
  <c r="P91" i="1" s="1"/>
  <c r="R91" i="1" l="1"/>
  <c r="S91" i="1" s="1"/>
  <c r="N91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tc={F9541349-837A-48FD-97DD-5D655A5A9F4D}</author>
  </authors>
  <commentList>
    <comment ref="D26" authorId="0" shapeId="0" xr:uid="{F9541349-837A-48FD-97DD-5D655A5A9F4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Utiliser les dépenses publiques en % du PIB
C’est la méthode la plus simple et la plus robuste avec les bases OCDE.
Depenses publiques / PIB×100
Deˊpenses publiques / PIB=PIBDeˊpenses​×100
✔ Cela neutralise :
la taille du pays
l’inflation
les différences de niveau de prix
💡 C’est l’indicateur généralement utilisé par OCDE, FMI, Eurostat.
</t>
      </text>
    </comment>
  </commentList>
</comments>
</file>

<file path=xl/sharedStrings.xml><?xml version="1.0" encoding="utf-8"?>
<sst xmlns="http://schemas.openxmlformats.org/spreadsheetml/2006/main" count="7800" uniqueCount="2523">
  <si>
    <t>Milliard €</t>
  </si>
  <si>
    <t>VOL</t>
  </si>
  <si>
    <t>% EVOLp1</t>
  </si>
  <si>
    <t>% EVOLp2</t>
  </si>
  <si>
    <t>% EVOL</t>
  </si>
  <si>
    <t>RANG</t>
  </si>
  <si>
    <t>PART dans PAYS</t>
  </si>
  <si>
    <t>ABSOLU</t>
  </si>
  <si>
    <t>ASBOLU</t>
  </si>
  <si>
    <t>TOTAL</t>
  </si>
  <si>
    <t>ENSEIGN.</t>
  </si>
  <si>
    <t>Dépenses TOTALES 2002</t>
  </si>
  <si>
    <t>Dépenses TOTALES 2013</t>
  </si>
  <si>
    <t>Dépenses TOTALES 2023</t>
  </si>
  <si>
    <t>Dépenses TOTALES - Evol 2002-2013</t>
  </si>
  <si>
    <t>Dépenses TOTALES - Evol 2013-2023</t>
  </si>
  <si>
    <t>Dépenses TOTALES - Evol 2002-2023</t>
  </si>
  <si>
    <t>Dépenses ENSEIGN. 2002</t>
  </si>
  <si>
    <t>Dépenses ENSEIGN. 2013</t>
  </si>
  <si>
    <t>Dépenses ENSEIGN. 2023</t>
  </si>
  <si>
    <t>Dépenses ENSEIGN. - Evol 2002-2013</t>
  </si>
  <si>
    <t>Dépenses ENSEIGN. - Evol 2013-2023</t>
  </si>
  <si>
    <t>Dépenses ENSEIGN. - Evol 2002-2023</t>
  </si>
  <si>
    <t>Rang dépenses enseig. en Europe 2023</t>
  </si>
  <si>
    <t>Rang dépenses enseign. au sein du pays 2023</t>
  </si>
  <si>
    <t>DEU</t>
  </si>
  <si>
    <t>Allemagne</t>
  </si>
  <si>
    <t>FRA</t>
  </si>
  <si>
    <t>France</t>
  </si>
  <si>
    <t>ITA</t>
  </si>
  <si>
    <t>Italie</t>
  </si>
  <si>
    <t>ESP</t>
  </si>
  <si>
    <t>Espagne</t>
  </si>
  <si>
    <t>NLD</t>
  </si>
  <si>
    <t>Pays-Bas</t>
  </si>
  <si>
    <t>BEL</t>
  </si>
  <si>
    <t>Belgique</t>
  </si>
  <si>
    <t>IRL</t>
  </si>
  <si>
    <t>Irlande</t>
  </si>
  <si>
    <t>AUT</t>
  </si>
  <si>
    <t>Autriche</t>
  </si>
  <si>
    <t>FIN</t>
  </si>
  <si>
    <t>Finlande</t>
  </si>
  <si>
    <t>PRT</t>
  </si>
  <si>
    <t>Portugal</t>
  </si>
  <si>
    <t>GRC</t>
  </si>
  <si>
    <t>GrÃ¨ce</t>
  </si>
  <si>
    <t>SVK</t>
  </si>
  <si>
    <t>RÃ©publique slovaque</t>
  </si>
  <si>
    <t>LUX</t>
  </si>
  <si>
    <t>Luxembourg</t>
  </si>
  <si>
    <t>LTU</t>
  </si>
  <si>
    <t>Lituanie</t>
  </si>
  <si>
    <t>LVA</t>
  </si>
  <si>
    <t>Lettonie</t>
  </si>
  <si>
    <t>EST</t>
  </si>
  <si>
    <t>Estonie</t>
  </si>
  <si>
    <t>Récap Dépenses (en Mds €) TOTAL et ENSEIGNEMENT</t>
  </si>
  <si>
    <t>2002</t>
  </si>
  <si>
    <t>2013</t>
  </si>
  <si>
    <t>2023</t>
  </si>
  <si>
    <t>Evol du Volume des jeunes dans le pays</t>
  </si>
  <si>
    <t>Part de la "perte de jeunes" en europe</t>
  </si>
  <si>
    <t>Part des "gains de jeunes" en europe</t>
  </si>
  <si>
    <t>RATIO /hab</t>
  </si>
  <si>
    <t>% du PIB</t>
  </si>
  <si>
    <t>Rang PIB 2002</t>
  </si>
  <si>
    <t>Rang PIB/hab 2002</t>
  </si>
  <si>
    <t>PIB 2002</t>
  </si>
  <si>
    <t>PIB 2013</t>
  </si>
  <si>
    <t>PIB 2023</t>
  </si>
  <si>
    <t>PIB par hab (*100) - 2023</t>
  </si>
  <si>
    <t>Evol PIB/hab</t>
  </si>
  <si>
    <t>Evol PIB</t>
  </si>
  <si>
    <t>Rang PIB 2023</t>
  </si>
  <si>
    <t>Rang PIB/hab 2023</t>
  </si>
  <si>
    <t>Dépenses 2002 / PIB</t>
  </si>
  <si>
    <t>Dépenses 2013 / PIB</t>
  </si>
  <si>
    <t>Dépenses 2023 / PIB</t>
  </si>
  <si>
    <t>Dépenses ens. 2002 / PIB</t>
  </si>
  <si>
    <t>Dépenses ens. 2013 / PIB</t>
  </si>
  <si>
    <t>Dépenses ens. 2023 / PIB</t>
  </si>
  <si>
    <t>Evol Part Dépenses ens. PIB</t>
  </si>
  <si>
    <t>Part ens. PIB 2002</t>
  </si>
  <si>
    <t>Part ens. PIB 2013</t>
  </si>
  <si>
    <t>Part ens. PIB 2023</t>
  </si>
  <si>
    <t>Evol Part ens.</t>
  </si>
  <si>
    <t>Récap Dépenses ENSEIGNEMENT en % du PIB</t>
  </si>
  <si>
    <t>Population 2002</t>
  </si>
  <si>
    <t>Population 2023</t>
  </si>
  <si>
    <t xml:space="preserve"> Jeunes 2002</t>
  </si>
  <si>
    <t xml:space="preserve"> Jeunes 2023</t>
  </si>
  <si>
    <t>Part Jeunes 2002</t>
  </si>
  <si>
    <t>Part Jeunes 2023</t>
  </si>
  <si>
    <t>Bien être - Résultats scolaires ADULTES</t>
  </si>
  <si>
    <t>Bien être - Résultats scolaires ELEVES</t>
  </si>
  <si>
    <t>Compétences des élèves en compréhension de l’écrit</t>
  </si>
  <si>
    <t>Compétences des élèves en mathématiques</t>
  </si>
  <si>
    <t>Compétences des élèves en sciences</t>
  </si>
  <si>
    <t>Attention échelle inversée</t>
  </si>
  <si>
    <t>Podium meilleurs</t>
  </si>
  <si>
    <t>Adultes ayant de faibles compétences en calcul</t>
  </si>
  <si>
    <t>Derniers</t>
  </si>
  <si>
    <t>Podium</t>
  </si>
  <si>
    <t>Compétences des adultes en calcul</t>
  </si>
  <si>
    <t>Compétences des adultes en lecture et écriture</t>
  </si>
  <si>
    <t>Evolution comparée des dépenses totales vs Education</t>
  </si>
  <si>
    <t>Cde_Pays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</si>
  <si>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</si>
  <si>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</si>
  <si>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</si>
  <si>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</si>
  <si>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</si>
  <si>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</si>
  <si>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</si>
  <si>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</si>
  <si>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</si>
  <si>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</si>
  <si>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</si>
  <si>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</si>
  <si>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</si>
  <si>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</si>
  <si>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</si>
  <si>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</si>
  <si>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</si>
  <si>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</si>
  <si>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</si>
  <si>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2024</t>
  </si>
  <si>
    <t>Pays</t>
  </si>
  <si>
    <t>ENTREE dans la ZONE EURO</t>
  </si>
  <si>
    <t>1. CARTE</t>
  </si>
  <si>
    <t>16 pays</t>
  </si>
  <si>
    <t/>
  </si>
  <si>
    <t>Part Jeunes 2013</t>
  </si>
  <si>
    <t xml:space="preserve"> Jeunes 2013</t>
  </si>
  <si>
    <t>Population 2013</t>
  </si>
  <si>
    <t>Dette (en % PIB)</t>
  </si>
  <si>
    <t>DETTE - BASE 100 2002 du % du PIB</t>
  </si>
  <si>
    <t>Dette (en valeur monétaire rapportée par population)</t>
  </si>
  <si>
    <t>ORDRE PIB</t>
  </si>
  <si>
    <t>Population 2024</t>
  </si>
  <si>
    <t>Evolution des dépenses d'ensignement p/r dépenses totales du pays (points)</t>
  </si>
  <si>
    <t>Est-ce que j'ai le droit de faire ça ??</t>
  </si>
  <si>
    <t>Récap Dépenses ENSEIGNEMENT (détail) pour la France</t>
  </si>
  <si>
    <t>??</t>
  </si>
  <si>
    <t>Poids des dépenses enseignement au sein du pays 2002</t>
  </si>
  <si>
    <t>Poids des dépenses enseignement au sein du pays 2013</t>
  </si>
  <si>
    <t>Poids des dépenses enseignement au sein du pays 2023</t>
  </si>
  <si>
    <t>Evolution du poids des dépenses pour chaque pays</t>
  </si>
  <si>
    <t>Soit Evol. en %</t>
  </si>
  <si>
    <t>Slope Chart à droite ??</t>
  </si>
  <si>
    <t>Rang Pays Part de dépense enseignement</t>
  </si>
  <si>
    <t>France avant avant dernière après Italie et Grèce dans le poids consacré à l'enseignement dans son budget !</t>
  </si>
  <si>
    <t>Récap Dépenses (% du PIB)</t>
  </si>
  <si>
    <t>Rang = ordre de haut en bas</t>
  </si>
  <si>
    <t>idem colonne U</t>
  </si>
  <si>
    <t>idem colonne A</t>
  </si>
  <si>
    <t>idem colonne B</t>
  </si>
  <si>
    <t>idem colonne P</t>
  </si>
  <si>
    <t>idem colonne Q</t>
  </si>
  <si>
    <t>idem colonne R</t>
  </si>
  <si>
    <t>idem colonne S</t>
  </si>
  <si>
    <t>Différence</t>
  </si>
  <si>
    <t>idem colonne D</t>
  </si>
  <si>
    <t>idem colonne I</t>
  </si>
  <si>
    <t>PIB par hab (*100) - 2002 et 2023</t>
  </si>
  <si>
    <t>Variation de la part de PIB</t>
  </si>
  <si>
    <t>DEPENSES TOTALES - Rang Variation part de PIB</t>
  </si>
  <si>
    <t>Variation Dép. totales part de PIB</t>
  </si>
  <si>
    <t>DEPENSES ENSEIGN. - Rang Variation part de PIB</t>
  </si>
  <si>
    <t>Variation Dép. ENSEIGN. part de PIB</t>
  </si>
  <si>
    <t>Dépenses totales 2023 / PIB</t>
  </si>
  <si>
    <t xml:space="preserve">quasi identique col. S du premier tableau </t>
  </si>
  <si>
    <t>idem col. P,Q,R du tableau 1</t>
  </si>
  <si>
    <t>Evol Jeunes %</t>
  </si>
  <si>
    <t>Evol Population  %</t>
  </si>
  <si>
    <t>idem col T, U et V tableau 2</t>
  </si>
  <si>
    <t>col V tableau 2</t>
  </si>
  <si>
    <t>Tab. 1</t>
  </si>
  <si>
    <t>Tab. 2</t>
  </si>
  <si>
    <t>Tab. 3</t>
  </si>
  <si>
    <t>Tab. 4</t>
  </si>
  <si>
    <t>Rang  PIB 2023</t>
  </si>
  <si>
    <t>Tab. 5</t>
  </si>
  <si>
    <t>Tab. 6</t>
  </si>
  <si>
    <t>Tab. 7</t>
  </si>
  <si>
    <t>Tab. 8</t>
  </si>
  <si>
    <t>Onglet</t>
  </si>
  <si>
    <t>Ligne</t>
  </si>
  <si>
    <t xml:space="preserve">Fichier </t>
  </si>
  <si>
    <t>dépenses</t>
  </si>
  <si>
    <t>Tab. 9</t>
  </si>
  <si>
    <t>Tab. 10</t>
  </si>
  <si>
    <t>Tab. 9ter</t>
  </si>
  <si>
    <t>Tab. 9bis</t>
  </si>
  <si>
    <t>Tendance Jeunes</t>
  </si>
  <si>
    <t>Tendance Population</t>
  </si>
  <si>
    <t>Tab. 11</t>
  </si>
  <si>
    <t>Dépenses ENSEIGNEMENT relativement au Nb Jeunes / à la population</t>
  </si>
  <si>
    <t>Jeunes /  Elements démographiques</t>
  </si>
  <si>
    <t>Attention l'odre des pays n'est pas le même</t>
  </si>
  <si>
    <t>Dépenses/Nb Jeunes*1 000 000 - 2002</t>
  </si>
  <si>
    <t>Dépenses/Nb Jeunes*1 000 000 - 2013</t>
  </si>
  <si>
    <t>Dépenses/Nb Jeunes*1 000 000 - 2023</t>
  </si>
  <si>
    <t>Dépenses/POP*1 000 000 - 2002</t>
  </si>
  <si>
    <t>Dépenses/POP*1 000 000 - 2013</t>
  </si>
  <si>
    <t>Dépenses/POP*1 000 000 - 2023</t>
  </si>
  <si>
    <t>Effort des dépenses par rapport à la richesse</t>
  </si>
  <si>
    <t>Ce graph pas pertinent, il faudrait rapporter les dépenses au PIB</t>
  </si>
  <si>
    <t>idem colonne U tableau 2</t>
  </si>
  <si>
    <t>idem colonne W tableau 2</t>
  </si>
  <si>
    <t>idem colonne V tableau 2</t>
  </si>
  <si>
    <t>Rangs des pays</t>
  </si>
  <si>
    <t>EN POINTS</t>
  </si>
  <si>
    <t>Tendance PIB/hab</t>
  </si>
  <si>
    <t>Rang</t>
  </si>
  <si>
    <t>Ecart en points (2013-2023)</t>
  </si>
  <si>
    <t>Ecart en points (2002-2023)</t>
  </si>
  <si>
    <t>Taux prélèvements obligatoires : Total impots et cotisations sociales / PIB</t>
  </si>
  <si>
    <t>Impôts et tx prélèvements oblig.</t>
  </si>
  <si>
    <t>Rangs  Jeunes 2023</t>
  </si>
  <si>
    <t>Rangs Population  2023</t>
  </si>
  <si>
    <t>57% env. France</t>
  </si>
  <si>
    <t>Impots et cotis. Soc. 2002</t>
  </si>
  <si>
    <t>Impots et cotis. Soc. 2013</t>
  </si>
  <si>
    <t>Impots et cotis. Soc. 2023</t>
  </si>
  <si>
    <t>Evolution impots 2002-2013</t>
  </si>
  <si>
    <t>Evolution impots 2013-2023</t>
  </si>
  <si>
    <t>Evolution impots 2002-2023</t>
  </si>
  <si>
    <t>Rang Impots et cotis. Soc. 2002</t>
  </si>
  <si>
    <t>Rang Impots et cotis. Soc. 2023</t>
  </si>
  <si>
    <t>Taux prélèvements obligatoires 2002</t>
  </si>
  <si>
    <t>Taux prélèvements obligatoires 2013</t>
  </si>
  <si>
    <t>Taux prélèvements obligatoires 2023</t>
  </si>
  <si>
    <t>Evolution tx prélèv. 2002-2013</t>
  </si>
  <si>
    <t>Evolution tx prélèv. 2013-2023</t>
  </si>
  <si>
    <t>Evolution tx prélèv 2002-2023</t>
  </si>
  <si>
    <t>Rang 2002</t>
  </si>
  <si>
    <t>Rang 2023</t>
  </si>
  <si>
    <t>Total général</t>
  </si>
  <si>
    <t>France, Finlande, Belgique, Autriche</t>
  </si>
  <si>
    <t>Autriche, Finlande, Belgique, France</t>
  </si>
  <si>
    <t>Evolution comparée dépenses</t>
  </si>
  <si>
    <t>Tx prélèvements oblig.</t>
  </si>
  <si>
    <t>Adultes - Faible comp. 3 PISA</t>
  </si>
  <si>
    <t>Adultes - Decile sup - sciences</t>
  </si>
  <si>
    <t>Adultes - Decile sup - mathématiques</t>
  </si>
  <si>
    <t>Adultes - Decile sup - compréhension de l’écrit</t>
  </si>
  <si>
    <t>Dette 2023 (% PIB)</t>
  </si>
  <si>
    <t>Dette 2002 (% PIB)</t>
  </si>
  <si>
    <t>Eleves - COMPREH. - Evol 2006-2022</t>
  </si>
  <si>
    <t>Eleves - Score Mathématiques</t>
  </si>
  <si>
    <t>Eleves - Score Sciences</t>
  </si>
  <si>
    <t>Eleves - MATHS. - Evol 2006-2022</t>
  </si>
  <si>
    <t>Eleves - SCIENCES. - Evol 2006-2022</t>
  </si>
  <si>
    <t>Elèves - Compréhension de l’écrit</t>
  </si>
  <si>
    <t>Code Arrivee Zone Euro</t>
  </si>
  <si>
    <t>Lib Pays</t>
  </si>
  <si>
    <t>Code_Arrivee_Euro</t>
  </si>
  <si>
    <t>Rang PIB</t>
  </si>
  <si>
    <t>Code_Pays</t>
  </si>
  <si>
    <t>Lib_Pays</t>
  </si>
  <si>
    <t>Part_Jeunes_2023</t>
  </si>
  <si>
    <t>Tendance_Jeunes</t>
  </si>
  <si>
    <t>Part Depenses Education 2023</t>
  </si>
  <si>
    <t>Evol Dépenses Educ</t>
  </si>
  <si>
    <t>Rang_PIB</t>
  </si>
  <si>
    <t>Part_Depenses_Educ_2023</t>
  </si>
  <si>
    <t>Dette_2023_PIB</t>
  </si>
  <si>
    <t>Dette_2002_PIB</t>
  </si>
  <si>
    <t>Eleves_Comp_Evol_2006_2022</t>
  </si>
  <si>
    <t>Eleves_Score_Maths</t>
  </si>
  <si>
    <t>Eleves_Maths_Evol_2006_2022</t>
  </si>
  <si>
    <t>Eleves_Score_Sciences</t>
  </si>
  <si>
    <t>Eleves_Sciences_Evol_2006_2022</t>
  </si>
  <si>
    <t>Eleves_Comp_Ecrit</t>
  </si>
  <si>
    <t>PIB_Par_Hab_2023</t>
  </si>
  <si>
    <t>Adultes_Part_Faible_Comp_3PISA</t>
  </si>
  <si>
    <t>Adultes_Decile_Sup_Sciences</t>
  </si>
  <si>
    <t>Adultes_Decile_Sup_Maths</t>
  </si>
  <si>
    <t>Adultes_Decile_Sup_Comp_Ecrit</t>
  </si>
  <si>
    <t>Depenses_2023_PIB</t>
  </si>
  <si>
    <t>Depenses_ens._2023_PIB</t>
  </si>
  <si>
    <t>Evol_Depenses_Educ</t>
  </si>
  <si>
    <t>Tx_Prelevements_Oblig</t>
  </si>
  <si>
    <t>Evol_Tx_Prelevements_Oblig</t>
  </si>
  <si>
    <t>Code ISO</t>
  </si>
  <si>
    <t>Année d'euroisation</t>
  </si>
  <si>
    <t>Grèce</t>
  </si>
  <si>
    <t>Slovénie</t>
  </si>
  <si>
    <t>SVN</t>
  </si>
  <si>
    <t>Bulgarie</t>
  </si>
  <si>
    <t>BGR</t>
  </si>
  <si>
    <t>Croatie</t>
  </si>
  <si>
    <t>HRV</t>
  </si>
  <si>
    <t>République slovaque</t>
  </si>
  <si>
    <t>PIB par hab (*1000) - 2002</t>
  </si>
  <si>
    <t>Colonnes réellement utilisées</t>
  </si>
  <si>
    <t>Code emoji</t>
  </si>
  <si>
    <t>Code Emoji drapeau</t>
  </si>
  <si>
    <t>Emoji_drapeau</t>
  </si>
  <si>
    <t>:at:</t>
  </si>
  <si>
    <t>:be:</t>
  </si>
  <si>
    <t>:bg:</t>
  </si>
  <si>
    <t>:de:</t>
  </si>
  <si>
    <t>:es:</t>
  </si>
  <si>
    <t>:ee:</t>
  </si>
  <si>
    <t>:fi:</t>
  </si>
  <si>
    <t>:fr:</t>
  </si>
  <si>
    <t>:gr:</t>
  </si>
  <si>
    <t>:hr:</t>
  </si>
  <si>
    <t>:ie:</t>
  </si>
  <si>
    <t>:it:</t>
  </si>
  <si>
    <t>:lt:</t>
  </si>
  <si>
    <t>:lu:</t>
  </si>
  <si>
    <t>:lv:</t>
  </si>
  <si>
    <t>:nl:</t>
  </si>
  <si>
    <t>:pt:</t>
  </si>
  <si>
    <t>:sk:</t>
  </si>
  <si>
    <t>:si:</t>
  </si>
  <si>
    <t>Part_Pop_2024</t>
  </si>
  <si>
    <t>Tendance Tx Prélèvements oblig.</t>
  </si>
  <si>
    <t>Evol_Population</t>
  </si>
  <si>
    <t>Evol_PIB_Hab</t>
  </si>
  <si>
    <t>Evol_Dette</t>
  </si>
  <si>
    <t xml:space="preserve">Evolution Dette par rapport Europe </t>
  </si>
  <si>
    <t>16Pays</t>
  </si>
  <si>
    <t>https://app.datawrapper.de/fahmkmkhyz/edit/cJxqv/visualize#refine</t>
  </si>
  <si>
    <t>https://www.datawrapper.de/_/YX6ng/?v=4</t>
  </si>
  <si>
    <t xml:space="preserve">Visuel ok … </t>
  </si>
  <si>
    <t>Mieux : Ajouter cercle proportionnel au PIB/hab</t>
  </si>
  <si>
    <t>Base Pièces Euros de chaque pays --&gt; dossier  IMG/Pieces</t>
  </si>
  <si>
    <t>at.png</t>
  </si>
  <si>
    <t>fr.png etc …</t>
  </si>
  <si>
    <t>Visuel obtenu avec R sur la base de données entrées en dur mais qui vont changer j'ai constaté quelques petites erreurs à fignoler mais l'idée c'était déjà d'avoir un visuel</t>
  </si>
  <si>
    <t>Amélioration</t>
  </si>
  <si>
    <t>Police --&gt; Peut pas les changer …</t>
  </si>
  <si>
    <t xml:space="preserve">Interactivité ? --&gt; Comme sur ma V0 --&gt; </t>
  </si>
  <si>
    <t>IDEAL : deux pays l’un par rapport à l’autre</t>
  </si>
  <si>
    <t>On veut comparer à la moyenne européenne OU on veut voir ceux qui sont dessous pour tous les critères</t>
  </si>
  <si>
    <t xml:space="preserve">Esthétique </t>
  </si>
  <si>
    <t>Eventuellement</t>
  </si>
  <si>
    <t>Légende à modif</t>
  </si>
  <si>
    <t xml:space="preserve">Au survol, </t>
  </si>
  <si>
    <t>Tooltip avec les valeurs (réelles) et non celles qui ont juste servi à faire le graph</t>
  </si>
  <si>
    <t>Highlight le pays souhaité</t>
  </si>
  <si>
    <t>#005F73</t>
  </si>
  <si>
    <t>#0077BE</t>
  </si>
  <si>
    <t>#0096C7</t>
  </si>
  <si>
    <t>#00A6A6</t>
  </si>
  <si>
    <t>#00B2A9</t>
  </si>
  <si>
    <t>#94D2BD</t>
  </si>
  <si>
    <t>#A8E6CE</t>
  </si>
  <si>
    <t>#E1F4F3</t>
  </si>
  <si>
    <t>#F4D8CD</t>
  </si>
  <si>
    <t>#FF6F61</t>
  </si>
  <si>
    <t>#FF847C</t>
  </si>
  <si>
    <t>#FF6B6B</t>
  </si>
  <si>
    <t>#FFCC5C</t>
  </si>
  <si>
    <t>#F6BD60</t>
  </si>
  <si>
    <t>#6A5ACD</t>
  </si>
  <si>
    <t>#003B5C</t>
  </si>
  <si>
    <t>Table source</t>
  </si>
  <si>
    <t>On garde</t>
  </si>
  <si>
    <t>Unité</t>
  </si>
  <si>
    <t xml:space="preserve">Format </t>
  </si>
  <si>
    <t>0.00</t>
  </si>
  <si>
    <t>€</t>
  </si>
  <si>
    <t>PIB / population</t>
  </si>
  <si>
    <t>depenses</t>
  </si>
  <si>
    <t>%</t>
  </si>
  <si>
    <t>00%</t>
  </si>
  <si>
    <t>000 000</t>
  </si>
  <si>
    <t>0,00%</t>
  </si>
  <si>
    <t>% PIB</t>
  </si>
  <si>
    <t>%  depenses</t>
  </si>
  <si>
    <t>00,0%</t>
  </si>
  <si>
    <t>population</t>
  </si>
  <si>
    <t>population ET part parmi tous les pays</t>
  </si>
  <si>
    <t>00M0 (00%)</t>
  </si>
  <si>
    <t>pyramide_ages</t>
  </si>
  <si>
    <t>Du coup, là c'est déjà en pourcentage, diviser par 100 ??</t>
  </si>
  <si>
    <t>%  PIB</t>
  </si>
  <si>
    <t>depenses / PIB</t>
  </si>
  <si>
    <t>impots / PIB</t>
  </si>
  <si>
    <t>dette / PIB</t>
  </si>
  <si>
    <t>000%</t>
  </si>
  <si>
    <t>Ici, 2 données souhaitées à afficher --&gt; Donnée + part du total</t>
  </si>
  <si>
    <t>bien_etre</t>
  </si>
  <si>
    <t>000</t>
  </si>
  <si>
    <t>pts</t>
  </si>
  <si>
    <t>Année</t>
  </si>
  <si>
    <t>PIB_Par_Hab</t>
  </si>
  <si>
    <t>Depenses_PIB</t>
  </si>
  <si>
    <t>Depenses_ens._PIB</t>
  </si>
  <si>
    <t>Part_Depenses_Educ</t>
  </si>
  <si>
    <t>Part_Pop</t>
  </si>
  <si>
    <t>Part_Jeunes</t>
  </si>
  <si>
    <t>Dette_PIB</t>
  </si>
  <si>
    <t>Adultes_FaiblesCompetences_calcul</t>
  </si>
  <si>
    <t>Adultes_Competences_calcul</t>
  </si>
  <si>
    <t>Adultes_Competences_lecture_ecriture</t>
  </si>
  <si>
    <t>Adultes_Decile_Sup_Calcul</t>
  </si>
  <si>
    <t>Adultes_Decile_Sup_Lecture</t>
  </si>
  <si>
    <t>Adultes_Decile_Sup_Ecrit</t>
  </si>
  <si>
    <t>Jeunes_Sans_Emploi</t>
  </si>
  <si>
    <t>0.03859522</t>
  </si>
  <si>
    <t>0.0003725122</t>
  </si>
  <si>
    <t>3.235382e-07</t>
  </si>
  <si>
    <t>8.685305e-04</t>
  </si>
  <si>
    <t>0.025206375</t>
  </si>
  <si>
    <t>0.16619</t>
  </si>
  <si>
    <t>0.3113575</t>
  </si>
  <si>
    <t>70.7</t>
  </si>
  <si>
    <t>NA</t>
  </si>
  <si>
    <t>0.03890168</t>
  </si>
  <si>
    <t>0.0003780427</t>
  </si>
  <si>
    <t>3.227099e-07</t>
  </si>
  <si>
    <t>8.536337e-04</t>
  </si>
  <si>
    <t>0.025171302</t>
  </si>
  <si>
    <t>0.16431</t>
  </si>
  <si>
    <t>0.3125342</t>
  </si>
  <si>
    <t>69.7</t>
  </si>
  <si>
    <t>0.03963181</t>
  </si>
  <si>
    <t>0.0004036879</t>
  </si>
  <si>
    <t>2.809105e-07</t>
  </si>
  <si>
    <t>6.958607e-04</t>
  </si>
  <si>
    <t>0.025195741</t>
  </si>
  <si>
    <t>0.16236</t>
  </si>
  <si>
    <t>0.3150674</t>
  </si>
  <si>
    <t>68.8</t>
  </si>
  <si>
    <t>0.10977864</t>
  </si>
  <si>
    <t>0.04028865</t>
  </si>
  <si>
    <t>0.0003936484</t>
  </si>
  <si>
    <t>2.822516e-07</t>
  </si>
  <si>
    <t>7.170144e-04</t>
  </si>
  <si>
    <t>0.025227577</t>
  </si>
  <si>
    <t>0.16025</t>
  </si>
  <si>
    <t>0.3154319</t>
  </si>
  <si>
    <t>72.5</t>
  </si>
  <si>
    <t>0.10149777</t>
  </si>
  <si>
    <t>0.04136453</t>
  </si>
  <si>
    <t>0.0003960538</t>
  </si>
  <si>
    <t>2.771331e-07</t>
  </si>
  <si>
    <t>6.997361e-04</t>
  </si>
  <si>
    <t>0.025244043</t>
  </si>
  <si>
    <t>0.15773</t>
  </si>
  <si>
    <t>0.3173101</t>
  </si>
  <si>
    <t>71.7</t>
  </si>
  <si>
    <t>490.1940</t>
  </si>
  <si>
    <t>505.4836</t>
  </si>
  <si>
    <t>510.8372</t>
  </si>
  <si>
    <t>0.09870388</t>
  </si>
  <si>
    <t>0.04278411</t>
  </si>
  <si>
    <t>0.0003954303</t>
  </si>
  <si>
    <t>2.670545e-07</t>
  </si>
  <si>
    <t>6.753516e-04</t>
  </si>
  <si>
    <t>0.025189830</t>
  </si>
  <si>
    <t>0.15510</t>
  </si>
  <si>
    <t>0.3256651</t>
  </si>
  <si>
    <t>69.5</t>
  </si>
  <si>
    <t>0.08724984</t>
  </si>
  <si>
    <t>0.04329177</t>
  </si>
  <si>
    <t>0.0004084370</t>
  </si>
  <si>
    <t>2.685278e-07</t>
  </si>
  <si>
    <t>6.574521e-04</t>
  </si>
  <si>
    <t>0.025137561</t>
  </si>
  <si>
    <t>0.15253</t>
  </si>
  <si>
    <t>0.3384639</t>
  </si>
  <si>
    <t>73.5</t>
  </si>
  <si>
    <t>0.08930981</t>
  </si>
  <si>
    <t>0.04164055</t>
  </si>
  <si>
    <t>0.0004501285</t>
  </si>
  <si>
    <t>2.713236e-07</t>
  </si>
  <si>
    <t>6.027693e-04</t>
  </si>
  <si>
    <t>0.025112756</t>
  </si>
  <si>
    <t>0.15011</t>
  </si>
  <si>
    <t>0.3413005</t>
  </si>
  <si>
    <t>84.3</t>
  </si>
  <si>
    <t>470.2836</t>
  </si>
  <si>
    <t>495.9087</t>
  </si>
  <si>
    <t>494.3277</t>
  </si>
  <si>
    <t>0.09349524</t>
  </si>
  <si>
    <t>0.04227591</t>
  </si>
  <si>
    <t>0.0004440695</t>
  </si>
  <si>
    <t>2.736791e-07</t>
  </si>
  <si>
    <t>6.162979e-04</t>
  </si>
  <si>
    <t>0.025106459</t>
  </si>
  <si>
    <t>0.14822</t>
  </si>
  <si>
    <t>0.3446406</t>
  </si>
  <si>
    <t>87.4</t>
  </si>
  <si>
    <t>0.09617456</t>
  </si>
  <si>
    <t>0.04340710</t>
  </si>
  <si>
    <t>0.0004346998</t>
  </si>
  <si>
    <t>2.690006e-07</t>
  </si>
  <si>
    <t>6.188192e-04</t>
  </si>
  <si>
    <t>0.025242680</t>
  </si>
  <si>
    <t>0.14649</t>
  </si>
  <si>
    <t>0.3515921</t>
  </si>
  <si>
    <t>87.1</t>
  </si>
  <si>
    <t>0.08438075</t>
  </si>
  <si>
    <t>0.04349547</t>
  </si>
  <si>
    <t>0.0004473663</t>
  </si>
  <si>
    <t>2.660526e-07</t>
  </si>
  <si>
    <t>5.947085e-04</t>
  </si>
  <si>
    <t>0.025295399</t>
  </si>
  <si>
    <t>0.14479</t>
  </si>
  <si>
    <t>0.3649088</t>
  </si>
  <si>
    <t>90.0</t>
  </si>
  <si>
    <t>10.462034</t>
  </si>
  <si>
    <t>275.0440</t>
  </si>
  <si>
    <t>269.4512</t>
  </si>
  <si>
    <t>489.6093</t>
  </si>
  <si>
    <t>505.5407</t>
  </si>
  <si>
    <t>505.7812</t>
  </si>
  <si>
    <t>1.569478</t>
  </si>
  <si>
    <t>1.517859</t>
  </si>
  <si>
    <t>0.08395759</t>
  </si>
  <si>
    <t>0.04309462</t>
  </si>
  <si>
    <t>0.0004612181</t>
  </si>
  <si>
    <t>2.656108e-07</t>
  </si>
  <si>
    <t>5.758899e-04</t>
  </si>
  <si>
    <t>0.025410388</t>
  </si>
  <si>
    <t>0.14364</t>
  </si>
  <si>
    <t>0.3802733</t>
  </si>
  <si>
    <t>90.1</t>
  </si>
  <si>
    <t>0.08780428</t>
  </si>
  <si>
    <t>0.04311696</t>
  </si>
  <si>
    <t>0.0004698302</t>
  </si>
  <si>
    <t>2.587227e-07</t>
  </si>
  <si>
    <t>5.506728e-04</t>
  </si>
  <si>
    <t>0.025546277</t>
  </si>
  <si>
    <t>0.14300</t>
  </si>
  <si>
    <t>0.3888370</t>
  </si>
  <si>
    <t>92.6</t>
  </si>
  <si>
    <t>0.09783800</t>
  </si>
  <si>
    <t>0.04324447</t>
  </si>
  <si>
    <t>0.0004700710</t>
  </si>
  <si>
    <t>2.601475e-07</t>
  </si>
  <si>
    <t>5.534216e-04</t>
  </si>
  <si>
    <t>0.025714384</t>
  </si>
  <si>
    <t>0.14273</t>
  </si>
  <si>
    <t>0.4006206</t>
  </si>
  <si>
    <t>93.0</t>
  </si>
  <si>
    <t>484.8656</t>
  </si>
  <si>
    <t>496.7423</t>
  </si>
  <si>
    <t>495.0375</t>
  </si>
  <si>
    <t>0.08986405</t>
  </si>
  <si>
    <t>0.04356979</t>
  </si>
  <si>
    <t>0.0004730998</t>
  </si>
  <si>
    <t>2.555215e-07</t>
  </si>
  <si>
    <t>5.401005e-04</t>
  </si>
  <si>
    <t>0.025991975</t>
  </si>
  <si>
    <t>0.14355</t>
  </si>
  <si>
    <t>0.3944094</t>
  </si>
  <si>
    <t>90.7</t>
  </si>
  <si>
    <t>0.09696704</t>
  </si>
  <si>
    <t>0.04430237</t>
  </si>
  <si>
    <t>0.0004698735</t>
  </si>
  <si>
    <t>2.510914e-07</t>
  </si>
  <si>
    <t>5.343809e-04</t>
  </si>
  <si>
    <t>0.026095659</t>
  </si>
  <si>
    <t>0.14421</t>
  </si>
  <si>
    <t>0.3986335</t>
  </si>
  <si>
    <t>86.6</t>
  </si>
  <si>
    <t>0.08797876</t>
  </si>
  <si>
    <t>0.04516526</t>
  </si>
  <si>
    <t>0.0004725451</t>
  </si>
  <si>
    <t>2.448360e-07</t>
  </si>
  <si>
    <t>5.181220e-04</t>
  </si>
  <si>
    <t>0.026159604</t>
  </si>
  <si>
    <t>0.14432</t>
  </si>
  <si>
    <t>0.4094360</t>
  </si>
  <si>
    <t>82.3</t>
  </si>
  <si>
    <t>484.3926</t>
  </si>
  <si>
    <t>498.9423</t>
  </si>
  <si>
    <t>489.7804</t>
  </si>
  <si>
    <t>1.749492</t>
  </si>
  <si>
    <t>1.653118</t>
  </si>
  <si>
    <t>1.698723</t>
  </si>
  <si>
    <t>13.512053</t>
  </si>
  <si>
    <t>0.09220276</t>
  </si>
  <si>
    <t>0.04573754</t>
  </si>
  <si>
    <t>0.0004785344</t>
  </si>
  <si>
    <t>2.428070e-07</t>
  </si>
  <si>
    <t>5.073972e-04</t>
  </si>
  <si>
    <t>0.026202711</t>
  </si>
  <si>
    <t>0.4180358</t>
  </si>
  <si>
    <t>78.6</t>
  </si>
  <si>
    <t>0.08937220</t>
  </si>
  <si>
    <t>0.04267340</t>
  </si>
  <si>
    <t>0.0005731284</t>
  </si>
  <si>
    <t>2.319865e-07</t>
  </si>
  <si>
    <t>4.047724e-04</t>
  </si>
  <si>
    <t>0.026279741</t>
  </si>
  <si>
    <t>0.14386</t>
  </si>
  <si>
    <t>0.4232616</t>
  </si>
  <si>
    <t>92.9</t>
  </si>
  <si>
    <t>0.10090000</t>
  </si>
  <si>
    <t>0.04459933</t>
  </si>
  <si>
    <t>0.0005704860</t>
  </si>
  <si>
    <t>2.192645e-07</t>
  </si>
  <si>
    <t>3.843468e-04</t>
  </si>
  <si>
    <t>0.026365155</t>
  </si>
  <si>
    <t>0.14381</t>
  </si>
  <si>
    <t>0.4425169</t>
  </si>
  <si>
    <t>92.0</t>
  </si>
  <si>
    <t>0.09635488</t>
  </si>
  <si>
    <t>0.04639351</t>
  </si>
  <si>
    <t>0.0005663644</t>
  </si>
  <si>
    <t>2.130707e-07</t>
  </si>
  <si>
    <t>3.762077e-04</t>
  </si>
  <si>
    <t>0.026569162</t>
  </si>
  <si>
    <t>0.14471</t>
  </si>
  <si>
    <t>0.4581689</t>
  </si>
  <si>
    <t>86.9</t>
  </si>
  <si>
    <t>480.4100</t>
  </si>
  <si>
    <t>487.2700</t>
  </si>
  <si>
    <t>491.2700</t>
  </si>
  <si>
    <t>1.805355</t>
  </si>
  <si>
    <t>1.679539</t>
  </si>
  <si>
    <t>1.748055</t>
  </si>
  <si>
    <t>15.532292</t>
  </si>
  <si>
    <t>0.08977872</t>
  </si>
  <si>
    <t>0.04567617</t>
  </si>
  <si>
    <t>0.0005984985</t>
  </si>
  <si>
    <t>2.240574e-07</t>
  </si>
  <si>
    <t>3.743658e-04</t>
  </si>
  <si>
    <t>0.026703987</t>
  </si>
  <si>
    <t>0.14394</t>
  </si>
  <si>
    <t>0.4877160</t>
  </si>
  <si>
    <t>86.1</t>
  </si>
  <si>
    <t>19.801589</t>
  </si>
  <si>
    <t>270.2899</t>
  </si>
  <si>
    <t>257.5392</t>
  </si>
  <si>
    <t>0.10320713</t>
  </si>
  <si>
    <t>0.04514118</t>
  </si>
  <si>
    <t>0.0006583549</t>
  </si>
  <si>
    <t>2.310451e-07</t>
  </si>
  <si>
    <t>3.509431e-04</t>
  </si>
  <si>
    <t>0.026734598</t>
  </si>
  <si>
    <t>0.14352</t>
  </si>
  <si>
    <t>0.5174291</t>
  </si>
  <si>
    <t>88.1</t>
  </si>
  <si>
    <t>0.10747769</t>
  </si>
  <si>
    <t>0.03608472</t>
  </si>
  <si>
    <t>0.0003657291</t>
  </si>
  <si>
    <t>3.111586e-07</t>
  </si>
  <si>
    <t>8.507897e-04</t>
  </si>
  <si>
    <t>0.032233004</t>
  </si>
  <si>
    <t>0.17459</t>
  </si>
  <si>
    <t>0.3227004</t>
  </si>
  <si>
    <t>108.7</t>
  </si>
  <si>
    <t>0.03629154</t>
  </si>
  <si>
    <t>0.0003811961</t>
  </si>
  <si>
    <t>3.064771e-07</t>
  </si>
  <si>
    <t>8.039880e-04</t>
  </si>
  <si>
    <t>0.032187304</t>
  </si>
  <si>
    <t>0.17348</t>
  </si>
  <si>
    <t>0.3251276</t>
  </si>
  <si>
    <t>107.1</t>
  </si>
  <si>
    <t>0.03742534</t>
  </si>
  <si>
    <t>0.0003753404</t>
  </si>
  <si>
    <t>2.926602e-07</t>
  </si>
  <si>
    <t>7.797194e-04</t>
  </si>
  <si>
    <t>0.032152137</t>
  </si>
  <si>
    <t>0.17236</t>
  </si>
  <si>
    <t>0.3317407</t>
  </si>
  <si>
    <t>102.0</t>
  </si>
  <si>
    <t>0.11034863</t>
  </si>
  <si>
    <t>0.03810516</t>
  </si>
  <si>
    <t>0.0004026938</t>
  </si>
  <si>
    <t>2.748499e-07</t>
  </si>
  <si>
    <t>6.825283e-04</t>
  </si>
  <si>
    <t>0.032151216</t>
  </si>
  <si>
    <t>0.17135</t>
  </si>
  <si>
    <t>0.3369044</t>
  </si>
  <si>
    <t>99.9</t>
  </si>
  <si>
    <t>0.12360390</t>
  </si>
  <si>
    <t>0.03882193</t>
  </si>
  <si>
    <t>0.0003874058</t>
  </si>
  <si>
    <t>2.816261e-07</t>
  </si>
  <si>
    <t>7.269538e-04</t>
  </si>
  <si>
    <t>0.032214315</t>
  </si>
  <si>
    <t>0.17036</t>
  </si>
  <si>
    <t>0.3430636</t>
  </si>
  <si>
    <t>96.0</t>
  </si>
  <si>
    <t>500.9006</t>
  </si>
  <si>
    <t>520.3490</t>
  </si>
  <si>
    <t>510.3635</t>
  </si>
  <si>
    <t>0.12002896</t>
  </si>
  <si>
    <t>0.03993776</t>
  </si>
  <si>
    <t>0.0003932576</t>
  </si>
  <si>
    <t>2.677864e-07</t>
  </si>
  <si>
    <t>6.809440e-04</t>
  </si>
  <si>
    <t>0.032270189</t>
  </si>
  <si>
    <t>0.16943</t>
  </si>
  <si>
    <t>0.3472094</t>
  </si>
  <si>
    <t>0.10315528</t>
  </si>
  <si>
    <t>0.03979669</t>
  </si>
  <si>
    <t>0.0004190627</t>
  </si>
  <si>
    <t>2.644994e-07</t>
  </si>
  <si>
    <t>6.311690e-04</t>
  </si>
  <si>
    <t>0.032358253</t>
  </si>
  <si>
    <t>0.16890</t>
  </si>
  <si>
    <t>0.3603598</t>
  </si>
  <si>
    <t>97.5</t>
  </si>
  <si>
    <t>0.09765221</t>
  </si>
  <si>
    <t>0.03874435</t>
  </si>
  <si>
    <t>0.0004533106</t>
  </si>
  <si>
    <t>2.651375e-07</t>
  </si>
  <si>
    <t>5.848916e-04</t>
  </si>
  <si>
    <t>0.032514436</t>
  </si>
  <si>
    <t>0.3562289</t>
  </si>
  <si>
    <t>104.8</t>
  </si>
  <si>
    <t>505.9458</t>
  </si>
  <si>
    <t>515.2723</t>
  </si>
  <si>
    <t>506.5755</t>
  </si>
  <si>
    <t>0.10876940</t>
  </si>
  <si>
    <t>0.03941349</t>
  </si>
  <si>
    <t>0.0004559404</t>
  </si>
  <si>
    <t>2.605846e-07</t>
  </si>
  <si>
    <t>5.715322e-04</t>
  </si>
  <si>
    <t>0.032731566</t>
  </si>
  <si>
    <t>0.16928</t>
  </si>
  <si>
    <t>0.3653662</t>
  </si>
  <si>
    <t>0.12043845</t>
  </si>
  <si>
    <t>0.03982140</t>
  </si>
  <si>
    <t>0.0004760667</t>
  </si>
  <si>
    <t>2.561181e-07</t>
  </si>
  <si>
    <t>5.379877e-04</t>
  </si>
  <si>
    <t>0.033096176</t>
  </si>
  <si>
    <t>0.16964</t>
  </si>
  <si>
    <t>0.3782530</t>
  </si>
  <si>
    <t>107.4</t>
  </si>
  <si>
    <t>0.11763714</t>
  </si>
  <si>
    <t>0.03963845</t>
  </si>
  <si>
    <t>0.0004973559</t>
  </si>
  <si>
    <t>2.524601e-07</t>
  </si>
  <si>
    <t>5.076046e-04</t>
  </si>
  <si>
    <t>0.033248479</t>
  </si>
  <si>
    <t>0.16978</t>
  </si>
  <si>
    <t>0.3963478</t>
  </si>
  <si>
    <t>109.0</t>
  </si>
  <si>
    <t>280.3862</t>
  </si>
  <si>
    <t>275.4803</t>
  </si>
  <si>
    <t>508.6179</t>
  </si>
  <si>
    <t>514.5292</t>
  </si>
  <si>
    <t>504.8677</t>
  </si>
  <si>
    <t>0.13093611</t>
  </si>
  <si>
    <t>0.03955940</t>
  </si>
  <si>
    <t>0.0005012488</t>
  </si>
  <si>
    <t>2.578515e-07</t>
  </si>
  <si>
    <t>5.144183e-04</t>
  </si>
  <si>
    <t>0.033367037</t>
  </si>
  <si>
    <t>0.16985</t>
  </si>
  <si>
    <t>0.4084243</t>
  </si>
  <si>
    <t>109.6</t>
  </si>
  <si>
    <t>0.13021009</t>
  </si>
  <si>
    <t>0.04007087</t>
  </si>
  <si>
    <t>0.0005009425</t>
  </si>
  <si>
    <t>2.525909e-07</t>
  </si>
  <si>
    <t>5.042314e-04</t>
  </si>
  <si>
    <t>0.033449285</t>
  </si>
  <si>
    <t>0.16989</t>
  </si>
  <si>
    <t>0.4076245</t>
  </si>
  <si>
    <t>111.5</t>
  </si>
  <si>
    <t>0.12476074</t>
  </si>
  <si>
    <t>0.04043929</t>
  </si>
  <si>
    <t>0.0004926446</t>
  </si>
  <si>
    <t>2.576986e-07</t>
  </si>
  <si>
    <t>5.230923e-04</t>
  </si>
  <si>
    <t>0.033530595</t>
  </si>
  <si>
    <t>0.16979</t>
  </si>
  <si>
    <t>0.4085504</t>
  </si>
  <si>
    <t>110.5</t>
  </si>
  <si>
    <t>498.5242</t>
  </si>
  <si>
    <t>506.9844</t>
  </si>
  <si>
    <t>501.9997</t>
  </si>
  <si>
    <t>0.10354136</t>
  </si>
  <si>
    <t>0.04072960</t>
  </si>
  <si>
    <t>0.0004971493</t>
  </si>
  <si>
    <t>2.547030e-07</t>
  </si>
  <si>
    <t>5.123270e-04</t>
  </si>
  <si>
    <t>0.033599309</t>
  </si>
  <si>
    <t>0.4089545</t>
  </si>
  <si>
    <t>110.8</t>
  </si>
  <si>
    <t>0.09524495</t>
  </si>
  <si>
    <t>0.04110759</t>
  </si>
  <si>
    <t>0.0004966401</t>
  </si>
  <si>
    <t>2.561293e-07</t>
  </si>
  <si>
    <t>5.157241e-04</t>
  </si>
  <si>
    <t>0.033690641</t>
  </si>
  <si>
    <t>0.16953</t>
  </si>
  <si>
    <t>0.4222176</t>
  </si>
  <si>
    <t>108.4</t>
  </si>
  <si>
    <t>0.09790468</t>
  </si>
  <si>
    <t>0.04168323</t>
  </si>
  <si>
    <t>0.0005070186</t>
  </si>
  <si>
    <t>2.490046e-07</t>
  </si>
  <si>
    <t>4.911152e-04</t>
  </si>
  <si>
    <t>0.033772313</t>
  </si>
  <si>
    <t>0.4286761</t>
  </si>
  <si>
    <t>105.9</t>
  </si>
  <si>
    <t>492.8644</t>
  </si>
  <si>
    <t>508.0703</t>
  </si>
  <si>
    <t>498.7731</t>
  </si>
  <si>
    <t>1.769670</t>
  </si>
  <si>
    <t>1.668829</t>
  </si>
  <si>
    <t>1.720109</t>
  </si>
  <si>
    <t>12.488838</t>
  </si>
  <si>
    <t>0.09429950</t>
  </si>
  <si>
    <t>0.04248277</t>
  </si>
  <si>
    <t>0.0005095504</t>
  </si>
  <si>
    <t>2.428459e-07</t>
  </si>
  <si>
    <t>4.765885e-04</t>
  </si>
  <si>
    <t>0.033850815</t>
  </si>
  <si>
    <t>0.16876</t>
  </si>
  <si>
    <t>0.4215268</t>
  </si>
  <si>
    <t>103.2</t>
  </si>
  <si>
    <t>0.10241214</t>
  </si>
  <si>
    <t>0.04030185</t>
  </si>
  <si>
    <t>0.0005845289</t>
  </si>
  <si>
    <t>2.405831e-07</t>
  </si>
  <si>
    <t>4.115846e-04</t>
  </si>
  <si>
    <t>0.033930589</t>
  </si>
  <si>
    <t>0.16791</t>
  </si>
  <si>
    <t>0.4252503</t>
  </si>
  <si>
    <t>118.2</t>
  </si>
  <si>
    <t>0.09254653</t>
  </si>
  <si>
    <t>0.04267148</t>
  </si>
  <si>
    <t>0.0005638554</t>
  </si>
  <si>
    <t>2.294699e-07</t>
  </si>
  <si>
    <t>4.069659e-04</t>
  </si>
  <si>
    <t>0.034049971</t>
  </si>
  <si>
    <t>0.16680</t>
  </si>
  <si>
    <t>0.4384008</t>
  </si>
  <si>
    <t>115.4</t>
  </si>
  <si>
    <t>0.05338388</t>
  </si>
  <si>
    <t>0.04402148</t>
  </si>
  <si>
    <t>0.0005744996</t>
  </si>
  <si>
    <t>2.305086e-07</t>
  </si>
  <si>
    <t>4.012336e-04</t>
  </si>
  <si>
    <t>0.034143529</t>
  </si>
  <si>
    <t>0.16567</t>
  </si>
  <si>
    <t>0.4593116</t>
  </si>
  <si>
    <t>110.0</t>
  </si>
  <si>
    <t>478.8500</t>
  </si>
  <si>
    <t>489.4900</t>
  </si>
  <si>
    <t>490.5800</t>
  </si>
  <si>
    <t>1.813134</t>
  </si>
  <si>
    <t>1.706958</t>
  </si>
  <si>
    <t>1.755720</t>
  </si>
  <si>
    <t>15.225812</t>
  </si>
  <si>
    <t>0.06942853</t>
  </si>
  <si>
    <t>0.04443556</t>
  </si>
  <si>
    <t>0.0006092866</t>
  </si>
  <si>
    <t>2.277075e-07</t>
  </si>
  <si>
    <t>3.737280e-04</t>
  </si>
  <si>
    <t>0.034326453</t>
  </si>
  <si>
    <t>0.16401</t>
  </si>
  <si>
    <t>0.4817896</t>
  </si>
  <si>
    <t>108.2</t>
  </si>
  <si>
    <t>283.0237</t>
  </si>
  <si>
    <t>278.4613</t>
  </si>
  <si>
    <t>0.06825615</t>
  </si>
  <si>
    <t>0.04466629</t>
  </si>
  <si>
    <t>0.034368074</t>
  </si>
  <si>
    <t>0.16175</t>
  </si>
  <si>
    <t>0.4995196</t>
  </si>
  <si>
    <t>109.3</t>
  </si>
  <si>
    <t>0.12070396</t>
  </si>
  <si>
    <t>0.03476301</t>
  </si>
  <si>
    <t>0.0003740610</t>
  </si>
  <si>
    <t>2.994238e-08</t>
  </si>
  <si>
    <t>8.004678e-05</t>
  </si>
  <si>
    <t>0.257321879</t>
  </si>
  <si>
    <t>0.15174</t>
  </si>
  <si>
    <t>0.2938754</t>
  </si>
  <si>
    <t>59.8</t>
  </si>
  <si>
    <t>0.03453472</t>
  </si>
  <si>
    <t>0.0003813995</t>
  </si>
  <si>
    <t>2.992488e-08</t>
  </si>
  <si>
    <t>7.846073e-05</t>
  </si>
  <si>
    <t>0.256025355</t>
  </si>
  <si>
    <t>0.14889</t>
  </si>
  <si>
    <t>0.3003637</t>
  </si>
  <si>
    <t>63.3</t>
  </si>
  <si>
    <t>0.03496040</t>
  </si>
  <si>
    <t>0.0003733636</t>
  </si>
  <si>
    <t>3.002740e-08</t>
  </si>
  <si>
    <t>8.042401e-05</t>
  </si>
  <si>
    <t>0.254585904</t>
  </si>
  <si>
    <t>0.14595</t>
  </si>
  <si>
    <t>0.2967226</t>
  </si>
  <si>
    <t>65.0</t>
  </si>
  <si>
    <t>0.10506956</t>
  </si>
  <si>
    <t>0.03527316</t>
  </si>
  <si>
    <t>0.0003747023</t>
  </si>
  <si>
    <t>2.973373e-08</t>
  </si>
  <si>
    <t>7.935293e-05</t>
  </si>
  <si>
    <t>0.253038301</t>
  </si>
  <si>
    <t>0.14293</t>
  </si>
  <si>
    <t>0.2984235</t>
  </si>
  <si>
    <t>67.1</t>
  </si>
  <si>
    <t>0.11551820</t>
  </si>
  <si>
    <t>0.03669533</t>
  </si>
  <si>
    <t>0.0003636571</t>
  </si>
  <si>
    <t>2.902869e-08</t>
  </si>
  <si>
    <t>7.982434e-05</t>
  </si>
  <si>
    <t>0.251584366</t>
  </si>
  <si>
    <t>0.14016</t>
  </si>
  <si>
    <t>0.3010264</t>
  </si>
  <si>
    <t>66.4</t>
  </si>
  <si>
    <t>494.9444</t>
  </si>
  <si>
    <t>503.7909</t>
  </si>
  <si>
    <t>515.6491</t>
  </si>
  <si>
    <t>0.10301951</t>
  </si>
  <si>
    <t>0.03779307</t>
  </si>
  <si>
    <t>0.0003560128</t>
  </si>
  <si>
    <t>2.866017e-08</t>
  </si>
  <si>
    <t>8.050320e-05</t>
  </si>
  <si>
    <t>0.249862838</t>
  </si>
  <si>
    <t>0.13811</t>
  </si>
  <si>
    <t>0.3079973</t>
  </si>
  <si>
    <t>63.7</t>
  </si>
  <si>
    <t>0.09575343</t>
  </si>
  <si>
    <t>0.03820120</t>
  </si>
  <si>
    <t>0.0003667161</t>
  </si>
  <si>
    <t>2.800929e-08</t>
  </si>
  <si>
    <t>7.637868e-05</t>
  </si>
  <si>
    <t>0.248100895</t>
  </si>
  <si>
    <t>0.13653</t>
  </si>
  <si>
    <t>0.3138294</t>
  </si>
  <si>
    <t>65.2</t>
  </si>
  <si>
    <t>0.08864046</t>
  </si>
  <si>
    <t>0.03619151</t>
  </si>
  <si>
    <t>0.0004064611</t>
  </si>
  <si>
    <t>2.988559e-08</t>
  </si>
  <si>
    <t>7.352633e-05</t>
  </si>
  <si>
    <t>0.246654733</t>
  </si>
  <si>
    <t>0.13529</t>
  </si>
  <si>
    <t>0.3228130</t>
  </si>
  <si>
    <t>72.4</t>
  </si>
  <si>
    <t>497.3051</t>
  </si>
  <si>
    <t>512.7776</t>
  </si>
  <si>
    <t>520.4053</t>
  </si>
  <si>
    <t>0.08891568</t>
  </si>
  <si>
    <t>0.03772388</t>
  </si>
  <si>
    <t>0.0004080162</t>
  </si>
  <si>
    <t>2.913851e-08</t>
  </si>
  <si>
    <t>7.141508e-05</t>
  </si>
  <si>
    <t>0.245666999</t>
  </si>
  <si>
    <t>0.13429</t>
  </si>
  <si>
    <t>0.3131506</t>
  </si>
  <si>
    <t>81.0</t>
  </si>
  <si>
    <t>0.08897691</t>
  </si>
  <si>
    <t>0.03989123</t>
  </si>
  <si>
    <t>0.0003884943</t>
  </si>
  <si>
    <t>2.922820e-08</t>
  </si>
  <si>
    <t>7.523457e-05</t>
  </si>
  <si>
    <t>0.241667218</t>
  </si>
  <si>
    <t>0.13489</t>
  </si>
  <si>
    <t>0.3213891</t>
  </si>
  <si>
    <t>78.5</t>
  </si>
  <si>
    <t>0.08459986</t>
  </si>
  <si>
    <t>0.03998804</t>
  </si>
  <si>
    <t>0.0003925619</t>
  </si>
  <si>
    <t>2.864755e-08</t>
  </si>
  <si>
    <t>7.297588e-05</t>
  </si>
  <si>
    <t>0.241606188</t>
  </si>
  <si>
    <t>0.13339</t>
  </si>
  <si>
    <t>0.3320741</t>
  </si>
  <si>
    <t>79.8</t>
  </si>
  <si>
    <t>13.336044</t>
  </si>
  <si>
    <t>271.7252</t>
  </si>
  <si>
    <t>269.8084</t>
  </si>
  <si>
    <t>507.6765</t>
  </si>
  <si>
    <t>513.5251</t>
  </si>
  <si>
    <t>524.1208</t>
  </si>
  <si>
    <t>1.659108</t>
  </si>
  <si>
    <t>1.589736</t>
  </si>
  <si>
    <t>0.07443475</t>
  </si>
  <si>
    <t>0.04005021</t>
  </si>
  <si>
    <t>0.0004008206</t>
  </si>
  <si>
    <t>2.897191e-08</t>
  </si>
  <si>
    <t>7.228149e-05</t>
  </si>
  <si>
    <t>0.241878373</t>
  </si>
  <si>
    <t>0.13222</t>
  </si>
  <si>
    <t>0.3414533</t>
  </si>
  <si>
    <t>77.5</t>
  </si>
  <si>
    <t>0.06884453</t>
  </si>
  <si>
    <t>0.04073582</t>
  </si>
  <si>
    <t>0.0004026605</t>
  </si>
  <si>
    <t>2.850786e-08</t>
  </si>
  <si>
    <t>7.079876e-05</t>
  </si>
  <si>
    <t>0.242295204</t>
  </si>
  <si>
    <t>0.13169</t>
  </si>
  <si>
    <t>0.3470909</t>
  </si>
  <si>
    <t>74.5</t>
  </si>
  <si>
    <t>0.06744588</t>
  </si>
  <si>
    <t>0.04106058</t>
  </si>
  <si>
    <t>0.0004094371</t>
  </si>
  <si>
    <t>2.786897e-08</t>
  </si>
  <si>
    <t>6.806655e-05</t>
  </si>
  <si>
    <t>0.243716410</t>
  </si>
  <si>
    <t>0.13202</t>
  </si>
  <si>
    <t>0.3560973</t>
  </si>
  <si>
    <t>71.2</t>
  </si>
  <si>
    <t>509.1041</t>
  </si>
  <si>
    <t>505.9713</t>
  </si>
  <si>
    <t>509.1406</t>
  </si>
  <si>
    <t>0.06095653</t>
  </si>
  <si>
    <t>0.04165235</t>
  </si>
  <si>
    <t>0.0004166908</t>
  </si>
  <si>
    <t>2.682682e-08</t>
  </si>
  <si>
    <t>6.438063e-05</t>
  </si>
  <si>
    <t>0.244963047</t>
  </si>
  <si>
    <t>0.13315</t>
  </si>
  <si>
    <t>0.3648479</t>
  </si>
  <si>
    <t>68.3</t>
  </si>
  <si>
    <t>0.07193468</t>
  </si>
  <si>
    <t>0.04262416</t>
  </si>
  <si>
    <t>0.0004213664</t>
  </si>
  <si>
    <t>2.611106e-08</t>
  </si>
  <si>
    <t>6.196757e-05</t>
  </si>
  <si>
    <t>0.245373813</t>
  </si>
  <si>
    <t>0.13441</t>
  </si>
  <si>
    <t>0.3723108</t>
  </si>
  <si>
    <t>64.0</t>
  </si>
  <si>
    <t>0.06970969</t>
  </si>
  <si>
    <t>0.04299571</t>
  </si>
  <si>
    <t>0.0004301551</t>
  </si>
  <si>
    <t>2.625249e-08</t>
  </si>
  <si>
    <t>6.103029e-05</t>
  </si>
  <si>
    <t>0.245526487</t>
  </si>
  <si>
    <t>0.13547</t>
  </si>
  <si>
    <t>0.3835736</t>
  </si>
  <si>
    <t>60.8</t>
  </si>
  <si>
    <t>498.2793</t>
  </si>
  <si>
    <t>500.0438</t>
  </si>
  <si>
    <t>502.9889</t>
  </si>
  <si>
    <t>1.786301</t>
  </si>
  <si>
    <t>1.664745</t>
  </si>
  <si>
    <t>1.741925</t>
  </si>
  <si>
    <t>12.815182</t>
  </si>
  <si>
    <t>0.06987309</t>
  </si>
  <si>
    <t>0.04331415</t>
  </si>
  <si>
    <t>0.0004475048</t>
  </si>
  <si>
    <t>2.619478e-08</t>
  </si>
  <si>
    <t>5.853519e-05</t>
  </si>
  <si>
    <t>0.245398589</t>
  </si>
  <si>
    <t>0.13649</t>
  </si>
  <si>
    <t>0.3938314</t>
  </si>
  <si>
    <t>58.7</t>
  </si>
  <si>
    <t>0.05922871</t>
  </si>
  <si>
    <t>0.04149451</t>
  </si>
  <si>
    <t>0.0005111351</t>
  </si>
  <si>
    <t>2.589757e-08</t>
  </si>
  <si>
    <t>5.066678e-05</t>
  </si>
  <si>
    <t>0.245217066</t>
  </si>
  <si>
    <t>0.13750</t>
  </si>
  <si>
    <t>0.3986464</t>
  </si>
  <si>
    <t>68.0</t>
  </si>
  <si>
    <t>0.04309456</t>
  </si>
  <si>
    <t>0.0005199852</t>
  </si>
  <si>
    <t>2.460683e-08</t>
  </si>
  <si>
    <t>4.732218e-05</t>
  </si>
  <si>
    <t>0.245210626</t>
  </si>
  <si>
    <t>0.13874</t>
  </si>
  <si>
    <t>0.4173541</t>
  </si>
  <si>
    <t>67.9</t>
  </si>
  <si>
    <t>0.08082218</t>
  </si>
  <si>
    <t>0.04356741</t>
  </si>
  <si>
    <t>0.0005306870</t>
  </si>
  <si>
    <t>2.455574e-08</t>
  </si>
  <si>
    <t>4.627161e-05</t>
  </si>
  <si>
    <t>0.245787398</t>
  </si>
  <si>
    <t>0.14043</t>
  </si>
  <si>
    <t>0.4376413</t>
  </si>
  <si>
    <t>64.4</t>
  </si>
  <si>
    <t>479.7900</t>
  </si>
  <si>
    <t>474.8300</t>
  </si>
  <si>
    <t>492.4300</t>
  </si>
  <si>
    <t>1.811291</t>
  </si>
  <si>
    <t>1.708672</t>
  </si>
  <si>
    <t>1.792109</t>
  </si>
  <si>
    <t>16.704393</t>
  </si>
  <si>
    <t>0.06920052</t>
  </si>
  <si>
    <t>0.04346168</t>
  </si>
  <si>
    <t>0.0005594140</t>
  </si>
  <si>
    <t>2.555294e-08</t>
  </si>
  <si>
    <t>4.567805e-05</t>
  </si>
  <si>
    <t>0.243717757</t>
  </si>
  <si>
    <t>0.13962</t>
  </si>
  <si>
    <t>0.4519160</t>
  </si>
  <si>
    <t>62.3</t>
  </si>
  <si>
    <t>17.242835</t>
  </si>
  <si>
    <t>276.5335</t>
  </si>
  <si>
    <t>269.6879</t>
  </si>
  <si>
    <t>0.07666992</t>
  </si>
  <si>
    <t>0.04304086</t>
  </si>
  <si>
    <t>0.243660475</t>
  </si>
  <si>
    <t>0.13937</t>
  </si>
  <si>
    <t>0.4765112</t>
  </si>
  <si>
    <t>62.2</t>
  </si>
  <si>
    <t>0.08041082</t>
  </si>
  <si>
    <t>0.02396173</t>
  </si>
  <si>
    <t>0.0002916916</t>
  </si>
  <si>
    <t>1.053837e-07</t>
  </si>
  <si>
    <t>3.612846e-04</t>
  </si>
  <si>
    <t>0.129220181</t>
  </si>
  <si>
    <t>0.14473</t>
  </si>
  <si>
    <t>0.2505926</t>
  </si>
  <si>
    <t>55.7</t>
  </si>
  <si>
    <t>0.02421872</t>
  </si>
  <si>
    <t>0.0003011883</t>
  </si>
  <si>
    <t>1.026105e-07</t>
  </si>
  <si>
    <t>3.406856e-04</t>
  </si>
  <si>
    <t>0.130894929</t>
  </si>
  <si>
    <t>0.14481</t>
  </si>
  <si>
    <t>0.2596565</t>
  </si>
  <si>
    <t>51.8</t>
  </si>
  <si>
    <t>0.02458183</t>
  </si>
  <si>
    <t>0.0003167044</t>
  </si>
  <si>
    <t>9.981053e-08</t>
  </si>
  <si>
    <t>3.151536e-04</t>
  </si>
  <si>
    <t>0.132232605</t>
  </si>
  <si>
    <t>0.2773463</t>
  </si>
  <si>
    <t>49.3</t>
  </si>
  <si>
    <t>0.12336392</t>
  </si>
  <si>
    <t>0.02498295</t>
  </si>
  <si>
    <t>0.0003270794</t>
  </si>
  <si>
    <t>9.436302e-08</t>
  </si>
  <si>
    <t>2.885019e-04</t>
  </si>
  <si>
    <t>0.133968607</t>
  </si>
  <si>
    <t>0.14457</t>
  </si>
  <si>
    <t>0.2991646</t>
  </si>
  <si>
    <t>46.8</t>
  </si>
  <si>
    <t>0.15811561</t>
  </si>
  <si>
    <t>0.02560811</t>
  </si>
  <si>
    <t>0.0003395780</t>
  </si>
  <si>
    <t>9.085021e-08</t>
  </si>
  <si>
    <t>2.675385e-04</t>
  </si>
  <si>
    <t>0.135480637</t>
  </si>
  <si>
    <t>0.14528</t>
  </si>
  <si>
    <t>0.3176896</t>
  </si>
  <si>
    <t>44.1</t>
  </si>
  <si>
    <t>460.8301</t>
  </si>
  <si>
    <t>479.9575</t>
  </si>
  <si>
    <t>488.4245</t>
  </si>
  <si>
    <t>0.14019980</t>
  </si>
  <si>
    <t>0.02598620</t>
  </si>
  <si>
    <t>0.0003591321</t>
  </si>
  <si>
    <t>8.728511e-08</t>
  </si>
  <si>
    <t>2.430446e-04</t>
  </si>
  <si>
    <t>0.137392666</t>
  </si>
  <si>
    <t>0.14582</t>
  </si>
  <si>
    <t>0.3328014</t>
  </si>
  <si>
    <t>41.3</t>
  </si>
  <si>
    <t>0.14580942</t>
  </si>
  <si>
    <t>0.02576041</t>
  </si>
  <si>
    <t>0.0003881767</t>
  </si>
  <si>
    <t>8.633861e-08</t>
  </si>
  <si>
    <t>2.224209e-04</t>
  </si>
  <si>
    <t>0.138941078</t>
  </si>
  <si>
    <t>0.14696</t>
  </si>
  <si>
    <t>0.3005963</t>
  </si>
  <si>
    <t>45.5</t>
  </si>
  <si>
    <t>0.15473826</t>
  </si>
  <si>
    <t>0.02459708</t>
  </si>
  <si>
    <t>0.0004334505</t>
  </si>
  <si>
    <t>8.808955e-08</t>
  </si>
  <si>
    <t>2.032286e-04</t>
  </si>
  <si>
    <t>0.139639236</t>
  </si>
  <si>
    <t>0.14846</t>
  </si>
  <si>
    <t>0.2785053</t>
  </si>
  <si>
    <t>60.0</t>
  </si>
  <si>
    <t>481.0423</t>
  </si>
  <si>
    <t>483.4931</t>
  </si>
  <si>
    <t>488.2546</t>
  </si>
  <si>
    <t>0.20514471</t>
  </si>
  <si>
    <t>0.02451835</t>
  </si>
  <si>
    <t>0.0004325523</t>
  </si>
  <si>
    <t>8.601726e-08</t>
  </si>
  <si>
    <t>1.988598e-04</t>
  </si>
  <si>
    <t>0.139878871</t>
  </si>
  <si>
    <t>0.14957</t>
  </si>
  <si>
    <t>0.2941736</t>
  </si>
  <si>
    <t>67.7</t>
  </si>
  <si>
    <t>0.20777012</t>
  </si>
  <si>
    <t>0.02425806</t>
  </si>
  <si>
    <t>0.0004330022</t>
  </si>
  <si>
    <t>8.466330e-08</t>
  </si>
  <si>
    <t>1.955262e-04</t>
  </si>
  <si>
    <t>0.140699145</t>
  </si>
  <si>
    <t>0.15063</t>
  </si>
  <si>
    <t>0.2925633</t>
  </si>
  <si>
    <t>78.1</t>
  </si>
  <si>
    <t>0.21265608</t>
  </si>
  <si>
    <t>0.02355080</t>
  </si>
  <si>
    <t>0.0004631640</t>
  </si>
  <si>
    <t>7.710829e-08</t>
  </si>
  <si>
    <t>1.664816e-04</t>
  </si>
  <si>
    <t>0.140438979</t>
  </si>
  <si>
    <t>0.15136</t>
  </si>
  <si>
    <t>0.3031743</t>
  </si>
  <si>
    <t>96.2</t>
  </si>
  <si>
    <t>22.471082</t>
  </si>
  <si>
    <t>245.8217</t>
  </si>
  <si>
    <t>251.7898</t>
  </si>
  <si>
    <t>487.9392</t>
  </si>
  <si>
    <t>484.3193</t>
  </si>
  <si>
    <t>496.4458</t>
  </si>
  <si>
    <t>1.729124</t>
  </si>
  <si>
    <t>1.659192</t>
  </si>
  <si>
    <t>0.21789431</t>
  </si>
  <si>
    <t>0.02329645</t>
  </si>
  <si>
    <t>0.0004362413</t>
  </si>
  <si>
    <t>8.196301e-08</t>
  </si>
  <si>
    <t>1.878846e-04</t>
  </si>
  <si>
    <t>0.139709616</t>
  </si>
  <si>
    <t>0.15155</t>
  </si>
  <si>
    <t>0.3125137</t>
  </si>
  <si>
    <t>106.3</t>
  </si>
  <si>
    <t>0.22408560</t>
  </si>
  <si>
    <t>0.02373553</t>
  </si>
  <si>
    <t>0.0004244946</t>
  </si>
  <si>
    <t>8.253468e-08</t>
  </si>
  <si>
    <t>1.944304e-04</t>
  </si>
  <si>
    <t>0.138925151</t>
  </si>
  <si>
    <t>0.15144</t>
  </si>
  <si>
    <t>0.3173323</t>
  </si>
  <si>
    <t>110.7</t>
  </si>
  <si>
    <t>0.19796844</t>
  </si>
  <si>
    <t>0.02473422</t>
  </si>
  <si>
    <t>0.0004139290</t>
  </si>
  <si>
    <t>8.147407e-08</t>
  </si>
  <si>
    <t>1.968310e-04</t>
  </si>
  <si>
    <t>0.138390301</t>
  </si>
  <si>
    <t>0.15100</t>
  </si>
  <si>
    <t>0.3171018</t>
  </si>
  <si>
    <t>495.5764</t>
  </si>
  <si>
    <t>485.8432</t>
  </si>
  <si>
    <t>492.7861</t>
  </si>
  <si>
    <t>0.18414122</t>
  </si>
  <si>
    <t>0.02541681</t>
  </si>
  <si>
    <t>0.0004005979</t>
  </si>
  <si>
    <t>8.125925e-08</t>
  </si>
  <si>
    <t>2.028449e-04</t>
  </si>
  <si>
    <t>0.138106954</t>
  </si>
  <si>
    <t>0.15022</t>
  </si>
  <si>
    <t>0.3165017</t>
  </si>
  <si>
    <t>0.17222164</t>
  </si>
  <si>
    <t>0.02609961</t>
  </si>
  <si>
    <t>0.0003953423</t>
  </si>
  <si>
    <t>7.972017e-08</t>
  </si>
  <si>
    <t>2.016485e-04</t>
  </si>
  <si>
    <t>0.138069966</t>
  </si>
  <si>
    <t>0.14927</t>
  </si>
  <si>
    <t>0.3237321</t>
  </si>
  <si>
    <t>106.8</t>
  </si>
  <si>
    <t>0.15728744</t>
  </si>
  <si>
    <t>0.02661360</t>
  </si>
  <si>
    <t>0.0004047352</t>
  </si>
  <si>
    <t>7.634885e-08</t>
  </si>
  <si>
    <t>1.886390e-04</t>
  </si>
  <si>
    <t>0.138348168</t>
  </si>
  <si>
    <t>0.14774</t>
  </si>
  <si>
    <t>0.3349118</t>
  </si>
  <si>
    <t>106.0</t>
  </si>
  <si>
    <t>481.3926</t>
  </si>
  <si>
    <t>483.2520</t>
  </si>
  <si>
    <t>1.626284</t>
  </si>
  <si>
    <t>1.639013</t>
  </si>
  <si>
    <t>0.15319123</t>
  </si>
  <si>
    <t>0.02693071</t>
  </si>
  <si>
    <t>0.0004153978</t>
  </si>
  <si>
    <t>7.492819e-08</t>
  </si>
  <si>
    <t>1.803769e-04</t>
  </si>
  <si>
    <t>0.139064426</t>
  </si>
  <si>
    <t>0.14548</t>
  </si>
  <si>
    <t>0.3400335</t>
  </si>
  <si>
    <t>104.1</t>
  </si>
  <si>
    <t>0.14723445</t>
  </si>
  <si>
    <t>0.02385083</t>
  </si>
  <si>
    <t>0.0005137768</t>
  </si>
  <si>
    <t>7.937822e-08</t>
  </si>
  <si>
    <t>1.544994e-04</t>
  </si>
  <si>
    <t>0.139606100</t>
  </si>
  <si>
    <t>0.14308</t>
  </si>
  <si>
    <t>0.3648175</t>
  </si>
  <si>
    <t>126.5</t>
  </si>
  <si>
    <t>0.14834249</t>
  </si>
  <si>
    <t>0.02544777</t>
  </si>
  <si>
    <t>0.0005072110</t>
  </si>
  <si>
    <t>7.589711e-08</t>
  </si>
  <si>
    <t>1.496362e-04</t>
  </si>
  <si>
    <t>0.139549218</t>
  </si>
  <si>
    <t>0.14003</t>
  </si>
  <si>
    <t>0.3829338</t>
  </si>
  <si>
    <t>125.2</t>
  </si>
  <si>
    <t>0.25685894</t>
  </si>
  <si>
    <t>0.02682339</t>
  </si>
  <si>
    <t>0.0004971038</t>
  </si>
  <si>
    <t>7.184844e-08</t>
  </si>
  <si>
    <t>1.445341e-04</t>
  </si>
  <si>
    <t>0.140147217</t>
  </si>
  <si>
    <t>0.13746</t>
  </si>
  <si>
    <t>0.3932516</t>
  </si>
  <si>
    <t>118.8</t>
  </si>
  <si>
    <t>474.3100</t>
  </si>
  <si>
    <t>473.1400</t>
  </si>
  <si>
    <t>484.5300</t>
  </si>
  <si>
    <t>1.723108</t>
  </si>
  <si>
    <t>1.627570</t>
  </si>
  <si>
    <t>1.654720</t>
  </si>
  <si>
    <t>12.875189</t>
  </si>
  <si>
    <t>0.23732533</t>
  </si>
  <si>
    <t>0.02717843</t>
  </si>
  <si>
    <t>0.0005185140</t>
  </si>
  <si>
    <t>7.049263e-08</t>
  </si>
  <si>
    <t>1.359512e-04</t>
  </si>
  <si>
    <t>0.141396965</t>
  </si>
  <si>
    <t>0.13409</t>
  </si>
  <si>
    <t>0.4145991</t>
  </si>
  <si>
    <t>114.0</t>
  </si>
  <si>
    <t>24.103993</t>
  </si>
  <si>
    <t>251.7212</t>
  </si>
  <si>
    <t>248.9407</t>
  </si>
  <si>
    <t>0.13117369</t>
  </si>
  <si>
    <t>0.02783291</t>
  </si>
  <si>
    <t>0.142218230</t>
  </si>
  <si>
    <t>0.13041</t>
  </si>
  <si>
    <t>0.4303746</t>
  </si>
  <si>
    <t>111.1</t>
  </si>
  <si>
    <t>0.13379539</t>
  </si>
  <si>
    <t>0.01205785</t>
  </si>
  <si>
    <t>0.0001687470</t>
  </si>
  <si>
    <t>1.091489e-05</t>
  </si>
  <si>
    <t>6.468196e-02</t>
  </si>
  <si>
    <t>0.004302866</t>
  </si>
  <si>
    <t>0.16647</t>
  </si>
  <si>
    <t>0.1457197</t>
  </si>
  <si>
    <t>7.4</t>
  </si>
  <si>
    <t>0.01304837</t>
  </si>
  <si>
    <t>0.0001714055</t>
  </si>
  <si>
    <t>9.986857e-06</t>
  </si>
  <si>
    <t>5.826451e-02</t>
  </si>
  <si>
    <t>0.004252046</t>
  </si>
  <si>
    <t>0.16116</t>
  </si>
  <si>
    <t>0.1504434</t>
  </si>
  <si>
    <t>8.2</t>
  </si>
  <si>
    <t>0.01402625</t>
  </si>
  <si>
    <t>0.0001743874</t>
  </si>
  <si>
    <t>9.456045e-06</t>
  </si>
  <si>
    <t>5.422435e-02</t>
  </si>
  <si>
    <t>0.004203850</t>
  </si>
  <si>
    <t>0.15612</t>
  </si>
  <si>
    <t>0.1578471</t>
  </si>
  <si>
    <t>8.3</t>
  </si>
  <si>
    <t>0.13289225</t>
  </si>
  <si>
    <t>0.01544340</t>
  </si>
  <si>
    <t>0.0001828095</t>
  </si>
  <si>
    <t>8.360020e-06</t>
  </si>
  <si>
    <t>4.573078e-02</t>
  </si>
  <si>
    <t>0.004156813</t>
  </si>
  <si>
    <t>0.15206</t>
  </si>
  <si>
    <t>0.1602608</t>
  </si>
  <si>
    <t>0.10546912</t>
  </si>
  <si>
    <t>0.01704476</t>
  </si>
  <si>
    <t>0.0001980044</t>
  </si>
  <si>
    <t>7.616123e-06</t>
  </si>
  <si>
    <t>3.846440e-02</t>
  </si>
  <si>
    <t>0.004113267</t>
  </si>
  <si>
    <t>0.14958</t>
  </si>
  <si>
    <t>0.1787903</t>
  </si>
  <si>
    <t>8.1</t>
  </si>
  <si>
    <t>500.7498</t>
  </si>
  <si>
    <t>514.5755</t>
  </si>
  <si>
    <t>531.3918</t>
  </si>
  <si>
    <t>0.09457404</t>
  </si>
  <si>
    <t>0.01843183</t>
  </si>
  <si>
    <t>0.0002246310</t>
  </si>
  <si>
    <t>6.861591e-06</t>
  </si>
  <si>
    <t>3.054605e-02</t>
  </si>
  <si>
    <t>0.004071969</t>
  </si>
  <si>
    <t>0.14853</t>
  </si>
  <si>
    <t>0.2044823</t>
  </si>
  <si>
    <t>7.3</t>
  </si>
  <si>
    <t>0.10516176</t>
  </si>
  <si>
    <t>0.01752287</t>
  </si>
  <si>
    <t>0.0002805248</t>
  </si>
  <si>
    <t>6.998334e-06</t>
  </si>
  <si>
    <t>2.494730e-02</t>
  </si>
  <si>
    <t>0.004040103</t>
  </si>
  <si>
    <t>0.14887</t>
  </si>
  <si>
    <t>0.2207885</t>
  </si>
  <si>
    <t>8.6</t>
  </si>
  <si>
    <t>0.07871789</t>
  </si>
  <si>
    <t>0.01498894</t>
  </si>
  <si>
    <t>0.0003257016</t>
  </si>
  <si>
    <t>7.609768e-06</t>
  </si>
  <si>
    <t>2.336423e-02</t>
  </si>
  <si>
    <t>0.004018989</t>
  </si>
  <si>
    <t>0.15036</t>
  </si>
  <si>
    <t>0.2437158</t>
  </si>
  <si>
    <t>13.4</t>
  </si>
  <si>
    <t>500.9619</t>
  </si>
  <si>
    <t>512.1042</t>
  </si>
  <si>
    <t>527.8318</t>
  </si>
  <si>
    <t>0.14331903</t>
  </si>
  <si>
    <t>0.01539979</t>
  </si>
  <si>
    <t>0.0002925903</t>
  </si>
  <si>
    <t>7.809659e-06</t>
  </si>
  <si>
    <t>2.669145e-02</t>
  </si>
  <si>
    <t>0.003999899</t>
  </si>
  <si>
    <t>0.15236</t>
  </si>
  <si>
    <t>0.2359835</t>
  </si>
  <si>
    <t>13.2</t>
  </si>
  <si>
    <t>0.15378451</t>
  </si>
  <si>
    <t>0.01662190</t>
  </si>
  <si>
    <t>0.0002854714</t>
  </si>
  <si>
    <t>7.301757e-06</t>
  </si>
  <si>
    <t>2.557790e-02</t>
  </si>
  <si>
    <t>0.003996245</t>
  </si>
  <si>
    <t>0.15432</t>
  </si>
  <si>
    <t>0.2357133</t>
  </si>
  <si>
    <t>10.8</t>
  </si>
  <si>
    <t>0.11899364</t>
  </si>
  <si>
    <t>0.01729232</t>
  </si>
  <si>
    <t>0.0003114966</t>
  </si>
  <si>
    <t>6.738482e-06</t>
  </si>
  <si>
    <t>2.163260e-02</t>
  </si>
  <si>
    <t>0.003973494</t>
  </si>
  <si>
    <t>0.15590</t>
  </si>
  <si>
    <t>0.2501701</t>
  </si>
  <si>
    <t>14.4</t>
  </si>
  <si>
    <t>9.094894</t>
  </si>
  <si>
    <t>273.1195</t>
  </si>
  <si>
    <t>275.8840</t>
  </si>
  <si>
    <t>516.2942</t>
  </si>
  <si>
    <t>520.5455</t>
  </si>
  <si>
    <t>541.4048</t>
  </si>
  <si>
    <t>1.530275</t>
  </si>
  <si>
    <t>1.513412</t>
  </si>
  <si>
    <t>0.12892388</t>
  </si>
  <si>
    <t>0.01764990</t>
  </si>
  <si>
    <t>0.0003155635</t>
  </si>
  <si>
    <t>6.546992e-06</t>
  </si>
  <si>
    <t>2.074699e-02</t>
  </si>
  <si>
    <t>0.003953036</t>
  </si>
  <si>
    <t>0.15738</t>
  </si>
  <si>
    <t>0.2589699</t>
  </si>
  <si>
    <t>14.7</t>
  </si>
  <si>
    <t>0.11832273</t>
  </si>
  <si>
    <t>0.01828965</t>
  </si>
  <si>
    <t>0.0003181066</t>
  </si>
  <si>
    <t>6.022407e-06</t>
  </si>
  <si>
    <t>1.893204e-02</t>
  </si>
  <si>
    <t>0.003933047</t>
  </si>
  <si>
    <t>0.15885</t>
  </si>
  <si>
    <t>0.2711936</t>
  </si>
  <si>
    <t>0.12315256</t>
  </si>
  <si>
    <t>0.01862785</t>
  </si>
  <si>
    <t>0.0003368177</t>
  </si>
  <si>
    <t>6.048060e-06</t>
  </si>
  <si>
    <t>1.795648e-02</t>
  </si>
  <si>
    <t>0.003922204</t>
  </si>
  <si>
    <t>0.16014</t>
  </si>
  <si>
    <t>0.2840289</t>
  </si>
  <si>
    <t>519.1429</t>
  </si>
  <si>
    <t>519.5291</t>
  </si>
  <si>
    <t>534.1937</t>
  </si>
  <si>
    <t>0.10881387</t>
  </si>
  <si>
    <t>0.01918279</t>
  </si>
  <si>
    <t>0.0003420017</t>
  </si>
  <si>
    <t>5.647966e-06</t>
  </si>
  <si>
    <t>1.651444e-02</t>
  </si>
  <si>
    <t>0.003914088</t>
  </si>
  <si>
    <t>0.16152</t>
  </si>
  <si>
    <t>0.2924940</t>
  </si>
  <si>
    <t>13.8</t>
  </si>
  <si>
    <t>0.09607850</t>
  </si>
  <si>
    <t>0.02023809</t>
  </si>
  <si>
    <t>0.0003543970</t>
  </si>
  <si>
    <t>5.378401e-06</t>
  </si>
  <si>
    <t>1.517620e-02</t>
  </si>
  <si>
    <t>0.003910758</t>
  </si>
  <si>
    <t>0.16276</t>
  </si>
  <si>
    <t>0.2948261</t>
  </si>
  <si>
    <t>13.3</t>
  </si>
  <si>
    <t>0.09804984</t>
  </si>
  <si>
    <t>0.02092644</t>
  </si>
  <si>
    <t>0.0003710092</t>
  </si>
  <si>
    <t>5.665326e-06</t>
  </si>
  <si>
    <t>1.527004e-02</t>
  </si>
  <si>
    <t>0.003915051</t>
  </si>
  <si>
    <t>0.16364</t>
  </si>
  <si>
    <t>0.3093188</t>
  </si>
  <si>
    <t>13.0</t>
  </si>
  <si>
    <t>523.0170</t>
  </si>
  <si>
    <t>523.4146</t>
  </si>
  <si>
    <t>530.1080</t>
  </si>
  <si>
    <t>1.601038</t>
  </si>
  <si>
    <t>1.497943</t>
  </si>
  <si>
    <t>1.544666</t>
  </si>
  <si>
    <t>4.217837</t>
  </si>
  <si>
    <t>0.10670861</t>
  </si>
  <si>
    <t>0.02162638</t>
  </si>
  <si>
    <t>0.0003881642</t>
  </si>
  <si>
    <t>5.313231e-06</t>
  </si>
  <si>
    <t>1.368810e-02</t>
  </si>
  <si>
    <t>0.003918603</t>
  </si>
  <si>
    <t>0.16435</t>
  </si>
  <si>
    <t>0.3249691</t>
  </si>
  <si>
    <t>0.07213035</t>
  </si>
  <si>
    <t>0.02095504</t>
  </si>
  <si>
    <t>0.0004473804</t>
  </si>
  <si>
    <t>5.067825e-06</t>
  </si>
  <si>
    <t>1.132778e-02</t>
  </si>
  <si>
    <t>0.003920244</t>
  </si>
  <si>
    <t>0.16441</t>
  </si>
  <si>
    <t>0.3292920</t>
  </si>
  <si>
    <t>25.0</t>
  </si>
  <si>
    <t>0.08855420</t>
  </si>
  <si>
    <t>0.02266954</t>
  </si>
  <si>
    <t>0.0004388596</t>
  </si>
  <si>
    <t>4.628224e-06</t>
  </si>
  <si>
    <t>1.054602e-02</t>
  </si>
  <si>
    <t>0.003922765</t>
  </si>
  <si>
    <t>0.16390</t>
  </si>
  <si>
    <t>0.3501205</t>
  </si>
  <si>
    <t>25.1</t>
  </si>
  <si>
    <t>0.11608479</t>
  </si>
  <si>
    <t>0.02207940</t>
  </si>
  <si>
    <t>0.0004890405</t>
  </si>
  <si>
    <t>4.809443e-06</t>
  </si>
  <si>
    <t>9.834447e-03</t>
  </si>
  <si>
    <t>0.003956275</t>
  </si>
  <si>
    <t>0.16374</t>
  </si>
  <si>
    <t>0.3980645</t>
  </si>
  <si>
    <t>27.1</t>
  </si>
  <si>
    <t>511.0300</t>
  </si>
  <si>
    <t>509.9500</t>
  </si>
  <si>
    <t>525.8100</t>
  </si>
  <si>
    <t>1.619354</t>
  </si>
  <si>
    <t>1.545945</t>
  </si>
  <si>
    <t>1.566390</t>
  </si>
  <si>
    <t>5.203185</t>
  </si>
  <si>
    <t>0.11670645</t>
  </si>
  <si>
    <t>0.02114424</t>
  </si>
  <si>
    <t>0.0005701696</t>
  </si>
  <si>
    <t>5.012306e-06</t>
  </si>
  <si>
    <t>8.790904e-03</t>
  </si>
  <si>
    <t>0.004009772</t>
  </si>
  <si>
    <t>0.16210</t>
  </si>
  <si>
    <t>0.4436878</t>
  </si>
  <si>
    <t>29.2</t>
  </si>
  <si>
    <t>13.301461</t>
  </si>
  <si>
    <t>282.3771</t>
  </si>
  <si>
    <t>276.8014</t>
  </si>
  <si>
    <t>0.11128612</t>
  </si>
  <si>
    <t>0.02109228</t>
  </si>
  <si>
    <t>0.003998840</t>
  </si>
  <si>
    <t>0.15814</t>
  </si>
  <si>
    <t>0.4830210</t>
  </si>
  <si>
    <t>33.0</t>
  </si>
  <si>
    <t>0.09557784</t>
  </si>
  <si>
    <t>0.03763576</t>
  </si>
  <si>
    <t>0.0003675143</t>
  </si>
  <si>
    <t>6.434964e-07</t>
  </si>
  <si>
    <t>1.750942e-03</t>
  </si>
  <si>
    <t>0.016223204</t>
  </si>
  <si>
    <t>0.17869</t>
  </si>
  <si>
    <t>0.3289353</t>
  </si>
  <si>
    <t>47.2</t>
  </si>
  <si>
    <t>0.03831702</t>
  </si>
  <si>
    <t>0.0003747140</t>
  </si>
  <si>
    <t>6.381656e-07</t>
  </si>
  <si>
    <t>1.703074e-03</t>
  </si>
  <si>
    <t>0.016171031</t>
  </si>
  <si>
    <t>0.17716</t>
  </si>
  <si>
    <t>0.3222276</t>
  </si>
  <si>
    <t>49.6</t>
  </si>
  <si>
    <t>0.03969796</t>
  </si>
  <si>
    <t>0.0003757159</t>
  </si>
  <si>
    <t>6.099095e-07</t>
  </si>
  <si>
    <t>1.623326e-03</t>
  </si>
  <si>
    <t>0.016130385</t>
  </si>
  <si>
    <t>0.17546</t>
  </si>
  <si>
    <t>0.3197962</t>
  </si>
  <si>
    <t>49.4</t>
  </si>
  <si>
    <t>0.10739392</t>
  </si>
  <si>
    <t>0.04068879</t>
  </si>
  <si>
    <t>0.0003781409</t>
  </si>
  <si>
    <t>5.831809e-07</t>
  </si>
  <si>
    <t>1.542232e-03</t>
  </si>
  <si>
    <t>0.016096442</t>
  </si>
  <si>
    <t>0.17360</t>
  </si>
  <si>
    <t>0.3246783</t>
  </si>
  <si>
    <t>46.5</t>
  </si>
  <si>
    <t>0.09275012</t>
  </si>
  <si>
    <t>0.04214892</t>
  </si>
  <si>
    <t>0.0003743027</t>
  </si>
  <si>
    <t>5.594381e-07</t>
  </si>
  <si>
    <t>1.494614e-03</t>
  </si>
  <si>
    <t>0.016083604</t>
  </si>
  <si>
    <t>0.17167</t>
  </si>
  <si>
    <t>0.3280482</t>
  </si>
  <si>
    <t>44.4</t>
  </si>
  <si>
    <t>546.8683</t>
  </si>
  <si>
    <t>548.3584</t>
  </si>
  <si>
    <t>563.3228</t>
  </si>
  <si>
    <t>0.08602735</t>
  </si>
  <si>
    <t>0.04420480</t>
  </si>
  <si>
    <t>0.0003726174</t>
  </si>
  <si>
    <t>5.297590e-07</t>
  </si>
  <si>
    <t>1.421724e-03</t>
  </si>
  <si>
    <t>0.016063117</t>
  </si>
  <si>
    <t>0.16977</t>
  </si>
  <si>
    <t>0.3313917</t>
  </si>
  <si>
    <t>40.6</t>
  </si>
  <si>
    <t>0.08491822</t>
  </si>
  <si>
    <t>0.04435539</t>
  </si>
  <si>
    <t>0.0003946107</t>
  </si>
  <si>
    <t>5.159165e-07</t>
  </si>
  <si>
    <t>1.307406e-03</t>
  </si>
  <si>
    <t>0.016054771</t>
  </si>
  <si>
    <t>0.16804</t>
  </si>
  <si>
    <t>0.3387718</t>
  </si>
  <si>
    <t>39.0</t>
  </si>
  <si>
    <t>0.08549847</t>
  </si>
  <si>
    <t>0.04055739</t>
  </si>
  <si>
    <t>0.0004540007</t>
  </si>
  <si>
    <t>5.533206e-07</t>
  </si>
  <si>
    <t>1.218766e-03</t>
  </si>
  <si>
    <t>0.016078385</t>
  </si>
  <si>
    <t>0.16665</t>
  </si>
  <si>
    <t>0.3425383</t>
  </si>
  <si>
    <t>49.9</t>
  </si>
  <si>
    <t>535.8780</t>
  </si>
  <si>
    <t>540.5043</t>
  </si>
  <si>
    <t>554.0795</t>
  </si>
  <si>
    <t>0.10065873</t>
  </si>
  <si>
    <t>0.04165048</t>
  </si>
  <si>
    <t>0.0004549664</t>
  </si>
  <si>
    <t>5.418581e-07</t>
  </si>
  <si>
    <t>1.190985e-03</t>
  </si>
  <si>
    <t>0.016112072</t>
  </si>
  <si>
    <t>0.16557</t>
  </si>
  <si>
    <t>0.3420854</t>
  </si>
  <si>
    <t>0.10403963</t>
  </si>
  <si>
    <t>0.04246679</t>
  </si>
  <si>
    <t>0.0004649978</t>
  </si>
  <si>
    <t>5.224013e-07</t>
  </si>
  <si>
    <t>1.123449e-03</t>
  </si>
  <si>
    <t>0.016221352</t>
  </si>
  <si>
    <t>0.16486</t>
  </si>
  <si>
    <t>0.3619441</t>
  </si>
  <si>
    <t>57.4</t>
  </si>
  <si>
    <t>0.09695155</t>
  </si>
  <si>
    <t>0.04161030</t>
  </si>
  <si>
    <t>0.0004954127</t>
  </si>
  <si>
    <t>5.118125e-07</t>
  </si>
  <si>
    <t>1.033103e-03</t>
  </si>
  <si>
    <t>0.016264029</t>
  </si>
  <si>
    <t>0.16442</t>
  </si>
  <si>
    <t>0.3788717</t>
  </si>
  <si>
    <t>63.5</t>
  </si>
  <si>
    <t>8.051092</t>
  </si>
  <si>
    <t>282.2266</t>
  </si>
  <si>
    <t>287.5457</t>
  </si>
  <si>
    <t>524.0217</t>
  </si>
  <si>
    <t>518.7503</t>
  </si>
  <si>
    <t>545.4419</t>
  </si>
  <si>
    <t>1.587198</t>
  </si>
  <si>
    <t>1.551929</t>
  </si>
  <si>
    <t>0.10046256</t>
  </si>
  <si>
    <t>0.04102783</t>
  </si>
  <si>
    <t>0.0005207723</t>
  </si>
  <si>
    <t>5.014232e-07</t>
  </si>
  <si>
    <t>9.628454e-04</t>
  </si>
  <si>
    <t>0.016312983</t>
  </si>
  <si>
    <t>0.16422</t>
  </si>
  <si>
    <t>0.3978995</t>
  </si>
  <si>
    <t>66.5</t>
  </si>
  <si>
    <t>0.10369868</t>
  </si>
  <si>
    <t>0.04064215</t>
  </si>
  <si>
    <t>0.0005344208</t>
  </si>
  <si>
    <t>4.981645e-07</t>
  </si>
  <si>
    <t>9.321577e-04</t>
  </si>
  <si>
    <t>0.016340531</t>
  </si>
  <si>
    <t>0.16402</t>
  </si>
  <si>
    <t>0.4060642</t>
  </si>
  <si>
    <t>70.2</t>
  </si>
  <si>
    <t>0.10822654</t>
  </si>
  <si>
    <t>0.04072419</t>
  </si>
  <si>
    <t>0.0005250655</t>
  </si>
  <si>
    <t>5.115131e-07</t>
  </si>
  <si>
    <t>9.741891e-04</t>
  </si>
  <si>
    <t>0.016348468</t>
  </si>
  <si>
    <t>0.16358</t>
  </si>
  <si>
    <t>0.4125623</t>
  </si>
  <si>
    <t>75.0</t>
  </si>
  <si>
    <t>526.4247</t>
  </si>
  <si>
    <t>511.0769</t>
  </si>
  <si>
    <t>530.6612</t>
  </si>
  <si>
    <t>0.12183934</t>
  </si>
  <si>
    <t>0.04163972</t>
  </si>
  <si>
    <t>0.0005194766</t>
  </si>
  <si>
    <t>4.951528e-07</t>
  </si>
  <si>
    <t>9.531762e-04</t>
  </si>
  <si>
    <t>0.016346891</t>
  </si>
  <si>
    <t>0.16288</t>
  </si>
  <si>
    <t>0.4158112</t>
  </si>
  <si>
    <t>75.4</t>
  </si>
  <si>
    <t>0.11147541</t>
  </si>
  <si>
    <t>0.04291540</t>
  </si>
  <si>
    <t>0.0005023796</t>
  </si>
  <si>
    <t>4.651548e-07</t>
  </si>
  <si>
    <t>9.259031e-04</t>
  </si>
  <si>
    <t>0.016351552</t>
  </si>
  <si>
    <t>0.16199</t>
  </si>
  <si>
    <t>0.4102933</t>
  </si>
  <si>
    <t>74.8</t>
  </si>
  <si>
    <t>0.11074919</t>
  </si>
  <si>
    <t>0.04337278</t>
  </si>
  <si>
    <t>0.0005105474</t>
  </si>
  <si>
    <t>4.568825e-07</t>
  </si>
  <si>
    <t>8.948875e-04</t>
  </si>
  <si>
    <t>0.016334294</t>
  </si>
  <si>
    <t>0.16070</t>
  </si>
  <si>
    <t>0.4138262</t>
  </si>
  <si>
    <t>72.3</t>
  </si>
  <si>
    <t>520.0787</t>
  </si>
  <si>
    <t>507.3014</t>
  </si>
  <si>
    <t>521.8846</t>
  </si>
  <si>
    <t>1.662731</t>
  </si>
  <si>
    <t>1.533362</t>
  </si>
  <si>
    <t>1.635547</t>
  </si>
  <si>
    <t>7.014527</t>
  </si>
  <si>
    <t>0.09666667</t>
  </si>
  <si>
    <t>0.04392438</t>
  </si>
  <si>
    <t>0.0005172862</t>
  </si>
  <si>
    <t>4.587558e-07</t>
  </si>
  <si>
    <t>8.868510e-04</t>
  </si>
  <si>
    <t>0.016306967</t>
  </si>
  <si>
    <t>0.15876</t>
  </si>
  <si>
    <t>0.4176008</t>
  </si>
  <si>
    <t>71.5</t>
  </si>
  <si>
    <t>0.08892617</t>
  </si>
  <si>
    <t>0.04274981</t>
  </si>
  <si>
    <t>0.0005645277</t>
  </si>
  <si>
    <t>4.585176e-07</t>
  </si>
  <si>
    <t>8.122146e-04</t>
  </si>
  <si>
    <t>0.016305008</t>
  </si>
  <si>
    <t>0.15660</t>
  </si>
  <si>
    <t>0.4206492</t>
  </si>
  <si>
    <t>81.9</t>
  </si>
  <si>
    <t>0.09677420</t>
  </si>
  <si>
    <t>0.04381313</t>
  </si>
  <si>
    <t>0.0005647457</t>
  </si>
  <si>
    <t>4.431203e-07</t>
  </si>
  <si>
    <t>7.846368e-04</t>
  </si>
  <si>
    <t>0.016331503</t>
  </si>
  <si>
    <t>0.15454</t>
  </si>
  <si>
    <t>0.4452785</t>
  </si>
  <si>
    <t>78.8</t>
  </si>
  <si>
    <t>0.10304054</t>
  </si>
  <si>
    <t>0.04403452</t>
  </si>
  <si>
    <t>0.0005725688</t>
  </si>
  <si>
    <t>4.496506e-07</t>
  </si>
  <si>
    <t>7.853216e-04</t>
  </si>
  <si>
    <t>0.016296589</t>
  </si>
  <si>
    <t>0.15228</t>
  </si>
  <si>
    <t>0.4708728</t>
  </si>
  <si>
    <t>81.1</t>
  </si>
  <si>
    <t>490.2200</t>
  </si>
  <si>
    <t>484.1400</t>
  </si>
  <si>
    <t>510.9600</t>
  </si>
  <si>
    <t>1.770956</t>
  </si>
  <si>
    <t>1.639632</t>
  </si>
  <si>
    <t>1.750238</t>
  </si>
  <si>
    <t>11.537229</t>
  </si>
  <si>
    <t>0.08983051</t>
  </si>
  <si>
    <t>0.04322267</t>
  </si>
  <si>
    <t>0.0006319548</t>
  </si>
  <si>
    <t>4.683578e-07</t>
  </si>
  <si>
    <t>7.411255e-04</t>
  </si>
  <si>
    <t>0.016339780</t>
  </si>
  <si>
    <t>0.14977</t>
  </si>
  <si>
    <t>0.4824838</t>
  </si>
  <si>
    <t>84.9</t>
  </si>
  <si>
    <t>9.773682</t>
  </si>
  <si>
    <t>298.9424</t>
  </si>
  <si>
    <t>302.7203</t>
  </si>
  <si>
    <t>0.09411765</t>
  </si>
  <si>
    <t>0.04311395</t>
  </si>
  <si>
    <t>0.016375765</t>
  </si>
  <si>
    <t>0.14702</t>
  </si>
  <si>
    <t>0.4810962</t>
  </si>
  <si>
    <t>89.8</t>
  </si>
  <si>
    <t>0.10033444</t>
  </si>
  <si>
    <t>0.03251368</t>
  </si>
  <si>
    <t>0.0004249184</t>
  </si>
  <si>
    <t>5.312242e-08</t>
  </si>
  <si>
    <t>1.250179e-04</t>
  </si>
  <si>
    <t>0.192174666</t>
  </si>
  <si>
    <t>0.18923</t>
  </si>
  <si>
    <t>0.3368893</t>
  </si>
  <si>
    <t>71.9</t>
  </si>
  <si>
    <t>0.03262307</t>
  </si>
  <si>
    <t>0.0004356960</t>
  </si>
  <si>
    <t>5.207781e-08</t>
  </si>
  <si>
    <t>1.195278e-04</t>
  </si>
  <si>
    <t>0.192443727</t>
  </si>
  <si>
    <t>0.18819</t>
  </si>
  <si>
    <t>0.3412832</t>
  </si>
  <si>
    <t>76.1</t>
  </si>
  <si>
    <t>0.03331390</t>
  </si>
  <si>
    <t>0.0004399563</t>
  </si>
  <si>
    <t>4.891608e-08</t>
  </si>
  <si>
    <t>1.111840e-04</t>
  </si>
  <si>
    <t>0.192801701</t>
  </si>
  <si>
    <t>0.18705</t>
  </si>
  <si>
    <t>0.3479843</t>
  </si>
  <si>
    <t>76.4</t>
  </si>
  <si>
    <t>0.12010034</t>
  </si>
  <si>
    <t>0.03369249</t>
  </si>
  <si>
    <t>0.0004507502</t>
  </si>
  <si>
    <t>4.746190e-08</t>
  </si>
  <si>
    <t>1.052953e-04</t>
  </si>
  <si>
    <t>0.193173035</t>
  </si>
  <si>
    <t>0.18594</t>
  </si>
  <si>
    <t>0.3574878</t>
  </si>
  <si>
    <t>77.7</t>
  </si>
  <si>
    <t>0.11977282</t>
  </si>
  <si>
    <t>0.03433892</t>
  </si>
  <si>
    <t>0.0004558129</t>
  </si>
  <si>
    <t>4.623222e-08</t>
  </si>
  <si>
    <t>1.014281e-04</t>
  </si>
  <si>
    <t>0.193608615</t>
  </si>
  <si>
    <t>0.18530</t>
  </si>
  <si>
    <t>0.3685601</t>
  </si>
  <si>
    <t>75.3</t>
  </si>
  <si>
    <t>487.7062</t>
  </si>
  <si>
    <t>495.5383</t>
  </si>
  <si>
    <t>495.2198</t>
  </si>
  <si>
    <t>0.12900162</t>
  </si>
  <si>
    <t>0.03500244</t>
  </si>
  <si>
    <t>0.0004655264</t>
  </si>
  <si>
    <t>4.375432e-08</t>
  </si>
  <si>
    <t>9.398893e-05</t>
  </si>
  <si>
    <t>0.193719132</t>
  </si>
  <si>
    <t>0.18505</t>
  </si>
  <si>
    <t>0.3729992</t>
  </si>
  <si>
    <t>75.7</t>
  </si>
  <si>
    <t>0.12056510</t>
  </si>
  <si>
    <t>0.03495497</t>
  </si>
  <si>
    <t>0.0004818599</t>
  </si>
  <si>
    <t>4.366914e-08</t>
  </si>
  <si>
    <t>9.062623e-05</t>
  </si>
  <si>
    <t>0.193782476</t>
  </si>
  <si>
    <t>0.18512</t>
  </si>
  <si>
    <t>0.3803526</t>
  </si>
  <si>
    <t>79.5</t>
  </si>
  <si>
    <t>0.11165378</t>
  </si>
  <si>
    <t>0.03380737</t>
  </si>
  <si>
    <t>0.0005151517</t>
  </si>
  <si>
    <t>4.458411e-08</t>
  </si>
  <si>
    <t>8.654560e-05</t>
  </si>
  <si>
    <t>0.194122089</t>
  </si>
  <si>
    <t>0.18552</t>
  </si>
  <si>
    <t>0.3759697</t>
  </si>
  <si>
    <t>93.5</t>
  </si>
  <si>
    <t>495.6165</t>
  </si>
  <si>
    <t>496.7823</t>
  </si>
  <si>
    <t>498.2269</t>
  </si>
  <si>
    <t>0.13414354</t>
  </si>
  <si>
    <t>0.03428748</t>
  </si>
  <si>
    <t>0.0005186899</t>
  </si>
  <si>
    <t>4.314459e-08</t>
  </si>
  <si>
    <t>8.317994e-05</t>
  </si>
  <si>
    <t>0.194585794</t>
  </si>
  <si>
    <t>0.18572</t>
  </si>
  <si>
    <t>0.3812399</t>
  </si>
  <si>
    <t>95.9</t>
  </si>
  <si>
    <t>0.14352324</t>
  </si>
  <si>
    <t>0.03497682</t>
  </si>
  <si>
    <t>0.0005164415</t>
  </si>
  <si>
    <t>4.110695e-08</t>
  </si>
  <si>
    <t>7.959654e-05</t>
  </si>
  <si>
    <t>0.195944871</t>
  </si>
  <si>
    <t>0.18579</t>
  </si>
  <si>
    <t>0.3941347</t>
  </si>
  <si>
    <t>97.9</t>
  </si>
  <si>
    <t>0.13782708</t>
  </si>
  <si>
    <t>0.03487889</t>
  </si>
  <si>
    <t>0.0005299670</t>
  </si>
  <si>
    <t>4.026355e-08</t>
  </si>
  <si>
    <t>7.597369e-05</t>
  </si>
  <si>
    <t>0.196476304</t>
  </si>
  <si>
    <t>0.18585</t>
  </si>
  <si>
    <t>0.4095069</t>
  </si>
  <si>
    <t>101.2</t>
  </si>
  <si>
    <t>18.125683</t>
  </si>
  <si>
    <t>254.1920</t>
  </si>
  <si>
    <t>262.1391</t>
  </si>
  <si>
    <t>505.4815</t>
  </si>
  <si>
    <t>494.9847</t>
  </si>
  <si>
    <t>498.9709</t>
  </si>
  <si>
    <t>1.788993</t>
  </si>
  <si>
    <t>1.629305</t>
  </si>
  <si>
    <t>0.13617480</t>
  </si>
  <si>
    <t>0.03494909</t>
  </si>
  <si>
    <t>0.0005407646</t>
  </si>
  <si>
    <t>3.945897e-08</t>
  </si>
  <si>
    <t>7.296885e-05</t>
  </si>
  <si>
    <t>0.197160246</t>
  </si>
  <si>
    <t>0.18565</t>
  </si>
  <si>
    <t>0.4209553</t>
  </si>
  <si>
    <t>105.4</t>
  </si>
  <si>
    <t>0.13637090</t>
  </si>
  <si>
    <t>0.03501375</t>
  </si>
  <si>
    <t>0.0005419512</t>
  </si>
  <si>
    <t>3.916075e-08</t>
  </si>
  <si>
    <t>7.225882e-05</t>
  </si>
  <si>
    <t>0.198296182</t>
  </si>
  <si>
    <t>0.18604</t>
  </si>
  <si>
    <t>0.4251191</t>
  </si>
  <si>
    <t>107.7</t>
  </si>
  <si>
    <t>0.13035964</t>
  </si>
  <si>
    <t>0.03527297</t>
  </si>
  <si>
    <t>0.0005404751</t>
  </si>
  <si>
    <t>3.892669e-08</t>
  </si>
  <si>
    <t>7.202310e-05</t>
  </si>
  <si>
    <t>0.198443811</t>
  </si>
  <si>
    <t>0.4302620</t>
  </si>
  <si>
    <t>499.3061</t>
  </si>
  <si>
    <t>492.9204</t>
  </si>
  <si>
    <t>494.9776</t>
  </si>
  <si>
    <t>0.13960653</t>
  </si>
  <si>
    <t>0.03549274</t>
  </si>
  <si>
    <t>0.0005410511</t>
  </si>
  <si>
    <t>3.804653e-08</t>
  </si>
  <si>
    <t>7.031966e-05</t>
  </si>
  <si>
    <t>0.198378842</t>
  </si>
  <si>
    <t>0.18363</t>
  </si>
  <si>
    <t>0.4321793</t>
  </si>
  <si>
    <t>110.6</t>
  </si>
  <si>
    <t>0.14278613</t>
  </si>
  <si>
    <t>0.03611729</t>
  </si>
  <si>
    <t>0.0005470366</t>
  </si>
  <si>
    <t>3.718024e-08</t>
  </si>
  <si>
    <t>6.796665e-05</t>
  </si>
  <si>
    <t>0.198548384</t>
  </si>
  <si>
    <t>0.18232</t>
  </si>
  <si>
    <t>0.4424708</t>
  </si>
  <si>
    <t>112.4</t>
  </si>
  <si>
    <t>0.13642131</t>
  </si>
  <si>
    <t>0.03657433</t>
  </si>
  <si>
    <t>0.0005407752</t>
  </si>
  <si>
    <t>3.697396e-08</t>
  </si>
  <si>
    <t>6.837215e-05</t>
  </si>
  <si>
    <t>0.198791704</t>
  </si>
  <si>
    <t>0.18085</t>
  </si>
  <si>
    <t>0.4458925</t>
  </si>
  <si>
    <t>111.4</t>
  </si>
  <si>
    <t>492.6065</t>
  </si>
  <si>
    <t>495.4076</t>
  </si>
  <si>
    <t>492.9771</t>
  </si>
  <si>
    <t>1.749816</t>
  </si>
  <si>
    <t>1.651200</t>
  </si>
  <si>
    <t>1.688673</t>
  </si>
  <si>
    <t>12.523802</t>
  </si>
  <si>
    <t>0.13178674</t>
  </si>
  <si>
    <t>0.03717507</t>
  </si>
  <si>
    <t>0.0005376592</t>
  </si>
  <si>
    <t>3.632462e-08</t>
  </si>
  <si>
    <t>6.756069e-05</t>
  </si>
  <si>
    <t>0.198904656</t>
  </si>
  <si>
    <t>0.17920</t>
  </si>
  <si>
    <t>0.4411727</t>
  </si>
  <si>
    <t>108.8</t>
  </si>
  <si>
    <t>0.12618242</t>
  </si>
  <si>
    <t>0.03430952</t>
  </si>
  <si>
    <t>0.0006169924</t>
  </si>
  <si>
    <t>3.621933e-08</t>
  </si>
  <si>
    <t>5.870305e-05</t>
  </si>
  <si>
    <t>0.199242562</t>
  </si>
  <si>
    <t>0.17754</t>
  </si>
  <si>
    <t>0.4563576</t>
  </si>
  <si>
    <t>126.8</t>
  </si>
  <si>
    <t>0.12431191</t>
  </si>
  <si>
    <t>0.03650982</t>
  </si>
  <si>
    <t>0.0006017913</t>
  </si>
  <si>
    <t>3.438092e-08</t>
  </si>
  <si>
    <t>5.713097e-05</t>
  </si>
  <si>
    <t>0.200064319</t>
  </si>
  <si>
    <t>0.17554</t>
  </si>
  <si>
    <t>0.4569098</t>
  </si>
  <si>
    <t>123.7</t>
  </si>
  <si>
    <t>0.12501808</t>
  </si>
  <si>
    <t>0.03734923</t>
  </si>
  <si>
    <t>0.0006090558</t>
  </si>
  <si>
    <t>3.395998e-08</t>
  </si>
  <si>
    <t>5.575841e-05</t>
  </si>
  <si>
    <t>0.199899615</t>
  </si>
  <si>
    <t>0.17329</t>
  </si>
  <si>
    <t>0.4775539</t>
  </si>
  <si>
    <t>121.9</t>
  </si>
  <si>
    <t>473.8500</t>
  </si>
  <si>
    <t>473.9400</t>
  </si>
  <si>
    <t>487.2300</t>
  </si>
  <si>
    <t>1.837563</t>
  </si>
  <si>
    <t>1.676709</t>
  </si>
  <si>
    <t>1.772034</t>
  </si>
  <si>
    <t>16.796611</t>
  </si>
  <si>
    <t>0.11792875</t>
  </si>
  <si>
    <t>0.03778912</t>
  </si>
  <si>
    <t>0.0006224029</t>
  </si>
  <si>
    <t>3.409984e-08</t>
  </si>
  <si>
    <t>5.478740e-05</t>
  </si>
  <si>
    <t>0.199982516</t>
  </si>
  <si>
    <t>0.17088</t>
  </si>
  <si>
    <t>0.4795831</t>
  </si>
  <si>
    <t>119.9</t>
  </si>
  <si>
    <t>22.625460</t>
  </si>
  <si>
    <t>257.2233</t>
  </si>
  <si>
    <t>255.3961</t>
  </si>
  <si>
    <t>0.12009455</t>
  </si>
  <si>
    <t>0.03812982</t>
  </si>
  <si>
    <t>0.199662427</t>
  </si>
  <si>
    <t>0.16821</t>
  </si>
  <si>
    <t>0.4869546</t>
  </si>
  <si>
    <t>122.6</t>
  </si>
  <si>
    <t>0.12519316</t>
  </si>
  <si>
    <t>0.01750386</t>
  </si>
  <si>
    <t>0.0003922914</t>
  </si>
  <si>
    <t>4.476615e-07</t>
  </si>
  <si>
    <t>1.141145e-03</t>
  </si>
  <si>
    <t>0.034008729</t>
  </si>
  <si>
    <t>0.15604</t>
  </si>
  <si>
    <t>0.2829047</t>
  </si>
  <si>
    <t>114.8</t>
  </si>
  <si>
    <t>0.01847399</t>
  </si>
  <si>
    <t>0.0004128833</t>
  </si>
  <si>
    <t>4.523378e-07</t>
  </si>
  <si>
    <t>1.095558e-03</t>
  </si>
  <si>
    <t>0.033899455</t>
  </si>
  <si>
    <t>0.15404</t>
  </si>
  <si>
    <t>0.2780542</t>
  </si>
  <si>
    <t>111.3</t>
  </si>
  <si>
    <t>0.01942240</t>
  </si>
  <si>
    <t>0.0004334951</t>
  </si>
  <si>
    <t>4.052840e-07</t>
  </si>
  <si>
    <t>9.349217e-04</t>
  </si>
  <si>
    <t>0.033799696</t>
  </si>
  <si>
    <t>0.15185</t>
  </si>
  <si>
    <t>0.2761365</t>
  </si>
  <si>
    <t>112.8</t>
  </si>
  <si>
    <t>0.17188320</t>
  </si>
  <si>
    <t>0.01959426</t>
  </si>
  <si>
    <t>0.0004216579</t>
  </si>
  <si>
    <t>4.292489e-07</t>
  </si>
  <si>
    <t>1.018003e-03</t>
  </si>
  <si>
    <t>0.033712032</t>
  </si>
  <si>
    <t>0.14991</t>
  </si>
  <si>
    <t>0.2937457</t>
  </si>
  <si>
    <t>116.4</t>
  </si>
  <si>
    <t>0.17002316</t>
  </si>
  <si>
    <t>0.02079732</t>
  </si>
  <si>
    <t>0.0004288593</t>
  </si>
  <si>
    <t>3.527619e-07</t>
  </si>
  <si>
    <t>8.225586e-04</t>
  </si>
  <si>
    <t>0.033657094</t>
  </si>
  <si>
    <t>0.14823</t>
  </si>
  <si>
    <t>0.2939518</t>
  </si>
  <si>
    <t>112.1</t>
  </si>
  <si>
    <t>459.7112</t>
  </si>
  <si>
    <t>459.2020</t>
  </si>
  <si>
    <t>473.3780</t>
  </si>
  <si>
    <t>0.13215844</t>
  </si>
  <si>
    <t>0.02147230</t>
  </si>
  <si>
    <t>0.0004616838</t>
  </si>
  <si>
    <t>3.216212e-07</t>
  </si>
  <si>
    <t>6.966267e-04</t>
  </si>
  <si>
    <t>0.033556859</t>
  </si>
  <si>
    <t>0.14690</t>
  </si>
  <si>
    <t>0.3105895</t>
  </si>
  <si>
    <t>112.0</t>
  </si>
  <si>
    <t>0.13129779</t>
  </si>
  <si>
    <t>0.02143049</t>
  </si>
  <si>
    <t>0.0005182780</t>
  </si>
  <si>
    <t>3.125603e-07</t>
  </si>
  <si>
    <t>6.030746e-04</t>
  </si>
  <si>
    <t>0.033472397</t>
  </si>
  <si>
    <t>0.14633</t>
  </si>
  <si>
    <t>0.3228807</t>
  </si>
  <si>
    <t>120.5</t>
  </si>
  <si>
    <t>0.12606109</t>
  </si>
  <si>
    <t>0.02048423</t>
  </si>
  <si>
    <t>0.0005646526</t>
  </si>
  <si>
    <t>3.356245e-07</t>
  </si>
  <si>
    <t>5.943911e-04</t>
  </si>
  <si>
    <t>0.033449586</t>
  </si>
  <si>
    <t>0.14635</t>
  </si>
  <si>
    <t>0.3199386</t>
  </si>
  <si>
    <t>139.5</t>
  </si>
  <si>
    <t>482.7762</t>
  </si>
  <si>
    <t>466.0964</t>
  </si>
  <si>
    <t>470.1158</t>
  </si>
  <si>
    <t>0.13040440</t>
  </si>
  <si>
    <t>0.01929786</t>
  </si>
  <si>
    <t>0.0005530288</t>
  </si>
  <si>
    <t>3.643070e-07</t>
  </si>
  <si>
    <t>6.587486e-04</t>
  </si>
  <si>
    <t>0.033409753</t>
  </si>
  <si>
    <t>0.14638</t>
  </si>
  <si>
    <t>0.3361040</t>
  </si>
  <si>
    <t>159.3</t>
  </si>
  <si>
    <t>0.14396307</t>
  </si>
  <si>
    <t>0.01741039</t>
  </si>
  <si>
    <t>0.0005796196</t>
  </si>
  <si>
    <t>4.237875e-07</t>
  </si>
  <si>
    <t>7.311476e-04</t>
  </si>
  <si>
    <t>0.033431217</t>
  </si>
  <si>
    <t>0.14653</t>
  </si>
  <si>
    <t>0.3592675</t>
  </si>
  <si>
    <t>186.3</t>
  </si>
  <si>
    <t>0.16271975</t>
  </si>
  <si>
    <t>0.01604859</t>
  </si>
  <si>
    <t>0.0006075253</t>
  </si>
  <si>
    <t>4.522111e-07</t>
  </si>
  <si>
    <t>7.443493e-04</t>
  </si>
  <si>
    <t>0.033180172</t>
  </si>
  <si>
    <t>0.14675</t>
  </si>
  <si>
    <t>0.3891303</t>
  </si>
  <si>
    <t>177.7</t>
  </si>
  <si>
    <t>477.1972</t>
  </si>
  <si>
    <t>452.9734</t>
  </si>
  <si>
    <t>466.7220</t>
  </si>
  <si>
    <t>0.20322437</t>
  </si>
  <si>
    <t>0.01579868</t>
  </si>
  <si>
    <t>0.0006565731</t>
  </si>
  <si>
    <t>4.103695e-07</t>
  </si>
  <si>
    <t>6.250173e-04</t>
  </si>
  <si>
    <t>0.032887681</t>
  </si>
  <si>
    <t>0.14663</t>
  </si>
  <si>
    <t>0.3755862</t>
  </si>
  <si>
    <t>191.3</t>
  </si>
  <si>
    <t>0.20929634</t>
  </si>
  <si>
    <t>0.01602732</t>
  </si>
  <si>
    <t>0.0005194179</t>
  </si>
  <si>
    <t>4.838215e-07</t>
  </si>
  <si>
    <t>9.314686e-04</t>
  </si>
  <si>
    <t>0.032589511</t>
  </si>
  <si>
    <t>0.14588</t>
  </si>
  <si>
    <t>0.3715226</t>
  </si>
  <si>
    <t>192.5</t>
  </si>
  <si>
    <t>19.523589</t>
  </si>
  <si>
    <t>1.644047</t>
  </si>
  <si>
    <t>1.603088</t>
  </si>
  <si>
    <t>0.20795906</t>
  </si>
  <si>
    <t>0.01610230</t>
  </si>
  <si>
    <t>0.0005511673</t>
  </si>
  <si>
    <t>4.370297e-07</t>
  </si>
  <si>
    <t>7.929165e-04</t>
  </si>
  <si>
    <t>0.032284689</t>
  </si>
  <si>
    <t>0.14484</t>
  </si>
  <si>
    <t>0.3723978</t>
  </si>
  <si>
    <t>192.3</t>
  </si>
  <si>
    <t>467.0395</t>
  </si>
  <si>
    <t>453.6299</t>
  </si>
  <si>
    <t>454.8288</t>
  </si>
  <si>
    <t>0.18290163</t>
  </si>
  <si>
    <t>0.01616942</t>
  </si>
  <si>
    <t>0.0005035781</t>
  </si>
  <si>
    <t>4.583150e-07</t>
  </si>
  <si>
    <t>9.101171e-04</t>
  </si>
  <si>
    <t>0.032055326</t>
  </si>
  <si>
    <t>0.14437</t>
  </si>
  <si>
    <t>0.3909755</t>
  </si>
  <si>
    <t>195.5</t>
  </si>
  <si>
    <t>0.16440350</t>
  </si>
  <si>
    <t>0.01643510</t>
  </si>
  <si>
    <t>0.0004875245</t>
  </si>
  <si>
    <t>4.519651e-07</t>
  </si>
  <si>
    <t>9.270614e-04</t>
  </si>
  <si>
    <t>0.031926111</t>
  </si>
  <si>
    <t>0.14419</t>
  </si>
  <si>
    <t>0.3955323</t>
  </si>
  <si>
    <t>193.3</t>
  </si>
  <si>
    <t>0.16126925</t>
  </si>
  <si>
    <t>0.01681190</t>
  </si>
  <si>
    <t>0.0004864718</t>
  </si>
  <si>
    <t>4.643014e-07</t>
  </si>
  <si>
    <t>9.544262e-04</t>
  </si>
  <si>
    <t>0.031785544</t>
  </si>
  <si>
    <t>0.14366</t>
  </si>
  <si>
    <t>0.3996618</t>
  </si>
  <si>
    <t>199.3</t>
  </si>
  <si>
    <t>457.4144</t>
  </si>
  <si>
    <t>451.3703</t>
  </si>
  <si>
    <t>451.6327</t>
  </si>
  <si>
    <t>1.786949</t>
  </si>
  <si>
    <t>1.692172</t>
  </si>
  <si>
    <t>1.659561</t>
  </si>
  <si>
    <t>19.874120</t>
  </si>
  <si>
    <t>0.15142791</t>
  </si>
  <si>
    <t>0.01720464</t>
  </si>
  <si>
    <t>0.0004785835</t>
  </si>
  <si>
    <t>4.491465e-07</t>
  </si>
  <si>
    <t>9.384914e-04</t>
  </si>
  <si>
    <t>0.031664075</t>
  </si>
  <si>
    <t>0.14292</t>
  </si>
  <si>
    <t>0.3904565</t>
  </si>
  <si>
    <t>194.1</t>
  </si>
  <si>
    <t>0.13913264</t>
  </si>
  <si>
    <t>0.01565995</t>
  </si>
  <si>
    <t>0.0005929228</t>
  </si>
  <si>
    <t>4.475144e-07</t>
  </si>
  <si>
    <t>7.547599e-04</t>
  </si>
  <si>
    <t>0.031547029</t>
  </si>
  <si>
    <t>0.14199</t>
  </si>
  <si>
    <t>0.3867983</t>
  </si>
  <si>
    <t>223.6</t>
  </si>
  <si>
    <t>0.13000989</t>
  </si>
  <si>
    <t>0.01723075</t>
  </si>
  <si>
    <t>0.0005748441</t>
  </si>
  <si>
    <t>3.901852e-07</t>
  </si>
  <si>
    <t>6.787671e-04</t>
  </si>
  <si>
    <t>0.031151503</t>
  </si>
  <si>
    <t>0.13907</t>
  </si>
  <si>
    <t>0.3941401</t>
  </si>
  <si>
    <t>213.4</t>
  </si>
  <si>
    <t>0.12774416</t>
  </si>
  <si>
    <t>0.01841238</t>
  </si>
  <si>
    <t>0.0005716774</t>
  </si>
  <si>
    <t>4.083146e-07</t>
  </si>
  <si>
    <t>7.142395e-04</t>
  </si>
  <si>
    <t>0.030612356</t>
  </si>
  <si>
    <t>0.13511</t>
  </si>
  <si>
    <t>0.4376851</t>
  </si>
  <si>
    <t>193.7</t>
  </si>
  <si>
    <t>438.4400</t>
  </si>
  <si>
    <t>430.1500</t>
  </si>
  <si>
    <t>440.7900</t>
  </si>
  <si>
    <t>1.777329</t>
  </si>
  <si>
    <t>1.664399</t>
  </si>
  <si>
    <t>1.730971</t>
  </si>
  <si>
    <t>25.742358</t>
  </si>
  <si>
    <t>0.11044291</t>
  </si>
  <si>
    <t>0.01885097</t>
  </si>
  <si>
    <t>0.0005687226</t>
  </si>
  <si>
    <t>4.073977e-07</t>
  </si>
  <si>
    <t>7.163382e-04</t>
  </si>
  <si>
    <t>0.030454325</t>
  </si>
  <si>
    <t>0.13216</t>
  </si>
  <si>
    <t>0.4421048</t>
  </si>
  <si>
    <t>179.2</t>
  </si>
  <si>
    <t>0.13533204</t>
  </si>
  <si>
    <t>0.01926466</t>
  </si>
  <si>
    <t>0.030282776</t>
  </si>
  <si>
    <t>0.12918</t>
  </si>
  <si>
    <t>0.4717403</t>
  </si>
  <si>
    <t>168.6</t>
  </si>
  <si>
    <t>0.12227527</t>
  </si>
  <si>
    <t>0.04317004</t>
  </si>
  <si>
    <t>0.0002644249</t>
  </si>
  <si>
    <t>7.181348e-07</t>
  </si>
  <si>
    <t>2.715836e-03</t>
  </si>
  <si>
    <t>0.012219668</t>
  </si>
  <si>
    <t>0.21123</t>
  </si>
  <si>
    <t>0.2233255</t>
  </si>
  <si>
    <t>33.1</t>
  </si>
  <si>
    <t>0.04383328</t>
  </si>
  <si>
    <t>0.0002725836</t>
  </si>
  <si>
    <t>7.205619e-07</t>
  </si>
  <si>
    <t>2.643453e-03</t>
  </si>
  <si>
    <t>0.012345713</t>
  </si>
  <si>
    <t>0.20973</t>
  </si>
  <si>
    <t>0.2372344</t>
  </si>
  <si>
    <t>31.9</t>
  </si>
  <si>
    <t>0.04605066</t>
  </si>
  <si>
    <t>0.0002753171</t>
  </si>
  <si>
    <t>6.713891e-07</t>
  </si>
  <si>
    <t>2.438603e-03</t>
  </si>
  <si>
    <t>0.012480543</t>
  </si>
  <si>
    <t>0.20860</t>
  </si>
  <si>
    <t>0.2471234</t>
  </si>
  <si>
    <t>30.3</t>
  </si>
  <si>
    <t>0.08471541</t>
  </si>
  <si>
    <t>0.04764869</t>
  </si>
  <si>
    <t>0.0002855141</t>
  </si>
  <si>
    <t>6.313142e-07</t>
  </si>
  <si>
    <t>2.211149e-03</t>
  </si>
  <si>
    <t>0.012683727</t>
  </si>
  <si>
    <t>0.20646</t>
  </si>
  <si>
    <t>0.2585711</t>
  </si>
  <si>
    <t>29.4</t>
  </si>
  <si>
    <t>0.08650395</t>
  </si>
  <si>
    <t>0.04878778</t>
  </si>
  <si>
    <t>0.0003005239</t>
  </si>
  <si>
    <t>5.788106e-07</t>
  </si>
  <si>
    <t>1.926005e-03</t>
  </si>
  <si>
    <t>0.012927709</t>
  </si>
  <si>
    <t>0.20436</t>
  </si>
  <si>
    <t>0.2801485</t>
  </si>
  <si>
    <t>26.7</t>
  </si>
  <si>
    <t>517.3132</t>
  </si>
  <si>
    <t>501.4718</t>
  </si>
  <si>
    <t>508.3289</t>
  </si>
  <si>
    <t>0.08685655</t>
  </si>
  <si>
    <t>0.04972422</t>
  </si>
  <si>
    <t>0.0003227985</t>
  </si>
  <si>
    <t>5.578649e-07</t>
  </si>
  <si>
    <t>1.728214e-03</t>
  </si>
  <si>
    <t>0.013290489</t>
  </si>
  <si>
    <t>0.20206</t>
  </si>
  <si>
    <t>0.2781309</t>
  </si>
  <si>
    <t>27.0</t>
  </si>
  <si>
    <t>0.08952254</t>
  </si>
  <si>
    <t>0.04630037</t>
  </si>
  <si>
    <t>0.0003747935</t>
  </si>
  <si>
    <t>5.454141e-07</t>
  </si>
  <si>
    <t>1.455239e-03</t>
  </si>
  <si>
    <t>0.013551925</t>
  </si>
  <si>
    <t>0.20365</t>
  </si>
  <si>
    <t>0.2611944</t>
  </si>
  <si>
    <t>45.9</t>
  </si>
  <si>
    <t>0.11805021</t>
  </si>
  <si>
    <t>0.04353332</t>
  </si>
  <si>
    <t>0.0004026300</t>
  </si>
  <si>
    <t>5.118151e-07</t>
  </si>
  <si>
    <t>1.271180e-03</t>
  </si>
  <si>
    <t>0.013652647</t>
  </si>
  <si>
    <t>0.20655</t>
  </si>
  <si>
    <t>0.2409407</t>
  </si>
  <si>
    <t>65.6</t>
  </si>
  <si>
    <t>495.6391</t>
  </si>
  <si>
    <t>487.1364</t>
  </si>
  <si>
    <t>507.9842</t>
  </si>
  <si>
    <t>0.16180515</t>
  </si>
  <si>
    <t>0.04399956</t>
  </si>
  <si>
    <t>0.0005420345</t>
  </si>
  <si>
    <t>3.554979e-07</t>
  </si>
  <si>
    <t>6.558584e-04</t>
  </si>
  <si>
    <t>0.013683014</t>
  </si>
  <si>
    <t>0.21026</t>
  </si>
  <si>
    <t>0.2312707</t>
  </si>
  <si>
    <t>90.8</t>
  </si>
  <si>
    <t>0.18661366</t>
  </si>
  <si>
    <t>0.04455696</t>
  </si>
  <si>
    <t>0.0003979240</t>
  </si>
  <si>
    <t>5.458875e-07</t>
  </si>
  <si>
    <t>1.371839e-03</t>
  </si>
  <si>
    <t>0.013772665</t>
  </si>
  <si>
    <t>0.21350</t>
  </si>
  <si>
    <t>0.2340469</t>
  </si>
  <si>
    <t>114.3</t>
  </si>
  <si>
    <t>0.18054987</t>
  </si>
  <si>
    <t>0.04420833</t>
  </si>
  <si>
    <t>0.0003676681</t>
  </si>
  <si>
    <t>5.852552e-07</t>
  </si>
  <si>
    <t>1.591803e-03</t>
  </si>
  <si>
    <t>0.013799866</t>
  </si>
  <si>
    <t>0.21508</t>
  </si>
  <si>
    <t>0.2428120</t>
  </si>
  <si>
    <t>123.6</t>
  </si>
  <si>
    <t>14.874501</t>
  </si>
  <si>
    <t>255.5904</t>
  </si>
  <si>
    <t>266.5448</t>
  </si>
  <si>
    <t>523.1732</t>
  </si>
  <si>
    <t>501.4975</t>
  </si>
  <si>
    <t>522.0040</t>
  </si>
  <si>
    <t>1.682508</t>
  </si>
  <si>
    <t>1.559459</t>
  </si>
  <si>
    <t>0.17751419</t>
  </si>
  <si>
    <t>0.04491734</t>
  </si>
  <si>
    <t>0.0003515835</t>
  </si>
  <si>
    <t>5.587388e-07</t>
  </si>
  <si>
    <t>1.589206e-03</t>
  </si>
  <si>
    <t>0.013840663</t>
  </si>
  <si>
    <t>0.21538</t>
  </si>
  <si>
    <t>0.2479261</t>
  </si>
  <si>
    <t>122.2</t>
  </si>
  <si>
    <t>0.16211721</t>
  </si>
  <si>
    <t>0.04881063</t>
  </si>
  <si>
    <t>0.0003233647</t>
  </si>
  <si>
    <t>5.317507e-07</t>
  </si>
  <si>
    <t>1.644430e-03</t>
  </si>
  <si>
    <t>0.013898903</t>
  </si>
  <si>
    <t>0.21473</t>
  </si>
  <si>
    <t>0.2466500</t>
  </si>
  <si>
    <t>0.14804914</t>
  </si>
  <si>
    <t>0.06033998</t>
  </si>
  <si>
    <t>0.0002702034</t>
  </si>
  <si>
    <t>4.161342e-07</t>
  </si>
  <si>
    <t>1.540078e-03</t>
  </si>
  <si>
    <t>0.013986266</t>
  </si>
  <si>
    <t>0.21368</t>
  </si>
  <si>
    <t>0.2147646</t>
  </si>
  <si>
    <t>77.6</t>
  </si>
  <si>
    <t>520.8148</t>
  </si>
  <si>
    <t>503.7220</t>
  </si>
  <si>
    <t>502.5751</t>
  </si>
  <si>
    <t>0.13393236</t>
  </si>
  <si>
    <t>Showing 1 to 20 of 368 entries, 23 total columns</t>
  </si>
  <si>
    <t>Part_Primaire</t>
  </si>
  <si>
    <t>Part_Secondaire</t>
  </si>
  <si>
    <t>(GF0903+GF0904)/GF01</t>
  </si>
  <si>
    <t>GF0902/GF01</t>
  </si>
  <si>
    <t>GF0901/GF01</t>
  </si>
  <si>
    <t>% dep. Ens.</t>
  </si>
  <si>
    <t>Commentaire ou formule de calcul</t>
  </si>
  <si>
    <t>Elèves : Compréhension de l'écrit</t>
  </si>
  <si>
    <t>Faibles compétences 3 tests PISA</t>
  </si>
  <si>
    <t>Dette p/r PIB</t>
  </si>
  <si>
    <t>Taux de prélèvements obligatoires</t>
  </si>
  <si>
    <t>Jeunes &lt;15 ans</t>
  </si>
  <si>
    <t>Population</t>
  </si>
  <si>
    <t>Part de l'enseignement dans les dépenses</t>
  </si>
  <si>
    <t>Dépenses enseignement p/r PIB</t>
  </si>
  <si>
    <t>Dépenses p/r PIB</t>
  </si>
  <si>
    <t>PIB par habitant</t>
  </si>
  <si>
    <t>Label Indicateur</t>
  </si>
  <si>
    <t>Autour du cercle, toutes les années (et la possibilités de les trier par ordre décroissant de Part de dépense education décroissant)</t>
  </si>
  <si>
    <t>10 catégories</t>
  </si>
  <si>
    <t>10 - Protection sociale</t>
  </si>
  <si>
    <t>GF10</t>
  </si>
  <si>
    <t>Total des dépenses des administrations publiques (*)</t>
  </si>
  <si>
    <t>OTE</t>
  </si>
  <si>
    <t>09 - Enseignement</t>
  </si>
  <si>
    <t>GF09</t>
  </si>
  <si>
    <t>08 - Loisirs, culture et culte</t>
  </si>
  <si>
    <t>GF08</t>
  </si>
  <si>
    <t>07 - Santé</t>
  </si>
  <si>
    <t>GF07</t>
  </si>
  <si>
    <t>06 - Logements et équipements collectifs</t>
  </si>
  <si>
    <t>GF06</t>
  </si>
  <si>
    <t>05 - Protection de l'environnement</t>
  </si>
  <si>
    <t>GF05</t>
  </si>
  <si>
    <t>04 - Affaires économiques</t>
  </si>
  <si>
    <t>GF04</t>
  </si>
  <si>
    <t>03 - Ordre et sécurité publics</t>
  </si>
  <si>
    <t>GF03</t>
  </si>
  <si>
    <t>02 - Défense</t>
  </si>
  <si>
    <t>GF02</t>
  </si>
  <si>
    <t>01 - Services généraux des administrations publiques</t>
  </si>
  <si>
    <t>GF01</t>
  </si>
  <si>
    <t>09.8 - Enseignement n.c.a.</t>
  </si>
  <si>
    <t>GF0908</t>
  </si>
  <si>
    <t>Acquisition nette d’actifs non financiers</t>
  </si>
  <si>
    <t>P5L</t>
  </si>
  <si>
    <t>09.7 - R-D dans le domaine de l'enseignement</t>
  </si>
  <si>
    <t>GF0907</t>
  </si>
  <si>
    <t>09.6 - Services annexes à l'enseignement</t>
  </si>
  <si>
    <t>GF0906</t>
  </si>
  <si>
    <t>09.5 - Enseignement non défini par niveau</t>
  </si>
  <si>
    <t>GF0905</t>
  </si>
  <si>
    <t>09.4 - Enseignement supérieur</t>
  </si>
  <si>
    <t>GF0904</t>
  </si>
  <si>
    <t>09.3 - Enseignement postsecondaire non supérieur</t>
  </si>
  <si>
    <t>GF0903</t>
  </si>
  <si>
    <t>09.2 - Enseignement secondaire</t>
  </si>
  <si>
    <t>GF0902</t>
  </si>
  <si>
    <t>09.1 - Enseignement préélémentaire et primaire</t>
  </si>
  <si>
    <t>GF0901</t>
  </si>
  <si>
    <t>Transferts en capital (*)</t>
  </si>
  <si>
    <t>D9</t>
  </si>
  <si>
    <t>Autres transferts courants (*)</t>
  </si>
  <si>
    <t>D7</t>
  </si>
  <si>
    <t>Transferts sociaux en nature – production marchande achetée</t>
  </si>
  <si>
    <t>D632</t>
  </si>
  <si>
    <t>Prestations sociales autres que transferts sociaux en nature</t>
  </si>
  <si>
    <t>D62</t>
  </si>
  <si>
    <t>Revenus de la propriété (*)</t>
  </si>
  <si>
    <t>D4</t>
  </si>
  <si>
    <t>Subventions</t>
  </si>
  <si>
    <t>D3</t>
  </si>
  <si>
    <t>Autres impôts sur la production + impôts courants sur le revenu, le patrimoine, etc, + ajustement pour variations des droits à pension</t>
  </si>
  <si>
    <t>OED</t>
  </si>
  <si>
    <t>Consommation intermédiaire</t>
  </si>
  <si>
    <t>P2</t>
  </si>
  <si>
    <t>Rémunération des salariés</t>
  </si>
  <si>
    <t>D1</t>
  </si>
  <si>
    <t>Evol Part Enseignement</t>
  </si>
  <si>
    <t>Part d'enseignement</t>
  </si>
  <si>
    <t>Part calculée ens.</t>
  </si>
  <si>
    <t>2001</t>
  </si>
  <si>
    <t>2000</t>
  </si>
  <si>
    <t>1999</t>
  </si>
  <si>
    <t>1998</t>
  </si>
  <si>
    <t>1997</t>
  </si>
  <si>
    <t>1996</t>
  </si>
  <si>
    <t>1995</t>
  </si>
  <si>
    <t>Dépense</t>
  </si>
  <si>
    <t>Cde_Dépense</t>
  </si>
  <si>
    <t>Opération</t>
  </si>
  <si>
    <t>Cde_Opération</t>
  </si>
  <si>
    <t>Decomposition</t>
  </si>
  <si>
    <t>Catégorie</t>
  </si>
  <si>
    <t>Economie</t>
  </si>
  <si>
    <t>Démographie</t>
  </si>
  <si>
    <t>Compétences</t>
  </si>
  <si>
    <t>Décomposition des Cdes_operation pour le Cde_Dépense= GF09</t>
  </si>
  <si>
    <t>Même représentation en sélectionnant un le Cde_Dépense parmi GF09 ou un de ces sous composants GF0901,GF0902 etc …</t>
  </si>
  <si>
    <t>BASE 100</t>
  </si>
  <si>
    <t>https://observablehq.com/@d3/radial-stacked-bar-chart/3</t>
  </si>
  <si>
    <t>Cas 1</t>
  </si>
  <si>
    <t>Cas 2</t>
  </si>
  <si>
    <t>Décomposition 1 et 2</t>
  </si>
  <si>
    <t>Données dans l'onglet VISUEL3_data</t>
  </si>
  <si>
    <t>Somme tous pays pour valeur UE puis calcul indicateur</t>
  </si>
  <si>
    <t>Et pour UE ??</t>
  </si>
  <si>
    <t>Part Jeunes UE</t>
  </si>
  <si>
    <t>Dans la table pyramide_age</t>
  </si>
  <si>
    <t xml:space="preserve">Filtre Cde_Sexe="_T" et Cde_Mesure="PS" Somme par année de tous les pays --&gt; </t>
  </si>
  <si>
    <t>Calcul détaillé ci-dessous</t>
  </si>
  <si>
    <t>Moyenne des pays où il y a des notes</t>
  </si>
  <si>
    <t>Echelle inversée = 1 / 0 sinon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</si>
</sst>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  <numFmt numFmtId="167" formatCode="0.000"/>
    <numFmt numFmtId="168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0"/>
      <color theme="1"/>
      <name val="Arial Unicode MS"/>
      <family val="2"/>
    </font>
    <font>
      <sz val="16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22"/>
      <color rgb="FFFF0000"/>
      <name val="Aptos Narrow"/>
      <family val="2"/>
      <scheme val="minor"/>
    </font>
    <font>
      <sz val="11"/>
      <color theme="1"/>
      <name val="Segoe UI"/>
      <family val="2"/>
    </font>
    <font>
      <b/>
      <sz val="8"/>
      <color rgb="FFFFFFFF"/>
      <name val="Segoe UI"/>
      <family val="2"/>
    </font>
    <font>
      <sz val="8"/>
      <color rgb="FFFFFFFF"/>
      <name val="Segoe UI"/>
      <family val="2"/>
    </font>
    <font>
      <sz val="8"/>
      <color theme="1"/>
      <name val="Segoe UI"/>
      <family val="2"/>
    </font>
    <font>
      <i/>
      <sz val="8"/>
      <color rgb="FFB0B0B0"/>
      <name val="Segoe UI"/>
      <family val="2"/>
    </font>
    <font>
      <sz val="16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/>
      <top style="medium">
        <color rgb="FF0C1F3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9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0" fillId="0" borderId="6" xfId="0" applyNumberFormat="1" applyBorder="1"/>
    <xf numFmtId="164" fontId="0" fillId="0" borderId="0" xfId="0" applyNumberFormat="1"/>
    <xf numFmtId="0" fontId="0" fillId="0" borderId="7" xfId="0" applyBorder="1" applyAlignment="1">
      <alignment horizontal="center"/>
    </xf>
    <xf numFmtId="165" fontId="0" fillId="0" borderId="0" xfId="2" applyNumberFormat="1" applyFont="1" applyBorder="1"/>
    <xf numFmtId="165" fontId="0" fillId="0" borderId="7" xfId="2" applyNumberFormat="1" applyFont="1" applyBorder="1"/>
    <xf numFmtId="0" fontId="0" fillId="0" borderId="5" xfId="0" applyBorder="1" applyAlignment="1">
      <alignment horizontal="center"/>
    </xf>
    <xf numFmtId="0" fontId="2" fillId="0" borderId="0" xfId="0" applyFont="1"/>
    <xf numFmtId="164" fontId="2" fillId="0" borderId="6" xfId="0" applyNumberFormat="1" applyFont="1" applyBorder="1"/>
    <xf numFmtId="9" fontId="2" fillId="0" borderId="8" xfId="2" applyFont="1" applyBorder="1"/>
    <xf numFmtId="9" fontId="2" fillId="0" borderId="0" xfId="2" applyFont="1" applyBorder="1"/>
    <xf numFmtId="9" fontId="2" fillId="0" borderId="9" xfId="2" applyFont="1" applyBorder="1"/>
    <xf numFmtId="0" fontId="2" fillId="0" borderId="7" xfId="0" applyFont="1" applyBorder="1" applyAlignment="1">
      <alignment horizontal="center"/>
    </xf>
    <xf numFmtId="165" fontId="2" fillId="0" borderId="0" xfId="2" applyNumberFormat="1" applyFont="1" applyBorder="1"/>
    <xf numFmtId="165" fontId="2" fillId="0" borderId="7" xfId="2" applyNumberFormat="1" applyFont="1" applyBorder="1"/>
    <xf numFmtId="0" fontId="2" fillId="0" borderId="5" xfId="0" applyFont="1" applyBorder="1" applyAlignment="1">
      <alignment horizontal="center"/>
    </xf>
    <xf numFmtId="9" fontId="0" fillId="0" borderId="8" xfId="2" applyFont="1" applyBorder="1"/>
    <xf numFmtId="9" fontId="0" fillId="0" borderId="0" xfId="2" applyFont="1" applyBorder="1"/>
    <xf numFmtId="9" fontId="0" fillId="0" borderId="9" xfId="2" applyFont="1" applyBorder="1"/>
    <xf numFmtId="0" fontId="4" fillId="2" borderId="7" xfId="0" applyFont="1" applyFill="1" applyBorder="1" applyAlignment="1">
      <alignment horizontal="center"/>
    </xf>
    <xf numFmtId="0" fontId="5" fillId="0" borderId="0" xfId="0" applyFont="1"/>
    <xf numFmtId="164" fontId="5" fillId="0" borderId="6" xfId="0" applyNumberFormat="1" applyFont="1" applyBorder="1"/>
    <xf numFmtId="9" fontId="5" fillId="0" borderId="8" xfId="2" applyFont="1" applyBorder="1"/>
    <xf numFmtId="9" fontId="5" fillId="0" borderId="0" xfId="2" applyFont="1" applyBorder="1"/>
    <xf numFmtId="9" fontId="5" fillId="0" borderId="9" xfId="2" applyFont="1" applyBorder="1"/>
    <xf numFmtId="0" fontId="5" fillId="0" borderId="7" xfId="0" applyFont="1" applyBorder="1" applyAlignment="1">
      <alignment horizontal="center"/>
    </xf>
    <xf numFmtId="165" fontId="5" fillId="0" borderId="0" xfId="2" applyNumberFormat="1" applyFont="1" applyBorder="1"/>
    <xf numFmtId="165" fontId="5" fillId="0" borderId="7" xfId="2" applyNumberFormat="1" applyFont="1" applyBorder="1"/>
    <xf numFmtId="0" fontId="5" fillId="0" borderId="5" xfId="0" applyFont="1" applyBorder="1" applyAlignment="1">
      <alignment horizontal="center"/>
    </xf>
    <xf numFmtId="164" fontId="5" fillId="0" borderId="10" xfId="0" applyNumberFormat="1" applyFont="1" applyBorder="1"/>
    <xf numFmtId="0" fontId="5" fillId="0" borderId="11" xfId="0" applyFont="1" applyBorder="1" applyAlignment="1">
      <alignment horizontal="center"/>
    </xf>
    <xf numFmtId="165" fontId="5" fillId="0" borderId="10" xfId="2" applyNumberFormat="1" applyFont="1" applyBorder="1"/>
    <xf numFmtId="165" fontId="5" fillId="0" borderId="11" xfId="2" applyNumberFormat="1" applyFont="1" applyBorder="1"/>
    <xf numFmtId="0" fontId="5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166" fontId="0" fillId="0" borderId="0" xfId="1" applyNumberFormat="1" applyFont="1" applyBorder="1"/>
    <xf numFmtId="2" fontId="0" fillId="0" borderId="0" xfId="1" applyNumberFormat="1" applyFont="1" applyBorder="1"/>
    <xf numFmtId="9" fontId="0" fillId="0" borderId="0" xfId="2" applyFont="1" applyFill="1" applyBorder="1"/>
    <xf numFmtId="0" fontId="4" fillId="0" borderId="7" xfId="0" applyFont="1" applyBorder="1" applyAlignment="1">
      <alignment horizontal="center"/>
    </xf>
    <xf numFmtId="9" fontId="0" fillId="0" borderId="6" xfId="2" applyFont="1" applyBorder="1"/>
    <xf numFmtId="9" fontId="2" fillId="0" borderId="0" xfId="2" applyFont="1"/>
    <xf numFmtId="9" fontId="5" fillId="0" borderId="0" xfId="2" applyFont="1"/>
    <xf numFmtId="165" fontId="0" fillId="0" borderId="0" xfId="0" applyNumberFormat="1"/>
    <xf numFmtId="10" fontId="0" fillId="0" borderId="0" xfId="0" applyNumberFormat="1"/>
    <xf numFmtId="2" fontId="2" fillId="0" borderId="0" xfId="0" applyNumberFormat="1" applyFont="1" applyAlignment="1">
      <alignment horizontal="center"/>
    </xf>
    <xf numFmtId="166" fontId="2" fillId="0" borderId="0" xfId="1" applyNumberFormat="1" applyFont="1" applyBorder="1"/>
    <xf numFmtId="2" fontId="2" fillId="0" borderId="0" xfId="1" applyNumberFormat="1" applyFont="1" applyBorder="1"/>
    <xf numFmtId="9" fontId="2" fillId="0" borderId="0" xfId="2" applyFont="1" applyFill="1" applyBorder="1"/>
    <xf numFmtId="165" fontId="2" fillId="0" borderId="0" xfId="0" applyNumberFormat="1" applyFont="1"/>
    <xf numFmtId="10" fontId="2" fillId="0" borderId="0" xfId="0" applyNumberFormat="1" applyFont="1"/>
    <xf numFmtId="2" fontId="1" fillId="0" borderId="0" xfId="1" applyNumberFormat="1" applyFont="1" applyBorder="1"/>
    <xf numFmtId="166" fontId="5" fillId="0" borderId="0" xfId="1" applyNumberFormat="1" applyFont="1" applyBorder="1"/>
    <xf numFmtId="165" fontId="5" fillId="0" borderId="0" xfId="0" applyNumberFormat="1" applyFont="1"/>
    <xf numFmtId="10" fontId="5" fillId="0" borderId="0" xfId="0" applyNumberFormat="1" applyFont="1"/>
    <xf numFmtId="166" fontId="5" fillId="0" borderId="10" xfId="1" applyNumberFormat="1" applyFont="1" applyBorder="1"/>
    <xf numFmtId="9" fontId="0" fillId="0" borderId="17" xfId="2" applyFont="1" applyBorder="1"/>
    <xf numFmtId="165" fontId="0" fillId="0" borderId="10" xfId="2" applyNumberFormat="1" applyFont="1" applyBorder="1"/>
    <xf numFmtId="0" fontId="5" fillId="0" borderId="10" xfId="0" applyFont="1" applyBorder="1"/>
    <xf numFmtId="0" fontId="8" fillId="3" borderId="16" xfId="0" applyFont="1" applyFill="1" applyBorder="1" applyAlignment="1">
      <alignment horizontal="center"/>
    </xf>
    <xf numFmtId="0" fontId="8" fillId="0" borderId="0" xfId="0" applyFont="1"/>
    <xf numFmtId="9" fontId="8" fillId="0" borderId="0" xfId="2" applyFont="1"/>
    <xf numFmtId="165" fontId="8" fillId="0" borderId="0" xfId="0" applyNumberFormat="1" applyFont="1"/>
    <xf numFmtId="10" fontId="8" fillId="0" borderId="0" xfId="0" applyNumberFormat="1" applyFont="1"/>
    <xf numFmtId="9" fontId="1" fillId="0" borderId="7" xfId="2" applyFont="1" applyBorder="1"/>
    <xf numFmtId="9" fontId="0" fillId="0" borderId="10" xfId="2" applyFont="1" applyBorder="1"/>
    <xf numFmtId="9" fontId="1" fillId="0" borderId="11" xfId="2" applyFont="1" applyBorder="1"/>
    <xf numFmtId="165" fontId="0" fillId="0" borderId="6" xfId="2" applyNumberFormat="1" applyFont="1" applyBorder="1"/>
    <xf numFmtId="165" fontId="0" fillId="0" borderId="17" xfId="2" applyNumberFormat="1" applyFont="1" applyBorder="1"/>
    <xf numFmtId="165" fontId="0" fillId="0" borderId="11" xfId="2" applyNumberFormat="1" applyFont="1" applyBorder="1"/>
    <xf numFmtId="9" fontId="1" fillId="0" borderId="0" xfId="2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166" fontId="2" fillId="0" borderId="6" xfId="1" applyNumberFormat="1" applyFont="1" applyBorder="1"/>
    <xf numFmtId="166" fontId="2" fillId="0" borderId="7" xfId="1" applyNumberFormat="1" applyFont="1" applyBorder="1"/>
    <xf numFmtId="166" fontId="5" fillId="0" borderId="6" xfId="1" applyNumberFormat="1" applyFont="1" applyBorder="1"/>
    <xf numFmtId="166" fontId="5" fillId="0" borderId="7" xfId="1" applyNumberFormat="1" applyFont="1" applyBorder="1"/>
    <xf numFmtId="166" fontId="5" fillId="0" borderId="17" xfId="1" applyNumberFormat="1" applyFont="1" applyBorder="1"/>
    <xf numFmtId="166" fontId="5" fillId="0" borderId="11" xfId="1" applyNumberFormat="1" applyFont="1" applyBorder="1"/>
    <xf numFmtId="9" fontId="0" fillId="0" borderId="7" xfId="2" applyFont="1" applyBorder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2" applyNumberFormat="1" applyFont="1"/>
    <xf numFmtId="0" fontId="11" fillId="0" borderId="0" xfId="0" applyFont="1"/>
    <xf numFmtId="0" fontId="0" fillId="2" borderId="0" xfId="0" applyFill="1"/>
    <xf numFmtId="164" fontId="5" fillId="0" borderId="17" xfId="0" applyNumberFormat="1" applyFont="1" applyBorder="1"/>
    <xf numFmtId="9" fontId="5" fillId="0" borderId="10" xfId="2" applyFont="1" applyBorder="1"/>
    <xf numFmtId="165" fontId="5" fillId="0" borderId="17" xfId="2" applyNumberFormat="1" applyFont="1" applyBorder="1"/>
    <xf numFmtId="0" fontId="5" fillId="0" borderId="1" xfId="0" applyFont="1" applyBorder="1"/>
    <xf numFmtId="0" fontId="5" fillId="0" borderId="2" xfId="0" applyFont="1" applyBorder="1"/>
    <xf numFmtId="164" fontId="0" fillId="0" borderId="1" xfId="0" applyNumberFormat="1" applyBorder="1"/>
    <xf numFmtId="164" fontId="0" fillId="0" borderId="2" xfId="0" applyNumberFormat="1" applyBorder="1"/>
    <xf numFmtId="9" fontId="0" fillId="0" borderId="18" xfId="2" applyFont="1" applyBorder="1"/>
    <xf numFmtId="9" fontId="0" fillId="0" borderId="2" xfId="2" applyFont="1" applyBorder="1"/>
    <xf numFmtId="9" fontId="0" fillId="0" borderId="19" xfId="2" applyFont="1" applyBorder="1"/>
    <xf numFmtId="0" fontId="0" fillId="0" borderId="3" xfId="0" applyBorder="1" applyAlignment="1">
      <alignment horizontal="center"/>
    </xf>
    <xf numFmtId="165" fontId="0" fillId="0" borderId="2" xfId="2" applyNumberFormat="1" applyFont="1" applyBorder="1"/>
    <xf numFmtId="165" fontId="0" fillId="0" borderId="3" xfId="2" applyNumberFormat="1" applyFont="1" applyBorder="1"/>
    <xf numFmtId="0" fontId="0" fillId="0" borderId="4" xfId="0" applyBorder="1" applyAlignment="1">
      <alignment horizontal="center"/>
    </xf>
    <xf numFmtId="0" fontId="0" fillId="0" borderId="3" xfId="2" applyNumberFormat="1" applyFont="1" applyFill="1" applyBorder="1"/>
    <xf numFmtId="0" fontId="5" fillId="0" borderId="6" xfId="0" applyFont="1" applyBorder="1"/>
    <xf numFmtId="0" fontId="0" fillId="0" borderId="7" xfId="2" applyNumberFormat="1" applyFont="1" applyFill="1" applyBorder="1"/>
    <xf numFmtId="164" fontId="5" fillId="0" borderId="0" xfId="0" applyNumberFormat="1" applyFont="1"/>
    <xf numFmtId="9" fontId="5" fillId="0" borderId="20" xfId="2" applyFont="1" applyBorder="1"/>
    <xf numFmtId="9" fontId="5" fillId="0" borderId="21" xfId="2" applyFont="1" applyBorder="1"/>
    <xf numFmtId="0" fontId="0" fillId="0" borderId="11" xfId="2" applyNumberFormat="1" applyFont="1" applyFill="1" applyBorder="1"/>
    <xf numFmtId="0" fontId="0" fillId="0" borderId="1" xfId="0" applyBorder="1"/>
    <xf numFmtId="0" fontId="0" fillId="0" borderId="2" xfId="0" applyBorder="1"/>
    <xf numFmtId="0" fontId="2" fillId="0" borderId="6" xfId="0" applyFont="1" applyBorder="1"/>
    <xf numFmtId="164" fontId="2" fillId="0" borderId="0" xfId="0" applyNumberFormat="1" applyFont="1"/>
    <xf numFmtId="0" fontId="0" fillId="0" borderId="6" xfId="0" applyBorder="1"/>
    <xf numFmtId="0" fontId="0" fillId="0" borderId="17" xfId="0" applyBorder="1"/>
    <xf numFmtId="0" fontId="0" fillId="0" borderId="10" xfId="0" applyBorder="1"/>
    <xf numFmtId="164" fontId="0" fillId="0" borderId="17" xfId="0" applyNumberFormat="1" applyBorder="1"/>
    <xf numFmtId="164" fontId="0" fillId="0" borderId="10" xfId="0" applyNumberFormat="1" applyBorder="1"/>
    <xf numFmtId="9" fontId="0" fillId="0" borderId="20" xfId="2" applyFont="1" applyBorder="1"/>
    <xf numFmtId="9" fontId="0" fillId="0" borderId="21" xfId="2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1" applyNumberFormat="1" applyFont="1" applyBorder="1"/>
    <xf numFmtId="9" fontId="5" fillId="0" borderId="0" xfId="2" applyFont="1" applyFill="1" applyBorder="1"/>
    <xf numFmtId="9" fontId="5" fillId="0" borderId="6" xfId="2" applyFont="1" applyBorder="1"/>
    <xf numFmtId="165" fontId="5" fillId="0" borderId="6" xfId="2" applyNumberFormat="1" applyFont="1" applyBorder="1"/>
    <xf numFmtId="2" fontId="5" fillId="0" borderId="10" xfId="0" applyNumberFormat="1" applyFont="1" applyBorder="1" applyAlignment="1">
      <alignment horizontal="center"/>
    </xf>
    <xf numFmtId="2" fontId="5" fillId="0" borderId="10" xfId="1" applyNumberFormat="1" applyFont="1" applyBorder="1"/>
    <xf numFmtId="9" fontId="5" fillId="0" borderId="10" xfId="2" applyFont="1" applyFill="1" applyBorder="1"/>
    <xf numFmtId="9" fontId="5" fillId="0" borderId="17" xfId="2" applyFont="1" applyBorder="1"/>
    <xf numFmtId="166" fontId="1" fillId="0" borderId="0" xfId="1" applyNumberFormat="1" applyFont="1" applyBorder="1"/>
    <xf numFmtId="9" fontId="1" fillId="0" borderId="0" xfId="2" applyFont="1" applyFill="1" applyBorder="1"/>
    <xf numFmtId="9" fontId="1" fillId="0" borderId="6" xfId="2" applyFont="1" applyBorder="1"/>
    <xf numFmtId="165" fontId="1" fillId="0" borderId="6" xfId="2" applyNumberFormat="1" applyFont="1" applyBorder="1"/>
    <xf numFmtId="165" fontId="1" fillId="0" borderId="0" xfId="2" applyNumberFormat="1" applyFont="1" applyBorder="1"/>
    <xf numFmtId="165" fontId="1" fillId="0" borderId="7" xfId="2" applyNumberFormat="1" applyFont="1" applyBorder="1"/>
    <xf numFmtId="166" fontId="1" fillId="0" borderId="6" xfId="1" applyNumberFormat="1" applyFont="1" applyBorder="1"/>
    <xf numFmtId="166" fontId="1" fillId="0" borderId="7" xfId="1" applyNumberFormat="1" applyFont="1" applyBorder="1"/>
    <xf numFmtId="9" fontId="1" fillId="0" borderId="8" xfId="2" applyFont="1" applyBorder="1"/>
    <xf numFmtId="9" fontId="1" fillId="0" borderId="9" xfId="2" applyFont="1" applyBorder="1"/>
    <xf numFmtId="0" fontId="1" fillId="0" borderId="7" xfId="2" applyNumberFormat="1" applyFont="1" applyFill="1" applyBorder="1"/>
    <xf numFmtId="9" fontId="2" fillId="0" borderId="6" xfId="2" applyFont="1" applyBorder="1"/>
    <xf numFmtId="9" fontId="2" fillId="0" borderId="7" xfId="2" applyFont="1" applyBorder="1"/>
    <xf numFmtId="165" fontId="2" fillId="0" borderId="6" xfId="2" applyNumberFormat="1" applyFont="1" applyBorder="1"/>
    <xf numFmtId="9" fontId="0" fillId="0" borderId="0" xfId="0" applyNumberFormat="1"/>
    <xf numFmtId="0" fontId="13" fillId="0" borderId="0" xfId="0" applyFont="1"/>
    <xf numFmtId="3" fontId="0" fillId="0" borderId="0" xfId="0" applyNumberFormat="1"/>
    <xf numFmtId="165" fontId="2" fillId="0" borderId="0" xfId="2" applyNumberFormat="1" applyFont="1"/>
    <xf numFmtId="3" fontId="2" fillId="0" borderId="0" xfId="0" applyNumberFormat="1" applyFont="1"/>
    <xf numFmtId="9" fontId="0" fillId="0" borderId="11" xfId="2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7" xfId="0" applyBorder="1" applyAlignment="1">
      <alignment horizontal="center"/>
    </xf>
    <xf numFmtId="166" fontId="0" fillId="0" borderId="17" xfId="1" applyNumberFormat="1" applyFont="1" applyBorder="1"/>
    <xf numFmtId="166" fontId="2" fillId="7" borderId="13" xfId="1" applyNumberFormat="1" applyFont="1" applyFill="1" applyBorder="1"/>
    <xf numFmtId="166" fontId="2" fillId="7" borderId="14" xfId="1" applyNumberFormat="1" applyFont="1" applyFill="1" applyBorder="1"/>
    <xf numFmtId="166" fontId="2" fillId="7" borderId="15" xfId="1" applyNumberFormat="1" applyFont="1" applyFill="1" applyBorder="1"/>
    <xf numFmtId="0" fontId="0" fillId="8" borderId="15" xfId="0" applyFill="1" applyBorder="1"/>
    <xf numFmtId="3" fontId="6" fillId="8" borderId="13" xfId="0" applyNumberFormat="1" applyFont="1" applyFill="1" applyBorder="1"/>
    <xf numFmtId="3" fontId="6" fillId="8" borderId="15" xfId="0" applyNumberFormat="1" applyFont="1" applyFill="1" applyBorder="1"/>
    <xf numFmtId="3" fontId="2" fillId="8" borderId="13" xfId="0" applyNumberFormat="1" applyFont="1" applyFill="1" applyBorder="1"/>
    <xf numFmtId="165" fontId="2" fillId="8" borderId="15" xfId="2" applyNumberFormat="1" applyFont="1" applyFill="1" applyBorder="1"/>
    <xf numFmtId="9" fontId="2" fillId="7" borderId="13" xfId="2" applyFont="1" applyFill="1" applyBorder="1"/>
    <xf numFmtId="9" fontId="2" fillId="7" borderId="14" xfId="2" applyFont="1" applyFill="1" applyBorder="1"/>
    <xf numFmtId="9" fontId="2" fillId="7" borderId="15" xfId="2" applyFont="1" applyFill="1" applyBorder="1"/>
    <xf numFmtId="43" fontId="0" fillId="0" borderId="0" xfId="1" applyFont="1"/>
    <xf numFmtId="0" fontId="0" fillId="0" borderId="7" xfId="0" applyBorder="1"/>
    <xf numFmtId="0" fontId="0" fillId="0" borderId="11" xfId="0" applyBorder="1"/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1" fontId="0" fillId="0" borderId="0" xfId="0" applyNumberFormat="1"/>
    <xf numFmtId="1" fontId="2" fillId="0" borderId="0" xfId="0" applyNumberFormat="1" applyFont="1"/>
    <xf numFmtId="0" fontId="0" fillId="3" borderId="0" xfId="0" applyFill="1"/>
    <xf numFmtId="9" fontId="7" fillId="0" borderId="0" xfId="2" applyFont="1" applyAlignment="1">
      <alignment horizontal="right" wrapText="1"/>
    </xf>
    <xf numFmtId="168" fontId="0" fillId="0" borderId="0" xfId="0" applyNumberFormat="1"/>
    <xf numFmtId="164" fontId="5" fillId="8" borderId="17" xfId="0" applyNumberFormat="1" applyFont="1" applyFill="1" applyBorder="1"/>
    <xf numFmtId="164" fontId="5" fillId="8" borderId="10" xfId="0" applyNumberFormat="1" applyFont="1" applyFill="1" applyBorder="1"/>
    <xf numFmtId="9" fontId="5" fillId="8" borderId="10" xfId="2" applyFont="1" applyFill="1" applyBorder="1"/>
    <xf numFmtId="9" fontId="5" fillId="8" borderId="11" xfId="2" applyFont="1" applyFill="1" applyBorder="1"/>
    <xf numFmtId="0" fontId="5" fillId="8" borderId="12" xfId="0" applyFont="1" applyFill="1" applyBorder="1" applyAlignment="1">
      <alignment horizontal="center"/>
    </xf>
    <xf numFmtId="165" fontId="5" fillId="8" borderId="17" xfId="2" applyNumberFormat="1" applyFont="1" applyFill="1" applyBorder="1"/>
    <xf numFmtId="165" fontId="5" fillId="8" borderId="10" xfId="2" applyNumberFormat="1" applyFont="1" applyFill="1" applyBorder="1"/>
    <xf numFmtId="165" fontId="5" fillId="8" borderId="11" xfId="2" applyNumberFormat="1" applyFont="1" applyFill="1" applyBorder="1"/>
    <xf numFmtId="0" fontId="8" fillId="8" borderId="16" xfId="0" applyFont="1" applyFill="1" applyBorder="1" applyAlignment="1">
      <alignment horizontal="center"/>
    </xf>
    <xf numFmtId="2" fontId="6" fillId="8" borderId="10" xfId="1" applyNumberFormat="1" applyFont="1" applyFill="1" applyBorder="1"/>
    <xf numFmtId="166" fontId="8" fillId="8" borderId="0" xfId="1" applyNumberFormat="1" applyFont="1" applyFill="1" applyBorder="1"/>
    <xf numFmtId="9" fontId="6" fillId="8" borderId="10" xfId="2" applyFont="1" applyFill="1" applyBorder="1"/>
    <xf numFmtId="9" fontId="0" fillId="8" borderId="17" xfId="2" applyFont="1" applyFill="1" applyBorder="1"/>
    <xf numFmtId="9" fontId="0" fillId="8" borderId="10" xfId="2" applyFont="1" applyFill="1" applyBorder="1"/>
    <xf numFmtId="9" fontId="1" fillId="8" borderId="11" xfId="2" applyFont="1" applyFill="1" applyBorder="1"/>
    <xf numFmtId="0" fontId="5" fillId="8" borderId="10" xfId="0" applyFont="1" applyFill="1" applyBorder="1"/>
    <xf numFmtId="165" fontId="0" fillId="8" borderId="17" xfId="2" applyNumberFormat="1" applyFont="1" applyFill="1" applyBorder="1"/>
    <xf numFmtId="165" fontId="0" fillId="8" borderId="10" xfId="2" applyNumberFormat="1" applyFont="1" applyFill="1" applyBorder="1"/>
    <xf numFmtId="165" fontId="0" fillId="8" borderId="11" xfId="2" applyNumberFormat="1" applyFont="1" applyFill="1" applyBorder="1"/>
    <xf numFmtId="166" fontId="13" fillId="8" borderId="13" xfId="1" applyNumberFormat="1" applyFont="1" applyFill="1" applyBorder="1"/>
    <xf numFmtId="166" fontId="13" fillId="8" borderId="15" xfId="1" applyNumberFormat="1" applyFont="1" applyFill="1" applyBorder="1"/>
    <xf numFmtId="0" fontId="2" fillId="9" borderId="2" xfId="0" applyFont="1" applyFill="1" applyBorder="1" applyAlignment="1">
      <alignment horizontal="center" vertical="center" wrapText="1"/>
    </xf>
    <xf numFmtId="0" fontId="2" fillId="9" borderId="0" xfId="0" applyFont="1" applyFill="1"/>
    <xf numFmtId="0" fontId="0" fillId="9" borderId="0" xfId="0" applyFill="1"/>
    <xf numFmtId="0" fontId="2" fillId="9" borderId="0" xfId="0" applyFont="1" applyFill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165" fontId="13" fillId="8" borderId="17" xfId="2" applyNumberFormat="1" applyFont="1" applyFill="1" applyBorder="1"/>
    <xf numFmtId="165" fontId="13" fillId="8" borderId="10" xfId="2" applyNumberFormat="1" applyFont="1" applyFill="1" applyBorder="1"/>
    <xf numFmtId="0" fontId="0" fillId="10" borderId="17" xfId="0" applyFill="1" applyBorder="1"/>
    <xf numFmtId="0" fontId="0" fillId="10" borderId="10" xfId="0" applyFill="1" applyBorder="1"/>
    <xf numFmtId="0" fontId="2" fillId="10" borderId="6" xfId="0" applyFont="1" applyFill="1" applyBorder="1"/>
    <xf numFmtId="0" fontId="2" fillId="10" borderId="0" xfId="0" applyFont="1" applyFill="1"/>
    <xf numFmtId="0" fontId="0" fillId="10" borderId="6" xfId="0" applyFill="1" applyBorder="1"/>
    <xf numFmtId="0" fontId="0" fillId="10" borderId="0" xfId="0" applyFill="1"/>
    <xf numFmtId="0" fontId="5" fillId="10" borderId="6" xfId="0" applyFont="1" applyFill="1" applyBorder="1"/>
    <xf numFmtId="0" fontId="5" fillId="10" borderId="0" xfId="0" applyFont="1" applyFill="1"/>
    <xf numFmtId="0" fontId="5" fillId="10" borderId="17" xfId="0" applyFont="1" applyFill="1" applyBorder="1"/>
    <xf numFmtId="0" fontId="5" fillId="10" borderId="10" xfId="0" applyFont="1" applyFill="1" applyBorder="1"/>
    <xf numFmtId="0" fontId="5" fillId="8" borderId="0" xfId="0" applyFont="1" applyFill="1" applyAlignment="1">
      <alignment horizontal="center"/>
    </xf>
    <xf numFmtId="0" fontId="14" fillId="0" borderId="0" xfId="0" applyFont="1"/>
    <xf numFmtId="0" fontId="2" fillId="10" borderId="7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/>
    </xf>
    <xf numFmtId="164" fontId="2" fillId="0" borderId="0" xfId="1" applyNumberFormat="1" applyFont="1" applyBorder="1"/>
    <xf numFmtId="164" fontId="5" fillId="0" borderId="0" xfId="0" applyNumberFormat="1" applyFont="1" applyAlignment="1">
      <alignment horizontal="center"/>
    </xf>
    <xf numFmtId="164" fontId="5" fillId="0" borderId="0" xfId="1" applyNumberFormat="1" applyFont="1" applyBorder="1"/>
    <xf numFmtId="164" fontId="1" fillId="0" borderId="0" xfId="1" applyNumberFormat="1" applyFont="1" applyBorder="1"/>
    <xf numFmtId="164" fontId="5" fillId="0" borderId="10" xfId="0" applyNumberFormat="1" applyFont="1" applyBorder="1" applyAlignment="1">
      <alignment horizontal="center"/>
    </xf>
    <xf numFmtId="164" fontId="5" fillId="0" borderId="10" xfId="1" applyNumberFormat="1" applyFont="1" applyBorder="1"/>
    <xf numFmtId="43" fontId="5" fillId="0" borderId="0" xfId="1" applyFont="1"/>
    <xf numFmtId="9" fontId="6" fillId="8" borderId="0" xfId="2" applyFont="1" applyFill="1" applyBorder="1"/>
    <xf numFmtId="9" fontId="0" fillId="0" borderId="10" xfId="2" applyFont="1" applyFill="1" applyBorder="1"/>
    <xf numFmtId="9" fontId="1" fillId="8" borderId="10" xfId="2" applyFont="1" applyFill="1" applyBorder="1"/>
    <xf numFmtId="1" fontId="1" fillId="0" borderId="0" xfId="2" applyNumberFormat="1" applyFont="1" applyBorder="1"/>
    <xf numFmtId="1" fontId="5" fillId="0" borderId="0" xfId="2" applyNumberFormat="1" applyFont="1" applyBorder="1"/>
    <xf numFmtId="1" fontId="5" fillId="0" borderId="10" xfId="2" applyNumberFormat="1" applyFont="1" applyBorder="1"/>
    <xf numFmtId="9" fontId="1" fillId="3" borderId="10" xfId="2" applyFont="1" applyFill="1" applyBorder="1"/>
    <xf numFmtId="9" fontId="1" fillId="8" borderId="17" xfId="2" applyFont="1" applyFill="1" applyBorder="1"/>
    <xf numFmtId="9" fontId="1" fillId="0" borderId="1" xfId="2" applyFont="1" applyBorder="1"/>
    <xf numFmtId="9" fontId="1" fillId="0" borderId="3" xfId="2" applyFont="1" applyBorder="1"/>
    <xf numFmtId="1" fontId="1" fillId="0" borderId="1" xfId="2" applyNumberFormat="1" applyFont="1" applyBorder="1"/>
    <xf numFmtId="1" fontId="1" fillId="0" borderId="3" xfId="2" applyNumberFormat="1" applyFont="1" applyBorder="1"/>
    <xf numFmtId="1" fontId="1" fillId="0" borderId="6" xfId="2" applyNumberFormat="1" applyFont="1" applyBorder="1"/>
    <xf numFmtId="1" fontId="1" fillId="0" borderId="7" xfId="2" applyNumberFormat="1" applyFont="1" applyBorder="1"/>
    <xf numFmtId="1" fontId="5" fillId="0" borderId="6" xfId="2" applyNumberFormat="1" applyFont="1" applyBorder="1"/>
    <xf numFmtId="1" fontId="5" fillId="0" borderId="7" xfId="2" applyNumberFormat="1" applyFont="1" applyBorder="1"/>
    <xf numFmtId="1" fontId="5" fillId="0" borderId="17" xfId="2" applyNumberFormat="1" applyFont="1" applyBorder="1"/>
    <xf numFmtId="1" fontId="5" fillId="0" borderId="11" xfId="2" applyNumberFormat="1" applyFont="1" applyBorder="1"/>
    <xf numFmtId="9" fontId="1" fillId="3" borderId="17" xfId="2" applyFont="1" applyFill="1" applyBorder="1"/>
    <xf numFmtId="9" fontId="1" fillId="3" borderId="11" xfId="2" applyFont="1" applyFill="1" applyBorder="1"/>
    <xf numFmtId="9" fontId="0" fillId="0" borderId="5" xfId="2" applyFont="1" applyBorder="1"/>
    <xf numFmtId="165" fontId="2" fillId="0" borderId="5" xfId="2" applyNumberFormat="1" applyFont="1" applyBorder="1"/>
    <xf numFmtId="9" fontId="1" fillId="0" borderId="5" xfId="2" applyFont="1" applyBorder="1"/>
    <xf numFmtId="9" fontId="0" fillId="0" borderId="12" xfId="2" applyFont="1" applyBorder="1"/>
    <xf numFmtId="165" fontId="8" fillId="8" borderId="15" xfId="2" applyNumberFormat="1" applyFont="1" applyFill="1" applyBorder="1"/>
    <xf numFmtId="165" fontId="8" fillId="8" borderId="16" xfId="2" applyNumberFormat="1" applyFont="1" applyFill="1" applyBorder="1"/>
    <xf numFmtId="0" fontId="1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/>
    <xf numFmtId="165" fontId="0" fillId="0" borderId="5" xfId="2" applyNumberFormat="1" applyFont="1" applyBorder="1"/>
    <xf numFmtId="165" fontId="5" fillId="0" borderId="5" xfId="2" applyNumberFormat="1" applyFont="1" applyBorder="1"/>
    <xf numFmtId="165" fontId="1" fillId="0" borderId="5" xfId="2" applyNumberFormat="1" applyFont="1" applyBorder="1"/>
    <xf numFmtId="165" fontId="5" fillId="0" borderId="12" xfId="2" applyNumberFormat="1" applyFont="1" applyBorder="1"/>
    <xf numFmtId="165" fontId="0" fillId="8" borderId="12" xfId="2" applyNumberFormat="1" applyFont="1" applyFill="1" applyBorder="1"/>
    <xf numFmtId="9" fontId="2" fillId="7" borderId="16" xfId="2" applyFont="1" applyFill="1" applyBorder="1"/>
    <xf numFmtId="0" fontId="0" fillId="0" borderId="0" xfId="0" applyAlignment="1">
      <alignment wrapText="1"/>
    </xf>
    <xf numFmtId="0" fontId="5" fillId="6" borderId="1" xfId="0" applyFont="1" applyFill="1" applyBorder="1"/>
    <xf numFmtId="0" fontId="5" fillId="6" borderId="6" xfId="0" applyFont="1" applyFill="1" applyBorder="1"/>
    <xf numFmtId="0" fontId="5" fillId="6" borderId="17" xfId="0" applyFont="1" applyFill="1" applyBorder="1"/>
    <xf numFmtId="0" fontId="2" fillId="9" borderId="3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164" fontId="0" fillId="0" borderId="3" xfId="0" applyNumberFormat="1" applyBorder="1"/>
    <xf numFmtId="164" fontId="2" fillId="0" borderId="7" xfId="0" applyNumberFormat="1" applyFont="1" applyBorder="1"/>
    <xf numFmtId="164" fontId="0" fillId="0" borderId="7" xfId="0" applyNumberFormat="1" applyBorder="1"/>
    <xf numFmtId="164" fontId="0" fillId="0" borderId="11" xfId="0" applyNumberFormat="1" applyBorder="1"/>
    <xf numFmtId="164" fontId="5" fillId="0" borderId="7" xfId="0" applyNumberFormat="1" applyFont="1" applyBorder="1"/>
    <xf numFmtId="164" fontId="5" fillId="0" borderId="11" xfId="0" applyNumberFormat="1" applyFont="1" applyBorder="1"/>
    <xf numFmtId="164" fontId="0" fillId="0" borderId="2" xfId="2" applyNumberFormat="1" applyFont="1" applyBorder="1"/>
    <xf numFmtId="164" fontId="0" fillId="0" borderId="19" xfId="2" applyNumberFormat="1" applyFont="1" applyBorder="1"/>
    <xf numFmtId="164" fontId="2" fillId="0" borderId="0" xfId="2" applyNumberFormat="1" applyFont="1" applyBorder="1"/>
    <xf numFmtId="164" fontId="2" fillId="0" borderId="9" xfId="2" applyNumberFormat="1" applyFont="1" applyBorder="1"/>
    <xf numFmtId="164" fontId="0" fillId="0" borderId="0" xfId="2" applyNumberFormat="1" applyFont="1" applyBorder="1"/>
    <xf numFmtId="164" fontId="0" fillId="0" borderId="9" xfId="2" applyNumberFormat="1" applyFont="1" applyBorder="1"/>
    <xf numFmtId="164" fontId="0" fillId="0" borderId="10" xfId="2" applyNumberFormat="1" applyFont="1" applyBorder="1"/>
    <xf numFmtId="164" fontId="0" fillId="0" borderId="21" xfId="2" applyNumberFormat="1" applyFont="1" applyBorder="1"/>
    <xf numFmtId="164" fontId="5" fillId="0" borderId="0" xfId="2" applyNumberFormat="1" applyFont="1" applyBorder="1"/>
    <xf numFmtId="164" fontId="5" fillId="0" borderId="9" xfId="2" applyNumberFormat="1" applyFont="1" applyBorder="1"/>
    <xf numFmtId="164" fontId="5" fillId="0" borderId="10" xfId="2" applyNumberFormat="1" applyFont="1" applyBorder="1"/>
    <xf numFmtId="164" fontId="5" fillId="0" borderId="21" xfId="2" applyNumberFormat="1" applyFont="1" applyBorder="1"/>
    <xf numFmtId="164" fontId="5" fillId="8" borderId="10" xfId="2" applyNumberFormat="1" applyFont="1" applyFill="1" applyBorder="1"/>
    <xf numFmtId="164" fontId="5" fillId="8" borderId="11" xfId="2" applyNumberFormat="1" applyFont="1" applyFill="1" applyBorder="1"/>
    <xf numFmtId="0" fontId="12" fillId="0" borderId="6" xfId="0" applyFont="1" applyBorder="1"/>
    <xf numFmtId="0" fontId="12" fillId="0" borderId="0" xfId="0" applyFont="1"/>
    <xf numFmtId="164" fontId="12" fillId="0" borderId="6" xfId="0" applyNumberFormat="1" applyFont="1" applyBorder="1"/>
    <xf numFmtId="164" fontId="12" fillId="0" borderId="0" xfId="0" applyNumberFormat="1" applyFont="1"/>
    <xf numFmtId="164" fontId="12" fillId="0" borderId="7" xfId="0" applyNumberFormat="1" applyFont="1" applyBorder="1"/>
    <xf numFmtId="9" fontId="12" fillId="0" borderId="0" xfId="2" applyFont="1" applyBorder="1"/>
    <xf numFmtId="9" fontId="12" fillId="0" borderId="9" xfId="2" applyFont="1" applyBorder="1"/>
    <xf numFmtId="0" fontId="12" fillId="0" borderId="7" xfId="0" applyFont="1" applyBorder="1" applyAlignment="1">
      <alignment horizontal="center"/>
    </xf>
    <xf numFmtId="166" fontId="12" fillId="0" borderId="6" xfId="1" applyNumberFormat="1" applyFont="1" applyBorder="1"/>
    <xf numFmtId="166" fontId="12" fillId="0" borderId="0" xfId="1" applyNumberFormat="1" applyFont="1" applyBorder="1"/>
    <xf numFmtId="166" fontId="12" fillId="0" borderId="7" xfId="1" applyNumberFormat="1" applyFont="1" applyBorder="1"/>
    <xf numFmtId="164" fontId="12" fillId="0" borderId="0" xfId="2" applyNumberFormat="1" applyFont="1" applyBorder="1"/>
    <xf numFmtId="164" fontId="12" fillId="0" borderId="9" xfId="2" applyNumberFormat="1" applyFont="1" applyBorder="1"/>
    <xf numFmtId="0" fontId="2" fillId="0" borderId="7" xfId="2" applyNumberFormat="1" applyFont="1" applyFill="1" applyBorder="1"/>
    <xf numFmtId="9" fontId="2" fillId="0" borderId="0" xfId="0" applyNumberFormat="1" applyFont="1"/>
    <xf numFmtId="0" fontId="2" fillId="0" borderId="14" xfId="0" applyFont="1" applyBorder="1"/>
    <xf numFmtId="1" fontId="2" fillId="0" borderId="0" xfId="2" applyNumberFormat="1" applyFont="1" applyBorder="1"/>
    <xf numFmtId="43" fontId="2" fillId="0" borderId="0" xfId="1" applyFont="1"/>
    <xf numFmtId="1" fontId="2" fillId="0" borderId="6" xfId="2" applyNumberFormat="1" applyFont="1" applyBorder="1"/>
    <xf numFmtId="1" fontId="2" fillId="0" borderId="7" xfId="2" applyNumberFormat="1" applyFont="1" applyBorder="1"/>
    <xf numFmtId="9" fontId="2" fillId="0" borderId="15" xfId="2" applyFont="1" applyFill="1" applyBorder="1" applyAlignment="1">
      <alignment horizontal="center" vertical="center" wrapText="1"/>
    </xf>
    <xf numFmtId="0" fontId="15" fillId="0" borderId="0" xfId="0" applyFont="1"/>
    <xf numFmtId="0" fontId="2" fillId="0" borderId="7" xfId="0" applyFont="1" applyBorder="1"/>
    <xf numFmtId="3" fontId="2" fillId="7" borderId="22" xfId="0" applyNumberFormat="1" applyFont="1" applyFill="1" applyBorder="1"/>
    <xf numFmtId="9" fontId="2" fillId="7" borderId="22" xfId="2" applyFont="1" applyFill="1" applyBorder="1"/>
    <xf numFmtId="0" fontId="2" fillId="11" borderId="0" xfId="0" applyFont="1" applyFill="1"/>
    <xf numFmtId="0" fontId="1" fillId="0" borderId="0" xfId="0" applyFont="1"/>
    <xf numFmtId="0" fontId="0" fillId="12" borderId="0" xfId="0" applyFill="1"/>
    <xf numFmtId="1" fontId="0" fillId="12" borderId="0" xfId="0" applyNumberFormat="1" applyFill="1"/>
    <xf numFmtId="168" fontId="0" fillId="12" borderId="0" xfId="0" applyNumberFormat="1" applyFill="1"/>
    <xf numFmtId="164" fontId="0" fillId="2" borderId="0" xfId="0" applyNumberFormat="1" applyFill="1"/>
    <xf numFmtId="9" fontId="0" fillId="4" borderId="0" xfId="2" applyFont="1" applyFill="1"/>
    <xf numFmtId="9" fontId="14" fillId="0" borderId="15" xfId="2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5" fillId="0" borderId="2" xfId="2" applyNumberFormat="1" applyFont="1" applyBorder="1"/>
    <xf numFmtId="165" fontId="5" fillId="0" borderId="3" xfId="2" applyNumberFormat="1" applyFont="1" applyBorder="1"/>
    <xf numFmtId="165" fontId="0" fillId="0" borderId="0" xfId="2" applyNumberFormat="1" applyFont="1" applyFill="1" applyBorder="1"/>
    <xf numFmtId="165" fontId="5" fillId="0" borderId="0" xfId="2" applyNumberFormat="1" applyFont="1" applyFill="1" applyBorder="1"/>
    <xf numFmtId="165" fontId="2" fillId="0" borderId="0" xfId="2" applyNumberFormat="1" applyFont="1" applyFill="1" applyBorder="1"/>
    <xf numFmtId="165" fontId="1" fillId="0" borderId="0" xfId="2" applyNumberFormat="1" applyFont="1" applyFill="1" applyBorder="1"/>
    <xf numFmtId="0" fontId="5" fillId="0" borderId="17" xfId="0" applyFont="1" applyBorder="1"/>
    <xf numFmtId="0" fontId="0" fillId="2" borderId="0" xfId="0" applyFill="1" applyAlignment="1">
      <alignment horizontal="center"/>
    </xf>
    <xf numFmtId="0" fontId="5" fillId="2" borderId="10" xfId="0" applyFont="1" applyFill="1" applyBorder="1"/>
    <xf numFmtId="0" fontId="2" fillId="2" borderId="0" xfId="0" applyFont="1" applyFill="1"/>
    <xf numFmtId="0" fontId="16" fillId="0" borderId="0" xfId="0" applyFont="1" applyAlignment="1">
      <alignment vertical="center" wrapText="1"/>
    </xf>
    <xf numFmtId="0" fontId="7" fillId="0" borderId="0" xfId="0" applyFont="1"/>
    <xf numFmtId="2" fontId="0" fillId="0" borderId="0" xfId="0" applyNumberFormat="1"/>
    <xf numFmtId="3" fontId="0" fillId="0" borderId="6" xfId="1" applyNumberFormat="1" applyFont="1" applyBorder="1"/>
    <xf numFmtId="3" fontId="5" fillId="0" borderId="6" xfId="1" applyNumberFormat="1" applyFont="1" applyBorder="1"/>
    <xf numFmtId="3" fontId="2" fillId="0" borderId="6" xfId="1" applyNumberFormat="1" applyFont="1" applyBorder="1"/>
    <xf numFmtId="3" fontId="1" fillId="0" borderId="6" xfId="1" applyNumberFormat="1" applyFont="1" applyBorder="1"/>
    <xf numFmtId="3" fontId="5" fillId="0" borderId="17" xfId="1" applyNumberFormat="1" applyFont="1" applyBorder="1"/>
    <xf numFmtId="3" fontId="6" fillId="8" borderId="17" xfId="1" applyNumberFormat="1" applyFont="1" applyFill="1" applyBorder="1"/>
    <xf numFmtId="0" fontId="17" fillId="0" borderId="0" xfId="0" applyFont="1"/>
    <xf numFmtId="2" fontId="0" fillId="13" borderId="0" xfId="0" applyNumberFormat="1" applyFill="1" applyAlignment="1">
      <alignment horizontal="center"/>
    </xf>
    <xf numFmtId="2" fontId="0" fillId="13" borderId="0" xfId="0" applyNumberFormat="1" applyFill="1"/>
    <xf numFmtId="9" fontId="2" fillId="7" borderId="0" xfId="2" applyFont="1" applyFill="1" applyBorder="1"/>
    <xf numFmtId="167" fontId="0" fillId="0" borderId="0" xfId="0" applyNumberFormat="1"/>
    <xf numFmtId="165" fontId="8" fillId="8" borderId="11" xfId="2" applyNumberFormat="1" applyFont="1" applyFill="1" applyBorder="1"/>
    <xf numFmtId="43" fontId="2" fillId="7" borderId="11" xfId="1" applyFont="1" applyFill="1" applyBorder="1"/>
    <xf numFmtId="165" fontId="8" fillId="8" borderId="12" xfId="2" applyNumberFormat="1" applyFont="1" applyFill="1" applyBorder="1"/>
    <xf numFmtId="0" fontId="16" fillId="0" borderId="2" xfId="0" applyFont="1" applyBorder="1" applyAlignment="1">
      <alignment vertical="center" wrapText="1"/>
    </xf>
    <xf numFmtId="0" fontId="2" fillId="0" borderId="2" xfId="0" applyFont="1" applyBorder="1"/>
    <xf numFmtId="3" fontId="5" fillId="0" borderId="1" xfId="1" applyNumberFormat="1" applyFont="1" applyBorder="1"/>
    <xf numFmtId="9" fontId="0" fillId="0" borderId="3" xfId="2" applyFont="1" applyBorder="1"/>
    <xf numFmtId="0" fontId="0" fillId="0" borderId="3" xfId="0" applyBorder="1"/>
    <xf numFmtId="9" fontId="0" fillId="0" borderId="4" xfId="2" applyFont="1" applyBorder="1"/>
    <xf numFmtId="0" fontId="0" fillId="12" borderId="2" xfId="0" applyFill="1" applyBorder="1"/>
    <xf numFmtId="9" fontId="0" fillId="4" borderId="2" xfId="2" applyFont="1" applyFill="1" applyBorder="1"/>
    <xf numFmtId="9" fontId="0" fillId="2" borderId="0" xfId="2" applyFont="1" applyFill="1" applyBorder="1"/>
    <xf numFmtId="9" fontId="0" fillId="2" borderId="7" xfId="2" applyFont="1" applyFill="1" applyBorder="1"/>
    <xf numFmtId="9" fontId="0" fillId="4" borderId="0" xfId="2" applyFont="1" applyFill="1" applyBorder="1"/>
    <xf numFmtId="0" fontId="16" fillId="0" borderId="10" xfId="0" applyFont="1" applyBorder="1" applyAlignment="1">
      <alignment vertical="center" wrapText="1"/>
    </xf>
    <xf numFmtId="0" fontId="2" fillId="0" borderId="10" xfId="0" applyFont="1" applyBorder="1"/>
    <xf numFmtId="0" fontId="0" fillId="12" borderId="10" xfId="0" applyFill="1" applyBorder="1"/>
    <xf numFmtId="1" fontId="0" fillId="0" borderId="10" xfId="0" applyNumberFormat="1" applyBorder="1"/>
    <xf numFmtId="9" fontId="0" fillId="4" borderId="10" xfId="2" applyFont="1" applyFill="1" applyBorder="1"/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66" fontId="13" fillId="14" borderId="11" xfId="1" applyNumberFormat="1" applyFont="1" applyFill="1" applyBorder="1"/>
    <xf numFmtId="0" fontId="5" fillId="14" borderId="0" xfId="0" applyFont="1" applyFill="1"/>
    <xf numFmtId="167" fontId="0" fillId="4" borderId="0" xfId="0" applyNumberFormat="1" applyFill="1"/>
    <xf numFmtId="167" fontId="0" fillId="4" borderId="2" xfId="0" applyNumberFormat="1" applyFill="1" applyBorder="1"/>
    <xf numFmtId="167" fontId="0" fillId="0" borderId="2" xfId="0" applyNumberFormat="1" applyBorder="1"/>
    <xf numFmtId="167" fontId="0" fillId="2" borderId="0" xfId="0" applyNumberFormat="1" applyFill="1"/>
    <xf numFmtId="167" fontId="0" fillId="4" borderId="10" xfId="0" applyNumberFormat="1" applyFill="1" applyBorder="1"/>
    <xf numFmtId="167" fontId="0" fillId="0" borderId="10" xfId="0" applyNumberFormat="1" applyBorder="1"/>
    <xf numFmtId="0" fontId="0" fillId="14" borderId="0" xfId="0" applyFill="1"/>
    <xf numFmtId="0" fontId="18" fillId="0" borderId="0" xfId="0" applyFont="1" applyAlignment="1">
      <alignment vertical="center" wrapText="1"/>
    </xf>
    <xf numFmtId="9" fontId="14" fillId="2" borderId="14" xfId="2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14" fillId="0" borderId="0" xfId="2" applyFont="1" applyFill="1" applyBorder="1" applyAlignment="1">
      <alignment horizontal="center" vertical="center" wrapText="1"/>
    </xf>
    <xf numFmtId="1" fontId="0" fillId="0" borderId="0" xfId="1" applyNumberFormat="1" applyFont="1" applyFill="1" applyBorder="1"/>
    <xf numFmtId="166" fontId="0" fillId="0" borderId="0" xfId="1" applyNumberFormat="1" applyFont="1" applyFill="1" applyBorder="1"/>
    <xf numFmtId="1" fontId="5" fillId="0" borderId="0" xfId="1" applyNumberFormat="1" applyFont="1" applyFill="1" applyBorder="1"/>
    <xf numFmtId="166" fontId="5" fillId="0" borderId="0" xfId="1" applyNumberFormat="1" applyFont="1" applyFill="1" applyBorder="1"/>
    <xf numFmtId="1" fontId="2" fillId="0" borderId="0" xfId="1" applyNumberFormat="1" applyFont="1" applyFill="1" applyBorder="1"/>
    <xf numFmtId="166" fontId="2" fillId="0" borderId="0" xfId="1" applyNumberFormat="1" applyFont="1" applyFill="1" applyBorder="1"/>
    <xf numFmtId="1" fontId="1" fillId="0" borderId="0" xfId="1" applyNumberFormat="1" applyFont="1" applyFill="1" applyBorder="1"/>
    <xf numFmtId="166" fontId="1" fillId="0" borderId="0" xfId="1" applyNumberFormat="1" applyFont="1" applyFill="1" applyBorder="1"/>
    <xf numFmtId="9" fontId="19" fillId="0" borderId="0" xfId="2" applyFont="1" applyFill="1" applyBorder="1"/>
    <xf numFmtId="0" fontId="17" fillId="0" borderId="0" xfId="0" applyFont="1" applyAlignment="1">
      <alignment vertical="top"/>
    </xf>
    <xf numFmtId="0" fontId="20" fillId="0" borderId="0" xfId="0" applyFont="1" applyAlignment="1">
      <alignment vertical="center"/>
    </xf>
    <xf numFmtId="10" fontId="0" fillId="0" borderId="7" xfId="2" applyNumberFormat="1" applyFont="1" applyBorder="1"/>
    <xf numFmtId="10" fontId="5" fillId="0" borderId="7" xfId="2" applyNumberFormat="1" applyFont="1" applyBorder="1"/>
    <xf numFmtId="10" fontId="5" fillId="0" borderId="3" xfId="2" applyNumberFormat="1" applyFont="1" applyBorder="1"/>
    <xf numFmtId="10" fontId="1" fillId="0" borderId="7" xfId="2" applyNumberFormat="1" applyFont="1" applyBorder="1"/>
    <xf numFmtId="10" fontId="5" fillId="0" borderId="11" xfId="2" applyNumberFormat="1" applyFont="1" applyBorder="1"/>
    <xf numFmtId="10" fontId="0" fillId="8" borderId="11" xfId="2" applyNumberFormat="1" applyFont="1" applyFill="1" applyBorder="1"/>
    <xf numFmtId="9" fontId="0" fillId="0" borderId="0" xfId="0" quotePrefix="1" applyNumberFormat="1"/>
    <xf numFmtId="0" fontId="0" fillId="0" borderId="0" xfId="0" quotePrefix="1"/>
    <xf numFmtId="9" fontId="5" fillId="0" borderId="2" xfId="2" applyFont="1" applyBorder="1"/>
    <xf numFmtId="9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21" fillId="15" borderId="23" xfId="0" applyFont="1" applyFill="1" applyBorder="1" applyAlignment="1">
      <alignment horizontal="left" vertical="center" wrapText="1"/>
    </xf>
    <xf numFmtId="0" fontId="21" fillId="15" borderId="23" xfId="0" applyFont="1" applyFill="1" applyBorder="1" applyAlignment="1">
      <alignment horizontal="left" vertical="center"/>
    </xf>
    <xf numFmtId="0" fontId="22" fillId="15" borderId="23" xfId="0" applyFont="1" applyFill="1" applyBorder="1" applyAlignment="1">
      <alignment horizontal="right" vertical="center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right" vertical="center"/>
    </xf>
    <xf numFmtId="0" fontId="24" fillId="0" borderId="23" xfId="0" applyFont="1" applyBorder="1" applyAlignment="1">
      <alignment horizontal="right" vertical="center"/>
    </xf>
    <xf numFmtId="0" fontId="22" fillId="0" borderId="2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16" borderId="0" xfId="0" applyFill="1"/>
    <xf numFmtId="0" fontId="2" fillId="16" borderId="0" xfId="0" applyFont="1" applyFill="1"/>
    <xf numFmtId="0" fontId="2" fillId="17" borderId="0" xfId="0" applyFont="1" applyFill="1"/>
    <xf numFmtId="165" fontId="2" fillId="17" borderId="0" xfId="2" applyNumberFormat="1" applyFont="1" applyFill="1"/>
    <xf numFmtId="0" fontId="2" fillId="6" borderId="0" xfId="0" applyFont="1" applyFill="1"/>
    <xf numFmtId="0" fontId="2" fillId="13" borderId="0" xfId="0" applyFont="1" applyFill="1"/>
    <xf numFmtId="165" fontId="2" fillId="13" borderId="0" xfId="2" applyNumberFormat="1" applyFont="1" applyFill="1"/>
    <xf numFmtId="1" fontId="2" fillId="6" borderId="0" xfId="0" applyNumberFormat="1" applyFont="1" applyFill="1"/>
    <xf numFmtId="1" fontId="2" fillId="13" borderId="0" xfId="0" applyNumberFormat="1" applyFont="1" applyFill="1"/>
    <xf numFmtId="0" fontId="25" fillId="0" borderId="0" xfId="0" applyFont="1"/>
    <xf numFmtId="167" fontId="2" fillId="4" borderId="0" xfId="0" applyNumberFormat="1" applyFont="1" applyFill="1"/>
    <xf numFmtId="167" fontId="2" fillId="0" borderId="0" xfId="0" applyNumberFormat="1" applyFont="1"/>
    <xf numFmtId="9" fontId="2" fillId="4" borderId="0" xfId="2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Slope chart Part de jeunes </a:t>
            </a:r>
          </a:p>
          <a:p>
            <a:pPr>
              <a:defRPr/>
            </a:pPr>
            <a:r>
              <a:rPr lang="fr-FR"/>
              <a:t>2002 - 2023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95234148363033"/>
          <c:y val="0.12090373382433793"/>
          <c:w val="0.84680204448128193"/>
          <c:h val="0.64507908628583588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RECAP_data_traitees!$O$75</c:f>
              <c:strCache>
                <c:ptCount val="1"/>
                <c:pt idx="0">
                  <c:v>DEU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RECAP_data_traitees!$P$75:$R$75</c:f>
              <c:numCache>
                <c:formatCode>General</c:formatCode>
                <c:ptCount val="3"/>
                <c:pt idx="0">
                  <c:v>15.173999999999999</c:v>
                </c:pt>
                <c:pt idx="1">
                  <c:v>13.222</c:v>
                </c:pt>
                <c:pt idx="2">
                  <c:v>13.962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8-4ED2-AC73-4BA6D98C24AA}"/>
            </c:ext>
          </c:extLst>
        </c:ser>
        <c:ser>
          <c:idx val="1"/>
          <c:order val="1"/>
          <c:tx>
            <c:strRef>
              <c:f>RECAP_data_traitees!$O$76</c:f>
              <c:strCache>
                <c:ptCount val="1"/>
                <c:pt idx="0">
                  <c:v>FRA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RECAP_data_traitees!$P$76:$R$76</c:f>
              <c:numCache>
                <c:formatCode>General</c:formatCode>
                <c:ptCount val="3"/>
                <c:pt idx="0">
                  <c:v>18.922999999999998</c:v>
                </c:pt>
                <c:pt idx="1">
                  <c:v>18.565000000000001</c:v>
                </c:pt>
                <c:pt idx="2">
                  <c:v>17.088000000000001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8-4ED2-AC73-4BA6D98C24AA}"/>
            </c:ext>
          </c:extLst>
        </c:ser>
        <c:ser>
          <c:idx val="2"/>
          <c:order val="2"/>
          <c:tx>
            <c:strRef>
              <c:f>RECAP_data_traitees!$O$77</c:f>
              <c:strCache>
                <c:ptCount val="1"/>
                <c:pt idx="0">
                  <c:v>ITA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RECAP_data_traitees!$P$77:$R$77</c:f>
              <c:numCache>
                <c:formatCode>General</c:formatCode>
                <c:ptCount val="3"/>
                <c:pt idx="0">
                  <c:v>14.214</c:v>
                </c:pt>
                <c:pt idx="1">
                  <c:v>13.952999999999999</c:v>
                </c:pt>
                <c:pt idx="2">
                  <c:v>12.317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B8-4ED2-AC73-4BA6D98C24AA}"/>
            </c:ext>
          </c:extLst>
        </c:ser>
        <c:ser>
          <c:idx val="3"/>
          <c:order val="3"/>
          <c:tx>
            <c:strRef>
              <c:f>RECAP_data_traitees!$O$78</c:f>
              <c:strCache>
                <c:ptCount val="1"/>
                <c:pt idx="0">
                  <c:v>ESP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RECAP_data_traitees!$P$78:$R$78</c:f>
              <c:numCache>
                <c:formatCode>General</c:formatCode>
                <c:ptCount val="3"/>
                <c:pt idx="0">
                  <c:v>14.473000000000001</c:v>
                </c:pt>
                <c:pt idx="1">
                  <c:v>15.154999999999999</c:v>
                </c:pt>
                <c:pt idx="2">
                  <c:v>13.409000000000001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B8-4ED2-AC73-4BA6D98C24AA}"/>
            </c:ext>
          </c:extLst>
        </c:ser>
        <c:ser>
          <c:idx val="4"/>
          <c:order val="4"/>
          <c:tx>
            <c:strRef>
              <c:f>RECAP_data_traitees!$O$79</c:f>
              <c:strCache>
                <c:ptCount val="1"/>
                <c:pt idx="0">
                  <c:v>NLD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RECAP_data_traitees!$P$79:$R$79</c:f>
              <c:numCache>
                <c:formatCode>General</c:formatCode>
                <c:ptCount val="3"/>
                <c:pt idx="0">
                  <c:v>18.603000000000002</c:v>
                </c:pt>
                <c:pt idx="1">
                  <c:v>17.042999999999999</c:v>
                </c:pt>
                <c:pt idx="2">
                  <c:v>15.218999999999999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B8-4ED2-AC73-4BA6D98C24AA}"/>
            </c:ext>
          </c:extLst>
        </c:ser>
        <c:ser>
          <c:idx val="5"/>
          <c:order val="5"/>
          <c:tx>
            <c:strRef>
              <c:f>RECAP_data_traitees!$O$80</c:f>
              <c:strCache>
                <c:ptCount val="1"/>
                <c:pt idx="0">
                  <c:v>BEL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RECAP_data_traitees!$P$80:$R$80</c:f>
              <c:numCache>
                <c:formatCode>General</c:formatCode>
                <c:ptCount val="3"/>
                <c:pt idx="0">
                  <c:v>17.459</c:v>
                </c:pt>
                <c:pt idx="1">
                  <c:v>16.984999999999999</c:v>
                </c:pt>
                <c:pt idx="2">
                  <c:v>16.401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B8-4ED2-AC73-4BA6D98C24AA}"/>
            </c:ext>
          </c:extLst>
        </c:ser>
        <c:ser>
          <c:idx val="6"/>
          <c:order val="6"/>
          <c:tx>
            <c:strRef>
              <c:f>RECAP_data_traitees!$O$81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RECAP_data_traitees!$P$81:$R$81</c:f>
              <c:numCache>
                <c:formatCode>General</c:formatCode>
                <c:ptCount val="3"/>
                <c:pt idx="0">
                  <c:v>16.134</c:v>
                </c:pt>
                <c:pt idx="1">
                  <c:v>14.756</c:v>
                </c:pt>
                <c:pt idx="2">
                  <c:v>12.881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B8-4ED2-AC73-4BA6D98C24AA}"/>
            </c:ext>
          </c:extLst>
        </c:ser>
        <c:ser>
          <c:idx val="7"/>
          <c:order val="7"/>
          <c:tx>
            <c:strRef>
              <c:f>RECAP_data_traitees!$O$82</c:f>
              <c:strCache>
                <c:ptCount val="1"/>
                <c:pt idx="0">
                  <c:v>GRC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RECAP_data_traitees!$P$82:$R$82</c:f>
              <c:numCache>
                <c:formatCode>General</c:formatCode>
                <c:ptCount val="3"/>
                <c:pt idx="0">
                  <c:v>15.603999999999999</c:v>
                </c:pt>
                <c:pt idx="1">
                  <c:v>14.663</c:v>
                </c:pt>
                <c:pt idx="2">
                  <c:v>13.215999999999999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B8-4ED2-AC73-4BA6D98C24AA}"/>
            </c:ext>
          </c:extLst>
        </c:ser>
        <c:ser>
          <c:idx val="8"/>
          <c:order val="8"/>
          <c:tx>
            <c:strRef>
              <c:f>RECAP_data_traitees!$O$83</c:f>
              <c:strCache>
                <c:ptCount val="1"/>
                <c:pt idx="0">
                  <c:v>AUT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RECAP_data_traitees!$P$83:$R$83</c:f>
              <c:numCache>
                <c:formatCode>General</c:formatCode>
                <c:ptCount val="3"/>
                <c:pt idx="0">
                  <c:v>16.619</c:v>
                </c:pt>
                <c:pt idx="1">
                  <c:v>14.364000000000001</c:v>
                </c:pt>
                <c:pt idx="2">
                  <c:v>14.394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B8-4ED2-AC73-4BA6D98C24AA}"/>
            </c:ext>
          </c:extLst>
        </c:ser>
        <c:ser>
          <c:idx val="9"/>
          <c:order val="9"/>
          <c:tx>
            <c:strRef>
              <c:f>RECAP_data_traitees!$O$84</c:f>
              <c:strCache>
                <c:ptCount val="1"/>
                <c:pt idx="0">
                  <c:v>FIN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RECAP_data_traitees!$P$84:$R$84</c:f>
              <c:numCache>
                <c:formatCode>General</c:formatCode>
                <c:ptCount val="3"/>
                <c:pt idx="0">
                  <c:v>17.869</c:v>
                </c:pt>
                <c:pt idx="1">
                  <c:v>16.422000000000001</c:v>
                </c:pt>
                <c:pt idx="2">
                  <c:v>14.977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B8-4ED2-AC73-4BA6D98C24AA}"/>
            </c:ext>
          </c:extLst>
        </c:ser>
        <c:ser>
          <c:idx val="10"/>
          <c:order val="10"/>
          <c:tx>
            <c:strRef>
              <c:f>RECAP_data_traitees!$O$85</c:f>
              <c:strCache>
                <c:ptCount val="1"/>
                <c:pt idx="0">
                  <c:v>SVK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RECAP_data_traitees!$P$85:$R$85</c:f>
              <c:numCache>
                <c:formatCode>General</c:formatCode>
                <c:ptCount val="3"/>
                <c:pt idx="0">
                  <c:v>18.428999999999998</c:v>
                </c:pt>
                <c:pt idx="1">
                  <c:v>15.34</c:v>
                </c:pt>
                <c:pt idx="2">
                  <c:v>16.04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B8-4ED2-AC73-4BA6D98C24AA}"/>
            </c:ext>
          </c:extLst>
        </c:ser>
        <c:ser>
          <c:idx val="11"/>
          <c:order val="11"/>
          <c:tx>
            <c:strRef>
              <c:f>RECAP_data_traitees!$O$86</c:f>
              <c:strCache>
                <c:ptCount val="1"/>
                <c:pt idx="0">
                  <c:v>IRL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RECAP_data_traitees!$P$86:$R$86</c:f>
              <c:numCache>
                <c:formatCode>General</c:formatCode>
                <c:ptCount val="3"/>
                <c:pt idx="0">
                  <c:v>21.123000000000001</c:v>
                </c:pt>
                <c:pt idx="1">
                  <c:v>21.538</c:v>
                </c:pt>
                <c:pt idx="2">
                  <c:v>19.154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B8-4ED2-AC73-4BA6D98C24AA}"/>
            </c:ext>
          </c:extLst>
        </c:ser>
        <c:ser>
          <c:idx val="12"/>
          <c:order val="12"/>
          <c:tx>
            <c:strRef>
              <c:f>RECAP_data_traitees!$O$87</c:f>
              <c:strCache>
                <c:ptCount val="1"/>
                <c:pt idx="0">
                  <c:v>LTU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RECAP_data_traitees!$P$87:$R$87</c:f>
              <c:numCache>
                <c:formatCode>General</c:formatCode>
                <c:ptCount val="3"/>
                <c:pt idx="0">
                  <c:v>18.600000000000001</c:v>
                </c:pt>
                <c:pt idx="1">
                  <c:v>14.651</c:v>
                </c:pt>
                <c:pt idx="2">
                  <c:v>14.731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B8-4ED2-AC73-4BA6D98C24AA}"/>
            </c:ext>
          </c:extLst>
        </c:ser>
        <c:ser>
          <c:idx val="13"/>
          <c:order val="13"/>
          <c:tx>
            <c:strRef>
              <c:f>RECAP_data_traitees!$O$88</c:f>
              <c:strCache>
                <c:ptCount val="1"/>
                <c:pt idx="0">
                  <c:v>LVA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RECAP_data_traitees!$P$88:$R$88</c:f>
              <c:numCache>
                <c:formatCode>General</c:formatCode>
                <c:ptCount val="3"/>
                <c:pt idx="0">
                  <c:v>16.388999999999999</c:v>
                </c:pt>
                <c:pt idx="1">
                  <c:v>14.574999999999999</c:v>
                </c:pt>
                <c:pt idx="2">
                  <c:v>15.593999999999999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B8-4ED2-AC73-4BA6D98C24AA}"/>
            </c:ext>
          </c:extLst>
        </c:ser>
        <c:ser>
          <c:idx val="14"/>
          <c:order val="14"/>
          <c:tx>
            <c:strRef>
              <c:f>RECAP_data_traitees!$O$89</c:f>
              <c:strCache>
                <c:ptCount val="1"/>
                <c:pt idx="0">
                  <c:v>EST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RECAP_data_traitees!$P$89:$R$89</c:f>
              <c:numCache>
                <c:formatCode>General</c:formatCode>
                <c:ptCount val="3"/>
                <c:pt idx="0">
                  <c:v>16.646999999999998</c:v>
                </c:pt>
                <c:pt idx="1">
                  <c:v>15.738</c:v>
                </c:pt>
                <c:pt idx="2">
                  <c:v>16.21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B8-4ED2-AC73-4BA6D98C24AA}"/>
            </c:ext>
          </c:extLst>
        </c:ser>
        <c:ser>
          <c:idx val="15"/>
          <c:order val="15"/>
          <c:tx>
            <c:strRef>
              <c:f>RECAP_data_traitees!$O$90</c:f>
              <c:strCache>
                <c:ptCount val="1"/>
                <c:pt idx="0">
                  <c:v>LUX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RECAP_data_traitees!$P$90:$R$90</c:f>
              <c:numCache>
                <c:formatCode>General</c:formatCode>
                <c:ptCount val="3"/>
                <c:pt idx="0">
                  <c:v>18.873000000000001</c:v>
                </c:pt>
                <c:pt idx="1">
                  <c:v>16.911999999999999</c:v>
                </c:pt>
                <c:pt idx="2">
                  <c:v>15.798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B8-4ED2-AC73-4BA6D98C24AA}"/>
            </c:ext>
          </c:extLst>
        </c:ser>
        <c:ser>
          <c:idx val="16"/>
          <c:order val="16"/>
          <c:tx>
            <c:strRef>
              <c:f>RECAP_data_traitees!$O$91</c:f>
              <c:strCache>
                <c:ptCount val="1"/>
                <c:pt idx="0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RECAP_data_traitees!$P$74:$R$74</c:f>
              <c:strCache>
                <c:ptCount val="3"/>
                <c:pt idx="0">
                  <c:v>Part Jeunes 2002</c:v>
                </c:pt>
                <c:pt idx="1">
                  <c:v>Part Jeunes 2013</c:v>
                </c:pt>
                <c:pt idx="2">
                  <c:v>Part Jeunes 2023</c:v>
                </c:pt>
              </c:strCache>
            </c:strRef>
          </c:cat>
          <c:val>
            <c:numRef>
              <c:f>RECAP_data_traitees!$P$91:$R$91</c:f>
              <c:numCache>
                <c:formatCode>0%</c:formatCode>
                <c:ptCount val="3"/>
                <c:pt idx="0">
                  <c:v>0.16189627931266459</c:v>
                </c:pt>
                <c:pt idx="1">
                  <c:v>0.1535895174407598</c:v>
                </c:pt>
                <c:pt idx="2">
                  <c:v>0.1448773721920863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B8-4ED2-AC73-4BA6D98C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046944"/>
        <c:axId val="1998047424"/>
      </c:lineChart>
      <c:catAx>
        <c:axId val="19980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047424"/>
        <c:crosses val="autoZero"/>
        <c:auto val="1"/>
        <c:lblAlgn val="ctr"/>
        <c:lblOffset val="100"/>
        <c:noMultiLvlLbl val="0"/>
      </c:catAx>
      <c:valAx>
        <c:axId val="1998047424"/>
        <c:scaling>
          <c:orientation val="minMax"/>
          <c:max val="2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0469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74005094381653"/>
          <c:y val="0.82104773644876528"/>
          <c:w val="0.84908039631577414"/>
          <c:h val="0.16439357522409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Poids des dépenses enseignement par pays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65048118985126"/>
          <c:y val="0.10555672954599288"/>
          <c:w val="0.86479396325459312"/>
          <c:h val="0.8393254015948725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RECAP_data_traitees!$AA$7:$AB$7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RECAP_data_traitees!$AC$7:$AE$7</c:f>
              <c:numCache>
                <c:formatCode>0.0%</c:formatCode>
                <c:ptCount val="3"/>
                <c:pt idx="0">
                  <c:v>8.5861213195877834E-2</c:v>
                </c:pt>
                <c:pt idx="1">
                  <c:v>9.3575621813687629E-2</c:v>
                </c:pt>
                <c:pt idx="2">
                  <c:v>9.2496678963145146E-2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F5F-8108-DC261D43B379}"/>
            </c:ext>
          </c:extLst>
        </c:ser>
        <c:ser>
          <c:idx val="1"/>
          <c:order val="1"/>
          <c:tx>
            <c:strRef>
              <c:f>RECAP_data_traitees!$AA$8:$AB$8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31746031746031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60-4F5F-8108-DC261D43B37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60-4F5F-8108-DC261D43B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RECAP_data_traitees!$AC$8:$AE$8</c:f>
              <c:numCache>
                <c:formatCode>0.0%</c:formatCode>
                <c:ptCount val="3"/>
                <c:pt idx="0">
                  <c:v>0.10640370265757232</c:v>
                </c:pt>
                <c:pt idx="1">
                  <c:v>9.0653506756098692E-2</c:v>
                </c:pt>
                <c:pt idx="2">
                  <c:v>8.806485733479176E-2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F5F-8108-DC261D43B379}"/>
            </c:ext>
          </c:extLst>
        </c:ser>
        <c:ser>
          <c:idx val="2"/>
          <c:order val="2"/>
          <c:tx>
            <c:strRef>
              <c:f>RECAP_data_traitees!$AA$9:$AB$9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RECAP_data_traitees!$AC$9:$AE$9</c:f>
              <c:numCache>
                <c:formatCode>0.0%</c:formatCode>
                <c:ptCount val="3"/>
                <c:pt idx="0">
                  <c:v>9.5803251531990125E-2</c:v>
                </c:pt>
                <c:pt idx="1">
                  <c:v>8.094004965870244E-2</c:v>
                </c:pt>
                <c:pt idx="2">
                  <c:v>7.2989807425058062E-2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F5F-8108-DC261D43B379}"/>
            </c:ext>
          </c:extLst>
        </c:ser>
        <c:ser>
          <c:idx val="3"/>
          <c:order val="3"/>
          <c:tx>
            <c:strRef>
              <c:f>RECAP_data_traitees!$AA$10:$AB$10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RECAP_data_traitees!$AC$10:$AE$10</c:f>
              <c:numCache>
                <c:formatCode>0.0%</c:formatCode>
                <c:ptCount val="3"/>
                <c:pt idx="0">
                  <c:v>0.10460164337004839</c:v>
                </c:pt>
                <c:pt idx="1">
                  <c:v>8.8944186498464306E-2</c:v>
                </c:pt>
                <c:pt idx="2">
                  <c:v>9.2576275567147176E-2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F5F-8108-DC261D43B379}"/>
            </c:ext>
          </c:extLst>
        </c:ser>
        <c:ser>
          <c:idx val="4"/>
          <c:order val="4"/>
          <c:tx>
            <c:strRef>
              <c:f>RECAP_data_traitees!$AA$11:$AB$11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RECAP_data_traitees!$AC$11:$AE$11</c:f>
              <c:numCache>
                <c:formatCode>0.0%</c:formatCode>
                <c:ptCount val="3"/>
                <c:pt idx="0">
                  <c:v>0.11034390888301769</c:v>
                </c:pt>
                <c:pt idx="1">
                  <c:v>0.11236153906928972</c:v>
                </c:pt>
                <c:pt idx="2">
                  <c:v>0.11337179678979743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F5F-8108-DC261D43B379}"/>
            </c:ext>
          </c:extLst>
        </c:ser>
        <c:ser>
          <c:idx val="5"/>
          <c:order val="5"/>
          <c:tx>
            <c:strRef>
              <c:f>RECAP_data_traitees!$AA$12:$AB$12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RECAP_data_traitees!$AC$12:$AE$12</c:f>
              <c:numCache>
                <c:formatCode>0.0%</c:formatCode>
                <c:ptCount val="3"/>
                <c:pt idx="0">
                  <c:v>0.11601725379535098</c:v>
                </c:pt>
                <c:pt idx="1">
                  <c:v>0.11348036304722496</c:v>
                </c:pt>
                <c:pt idx="2">
                  <c:v>0.11869388084106042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F5F-8108-DC261D43B379}"/>
            </c:ext>
          </c:extLst>
        </c:ser>
        <c:ser>
          <c:idx val="6"/>
          <c:order val="6"/>
          <c:tx>
            <c:strRef>
              <c:f>RECAP_data_traitees!$AA$13:$AB$13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RECAP_data_traitees!$AC$13:$AE$13</c:f>
              <c:numCache>
                <c:formatCode>0.0%</c:formatCode>
                <c:ptCount val="3"/>
                <c:pt idx="0">
                  <c:v>0.12144077069867266</c:v>
                </c:pt>
                <c:pt idx="1">
                  <c:v>0.11581462535490193</c:v>
                </c:pt>
                <c:pt idx="2">
                  <c:v>0.12250113816489254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F5F-8108-DC261D43B379}"/>
            </c:ext>
          </c:extLst>
        </c:ser>
        <c:ser>
          <c:idx val="7"/>
          <c:order val="7"/>
          <c:tx>
            <c:strRef>
              <c:f>RECAP_data_traitees!$AA$14:$AB$14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RECAP_data_traitees!$AC$14:$AE$14</c:f>
              <c:numCache>
                <c:formatCode>0.0%</c:formatCode>
                <c:ptCount val="3"/>
                <c:pt idx="0">
                  <c:v>0.10089884042526634</c:v>
                </c:pt>
                <c:pt idx="1">
                  <c:v>9.6975885591511754E-2</c:v>
                </c:pt>
                <c:pt idx="2">
                  <c:v>9.339346960264229E-2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F5F-8108-DC261D43B379}"/>
            </c:ext>
          </c:extLst>
        </c:ser>
        <c:ser>
          <c:idx val="8"/>
          <c:order val="8"/>
          <c:tx>
            <c:strRef>
              <c:f>RECAP_data_traitees!$AA$15:$AB$15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RECAP_data_traitees!$AC$15:$AE$15</c:f>
              <c:numCache>
                <c:formatCode>0.0%</c:formatCode>
                <c:ptCount val="3"/>
                <c:pt idx="0">
                  <c:v>0.12595053730554823</c:v>
                </c:pt>
                <c:pt idx="1">
                  <c:v>0.11189226400481886</c:v>
                </c:pt>
                <c:pt idx="2">
                  <c:v>0.11303868924686769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F5F-8108-DC261D43B379}"/>
            </c:ext>
          </c:extLst>
        </c:ser>
        <c:ser>
          <c:idx val="9"/>
          <c:order val="9"/>
          <c:tx>
            <c:strRef>
              <c:f>RECAP_data_traitees!$AA$16:$AB$16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RECAP_data_traitees!$AC$16:$AE$16</c:f>
              <c:numCache>
                <c:formatCode>0.0%</c:formatCode>
                <c:ptCount val="3"/>
                <c:pt idx="0">
                  <c:v>0.14938204998834059</c:v>
                </c:pt>
                <c:pt idx="1">
                  <c:v>0.10941679474902405</c:v>
                </c:pt>
                <c:pt idx="2">
                  <c:v>0.10263888021459096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F5F-8108-DC261D43B379}"/>
            </c:ext>
          </c:extLst>
        </c:ser>
        <c:ser>
          <c:idx val="10"/>
          <c:order val="10"/>
          <c:tx>
            <c:strRef>
              <c:f>RECAP_data_traitees!$AA$17:$AB$17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RECAP_data_traitees!$AC$17:$AE$17</c:f>
              <c:numCache>
                <c:formatCode>0.0%</c:formatCode>
                <c:ptCount val="3"/>
                <c:pt idx="0">
                  <c:v>8.5426128773710919E-2</c:v>
                </c:pt>
                <c:pt idx="1">
                  <c:v>7.1090714072198483E-2</c:v>
                </c:pt>
                <c:pt idx="2">
                  <c:v>7.9926866648144329E-2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60-4F5F-8108-DC261D43B379}"/>
            </c:ext>
          </c:extLst>
        </c:ser>
        <c:ser>
          <c:idx val="11"/>
          <c:order val="11"/>
          <c:tx>
            <c:strRef>
              <c:f>RECAP_data_traitees!$AA$18:$AB$18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RECAP_data_traitees!$AC$18:$AE$18</c:f>
              <c:numCache>
                <c:formatCode>0.0%</c:formatCode>
                <c:ptCount val="3"/>
                <c:pt idx="0">
                  <c:v>7.6045259814820479E-2</c:v>
                </c:pt>
                <c:pt idx="1">
                  <c:v>0.10009560450700442</c:v>
                </c:pt>
                <c:pt idx="2">
                  <c:v>0.10300176594216036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60-4F5F-8108-DC261D43B379}"/>
            </c:ext>
          </c:extLst>
        </c:ser>
        <c:ser>
          <c:idx val="12"/>
          <c:order val="12"/>
          <c:tx>
            <c:strRef>
              <c:f>RECAP_data_traitees!$AA$19:$AB$19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RECAP_data_traitees!$AC$19:$AE$19</c:f>
              <c:numCache>
                <c:formatCode>0.0%</c:formatCode>
                <c:ptCount val="3"/>
                <c:pt idx="0">
                  <c:v>0.11043293102094666</c:v>
                </c:pt>
                <c:pt idx="1">
                  <c:v>0.11350855259615712</c:v>
                </c:pt>
                <c:pt idx="2">
                  <c:v>0.10685284222501601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60-4F5F-8108-DC261D43B379}"/>
            </c:ext>
          </c:extLst>
        </c:ser>
        <c:ser>
          <c:idx val="13"/>
          <c:order val="13"/>
          <c:tx>
            <c:strRef>
              <c:f>RECAP_data_traitees!$AA$20:$AB$20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RECAP_data_traitees!$AC$20:$AE$20</c:f>
              <c:numCache>
                <c:formatCode>0.0%</c:formatCode>
                <c:ptCount val="3"/>
                <c:pt idx="0">
                  <c:v>0.17208923658550282</c:v>
                </c:pt>
                <c:pt idx="1">
                  <c:v>0.1473416287323478</c:v>
                </c:pt>
                <c:pt idx="2">
                  <c:v>0.13769194124134509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60-4F5F-8108-DC261D43B379}"/>
            </c:ext>
          </c:extLst>
        </c:ser>
        <c:ser>
          <c:idx val="14"/>
          <c:order val="14"/>
          <c:tx>
            <c:strRef>
              <c:f>RECAP_data_traitees!$AA$21:$AB$21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RECAP_data_traitees!$AC$21:$AE$21</c:f>
              <c:numCache>
                <c:formatCode>0.0%</c:formatCode>
                <c:ptCount val="3"/>
                <c:pt idx="0">
                  <c:v>0.16244137837286754</c:v>
                </c:pt>
                <c:pt idx="1">
                  <c:v>0.14916549971947654</c:v>
                </c:pt>
                <c:pt idx="2">
                  <c:v>0.13954906396328465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60-4F5F-8108-DC261D43B379}"/>
            </c:ext>
          </c:extLst>
        </c:ser>
        <c:ser>
          <c:idx val="15"/>
          <c:order val="15"/>
          <c:tx>
            <c:strRef>
              <c:f>RECAP_data_traitees!$AA$22:$AB$22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RECAP_data_traitees!$AC$22:$AE$22</c:f>
              <c:numCache>
                <c:formatCode>0.0%</c:formatCode>
                <c:ptCount val="3"/>
                <c:pt idx="0">
                  <c:v>0.18153637853630725</c:v>
                </c:pt>
                <c:pt idx="1">
                  <c:v>0.15229947689625112</c:v>
                </c:pt>
                <c:pt idx="2">
                  <c:v>0.14522485002935853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60-4F5F-8108-DC261D43B379}"/>
            </c:ext>
          </c:extLst>
        </c:ser>
        <c:ser>
          <c:idx val="16"/>
          <c:order val="16"/>
          <c:tx>
            <c:strRef>
              <c:f>RECAP_data_traitees!$AA$23:$AB$23</c:f>
              <c:strCache>
                <c:ptCount val="2"/>
                <c:pt idx="0">
                  <c:v>16 pays</c:v>
                </c:pt>
                <c:pt idx="1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111111111111113"/>
                  <c:y val="4.06504130097965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60-4F5F-8108-DC261D43B379}"/>
                </c:ext>
              </c:extLst>
            </c:dLbl>
            <c:dLbl>
              <c:idx val="2"/>
              <c:layout>
                <c:manualLayout>
                  <c:x val="-7.9365079365079361E-3"/>
                  <c:y val="-8.130082601959392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660-4F5F-8108-DC261D43B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RECAP_data_traitees!$AC$6:$AE$6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RECAP_data_traitees!$AC$23:$AE$23</c:f>
              <c:numCache>
                <c:formatCode>0.0%</c:formatCode>
                <c:ptCount val="3"/>
                <c:pt idx="0">
                  <c:v>9.9696654323871856E-2</c:v>
                </c:pt>
                <c:pt idx="1">
                  <c:v>9.3454312728060082E-2</c:v>
                </c:pt>
                <c:pt idx="2">
                  <c:v>9.2388335878867328E-2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60-4F5F-8108-DC261D43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306992"/>
        <c:axId val="2059306032"/>
      </c:lineChart>
      <c:catAx>
        <c:axId val="20593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032"/>
        <c:crosses val="autoZero"/>
        <c:auto val="1"/>
        <c:lblAlgn val="ctr"/>
        <c:lblOffset val="100"/>
        <c:noMultiLvlLbl val="0"/>
      </c:catAx>
      <c:valAx>
        <c:axId val="20593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87739032620921"/>
          <c:y val="0.69725989009344636"/>
          <c:w val="0.79697550306211729"/>
          <c:h val="0.22495461893721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PIB</a:t>
            </a:r>
            <a:r>
              <a:rPr lang="fr-FR" baseline="0"/>
              <a:t> par habitant (*100)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5956432050703E-2"/>
          <c:y val="9.3432586311134241E-2"/>
          <c:w val="0.88673436220543211"/>
          <c:h val="0.6382999360511336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RECAP_data_traitees!$AE$29:$AF$29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RECAP_data_traitees!$AG$29:$AH$29</c:f>
              <c:numCache>
                <c:formatCode>0.0</c:formatCode>
                <c:ptCount val="2"/>
                <c:pt idx="0">
                  <c:v>3.4763011733042575</c:v>
                </c:pt>
                <c:pt idx="1">
                  <c:v>4.3288454187261936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D-4B26-BF29-3190AC84F8E8}"/>
            </c:ext>
          </c:extLst>
        </c:ser>
        <c:ser>
          <c:idx val="1"/>
          <c:order val="1"/>
          <c:tx>
            <c:strRef>
              <c:f>RECAP_data_traitees!$AE$30:$AF$30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017666916640447"/>
                  <c:y val="-1.511446529702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89D-4B26-BF29-3190AC84F8E8}"/>
                </c:ext>
              </c:extLst>
            </c:dLbl>
            <c:dLbl>
              <c:idx val="1"/>
              <c:layout>
                <c:manualLayout>
                  <c:x val="0"/>
                  <c:y val="-2.7709853044553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89D-4B26-BF29-3190AC84F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RECAP_data_traitees!$AG$30:$AH$30</c:f>
              <c:numCache>
                <c:formatCode>0.0</c:formatCode>
                <c:ptCount val="2"/>
                <c:pt idx="0">
                  <c:v>3.2513680564179102</c:v>
                </c:pt>
                <c:pt idx="1">
                  <c:v>3.7689983231883577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D-4B26-BF29-3190AC84F8E8}"/>
            </c:ext>
          </c:extLst>
        </c:ser>
        <c:ser>
          <c:idx val="2"/>
          <c:order val="2"/>
          <c:tx>
            <c:strRef>
              <c:f>RECAP_data_traitees!$AE$31:$AF$31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RECAP_data_traitees!$AG$31:$AH$31</c:f>
              <c:numCache>
                <c:formatCode>0.0</c:formatCode>
                <c:ptCount val="2"/>
                <c:pt idx="0">
                  <c:v>3.1709554258032999</c:v>
                </c:pt>
                <c:pt idx="1">
                  <c:v>3.2662180697406562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D-4B26-BF29-3190AC84F8E8}"/>
            </c:ext>
          </c:extLst>
        </c:ser>
        <c:ser>
          <c:idx val="3"/>
          <c:order val="3"/>
          <c:tx>
            <c:strRef>
              <c:f>RECAP_data_traitees!$AE$32:$AF$32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RECAP_data_traitees!$AG$32:$AH$32</c:f>
              <c:numCache>
                <c:formatCode>0.0</c:formatCode>
                <c:ptCount val="2"/>
                <c:pt idx="0">
                  <c:v>2.3961726574660966</c:v>
                </c:pt>
                <c:pt idx="1">
                  <c:v>2.6907456997528865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D-4B26-BF29-3190AC84F8E8}"/>
            </c:ext>
          </c:extLst>
        </c:ser>
        <c:ser>
          <c:idx val="4"/>
          <c:order val="4"/>
          <c:tx>
            <c:strRef>
              <c:f>RECAP_data_traitees!$AE$33:$AF$33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RECAP_data_traitees!$AG$33:$AH$33</c:f>
              <c:numCache>
                <c:formatCode>0.0</c:formatCode>
                <c:ptCount val="2"/>
                <c:pt idx="0">
                  <c:v>4.0951618377475496</c:v>
                </c:pt>
                <c:pt idx="1">
                  <c:v>4.9865000674104678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9D-4B26-BF29-3190AC84F8E8}"/>
            </c:ext>
          </c:extLst>
        </c:ser>
        <c:ser>
          <c:idx val="5"/>
          <c:order val="5"/>
          <c:tx>
            <c:strRef>
              <c:f>RECAP_data_traitees!$AE$34:$AF$34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RECAP_data_traitees!$AG$34:$AH$34</c:f>
              <c:numCache>
                <c:formatCode>0.0</c:formatCode>
                <c:ptCount val="2"/>
                <c:pt idx="0">
                  <c:v>3.6084723906988878</c:v>
                </c:pt>
                <c:pt idx="1">
                  <c:v>4.4194457277528931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9D-4B26-BF29-3190AC84F8E8}"/>
            </c:ext>
          </c:extLst>
        </c:ser>
        <c:ser>
          <c:idx val="6"/>
          <c:order val="6"/>
          <c:tx>
            <c:strRef>
              <c:f>RECAP_data_traitees!$AE$35:$AF$35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RECAP_data_traitees!$AG$35:$AH$35</c:f>
              <c:numCache>
                <c:formatCode>0.0</c:formatCode>
                <c:ptCount val="2"/>
                <c:pt idx="0">
                  <c:v>4.3170042502265016</c:v>
                </c:pt>
                <c:pt idx="1">
                  <c:v>8.6416076536811151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9D-4B26-BF29-3190AC84F8E8}"/>
            </c:ext>
          </c:extLst>
        </c:ser>
        <c:ser>
          <c:idx val="7"/>
          <c:order val="7"/>
          <c:tx>
            <c:strRef>
              <c:f>RECAP_data_traitees!$AE$36:$AF$36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RECAP_data_traitees!$AG$36:$AH$36</c:f>
              <c:numCache>
                <c:formatCode>0.0</c:formatCode>
                <c:ptCount val="2"/>
                <c:pt idx="0">
                  <c:v>3.8595220321245822</c:v>
                </c:pt>
                <c:pt idx="1">
                  <c:v>4.5431344924657546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9D-4B26-BF29-3190AC84F8E8}"/>
            </c:ext>
          </c:extLst>
        </c:ser>
        <c:ser>
          <c:idx val="8"/>
          <c:order val="8"/>
          <c:tx>
            <c:strRef>
              <c:f>RECAP_data_traitees!$AE$37:$AF$37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RECAP_data_traitees!$AG$37:$AH$37</c:f>
              <c:numCache>
                <c:formatCode>0.0</c:formatCode>
                <c:ptCount val="2"/>
                <c:pt idx="0">
                  <c:v>3.7635756503386726</c:v>
                </c:pt>
                <c:pt idx="1">
                  <c:v>4.2945696322043361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9D-4B26-BF29-3190AC84F8E8}"/>
            </c:ext>
          </c:extLst>
        </c:ser>
        <c:ser>
          <c:idx val="9"/>
          <c:order val="9"/>
          <c:tx>
            <c:strRef>
              <c:f>RECAP_data_traitees!$AE$38:$AF$38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RECAP_data_traitees!$AG$38:$AH$38</c:f>
              <c:numCache>
                <c:formatCode>0.0</c:formatCode>
                <c:ptCount val="2"/>
                <c:pt idx="0">
                  <c:v>1.8849894012561481</c:v>
                </c:pt>
                <c:pt idx="1">
                  <c:v>2.1867048034562337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9D-4B26-BF29-3190AC84F8E8}"/>
            </c:ext>
          </c:extLst>
        </c:ser>
        <c:ser>
          <c:idx val="10"/>
          <c:order val="10"/>
          <c:tx>
            <c:strRef>
              <c:f>RECAP_data_traitees!$AE$39:$AF$39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RECAP_data_traitees!$AG$39:$AH$39</c:f>
              <c:numCache>
                <c:formatCode>0.0</c:formatCode>
                <c:ptCount val="2"/>
                <c:pt idx="0">
                  <c:v>1.7503863962116384</c:v>
                </c:pt>
                <c:pt idx="1">
                  <c:v>1.8877757986965518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9D-4B26-BF29-3190AC84F8E8}"/>
            </c:ext>
          </c:extLst>
        </c:ser>
        <c:ser>
          <c:idx val="11"/>
          <c:order val="11"/>
          <c:tx>
            <c:strRef>
              <c:f>RECAP_data_traitees!$AE$40:$AF$40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RECAP_data_traitees!$AG$40:$AH$40</c:f>
              <c:numCache>
                <c:formatCode>0.0</c:formatCode>
                <c:ptCount val="2"/>
                <c:pt idx="0">
                  <c:v>0.94166106288585461</c:v>
                </c:pt>
                <c:pt idx="1">
                  <c:v>1.8874313477014033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9D-4B26-BF29-3190AC84F8E8}"/>
            </c:ext>
          </c:extLst>
        </c:ser>
        <c:ser>
          <c:idx val="12"/>
          <c:order val="12"/>
          <c:tx>
            <c:strRef>
              <c:f>RECAP_data_traitees!$AE$41:$AF$41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RECAP_data_traitees!$AG$41:$AH$41</c:f>
              <c:numCache>
                <c:formatCode>0.0</c:formatCode>
                <c:ptCount val="2"/>
                <c:pt idx="0">
                  <c:v>9.3532474460178499</c:v>
                </c:pt>
                <c:pt idx="1">
                  <c:v>10.089171504113676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9D-4B26-BF29-3190AC84F8E8}"/>
            </c:ext>
          </c:extLst>
        </c:ser>
        <c:ser>
          <c:idx val="13"/>
          <c:order val="13"/>
          <c:tx>
            <c:strRef>
              <c:f>RECAP_data_traitees!$AE$42:$AF$42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RECAP_data_traitees!$AG$42:$AH$42</c:f>
              <c:numCache>
                <c:formatCode>0.0</c:formatCode>
                <c:ptCount val="2"/>
                <c:pt idx="0">
                  <c:v>0.75621734924124329</c:v>
                </c:pt>
                <c:pt idx="1">
                  <c:v>1.9109933848212726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9D-4B26-BF29-3190AC84F8E8}"/>
            </c:ext>
          </c:extLst>
        </c:ser>
        <c:ser>
          <c:idx val="14"/>
          <c:order val="14"/>
          <c:tx>
            <c:strRef>
              <c:f>RECAP_data_traitees!$AE$43:$AF$43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RECAP_data_traitees!$AG$43:$AH$43</c:f>
              <c:numCache>
                <c:formatCode>0.0</c:formatCode>
                <c:ptCount val="2"/>
                <c:pt idx="0">
                  <c:v>0.76787136564486869</c:v>
                </c:pt>
                <c:pt idx="1">
                  <c:v>1.6913286576883422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9D-4B26-BF29-3190AC84F8E8}"/>
            </c:ext>
          </c:extLst>
        </c:ser>
        <c:ser>
          <c:idx val="15"/>
          <c:order val="15"/>
          <c:tx>
            <c:strRef>
              <c:f>RECAP_data_traitees!$AE$44:$AF$44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RECAP_data_traitees!$AG$44:$AH$44</c:f>
              <c:numCache>
                <c:formatCode>0.0</c:formatCode>
                <c:ptCount val="2"/>
                <c:pt idx="0">
                  <c:v>1.2057853336716571</c:v>
                </c:pt>
                <c:pt idx="1">
                  <c:v>2.1112580619539894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9D-4B26-BF29-3190AC84F8E8}"/>
            </c:ext>
          </c:extLst>
        </c:ser>
        <c:ser>
          <c:idx val="16"/>
          <c:order val="16"/>
          <c:tx>
            <c:strRef>
              <c:f>RECAP_data_traitees!$AE$45:$AF$45</c:f>
              <c:strCache>
                <c:ptCount val="2"/>
                <c:pt idx="0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35149099765823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89D-4B26-BF29-3190AC84F8E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89D-4B26-BF29-3190AC84F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RECAP_data_traitees!$AG$28:$AH$28</c:f>
              <c:numCache>
                <c:formatCode>General</c:formatCode>
                <c:ptCount val="2"/>
                <c:pt idx="0">
                  <c:v>2002</c:v>
                </c:pt>
                <c:pt idx="1">
                  <c:v>2023</c:v>
                </c:pt>
              </c:numCache>
            </c:numRef>
          </c:cat>
          <c:val>
            <c:numRef>
              <c:f>RECAP_data_traitees!$AG$45:$AH$45</c:f>
              <c:numCache>
                <c:formatCode>0.00</c:formatCode>
                <c:ptCount val="2"/>
                <c:pt idx="0">
                  <c:v>3.0958773914117312</c:v>
                </c:pt>
                <c:pt idx="1">
                  <c:v>3.7004517055919264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9D-4B26-BF29-3190AC84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29072"/>
        <c:axId val="1236830512"/>
      </c:lineChart>
      <c:catAx>
        <c:axId val="12368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6830512"/>
        <c:crosses val="autoZero"/>
        <c:auto val="1"/>
        <c:lblAlgn val="ctr"/>
        <c:lblOffset val="100"/>
        <c:noMultiLvlLbl val="0"/>
      </c:catAx>
      <c:valAx>
        <c:axId val="12368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6829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179431184831445E-2"/>
          <c:y val="0.80212475506036296"/>
          <c:w val="0.85364113763033711"/>
          <c:h val="0.18272710628208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PIB / 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RECAP_data_traitees!$AP$28</c:f>
              <c:strCache>
                <c:ptCount val="1"/>
                <c:pt idx="0">
                  <c:v>Evol PIB/hab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RECAP_data_traitees!$AO$29:$AO$45</c:f>
              <c:strCache>
                <c:ptCount val="17"/>
                <c:pt idx="0">
                  <c:v>GRC</c:v>
                </c:pt>
                <c:pt idx="1">
                  <c:v>ITA</c:v>
                </c:pt>
                <c:pt idx="2">
                  <c:v>PRT</c:v>
                </c:pt>
                <c:pt idx="3">
                  <c:v>FIN</c:v>
                </c:pt>
                <c:pt idx="4">
                  <c:v>DEU</c:v>
                </c:pt>
                <c:pt idx="5">
                  <c:v>16 pays</c:v>
                </c:pt>
                <c:pt idx="6">
                  <c:v>FRA</c:v>
                </c:pt>
                <c:pt idx="7">
                  <c:v>ESP</c:v>
                </c:pt>
                <c:pt idx="8">
                  <c:v>AUT</c:v>
                </c:pt>
                <c:pt idx="9">
                  <c:v>NLD</c:v>
                </c:pt>
                <c:pt idx="10">
                  <c:v>BEL</c:v>
                </c:pt>
                <c:pt idx="11">
                  <c:v>LUX</c:v>
                </c:pt>
                <c:pt idx="12">
                  <c:v>EST</c:v>
                </c:pt>
                <c:pt idx="13">
                  <c:v>LVA</c:v>
                </c:pt>
                <c:pt idx="14">
                  <c:v>SVK</c:v>
                </c:pt>
                <c:pt idx="15">
                  <c:v>LTU</c:v>
                </c:pt>
                <c:pt idx="16">
                  <c:v>IRL</c:v>
                </c:pt>
              </c:strCache>
            </c:strRef>
          </c:cat>
          <c:val>
            <c:numRef>
              <c:f>RECAP_data_traitees!$AP$29:$AP$45</c:f>
              <c:numCache>
                <c:formatCode>0%</c:formatCode>
                <c:ptCount val="17"/>
                <c:pt idx="0">
                  <c:v>7.8490899370713393E-2</c:v>
                </c:pt>
                <c:pt idx="1">
                  <c:v>3.0042252616409245E-2</c:v>
                </c:pt>
                <c:pt idx="2">
                  <c:v>0.16006212130371869</c:v>
                </c:pt>
                <c:pt idx="3">
                  <c:v>0.14108763346310868</c:v>
                </c:pt>
                <c:pt idx="4">
                  <c:v>0.24524464450000016</c:v>
                </c:pt>
                <c:pt idx="5">
                  <c:v>0.19528367494699364</c:v>
                </c:pt>
                <c:pt idx="6">
                  <c:v>0.15920383598180823</c:v>
                </c:pt>
                <c:pt idx="7">
                  <c:v>0.12293481497209587</c:v>
                </c:pt>
                <c:pt idx="8">
                  <c:v>0.17712360614893516</c:v>
                </c:pt>
                <c:pt idx="9">
                  <c:v>0.21765641138939176</c:v>
                </c:pt>
                <c:pt idx="10">
                  <c:v>0.22474145545476551</c:v>
                </c:pt>
                <c:pt idx="11">
                  <c:v>7.8681127848183444E-2</c:v>
                </c:pt>
                <c:pt idx="12">
                  <c:v>0.75094024035367657</c:v>
                </c:pt>
                <c:pt idx="13">
                  <c:v>1.2026197789885571</c:v>
                </c:pt>
                <c:pt idx="14">
                  <c:v>1.0043638014691834</c:v>
                </c:pt>
                <c:pt idx="15">
                  <c:v>1.5270425053573327</c:v>
                </c:pt>
                <c:pt idx="16">
                  <c:v>1.0017602839347941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7-4038-9276-8964510DAD52}"/>
            </c:ext>
          </c:extLst>
        </c:ser>
        <c:ser>
          <c:idx val="1"/>
          <c:order val="1"/>
          <c:tx>
            <c:strRef>
              <c:f>RECAP_data_traitees!$AQ$28</c:f>
              <c:strCache>
                <c:ptCount val="1"/>
                <c:pt idx="0">
                  <c:v>Evol PIB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RECAP_data_traitees!$AO$29:$AO$45</c:f>
              <c:strCache>
                <c:ptCount val="17"/>
                <c:pt idx="0">
                  <c:v>GRC</c:v>
                </c:pt>
                <c:pt idx="1">
                  <c:v>ITA</c:v>
                </c:pt>
                <c:pt idx="2">
                  <c:v>PRT</c:v>
                </c:pt>
                <c:pt idx="3">
                  <c:v>FIN</c:v>
                </c:pt>
                <c:pt idx="4">
                  <c:v>DEU</c:v>
                </c:pt>
                <c:pt idx="5">
                  <c:v>16 pays</c:v>
                </c:pt>
                <c:pt idx="6">
                  <c:v>FRA</c:v>
                </c:pt>
                <c:pt idx="7">
                  <c:v>ESP</c:v>
                </c:pt>
                <c:pt idx="8">
                  <c:v>AUT</c:v>
                </c:pt>
                <c:pt idx="9">
                  <c:v>NLD</c:v>
                </c:pt>
                <c:pt idx="10">
                  <c:v>BEL</c:v>
                </c:pt>
                <c:pt idx="11">
                  <c:v>LUX</c:v>
                </c:pt>
                <c:pt idx="12">
                  <c:v>EST</c:v>
                </c:pt>
                <c:pt idx="13">
                  <c:v>LVA</c:v>
                </c:pt>
                <c:pt idx="14">
                  <c:v>SVK</c:v>
                </c:pt>
                <c:pt idx="15">
                  <c:v>LTU</c:v>
                </c:pt>
                <c:pt idx="16">
                  <c:v>IRL</c:v>
                </c:pt>
              </c:strCache>
            </c:strRef>
          </c:cat>
          <c:val>
            <c:numRef>
              <c:f>RECAP_data_traitees!$AQ$29:$AQ$45</c:f>
              <c:numCache>
                <c:formatCode>0%</c:formatCode>
                <c:ptCount val="17"/>
                <c:pt idx="0">
                  <c:v>2.8094848588654693E-2</c:v>
                </c:pt>
                <c:pt idx="1">
                  <c:v>6.3653182211116682E-2</c:v>
                </c:pt>
                <c:pt idx="2">
                  <c:v>0.19140238728440764</c:v>
                </c:pt>
                <c:pt idx="3">
                  <c:v>0.23309172647572315</c:v>
                </c:pt>
                <c:pt idx="4">
                  <c:v>0.26233453178445859</c:v>
                </c:pt>
                <c:pt idx="5">
                  <c:v>0.2796240576863121</c:v>
                </c:pt>
                <c:pt idx="6">
                  <c:v>0.2893517935825024</c:v>
                </c:pt>
                <c:pt idx="7">
                  <c:v>0.32309454523451248</c:v>
                </c:pt>
                <c:pt idx="8">
                  <c:v>0.33658545892211778</c:v>
                </c:pt>
                <c:pt idx="9">
                  <c:v>0.35679648620280108</c:v>
                </c:pt>
                <c:pt idx="10">
                  <c:v>0.39800986832091872</c:v>
                </c:pt>
                <c:pt idx="11">
                  <c:v>0.63678521080606465</c:v>
                </c:pt>
                <c:pt idx="12">
                  <c:v>0.74204304954304956</c:v>
                </c:pt>
                <c:pt idx="13">
                  <c:v>0.77924176878525386</c:v>
                </c:pt>
                <c:pt idx="14">
                  <c:v>1.020484243383287</c:v>
                </c:pt>
                <c:pt idx="15">
                  <c:v>1.1196908868778246</c:v>
                </c:pt>
                <c:pt idx="16">
                  <c:v>1.7494354718246832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7-4038-9276-8964510D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539360"/>
        <c:axId val="1472540320"/>
      </c:barChart>
      <c:catAx>
        <c:axId val="14725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2540320"/>
        <c:crosses val="autoZero"/>
        <c:auto val="1"/>
        <c:lblAlgn val="ctr"/>
        <c:lblOffset val="100"/>
        <c:noMultiLvlLbl val="0"/>
      </c:catAx>
      <c:valAx>
        <c:axId val="14725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253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12445319335086"/>
          <c:y val="0.89409667541557303"/>
          <c:w val="0.7115288713910761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Variation Dépenses 2002-2023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0762899759097489E-2"/>
                  <c:y val="-3.23912293732623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2F9-49E0-B947-DA9D7CE2AF1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2F9-49E0-B947-DA9D7CE2AF1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2F9-49E0-B947-DA9D7CE2AF1F}"/>
                </c:ext>
              </c:extLst>
            </c:dLbl>
            <c:dLbl>
              <c:idx val="3"/>
              <c:layout>
                <c:manualLayout>
                  <c:x val="-6.4577398554584936E-3"/>
                  <c:y val="-2.15941529155082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2F9-49E0-B947-DA9D7CE2AF1F}"/>
                </c:ext>
              </c:extLst>
            </c:dLbl>
            <c:dLbl>
              <c:idx val="4"/>
              <c:layout>
                <c:manualLayout>
                  <c:x val="-3.659385918093154E-2"/>
                  <c:y val="-3.59902548591803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2F9-49E0-B947-DA9D7CE2AF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2F9-49E0-B947-DA9D7CE2AF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2F9-49E0-B947-DA9D7CE2AF1F}"/>
                </c:ext>
              </c:extLst>
            </c:dLbl>
            <c:dLbl>
              <c:idx val="7"/>
              <c:layout>
                <c:manualLayout>
                  <c:x val="-2.3678379470014478E-2"/>
                  <c:y val="-4.31883058310163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2F9-49E0-B947-DA9D7CE2AF1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2F9-49E0-B947-DA9D7CE2AF1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2F9-49E0-B947-DA9D7CE2AF1F}"/>
                </c:ext>
              </c:extLst>
            </c:dLbl>
            <c:dLbl>
              <c:idx val="10"/>
              <c:layout>
                <c:manualLayout>
                  <c:x val="-7.1035138410043427E-2"/>
                  <c:y val="7.198050971835934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2F9-49E0-B947-DA9D7CE2AF1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2F9-49E0-B947-DA9D7CE2AF1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2F9-49E0-B947-DA9D7CE2AF1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2F9-49E0-B947-DA9D7CE2AF1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2F9-49E0-B947-DA9D7CE2AF1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2F9-49E0-B947-DA9D7CE2AF1F}"/>
                </c:ext>
              </c:extLst>
            </c:dLbl>
            <c:dLbl>
              <c:idx val="16"/>
              <c:layout>
                <c:manualLayout>
                  <c:x val="-8.6103198072779909E-3"/>
                  <c:y val="-6.5981371686061158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2F9-49E0-B947-DA9D7CE2A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RECAP_data_traitees!$AZ$29:$AZ$45</c:f>
              <c:numCache>
                <c:formatCode>0%</c:formatCode>
                <c:ptCount val="17"/>
                <c:pt idx="0">
                  <c:v>0.18535305984547951</c:v>
                </c:pt>
                <c:pt idx="1">
                  <c:v>0.19748449925736494</c:v>
                </c:pt>
                <c:pt idx="2">
                  <c:v>0.24643223021899324</c:v>
                </c:pt>
                <c:pt idx="3">
                  <c:v>0.2268224038292268</c:v>
                </c:pt>
                <c:pt idx="4">
                  <c:v>0.17347893708358303</c:v>
                </c:pt>
                <c:pt idx="5">
                  <c:v>0.24355749411016386</c:v>
                </c:pt>
                <c:pt idx="6">
                  <c:v>-1.5126307430894881E-2</c:v>
                </c:pt>
                <c:pt idx="7">
                  <c:v>0.22598631826617965</c:v>
                </c:pt>
                <c:pt idx="8">
                  <c:v>0.2644405082496481</c:v>
                </c:pt>
                <c:pt idx="9">
                  <c:v>0.16698261156395955</c:v>
                </c:pt>
                <c:pt idx="10">
                  <c:v>0.17643118854530476</c:v>
                </c:pt>
                <c:pt idx="11">
                  <c:v>0.24715944762091974</c:v>
                </c:pt>
                <c:pt idx="12">
                  <c:v>0.30693715734804122</c:v>
                </c:pt>
                <c:pt idx="13">
                  <c:v>0.29456025656431506</c:v>
                </c:pt>
                <c:pt idx="14">
                  <c:v>0.3786722437178201</c:v>
                </c:pt>
                <c:pt idx="15">
                  <c:v>0.40142260167174171</c:v>
                </c:pt>
                <c:pt idx="16">
                  <c:v>0.19801666004209306</c:v>
                </c:pt>
              </c:numCache>
            </c:numRef>
          </c:xVal>
          <c:yVal>
            <c:numRef>
              <c:f>RECAP_data_traitees!$BA$29:$BA$45</c:f>
              <c:numCache>
                <c:formatCode>0%</c:formatCode>
                <c:ptCount val="17"/>
                <c:pt idx="0">
                  <c:v>1.96266113374262E-2</c:v>
                </c:pt>
                <c:pt idx="1">
                  <c:v>9.5989313165802601E-3</c:v>
                </c:pt>
                <c:pt idx="2">
                  <c:v>1.0044886416415648E-2</c:v>
                </c:pt>
                <c:pt idx="3">
                  <c:v>1.7490674273353997E-2</c:v>
                </c:pt>
                <c:pt idx="4">
                  <c:v>2.0698724632546288E-2</c:v>
                </c:pt>
                <c:pt idx="5">
                  <c:v>2.9887704652069455E-2</c:v>
                </c:pt>
                <c:pt idx="6">
                  <c:v>-1.5726023124321559E-3</c:v>
                </c:pt>
                <c:pt idx="7">
                  <c:v>1.830980407224142E-2</c:v>
                </c:pt>
                <c:pt idx="8">
                  <c:v>2.5146719676005437E-2</c:v>
                </c:pt>
                <c:pt idx="9">
                  <c:v>2.2995936183739935E-3</c:v>
                </c:pt>
                <c:pt idx="10">
                  <c:v>1.194427858349266E-2</c:v>
                </c:pt>
                <c:pt idx="11">
                  <c:v>3.4486883959981889E-2</c:v>
                </c:pt>
                <c:pt idx="12">
                  <c:v>3.1901067339435804E-2</c:v>
                </c:pt>
                <c:pt idx="13">
                  <c:v>3.3499861143317475E-2</c:v>
                </c:pt>
                <c:pt idx="14">
                  <c:v>4.9045948013298424E-2</c:v>
                </c:pt>
                <c:pt idx="15">
                  <c:v>5.2169075852267759E-2</c:v>
                </c:pt>
                <c:pt idx="16">
                  <c:v>1.5633352003579098E-2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9-49E0-B947-DA9D7CE2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Rangs de Dépenses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33D-4965-9D31-EAB02AF9BFC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33D-4965-9D31-EAB02AF9BF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33D-4965-9D31-EAB02AF9BF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33D-4965-9D31-EAB02AF9BF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33D-4965-9D31-EAB02AF9BFC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33D-4965-9D31-EAB02AF9BFC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33D-4965-9D31-EAB02AF9BFC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33D-4965-9D31-EAB02AF9BF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33D-4965-9D31-EAB02AF9BFC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33D-4965-9D31-EAB02AF9BFC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33D-4965-9D31-EAB02AF9BFC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33D-4965-9D31-EAB02AF9BFC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33D-4965-9D31-EAB02AF9BFC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33D-4965-9D31-EAB02AF9BFC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33D-4965-9D31-EAB02AF9BFC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33D-4965-9D31-EAB02AF9B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RECAP_data_traitees!$BC$29:$BC$44</c:f>
              <c:numCache>
                <c:formatCode>0</c:formatCode>
                <c:ptCount val="16"/>
                <c:pt idx="0">
                  <c:v>9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6</c:v>
                </c:pt>
                <c:pt idx="6">
                  <c:v>16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xVal>
          <c:yVal>
            <c:numRef>
              <c:f>RECAP_data_traitees!$BD$29:$BD$44</c:f>
              <c:numCache>
                <c:formatCode>0</c:formatCode>
                <c:ptCount val="16"/>
                <c:pt idx="0">
                  <c:v>12</c:v>
                </c:pt>
                <c:pt idx="1">
                  <c:v>11</c:v>
                </c:pt>
                <c:pt idx="2">
                  <c:v>7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16</c:v>
                </c:pt>
                <c:pt idx="7">
                  <c:v>10</c:v>
                </c:pt>
                <c:pt idx="8">
                  <c:v>5</c:v>
                </c:pt>
                <c:pt idx="9">
                  <c:v>15</c:v>
                </c:pt>
                <c:pt idx="10">
                  <c:v>13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33D-4965-9D31-EAB02AF9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le - dépensier                           </a:t>
                </a:r>
                <a:r>
                  <a:rPr lang="en-US" sz="1000"/>
                  <a:t>RANG</a:t>
                </a:r>
                <a:r>
                  <a:rPr lang="en-US" sz="1000" baseline="0"/>
                  <a:t> </a:t>
                </a:r>
                <a:r>
                  <a:rPr lang="en-US" sz="1000"/>
                  <a:t>DEPENSES  TOTALES                                            le - dépensier relativement</a:t>
                </a:r>
              </a:p>
            </c:rich>
          </c:tx>
          <c:layout>
            <c:manualLayout>
              <c:xMode val="edge"/>
              <c:yMode val="edge"/>
              <c:x val="0.11321807821390782"/>
              <c:y val="0.86176143108588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Niveaux de Dépenses (part de PIB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068059662736643E-2"/>
                  <c:y val="-2.8701059538031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4D1-43E0-9979-D53923C90DAD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4D1-43E0-9979-D53923C90D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4D1-43E0-9979-D53923C90D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4D1-43E0-9979-D53923C90D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4D1-43E0-9979-D53923C90D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4D1-43E0-9979-D53923C90DA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4D1-43E0-9979-D53923C90DAD}"/>
                </c:ext>
              </c:extLst>
            </c:dLbl>
            <c:dLbl>
              <c:idx val="7"/>
              <c:layout>
                <c:manualLayout>
                  <c:x val="-1.2915479710916987E-2"/>
                  <c:y val="-2.5113427095777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4D1-43E0-9979-D53923C90DA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4D1-43E0-9979-D53923C90DA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4D1-43E0-9979-D53923C90DA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4D1-43E0-9979-D53923C90DAD}"/>
                </c:ext>
              </c:extLst>
            </c:dLbl>
            <c:dLbl>
              <c:idx val="11"/>
              <c:layout>
                <c:manualLayout>
                  <c:x val="-1.9373219566375482E-2"/>
                  <c:y val="-2.8701059538031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4D1-43E0-9979-D53923C90DAD}"/>
                </c:ext>
              </c:extLst>
            </c:dLbl>
            <c:dLbl>
              <c:idx val="12"/>
              <c:layout>
                <c:manualLayout>
                  <c:x val="-2.7983539373653471E-2"/>
                  <c:y val="-2.51134270957776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LUX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579065871827929E-2"/>
                      <c:h val="5.37608133925471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74D1-43E0-9979-D53923C90DA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4D1-43E0-9979-D53923C90DA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4D1-43E0-9979-D53923C90DA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4D1-43E0-9979-D53923C90DAD}"/>
                </c:ext>
              </c:extLst>
            </c:dLbl>
            <c:dLbl>
              <c:idx val="16"/>
              <c:layout>
                <c:manualLayout>
                  <c:x val="-1.7220639614555982E-2"/>
                  <c:y val="1.43505297690157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4D1-43E0-9979-D53923C90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RECAP_data_traitees!$BF$29:$BF$45</c:f>
              <c:numCache>
                <c:formatCode>0%</c:formatCode>
                <c:ptCount val="17"/>
                <c:pt idx="0">
                  <c:v>0.55941404563283381</c:v>
                </c:pt>
                <c:pt idx="1">
                  <c:v>0.62240290601618631</c:v>
                </c:pt>
                <c:pt idx="2">
                  <c:v>0.59456706568572348</c:v>
                </c:pt>
                <c:pt idx="3">
                  <c:v>0.51851402988468676</c:v>
                </c:pt>
                <c:pt idx="4">
                  <c:v>0.51401526535633935</c:v>
                </c:pt>
                <c:pt idx="5">
                  <c:v>0.60928661942091078</c:v>
                </c:pt>
                <c:pt idx="6">
                  <c:v>0.24929859527203985</c:v>
                </c:pt>
                <c:pt idx="7">
                  <c:v>0.59849852844723328</c:v>
                </c:pt>
                <c:pt idx="8">
                  <c:v>0.6319548050988949</c:v>
                </c:pt>
                <c:pt idx="9">
                  <c:v>0.48444748867189563</c:v>
                </c:pt>
                <c:pt idx="10">
                  <c:v>0.56872263541268775</c:v>
                </c:pt>
                <c:pt idx="11">
                  <c:v>0.58210732043077318</c:v>
                </c:pt>
                <c:pt idx="12">
                  <c:v>0.55722153819576092</c:v>
                </c:pt>
                <c:pt idx="13">
                  <c:v>0.49977151881463738</c:v>
                </c:pt>
                <c:pt idx="14">
                  <c:v>0.54455364297077313</c:v>
                </c:pt>
                <c:pt idx="15">
                  <c:v>0.57016959541873546</c:v>
                </c:pt>
                <c:pt idx="16">
                  <c:v>0.56213293576625933</c:v>
                </c:pt>
              </c:numCache>
            </c:numRef>
          </c:xVal>
          <c:yVal>
            <c:numRef>
              <c:f>RECAP_data_traitees!$BG$29:$BG$45</c:f>
              <c:numCache>
                <c:formatCode>0.0%</c:formatCode>
                <c:ptCount val="17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3.0539361663733777E-2</c:v>
                </c:pt>
                <c:pt idx="7">
                  <c:v>5.5895854123762828E-2</c:v>
                </c:pt>
                <c:pt idx="8">
                  <c:v>7.1435342831638826E-2</c:v>
                </c:pt>
                <c:pt idx="9">
                  <c:v>4.9723147760054105E-2</c:v>
                </c:pt>
                <c:pt idx="10">
                  <c:v>4.5456218240411093E-2</c:v>
                </c:pt>
                <c:pt idx="11">
                  <c:v>5.9958081972228641E-2</c:v>
                </c:pt>
                <c:pt idx="12">
                  <c:v>5.954070510521238E-2</c:v>
                </c:pt>
                <c:pt idx="13">
                  <c:v>6.8814510602722853E-2</c:v>
                </c:pt>
                <c:pt idx="14">
                  <c:v>7.5991951154368076E-2</c:v>
                </c:pt>
                <c:pt idx="15">
                  <c:v>8.280279398598589E-2</c:v>
                </c:pt>
                <c:pt idx="16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4D1-43E0-9979-D53923C90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</a:t>
                </a:r>
                <a:r>
                  <a:rPr lang="en-US" baseline="0"/>
                  <a:t> </a:t>
                </a: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Niveaux de Dépenses (part de PIB</a:t>
            </a:r>
            <a:r>
              <a:rPr lang="fr-FR" sz="1400" b="0" i="0" u="none" strike="noStrike" baseline="0">
                <a:effectLst/>
              </a:rPr>
              <a:t>)</a:t>
            </a:r>
          </a:p>
          <a:p>
            <a:pPr>
              <a:defRPr/>
            </a:pPr>
            <a:r>
              <a:rPr lang="fr-FR" sz="1400" b="0" i="0" u="none" strike="noStrike" baseline="0">
                <a:effectLst/>
              </a:rPr>
              <a:t>hors IRL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103198072780707E-3"/>
                  <c:y val="-1.793816221126980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360-43E3-A2C6-97F82EB68AE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360-43E3-A2C6-97F82EB68A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360-43E3-A2C6-97F82EB68A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360-43E3-A2C6-97F82EB68A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360-43E3-A2C6-97F82EB68A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360-43E3-A2C6-97F82EB68A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360-43E3-A2C6-97F82EB68A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360-43E3-A2C6-97F82EB68A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360-43E3-A2C6-97F82EB68A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360-43E3-A2C6-97F82EB68AE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360-43E3-A2C6-97F82EB68AE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360-43E3-A2C6-97F82EB68AE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360-43E3-A2C6-97F82EB68AE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360-43E3-A2C6-97F82EB68AE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360-43E3-A2C6-97F82EB68A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(RECAP_data_traitees!$BF$29:$BF$34,RECAP_data_traitees!$BF$36:$BF$45)</c:f>
              <c:numCache>
                <c:formatCode>0%</c:formatCode>
                <c:ptCount val="16"/>
                <c:pt idx="0">
                  <c:v>0.55941404563283381</c:v>
                </c:pt>
                <c:pt idx="1">
                  <c:v>0.62240290601618631</c:v>
                </c:pt>
                <c:pt idx="2">
                  <c:v>0.59456706568572348</c:v>
                </c:pt>
                <c:pt idx="3">
                  <c:v>0.51851402988468676</c:v>
                </c:pt>
                <c:pt idx="4">
                  <c:v>0.51401526535633935</c:v>
                </c:pt>
                <c:pt idx="5">
                  <c:v>0.60928661942091078</c:v>
                </c:pt>
                <c:pt idx="6">
                  <c:v>0.59849852844723328</c:v>
                </c:pt>
                <c:pt idx="7">
                  <c:v>0.6319548050988949</c:v>
                </c:pt>
                <c:pt idx="8">
                  <c:v>0.48444748867189563</c:v>
                </c:pt>
                <c:pt idx="9">
                  <c:v>0.56872263541268775</c:v>
                </c:pt>
                <c:pt idx="10">
                  <c:v>0.58210732043077318</c:v>
                </c:pt>
                <c:pt idx="11">
                  <c:v>0.55722153819576092</c:v>
                </c:pt>
                <c:pt idx="12">
                  <c:v>0.49977151881463738</c:v>
                </c:pt>
                <c:pt idx="13">
                  <c:v>0.54455364297077313</c:v>
                </c:pt>
                <c:pt idx="14">
                  <c:v>0.57016959541873546</c:v>
                </c:pt>
                <c:pt idx="15">
                  <c:v>0.56213293576625933</c:v>
                </c:pt>
              </c:numCache>
            </c:numRef>
          </c:xVal>
          <c:yVal>
            <c:numRef>
              <c:f>(RECAP_data_traitees!$BG$29:$BG$34,RECAP_data_traitees!$BG$36:$BG$45)</c:f>
              <c:numCache>
                <c:formatCode>0.0%</c:formatCode>
                <c:ptCount val="16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5.5895854123762828E-2</c:v>
                </c:pt>
                <c:pt idx="7">
                  <c:v>7.1435342831638826E-2</c:v>
                </c:pt>
                <c:pt idx="8">
                  <c:v>4.9723147760054105E-2</c:v>
                </c:pt>
                <c:pt idx="9">
                  <c:v>4.5456218240411093E-2</c:v>
                </c:pt>
                <c:pt idx="10">
                  <c:v>5.9958081972228641E-2</c:v>
                </c:pt>
                <c:pt idx="11">
                  <c:v>5.954070510521238E-2</c:v>
                </c:pt>
                <c:pt idx="12">
                  <c:v>6.8814510602722853E-2</c:v>
                </c:pt>
                <c:pt idx="13">
                  <c:v>7.5991951154368076E-2</c:v>
                </c:pt>
                <c:pt idx="14">
                  <c:v>8.280279398598589E-2</c:v>
                </c:pt>
                <c:pt idx="15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360-43E3-A2C6-97F82EB68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</a:t>
                </a:r>
                <a:r>
                  <a:rPr lang="en-US" baseline="0"/>
                  <a:t> </a:t>
                </a:r>
                <a:r>
                  <a:rPr lang="en-US"/>
                  <a:t>DEPENSES 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  <c:majorUnit val="5.000000000000001E-2"/>
      </c:valAx>
      <c:valAx>
        <c:axId val="150721163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RANG DEP. ENSEIGNEMENT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Evolution comparée Population / Jeunes (2002-2023 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B13-484D-86BC-BB72BE6DD73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rgbClr val="FF0000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B13-484D-86BC-BB72BE6DD736}"/>
                </c:ext>
              </c:extLst>
            </c:dLbl>
            <c:dLbl>
              <c:idx val="2"/>
              <c:layout>
                <c:manualLayout>
                  <c:x val="-5.6457566762842658E-2"/>
                  <c:y val="-9.239129775823792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B13-484D-86BC-BB72BE6DD7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B13-484D-86BC-BB72BE6DD7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B13-484D-86BC-BB72BE6DD7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B13-484D-86BC-BB72BE6DD7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B13-484D-86BC-BB72BE6DD7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B13-484D-86BC-BB72BE6DD736}"/>
                </c:ext>
              </c:extLst>
            </c:dLbl>
            <c:dLbl>
              <c:idx val="8"/>
              <c:layout>
                <c:manualLayout>
                  <c:x val="-3.1365314868245918E-2"/>
                  <c:y val="-2.46376794021968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B13-484D-86BC-BB72BE6DD736}"/>
                </c:ext>
              </c:extLst>
            </c:dLbl>
            <c:dLbl>
              <c:idx val="9"/>
              <c:layout>
                <c:manualLayout>
                  <c:x val="-5.4366545771626335E-2"/>
                  <c:y val="3.079709925274484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B13-484D-86BC-BB72BE6DD7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B13-484D-86BC-BB72BE6DD736}"/>
                </c:ext>
              </c:extLst>
            </c:dLbl>
            <c:dLbl>
              <c:idx val="11"/>
              <c:layout>
                <c:manualLayout>
                  <c:x val="-4.1820419824329423E-3"/>
                  <c:y val="-2.46376794021967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B13-484D-86BC-BB72BE6DD7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B13-484D-86BC-BB72BE6DD7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B13-484D-86BC-BB72BE6DD7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B13-484D-86BC-BB72BE6DD7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B13-484D-86BC-BB72BE6DD736}"/>
                </c:ext>
              </c:extLst>
            </c:dLbl>
            <c:dLbl>
              <c:idx val="16"/>
              <c:layout>
                <c:manualLayout>
                  <c:x val="-1.6728167929731159E-2"/>
                  <c:y val="1.23188397010982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B13-484D-86BC-BB72BE6D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RECAP_data_traitees!$AK$75:$AK$91</c:f>
              <c:numCache>
                <c:formatCode>0.0%</c:formatCode>
                <c:ptCount val="17"/>
                <c:pt idx="0" formatCode="0%">
                  <c:v>-7.096330338975769E-2</c:v>
                </c:pt>
                <c:pt idx="1">
                  <c:v>1.7791701537471763E-3</c:v>
                </c:pt>
                <c:pt idx="2" formatCode="0%">
                  <c:v>-0.10470583828820422</c:v>
                </c:pt>
                <c:pt idx="3" formatCode="0%">
                  <c:v>8.0742990038265156E-2</c:v>
                </c:pt>
                <c:pt idx="4" formatCode="0%">
                  <c:v>-9.4356653919838482E-2</c:v>
                </c:pt>
                <c:pt idx="5" formatCode="0%">
                  <c:v>6.6483097934597085E-2</c:v>
                </c:pt>
                <c:pt idx="6" formatCode="0%">
                  <c:v>-0.18947597041142095</c:v>
                </c:pt>
                <c:pt idx="7" formatCode="0%">
                  <c:v>-0.19146741318095406</c:v>
                </c:pt>
                <c:pt idx="8" formatCode="0%">
                  <c:v>-2.1823622665715608E-2</c:v>
                </c:pt>
                <c:pt idx="9" formatCode="0%">
                  <c:v>-0.1000694270365755</c:v>
                </c:pt>
                <c:pt idx="10" formatCode="0%">
                  <c:v>-0.121876811535943</c:v>
                </c:pt>
                <c:pt idx="11" formatCode="0%">
                  <c:v>0.22262789236911842</c:v>
                </c:pt>
                <c:pt idx="12" formatCode="0%">
                  <c:v>-0.3394655280475416</c:v>
                </c:pt>
                <c:pt idx="13" formatCode="0%">
                  <c:v>-0.22415745905695428</c:v>
                </c:pt>
                <c:pt idx="14" formatCode="0%">
                  <c:v>-3.2649686524251577E-2</c:v>
                </c:pt>
                <c:pt idx="15" formatCode="0%">
                  <c:v>0.25031065843137579</c:v>
                </c:pt>
                <c:pt idx="16">
                  <c:v>-4.6041829286334365E-2</c:v>
                </c:pt>
              </c:numCache>
            </c:numRef>
          </c:xVal>
          <c:yVal>
            <c:numRef>
              <c:f>RECAP_data_traitees!$AL$75:$AL$91</c:f>
              <c:numCache>
                <c:formatCode>0.0%</c:formatCode>
                <c:ptCount val="17"/>
                <c:pt idx="0" formatCode="0%">
                  <c:v>9.6836294487765429E-3</c:v>
                </c:pt>
                <c:pt idx="1">
                  <c:v>0.10935552649926028</c:v>
                </c:pt>
                <c:pt idx="2" formatCode="0%">
                  <c:v>3.3182691773278039E-2</c:v>
                </c:pt>
                <c:pt idx="3" formatCode="0%">
                  <c:v>0.16649961181473705</c:v>
                </c:pt>
                <c:pt idx="4" formatCode="0%">
                  <c:v>0.1070164378164955</c:v>
                </c:pt>
                <c:pt idx="5" formatCode="0%">
                  <c:v>0.13528006870557463</c:v>
                </c:pt>
                <c:pt idx="6" formatCode="0%">
                  <c:v>0.3483120481629367</c:v>
                </c:pt>
                <c:pt idx="7" formatCode="0%">
                  <c:v>0.12938121543132342</c:v>
                </c:pt>
                <c:pt idx="8" formatCode="0%">
                  <c:v>7.3703639466076831E-2</c:v>
                </c:pt>
                <c:pt idx="9" formatCode="0%">
                  <c:v>1.5215797949082788E-2</c:v>
                </c:pt>
                <c:pt idx="10" formatCode="0%">
                  <c:v>-4.537360133743995E-2</c:v>
                </c:pt>
                <c:pt idx="11" formatCode="0%">
                  <c:v>8.9109875438968533E-3</c:v>
                </c:pt>
                <c:pt idx="12" formatCode="0%">
                  <c:v>0.49367724120618783</c:v>
                </c:pt>
                <c:pt idx="13" formatCode="0%">
                  <c:v>-0.16598050517169716</c:v>
                </c:pt>
                <c:pt idx="14" formatCode="0%">
                  <c:v>-0.18460411674262045</c:v>
                </c:pt>
                <c:pt idx="15" formatCode="0%">
                  <c:v>-6.5712110776815491E-3</c:v>
                </c:pt>
                <c:pt idx="16">
                  <c:v>6.6043331681137962E-2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B13-484D-86BC-BB72BE6D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EVOLUTION</a:t>
                </a:r>
                <a:r>
                  <a:rPr lang="en-US" baseline="0"/>
                  <a:t> </a:t>
                </a:r>
                <a:r>
                  <a:rPr lang="en-US"/>
                  <a:t>JEUNES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EVOLUTION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Evolution comparée Dépenses enseignement / PIB / Part Jeunes (2023</a:t>
            </a:r>
            <a:r>
              <a:rPr lang="fr-FR" sz="1400" b="0" i="0" u="none" strike="noStrike" baseline="0">
                <a:effectLst/>
              </a:rPr>
              <a:t>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0639608745275443E-2"/>
                  <c:y val="-1.23188397010983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2EF-4D17-AD1F-1248348681F2}"/>
                </c:ext>
              </c:extLst>
            </c:dLbl>
            <c:dLbl>
              <c:idx val="1"/>
              <c:layout>
                <c:manualLayout>
                  <c:x val="-6.2730629736491841E-3"/>
                  <c:y val="-6.159419850549194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2"/>
                        </a:solidFill>
                      </a:rPr>
                      <a:t>FRA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2EF-4D17-AD1F-1248348681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2EF-4D17-AD1F-1248348681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ESP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2EF-4D17-AD1F-1248348681F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NLD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2EF-4D17-AD1F-1248348681F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BEL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2EF-4D17-AD1F-1248348681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IRL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2EF-4D17-AD1F-1248348681F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AUT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2EF-4D17-AD1F-1248348681F2}"/>
                </c:ext>
              </c:extLst>
            </c:dLbl>
            <c:dLbl>
              <c:idx val="8"/>
              <c:layout>
                <c:manualLayout>
                  <c:x val="-5.2692365923520133E-2"/>
                  <c:y val="-9.23914411457758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2EF-4D17-AD1F-1248348681F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PRT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2EF-4D17-AD1F-1248348681F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GRC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2EF-4D17-AD1F-1248348681F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SVK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2EF-4D17-AD1F-1248348681F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LUX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2EF-4D17-AD1F-1248348681F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LTU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2EF-4D17-AD1F-1248348681F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LVA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2EF-4D17-AD1F-1248348681F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EST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2EF-4D17-AD1F-1248348681F2}"/>
                </c:ext>
              </c:extLst>
            </c:dLbl>
            <c:dLbl>
              <c:idx val="16"/>
              <c:layout>
                <c:manualLayout>
                  <c:x val="-8.3640839648655794E-3"/>
                  <c:y val="-3.079709925274597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>
                        <a:solidFill>
                          <a:schemeClr val="accent5"/>
                        </a:solidFill>
                      </a:rPr>
                      <a:t>16 pays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2EF-4D17-AD1F-1248348681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RECAP_data_traitees!$AH$56:$AH$72</c:f>
              <c:numCache>
                <c:formatCode>0%</c:formatCode>
                <c:ptCount val="17"/>
                <c:pt idx="0">
                  <c:v>0.13961999999999999</c:v>
                </c:pt>
                <c:pt idx="1">
                  <c:v>0.17088</c:v>
                </c:pt>
                <c:pt idx="2">
                  <c:v>0.12317</c:v>
                </c:pt>
                <c:pt idx="3">
                  <c:v>0.13409000000000001</c:v>
                </c:pt>
                <c:pt idx="4">
                  <c:v>0.15218999999999999</c:v>
                </c:pt>
                <c:pt idx="5">
                  <c:v>0.16400999999999999</c:v>
                </c:pt>
                <c:pt idx="6">
                  <c:v>0.12881000000000001</c:v>
                </c:pt>
                <c:pt idx="7">
                  <c:v>0.13216</c:v>
                </c:pt>
                <c:pt idx="8">
                  <c:v>0.14394000000000001</c:v>
                </c:pt>
                <c:pt idx="9">
                  <c:v>0.14977000000000001</c:v>
                </c:pt>
                <c:pt idx="10">
                  <c:v>0.16039999999999999</c:v>
                </c:pt>
                <c:pt idx="11">
                  <c:v>0.19153999999999999</c:v>
                </c:pt>
                <c:pt idx="12">
                  <c:v>0.14731</c:v>
                </c:pt>
                <c:pt idx="13">
                  <c:v>0.15594</c:v>
                </c:pt>
                <c:pt idx="14">
                  <c:v>0.16210000000000002</c:v>
                </c:pt>
                <c:pt idx="15">
                  <c:v>0.15798000000000001</c:v>
                </c:pt>
                <c:pt idx="16">
                  <c:v>0.1448773721920863</c:v>
                </c:pt>
              </c:numCache>
            </c:numRef>
          </c:xVal>
          <c:yVal>
            <c:numRef>
              <c:f>RECAP_data_traitees!$AI$56:$AI$72</c:f>
              <c:numCache>
                <c:formatCode>0.0%</c:formatCode>
                <c:ptCount val="17"/>
                <c:pt idx="0">
                  <c:v>5.1743941386374455E-2</c:v>
                </c:pt>
                <c:pt idx="1">
                  <c:v>5.4811823123075261E-2</c:v>
                </c:pt>
                <c:pt idx="2">
                  <c:v>4.3397335625682806E-2</c:v>
                </c:pt>
                <c:pt idx="3">
                  <c:v>4.8002097716036737E-2</c:v>
                </c:pt>
                <c:pt idx="4">
                  <c:v>5.8274834210832717E-2</c:v>
                </c:pt>
                <c:pt idx="5">
                  <c:v>7.23185934035981E-2</c:v>
                </c:pt>
                <c:pt idx="6">
                  <c:v>3.0539361663733777E-2</c:v>
                </c:pt>
                <c:pt idx="7">
                  <c:v>5.5895854123762828E-2</c:v>
                </c:pt>
                <c:pt idx="8">
                  <c:v>7.1435342831638826E-2</c:v>
                </c:pt>
                <c:pt idx="9">
                  <c:v>4.9723147760054105E-2</c:v>
                </c:pt>
                <c:pt idx="10">
                  <c:v>4.5456218240411093E-2</c:v>
                </c:pt>
                <c:pt idx="11">
                  <c:v>5.9958081972228641E-2</c:v>
                </c:pt>
                <c:pt idx="12">
                  <c:v>5.954070510521238E-2</c:v>
                </c:pt>
                <c:pt idx="13">
                  <c:v>6.8814510602722853E-2</c:v>
                </c:pt>
                <c:pt idx="14">
                  <c:v>7.5991951154368076E-2</c:v>
                </c:pt>
                <c:pt idx="15">
                  <c:v>8.280279398598589E-2</c:v>
                </c:pt>
                <c:pt idx="16">
                  <c:v>5.193452647814692E-2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2EF-4D17-AD1F-12483486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13552"/>
        <c:axId val="1507211632"/>
      </c:scatterChart>
      <c:valAx>
        <c:axId val="1507213552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PART DE J</a:t>
                </a:r>
                <a:r>
                  <a:rPr lang="en-US"/>
                  <a:t>EUNES</a:t>
                </a:r>
              </a:p>
            </c:rich>
          </c:tx>
          <c:layout>
            <c:manualLayout>
              <c:xMode val="edge"/>
              <c:yMode val="edge"/>
              <c:x val="0.44836396541879364"/>
              <c:y val="0.93469462978612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1632"/>
        <c:crosses val="autoZero"/>
        <c:crossBetween val="midCat"/>
      </c:valAx>
      <c:valAx>
        <c:axId val="150721163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DEPENSES ENSE / PIB</a:t>
                </a:r>
              </a:p>
            </c:rich>
          </c:tx>
          <c:layout>
            <c:manualLayout>
              <c:xMode val="edge"/>
              <c:yMode val="edge"/>
              <c:x val="1.8819188920947551E-2"/>
              <c:y val="0.32116379085617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721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Dépenses enseignement par pays (% du PIB)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65048118985126"/>
          <c:y val="0.10555672954599288"/>
          <c:w val="0.86479396325459312"/>
          <c:h val="0.83932540159487257"/>
        </c:manualLayout>
      </c:layout>
      <c:lineChart>
        <c:grouping val="standard"/>
        <c:varyColors val="0"/>
        <c:ser>
          <c:idx val="0"/>
          <c:order val="0"/>
          <c:tx>
            <c:strRef>
              <c:f>RECAP_data_traitees!$AT$7:$AU$7</c:f>
              <c:strCache>
                <c:ptCount val="2"/>
                <c:pt idx="0">
                  <c:v>DEU</c:v>
                </c:pt>
                <c:pt idx="1">
                  <c:v>Allemagne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RECAP_data_traitees!$AV$7:$AX$7</c:f>
              <c:numCache>
                <c:formatCode>0.0%</c:formatCode>
                <c:ptCount val="3"/>
                <c:pt idx="0">
                  <c:v>3.2117330048948255E-2</c:v>
                </c:pt>
                <c:pt idx="1">
                  <c:v>3.7507038897439997E-2</c:v>
                </c:pt>
                <c:pt idx="2">
                  <c:v>5.1743941386374455E-2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A7-4443-9FEE-F30247296669}"/>
            </c:ext>
          </c:extLst>
        </c:ser>
        <c:ser>
          <c:idx val="1"/>
          <c:order val="1"/>
          <c:tx>
            <c:strRef>
              <c:f>RECAP_data_traitees!$AT$8:$AU$8</c:f>
              <c:strCache>
                <c:ptCount val="2"/>
                <c:pt idx="0">
                  <c:v>FRA</c:v>
                </c:pt>
                <c:pt idx="1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4153023127541022E-2"/>
                  <c:y val="-1.8961574593042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A7-4443-9FEE-F302472966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RECAP_data_traitees!$AV$8:$AX$8</c:f>
              <c:numCache>
                <c:formatCode>0.0%</c:formatCode>
                <c:ptCount val="3"/>
                <c:pt idx="0">
                  <c:v>4.5212891806495001E-2</c:v>
                </c:pt>
                <c:pt idx="1">
                  <c:v>4.9022207955733428E-2</c:v>
                </c:pt>
                <c:pt idx="2">
                  <c:v>5.4811823123075261E-2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A7-4443-9FEE-F30247296669}"/>
            </c:ext>
          </c:extLst>
        </c:ser>
        <c:ser>
          <c:idx val="2"/>
          <c:order val="2"/>
          <c:tx>
            <c:strRef>
              <c:f>RECAP_data_traitees!$AT$9:$AU$9</c:f>
              <c:strCache>
                <c:ptCount val="2"/>
                <c:pt idx="0">
                  <c:v>ITA</c:v>
                </c:pt>
                <c:pt idx="1">
                  <c:v>Italie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RECAP_data_traitees!$AV$9:$AX$9</c:f>
              <c:numCache>
                <c:formatCode>0.0%</c:formatCode>
                <c:ptCount val="3"/>
                <c:pt idx="0">
                  <c:v>3.3352449209267158E-2</c:v>
                </c:pt>
                <c:pt idx="1">
                  <c:v>3.8310691365093519E-2</c:v>
                </c:pt>
                <c:pt idx="2">
                  <c:v>4.3397335625682806E-2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A7-4443-9FEE-F30247296669}"/>
            </c:ext>
          </c:extLst>
        </c:ser>
        <c:ser>
          <c:idx val="3"/>
          <c:order val="3"/>
          <c:tx>
            <c:strRef>
              <c:f>RECAP_data_traitees!$AT$10:$AU$10</c:f>
              <c:strCache>
                <c:ptCount val="2"/>
                <c:pt idx="0">
                  <c:v>ESP</c:v>
                </c:pt>
                <c:pt idx="1">
                  <c:v>Espagne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RECAP_data_traitees!$AV$10:$AX$10</c:f>
              <c:numCache>
                <c:formatCode>0.0%</c:formatCode>
                <c:ptCount val="3"/>
                <c:pt idx="0">
                  <c:v>3.051142344268274E-2</c:v>
                </c:pt>
                <c:pt idx="1">
                  <c:v>3.8801125754221878E-2</c:v>
                </c:pt>
                <c:pt idx="2">
                  <c:v>4.8002097716036737E-2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A7-4443-9FEE-F30247296669}"/>
            </c:ext>
          </c:extLst>
        </c:ser>
        <c:ser>
          <c:idx val="4"/>
          <c:order val="4"/>
          <c:tx>
            <c:strRef>
              <c:f>RECAP_data_traitees!$AT$11:$AU$11</c:f>
              <c:strCache>
                <c:ptCount val="2"/>
                <c:pt idx="0">
                  <c:v>NLD</c:v>
                </c:pt>
                <c:pt idx="1">
                  <c:v>Pays-Bas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RECAP_data_traitees!$AV$11:$AX$11</c:f>
              <c:numCache>
                <c:formatCode>0.0%</c:formatCode>
                <c:ptCount val="3"/>
                <c:pt idx="0">
                  <c:v>3.7576109578286429E-2</c:v>
                </c:pt>
                <c:pt idx="1">
                  <c:v>4.7823254376899139E-2</c:v>
                </c:pt>
                <c:pt idx="2">
                  <c:v>5.8274834210832717E-2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A7-4443-9FEE-F30247296669}"/>
            </c:ext>
          </c:extLst>
        </c:ser>
        <c:ser>
          <c:idx val="5"/>
          <c:order val="5"/>
          <c:tx>
            <c:strRef>
              <c:f>RECAP_data_traitees!$AT$12:$AU$12</c:f>
              <c:strCache>
                <c:ptCount val="2"/>
                <c:pt idx="0">
                  <c:v>BEL</c:v>
                </c:pt>
                <c:pt idx="1">
                  <c:v>Belgique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RECAP_data_traitees!$AV$12:$AX$12</c:f>
              <c:numCache>
                <c:formatCode>0.0%</c:formatCode>
                <c:ptCount val="3"/>
                <c:pt idx="0">
                  <c:v>4.2430888751528645E-2</c:v>
                </c:pt>
                <c:pt idx="1">
                  <c:v>5.6881892856851524E-2</c:v>
                </c:pt>
                <c:pt idx="2">
                  <c:v>7.23185934035981E-2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A7-4443-9FEE-F30247296669}"/>
            </c:ext>
          </c:extLst>
        </c:ser>
        <c:ser>
          <c:idx val="6"/>
          <c:order val="6"/>
          <c:tx>
            <c:strRef>
              <c:f>RECAP_data_traitees!$AT$13:$AU$13</c:f>
              <c:strCache>
                <c:ptCount val="2"/>
                <c:pt idx="0">
                  <c:v>IRL</c:v>
                </c:pt>
                <c:pt idx="1">
                  <c:v>Irlande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RECAP_data_traitees!$AV$13:$AX$13</c:f>
              <c:numCache>
                <c:formatCode>0.0%</c:formatCode>
                <c:ptCount val="3"/>
                <c:pt idx="0">
                  <c:v>3.2111963976165933E-2</c:v>
                </c:pt>
                <c:pt idx="1">
                  <c:v>4.0718516767788988E-2</c:v>
                </c:pt>
                <c:pt idx="2">
                  <c:v>3.0539361663733777E-2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A7-4443-9FEE-F30247296669}"/>
            </c:ext>
          </c:extLst>
        </c:ser>
        <c:ser>
          <c:idx val="7"/>
          <c:order val="7"/>
          <c:tx>
            <c:strRef>
              <c:f>RECAP_data_traitees!$AT$14:$AU$14</c:f>
              <c:strCache>
                <c:ptCount val="2"/>
                <c:pt idx="0">
                  <c:v>AUT</c:v>
                </c:pt>
                <c:pt idx="1">
                  <c:v>Autriche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RECAP_data_traitees!$AV$14:$AX$14</c:f>
              <c:numCache>
                <c:formatCode>0.0%</c:formatCode>
                <c:ptCount val="3"/>
                <c:pt idx="0">
                  <c:v>3.7586050051521408E-2</c:v>
                </c:pt>
                <c:pt idx="1">
                  <c:v>4.472703029650333E-2</c:v>
                </c:pt>
                <c:pt idx="2">
                  <c:v>5.5895854123762828E-2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A7-4443-9FEE-F30247296669}"/>
            </c:ext>
          </c:extLst>
        </c:ser>
        <c:ser>
          <c:idx val="8"/>
          <c:order val="8"/>
          <c:tx>
            <c:strRef>
              <c:f>RECAP_data_traitees!$AT$15:$AU$15</c:f>
              <c:strCache>
                <c:ptCount val="2"/>
                <c:pt idx="0">
                  <c:v>FIN</c:v>
                </c:pt>
                <c:pt idx="1">
                  <c:v>Finlande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RECAP_data_traitees!$AV$15:$AX$15</c:f>
              <c:numCache>
                <c:formatCode>0.0%</c:formatCode>
                <c:ptCount val="3"/>
                <c:pt idx="0">
                  <c:v>4.6288623155633389E-2</c:v>
                </c:pt>
                <c:pt idx="1">
                  <c:v>5.8270394167421691E-2</c:v>
                </c:pt>
                <c:pt idx="2">
                  <c:v>7.1435342831638826E-2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A7-4443-9FEE-F30247296669}"/>
            </c:ext>
          </c:extLst>
        </c:ser>
        <c:ser>
          <c:idx val="9"/>
          <c:order val="9"/>
          <c:tx>
            <c:strRef>
              <c:f>RECAP_data_traitees!$AT$16:$AU$16</c:f>
              <c:strCache>
                <c:ptCount val="2"/>
                <c:pt idx="0">
                  <c:v>PRT</c:v>
                </c:pt>
                <c:pt idx="1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RECAP_data_traitees!$AV$16:$AX$16</c:f>
              <c:numCache>
                <c:formatCode>0.0%</c:formatCode>
                <c:ptCount val="3"/>
                <c:pt idx="0">
                  <c:v>4.7423554141680112E-2</c:v>
                </c:pt>
                <c:pt idx="1">
                  <c:v>4.8593742968246062E-2</c:v>
                </c:pt>
                <c:pt idx="2">
                  <c:v>4.9723147760054105E-2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A7-4443-9FEE-F30247296669}"/>
            </c:ext>
          </c:extLst>
        </c:ser>
        <c:ser>
          <c:idx val="10"/>
          <c:order val="10"/>
          <c:tx>
            <c:strRef>
              <c:f>RECAP_data_traitees!$AT$17:$AU$17</c:f>
              <c:strCache>
                <c:ptCount val="2"/>
                <c:pt idx="0">
                  <c:v>GRC</c:v>
                </c:pt>
                <c:pt idx="1">
                  <c:v>GrÃ¨ce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RECAP_data_traitees!$AV$17:$AX$17</c:f>
              <c:numCache>
                <c:formatCode>0.0%</c:formatCode>
                <c:ptCount val="3"/>
                <c:pt idx="0">
                  <c:v>3.3511939656918434E-2</c:v>
                </c:pt>
                <c:pt idx="1">
                  <c:v>4.6676248208656117E-2</c:v>
                </c:pt>
                <c:pt idx="2">
                  <c:v>4.5456218240411093E-2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A7-4443-9FEE-F30247296669}"/>
            </c:ext>
          </c:extLst>
        </c:ser>
        <c:ser>
          <c:idx val="11"/>
          <c:order val="11"/>
          <c:tx>
            <c:strRef>
              <c:f>RECAP_data_traitees!$AT$18:$AU$18</c:f>
              <c:strCache>
                <c:ptCount val="2"/>
                <c:pt idx="0">
                  <c:v>SVK</c:v>
                </c:pt>
                <c:pt idx="1">
                  <c:v>RÃ©publique slovaque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RECAP_data_traitees!$AV$18:$AX$18</c:f>
              <c:numCache>
                <c:formatCode>0.0%</c:formatCode>
                <c:ptCount val="3"/>
                <c:pt idx="0">
                  <c:v>2.5471198012246753E-2</c:v>
                </c:pt>
                <c:pt idx="1">
                  <c:v>3.8257157597268408E-2</c:v>
                </c:pt>
                <c:pt idx="2">
                  <c:v>5.9958081972228641E-2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A7-4443-9FEE-F30247296669}"/>
            </c:ext>
          </c:extLst>
        </c:ser>
        <c:ser>
          <c:idx val="12"/>
          <c:order val="12"/>
          <c:tx>
            <c:strRef>
              <c:f>RECAP_data_traitees!$AT$19:$AU$19</c:f>
              <c:strCache>
                <c:ptCount val="2"/>
                <c:pt idx="0">
                  <c:v>LUX</c:v>
                </c:pt>
                <c:pt idx="1">
                  <c:v>Luxembourg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RECAP_data_traitees!$AV$19:$AX$19</c:f>
              <c:numCache>
                <c:formatCode>0.0%</c:formatCode>
                <c:ptCount val="3"/>
                <c:pt idx="0">
                  <c:v>2.7639637765776576E-2</c:v>
                </c:pt>
                <c:pt idx="1">
                  <c:v>4.133126252847432E-2</c:v>
                </c:pt>
                <c:pt idx="2">
                  <c:v>5.954070510521238E-2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A7-4443-9FEE-F30247296669}"/>
            </c:ext>
          </c:extLst>
        </c:ser>
        <c:ser>
          <c:idx val="13"/>
          <c:order val="13"/>
          <c:tx>
            <c:strRef>
              <c:f>RECAP_data_traitees!$AT$20:$AU$20</c:f>
              <c:strCache>
                <c:ptCount val="2"/>
                <c:pt idx="0">
                  <c:v>LTU</c:v>
                </c:pt>
                <c:pt idx="1">
                  <c:v>Lituanie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RECAP_data_traitees!$AV$20:$AX$20</c:f>
              <c:numCache>
                <c:formatCode>0.0%</c:formatCode>
                <c:ptCount val="3"/>
                <c:pt idx="0">
                  <c:v>3.5314649459405378E-2</c:v>
                </c:pt>
                <c:pt idx="1">
                  <c:v>4.6008905014019011E-2</c:v>
                </c:pt>
                <c:pt idx="2">
                  <c:v>6.8814510602722853E-2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A7-4443-9FEE-F30247296669}"/>
            </c:ext>
          </c:extLst>
        </c:ser>
        <c:ser>
          <c:idx val="14"/>
          <c:order val="14"/>
          <c:tx>
            <c:strRef>
              <c:f>RECAP_data_traitees!$AT$21:$AU$21</c:f>
              <c:strCache>
                <c:ptCount val="2"/>
                <c:pt idx="0">
                  <c:v>LVA</c:v>
                </c:pt>
                <c:pt idx="1">
                  <c:v>Lettonie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RECAP_data_traitees!$AV$21:$AX$21</c:f>
              <c:numCache>
                <c:formatCode>0.0%</c:formatCode>
                <c:ptCount val="3"/>
                <c:pt idx="0">
                  <c:v>2.6946003141069652E-2</c:v>
                </c:pt>
                <c:pt idx="1">
                  <c:v>5.0979443056365856E-2</c:v>
                </c:pt>
                <c:pt idx="2">
                  <c:v>7.5991951154368076E-2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A7-4443-9FEE-F30247296669}"/>
            </c:ext>
          </c:extLst>
        </c:ser>
        <c:ser>
          <c:idx val="15"/>
          <c:order val="15"/>
          <c:tx>
            <c:strRef>
              <c:f>RECAP_data_traitees!$AT$22:$AU$22</c:f>
              <c:strCache>
                <c:ptCount val="2"/>
                <c:pt idx="0">
                  <c:v>EST</c:v>
                </c:pt>
                <c:pt idx="1">
                  <c:v>Estonie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RECAP_data_traitees!$AV$22:$AX$22</c:f>
              <c:numCache>
                <c:formatCode>0.0%</c:formatCode>
                <c:ptCount val="3"/>
                <c:pt idx="0">
                  <c:v>3.0633718133718131E-2</c:v>
                </c:pt>
                <c:pt idx="1">
                  <c:v>4.806016203754454E-2</c:v>
                </c:pt>
                <c:pt idx="2">
                  <c:v>8.280279398598589E-2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A7-4443-9FEE-F30247296669}"/>
            </c:ext>
          </c:extLst>
        </c:ser>
        <c:ser>
          <c:idx val="16"/>
          <c:order val="16"/>
          <c:tx>
            <c:strRef>
              <c:f>RECAP_data_traitees!$AT$23:$AU$23</c:f>
              <c:strCache>
                <c:ptCount val="2"/>
                <c:pt idx="0">
                  <c:v>16 pays</c:v>
                </c:pt>
                <c:pt idx="1">
                  <c:v>16 pays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836380050319445"/>
                  <c:y val="-6.95249703494333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9A7-4443-9FEE-F302472966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RECAP_data_traitees!$AV$6:$AX$6</c:f>
              <c:numCache>
                <c:formatCode>General</c:formatCode>
                <c:ptCount val="3"/>
                <c:pt idx="0">
                  <c:v>2002</c:v>
                </c:pt>
                <c:pt idx="1">
                  <c:v>2013</c:v>
                </c:pt>
                <c:pt idx="2">
                  <c:v>2023</c:v>
                </c:pt>
              </c:numCache>
            </c:numRef>
          </c:cat>
          <c:val>
            <c:numRef>
              <c:f>RECAP_data_traitees!$AV$23:$AX$23</c:f>
              <c:numCache>
                <c:formatCode>0.0%</c:formatCode>
                <c:ptCount val="3"/>
                <c:pt idx="0">
                  <c:v>3.6301174474567821E-2</c:v>
                </c:pt>
                <c:pt idx="1">
                  <c:v>4.2844571580462801E-2</c:v>
                </c:pt>
                <c:pt idx="2">
                  <c:v>5.193452647814692E-2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A7-4443-9FEE-F30247296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306992"/>
        <c:axId val="2059306032"/>
      </c:lineChart>
      <c:catAx>
        <c:axId val="20593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032"/>
        <c:crosses val="autoZero"/>
        <c:auto val="1"/>
        <c:lblAlgn val="ctr"/>
        <c:lblOffset val="100"/>
        <c:noMultiLvlLbl val="0"/>
      </c:catAx>
      <c:valAx>
        <c:axId val="20593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3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87739032620921"/>
          <c:y val="0.69725989009344636"/>
          <c:w val="0.79697550306211729"/>
          <c:h val="0.22495461893721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17" Type="http://schemas.openxmlformats.org/officeDocument/2006/relationships/image" Target="../media/image10.png"/><Relationship Id="rId2" Type="http://schemas.openxmlformats.org/officeDocument/2006/relationships/image" Target="../media/image6.png"/><Relationship Id="rId16" Type="http://schemas.openxmlformats.org/officeDocument/2006/relationships/chart" Target="../charts/chart11.xml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11" Type="http://schemas.openxmlformats.org/officeDocument/2006/relationships/chart" Target="../charts/chart6.xml"/><Relationship Id="rId5" Type="http://schemas.openxmlformats.org/officeDocument/2006/relationships/chart" Target="../charts/chart1.xml"/><Relationship Id="rId15" Type="http://schemas.openxmlformats.org/officeDocument/2006/relationships/chart" Target="../charts/chart10.xml"/><Relationship Id="rId10" Type="http://schemas.openxmlformats.org/officeDocument/2006/relationships/chart" Target="../charts/chart5.xml"/><Relationship Id="rId4" Type="http://schemas.openxmlformats.org/officeDocument/2006/relationships/image" Target="../media/image8.png"/><Relationship Id="rId9" Type="http://schemas.openxmlformats.org/officeDocument/2006/relationships/chart" Target="../charts/chart4.xml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95250</xdr:rowOff>
    </xdr:to>
    <xdr:sp macro="" textlink="">
      <xdr:nvSpPr>
        <xdr:cNvPr id="6145" name="AutoShape 1" descr="tableau_couleurs">
          <a:extLst>
            <a:ext uri="{FF2B5EF4-FFF2-40B4-BE49-F238E27FC236}">
              <a16:creationId xmlns:a16="http://schemas.microsoft.com/office/drawing/2014/main" id="{8BDFA9E7-1C59-7071-D278-06C7CEEA15B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304800</xdr:rowOff>
    </xdr:to>
    <xdr:sp macro="" textlink="">
      <xdr:nvSpPr>
        <xdr:cNvPr id="6146" name="AutoShape 2" descr="tableau_couleurs">
          <a:extLst>
            <a:ext uri="{FF2B5EF4-FFF2-40B4-BE49-F238E27FC236}">
              <a16:creationId xmlns:a16="http://schemas.microsoft.com/office/drawing/2014/main" id="{C75D1B93-756E-43FD-83AB-AF7581CFFD8B}"/>
            </a:ext>
          </a:extLst>
        </xdr:cNvPr>
        <xdr:cNvSpPr>
          <a:spLocks noChangeAspect="1" noChangeArrowheads="1"/>
        </xdr:cNvSpPr>
      </xdr:nvSpPr>
      <xdr:spPr bwMode="auto">
        <a:xfrm>
          <a:off x="0" y="5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28575</xdr:colOff>
      <xdr:row>2</xdr:row>
      <xdr:rowOff>28575</xdr:rowOff>
    </xdr:from>
    <xdr:to>
      <xdr:col>9</xdr:col>
      <xdr:colOff>361950</xdr:colOff>
      <xdr:row>18</xdr:row>
      <xdr:rowOff>72119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DAE57CA-E73A-AA3F-4D33-8326705DB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4050" y="428625"/>
          <a:ext cx="2619375" cy="5987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342899</xdr:colOff>
      <xdr:row>8</xdr:row>
      <xdr:rowOff>115024</xdr:rowOff>
    </xdr:from>
    <xdr:to>
      <xdr:col>16</xdr:col>
      <xdr:colOff>409574</xdr:colOff>
      <xdr:row>43</xdr:row>
      <xdr:rowOff>159662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A3183B0-7A99-3772-ED16-7649F87B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899" y="1839049"/>
          <a:ext cx="6162675" cy="67311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484754</xdr:colOff>
      <xdr:row>0</xdr:row>
      <xdr:rowOff>18510</xdr:rowOff>
    </xdr:from>
    <xdr:to>
      <xdr:col>52</xdr:col>
      <xdr:colOff>282414</xdr:colOff>
      <xdr:row>26</xdr:row>
      <xdr:rowOff>889451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7AC1424-50D8-FA9A-8ADA-4BA9B0DD3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89375" y="18510"/>
          <a:ext cx="13574892" cy="69091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9217" name="AutoShape 1" descr="Image en ligne">
          <a:extLst>
            <a:ext uri="{FF2B5EF4-FFF2-40B4-BE49-F238E27FC236}">
              <a16:creationId xmlns:a16="http://schemas.microsoft.com/office/drawing/2014/main" id="{6CACA6E9-44CC-22D6-78A0-5B372E5053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114299</xdr:colOff>
      <xdr:row>5</xdr:row>
      <xdr:rowOff>153833</xdr:rowOff>
    </xdr:from>
    <xdr:to>
      <xdr:col>15</xdr:col>
      <xdr:colOff>1573412</xdr:colOff>
      <xdr:row>43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2CE5CA4-9F81-93E5-8391-892BDC4E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" y="1182533"/>
          <a:ext cx="12889113" cy="71518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448236</xdr:colOff>
      <xdr:row>134</xdr:row>
      <xdr:rowOff>174252</xdr:rowOff>
    </xdr:from>
    <xdr:to>
      <xdr:col>8</xdr:col>
      <xdr:colOff>14059</xdr:colOff>
      <xdr:row>167</xdr:row>
      <xdr:rowOff>112060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9B88A2-340B-4272-9FDB-CE2E0479D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05"/>
        <a:stretch>
          <a:fillRect/>
        </a:stretch>
      </xdr:blipFill>
      <xdr:spPr>
        <a:xfrm>
          <a:off x="448236" y="24681517"/>
          <a:ext cx="6105256" cy="6224308"/>
        </a:xfrm>
        <a:prstGeom prst="rect">
          <a:avLst/>
        </a:prstGeom>
      </xdr:spPr>
    </xdr:pic>
    <xdr:clientData/>
  </xdr:twoCellAnchor>
  <xdr:twoCellAnchor editAs="oneCell">
    <xdr:from>
      <xdr:col>8</xdr:col>
      <xdr:colOff>349064</xdr:colOff>
      <xdr:row>135</xdr:row>
      <xdr:rowOff>64994</xdr:rowOff>
    </xdr:from>
    <xdr:to>
      <xdr:col>15</xdr:col>
      <xdr:colOff>372360</xdr:colOff>
      <xdr:row>156</xdr:row>
      <xdr:rowOff>123264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F8E2F4E-A811-45F0-B9ED-4C5C8975C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379"/>
        <a:stretch>
          <a:fillRect/>
        </a:stretch>
      </xdr:blipFill>
      <xdr:spPr>
        <a:xfrm>
          <a:off x="6725211" y="24762759"/>
          <a:ext cx="6332208" cy="4058770"/>
        </a:xfrm>
        <a:prstGeom prst="rect">
          <a:avLst/>
        </a:prstGeom>
      </xdr:spPr>
    </xdr:pic>
    <xdr:clientData/>
  </xdr:twoCellAnchor>
  <xdr:twoCellAnchor editAs="oneCell">
    <xdr:from>
      <xdr:col>1</xdr:col>
      <xdr:colOff>884465</xdr:colOff>
      <xdr:row>201</xdr:row>
      <xdr:rowOff>136072</xdr:rowOff>
    </xdr:from>
    <xdr:to>
      <xdr:col>15</xdr:col>
      <xdr:colOff>400223</xdr:colOff>
      <xdr:row>223</xdr:row>
      <xdr:rowOff>40821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3320DE3-6C46-7FAF-5C6C-3598FB52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6465" y="44304858"/>
          <a:ext cx="12386515" cy="4095749"/>
        </a:xfrm>
        <a:prstGeom prst="rect">
          <a:avLst/>
        </a:prstGeom>
      </xdr:spPr>
    </xdr:pic>
    <xdr:clientData/>
  </xdr:twoCellAnchor>
  <xdr:twoCellAnchor editAs="oneCell">
    <xdr:from>
      <xdr:col>17</xdr:col>
      <xdr:colOff>361949</xdr:colOff>
      <xdr:row>49</xdr:row>
      <xdr:rowOff>62089</xdr:rowOff>
    </xdr:from>
    <xdr:to>
      <xdr:col>29</xdr:col>
      <xdr:colOff>675195</xdr:colOff>
      <xdr:row>72</xdr:row>
      <xdr:rowOff>77161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29BFA6C-E23E-C1AF-A3A8-361669E9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82674" y="11063464"/>
          <a:ext cx="10222367" cy="5300486"/>
        </a:xfrm>
        <a:prstGeom prst="rect">
          <a:avLst/>
        </a:prstGeom>
      </xdr:spPr>
    </xdr:pic>
    <xdr:clientData/>
  </xdr:twoCellAnchor>
  <xdr:twoCellAnchor>
    <xdr:from>
      <xdr:col>20</xdr:col>
      <xdr:colOff>396688</xdr:colOff>
      <xdr:row>57</xdr:row>
      <xdr:rowOff>16249</xdr:rowOff>
    </xdr:from>
    <xdr:to>
      <xdr:col>20</xdr:col>
      <xdr:colOff>396688</xdr:colOff>
      <xdr:row>70</xdr:row>
      <xdr:rowOff>184898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7B9CD08-6893-97F4-03BA-AFC6A0677F79}"/>
            </a:ext>
          </a:extLst>
        </xdr:cNvPr>
        <xdr:cNvCxnSpPr/>
      </xdr:nvCxnSpPr>
      <xdr:spPr>
        <a:xfrm>
          <a:off x="17519276" y="15749308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350744</xdr:colOff>
      <xdr:row>73</xdr:row>
      <xdr:rowOff>73116</xdr:rowOff>
    </xdr:from>
    <xdr:to>
      <xdr:col>25</xdr:col>
      <xdr:colOff>198344</xdr:colOff>
      <xdr:row>98</xdr:row>
      <xdr:rowOff>125505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ADB1611-C0DE-D386-5657-F016D2C9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581025</xdr:colOff>
      <xdr:row>73</xdr:row>
      <xdr:rowOff>276225</xdr:rowOff>
    </xdr:from>
    <xdr:to>
      <xdr:col>33</xdr:col>
      <xdr:colOff>297504</xdr:colOff>
      <xdr:row>95</xdr:row>
      <xdr:rowOff>162605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627C7E1-539D-A17E-3E3C-7192D10B4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88150" y="16392525"/>
          <a:ext cx="6220693" cy="4877481"/>
        </a:xfrm>
        <a:prstGeom prst="rect">
          <a:avLst/>
        </a:prstGeom>
      </xdr:spPr>
    </xdr:pic>
    <xdr:clientData/>
  </xdr:twoCellAnchor>
  <xdr:twoCellAnchor>
    <xdr:from>
      <xdr:col>33</xdr:col>
      <xdr:colOff>76200</xdr:colOff>
      <xdr:row>0</xdr:row>
      <xdr:rowOff>85725</xdr:rowOff>
    </xdr:from>
    <xdr:to>
      <xdr:col>39</xdr:col>
      <xdr:colOff>247650</xdr:colOff>
      <xdr:row>24</xdr:row>
      <xdr:rowOff>104775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23E74A0-E25D-F14B-4F6C-82DEB55C0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330572</xdr:colOff>
      <xdr:row>24</xdr:row>
      <xdr:rowOff>270060</xdr:rowOff>
    </xdr:from>
    <xdr:to>
      <xdr:col>39</xdr:col>
      <xdr:colOff>324971</xdr:colOff>
      <xdr:row>48</xdr:row>
      <xdr:rowOff>100853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62C9B81-BCFB-1472-51B9-8E953CC4C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616322</xdr:colOff>
      <xdr:row>31</xdr:row>
      <xdr:rowOff>67236</xdr:rowOff>
    </xdr:from>
    <xdr:to>
      <xdr:col>36</xdr:col>
      <xdr:colOff>285750</xdr:colOff>
      <xdr:row>34</xdr:row>
      <xdr:rowOff>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2A7A74E-7860-BC75-EFA4-BC1F8D8CF2E4}"/>
            </a:ext>
          </a:extLst>
        </xdr:cNvPr>
        <xdr:cNvSpPr txBox="1"/>
      </xdr:nvSpPr>
      <xdr:spPr>
        <a:xfrm>
          <a:off x="28238822" y="9211236"/>
          <a:ext cx="1098178" cy="5178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IRL = </a:t>
          </a:r>
          <a:r>
            <a:rPr lang="fr-FR" sz="1100"/>
            <a:t>+ grosse progression</a:t>
          </a:r>
        </a:p>
      </xdr:txBody>
    </xdr:sp>
    <xdr:clientData/>
  </xdr:twoCellAnchor>
  <xdr:twoCellAnchor>
    <xdr:from>
      <xdr:col>35</xdr:col>
      <xdr:colOff>6722</xdr:colOff>
      <xdr:row>27</xdr:row>
      <xdr:rowOff>342903</xdr:rowOff>
    </xdr:from>
    <xdr:to>
      <xdr:col>35</xdr:col>
      <xdr:colOff>470647</xdr:colOff>
      <xdr:row>27</xdr:row>
      <xdr:rowOff>598715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DEF0C5EB-D3E9-45C8-B243-E319CADDE929}"/>
            </a:ext>
          </a:extLst>
        </xdr:cNvPr>
        <xdr:cNvSpPr txBox="1"/>
      </xdr:nvSpPr>
      <xdr:spPr>
        <a:xfrm>
          <a:off x="28391222" y="7949296"/>
          <a:ext cx="463925" cy="255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LUX</a:t>
          </a:r>
          <a:endParaRPr lang="fr-FR" sz="1100"/>
        </a:p>
      </xdr:txBody>
    </xdr:sp>
    <xdr:clientData/>
  </xdr:twoCellAnchor>
  <xdr:twoCellAnchor>
    <xdr:from>
      <xdr:col>43</xdr:col>
      <xdr:colOff>128866</xdr:colOff>
      <xdr:row>27</xdr:row>
      <xdr:rowOff>393326</xdr:rowOff>
    </xdr:from>
    <xdr:to>
      <xdr:col>49</xdr:col>
      <xdr:colOff>874059</xdr:colOff>
      <xdr:row>41</xdr:row>
      <xdr:rowOff>11205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1B6667C-EBDC-6E25-80FB-D9189D8DD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890866</xdr:colOff>
      <xdr:row>45</xdr:row>
      <xdr:rowOff>146795</xdr:rowOff>
    </xdr:from>
    <xdr:to>
      <xdr:col>53</xdr:col>
      <xdr:colOff>324969</xdr:colOff>
      <xdr:row>61</xdr:row>
      <xdr:rowOff>100852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DD16F129-CB0E-8182-0EEB-C043B37E3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358588</xdr:colOff>
      <xdr:row>45</xdr:row>
      <xdr:rowOff>156882</xdr:rowOff>
    </xdr:from>
    <xdr:to>
      <xdr:col>62</xdr:col>
      <xdr:colOff>162485</xdr:colOff>
      <xdr:row>61</xdr:row>
      <xdr:rowOff>110939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4B215360-CCB8-4793-9580-353E602D0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59</xdr:col>
      <xdr:colOff>280147</xdr:colOff>
      <xdr:row>25</xdr:row>
      <xdr:rowOff>156882</xdr:rowOff>
    </xdr:from>
    <xdr:to>
      <xdr:col>67</xdr:col>
      <xdr:colOff>84044</xdr:colOff>
      <xdr:row>39</xdr:row>
      <xdr:rowOff>10086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29240DF-5760-4931-9D17-72BD93196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62</xdr:col>
      <xdr:colOff>392205</xdr:colOff>
      <xdr:row>39</xdr:row>
      <xdr:rowOff>11206</xdr:rowOff>
    </xdr:from>
    <xdr:to>
      <xdr:col>70</xdr:col>
      <xdr:colOff>196102</xdr:colOff>
      <xdr:row>54</xdr:row>
      <xdr:rowOff>133351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5BADCCB-6F1F-4ED2-A83E-0BE856ED5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661147</xdr:colOff>
      <xdr:row>73</xdr:row>
      <xdr:rowOff>89647</xdr:rowOff>
    </xdr:from>
    <xdr:to>
      <xdr:col>46</xdr:col>
      <xdr:colOff>638735</xdr:colOff>
      <xdr:row>90</xdr:row>
      <xdr:rowOff>190500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23124DF7-7CC8-4548-93D9-D3327D7AD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134470</xdr:colOff>
      <xdr:row>73</xdr:row>
      <xdr:rowOff>526676</xdr:rowOff>
    </xdr:from>
    <xdr:to>
      <xdr:col>43</xdr:col>
      <xdr:colOff>134471</xdr:colOff>
      <xdr:row>88</xdr:row>
      <xdr:rowOff>156882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CFB842BD-1C9D-6006-0360-30D7B8148808}"/>
            </a:ext>
          </a:extLst>
        </xdr:cNvPr>
        <xdr:cNvCxnSpPr/>
      </xdr:nvCxnSpPr>
      <xdr:spPr>
        <a:xfrm flipH="1">
          <a:off x="33841764" y="18355235"/>
          <a:ext cx="1" cy="3260912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470648</xdr:colOff>
      <xdr:row>81</xdr:row>
      <xdr:rowOff>78441</xdr:rowOff>
    </xdr:from>
    <xdr:to>
      <xdr:col>46</xdr:col>
      <xdr:colOff>504265</xdr:colOff>
      <xdr:row>81</xdr:row>
      <xdr:rowOff>89646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53CBDECB-EC80-4DC6-994F-E815A4DC9770}"/>
            </a:ext>
          </a:extLst>
        </xdr:cNvPr>
        <xdr:cNvCxnSpPr/>
      </xdr:nvCxnSpPr>
      <xdr:spPr>
        <a:xfrm flipV="1">
          <a:off x="31129942" y="20204206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593912</xdr:colOff>
      <xdr:row>48</xdr:row>
      <xdr:rowOff>22411</xdr:rowOff>
    </xdr:from>
    <xdr:to>
      <xdr:col>49</xdr:col>
      <xdr:colOff>605117</xdr:colOff>
      <xdr:row>58</xdr:row>
      <xdr:rowOff>134475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686FF04C-7F2B-47D7-9CC6-FB3051EB24DA}"/>
            </a:ext>
          </a:extLst>
        </xdr:cNvPr>
        <xdr:cNvCxnSpPr/>
      </xdr:nvCxnSpPr>
      <xdr:spPr>
        <a:xfrm>
          <a:off x="40005000" y="12528176"/>
          <a:ext cx="11205" cy="2431681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268942</xdr:colOff>
      <xdr:row>53</xdr:row>
      <xdr:rowOff>145678</xdr:rowOff>
    </xdr:from>
    <xdr:to>
      <xdr:col>53</xdr:col>
      <xdr:colOff>212912</xdr:colOff>
      <xdr:row>53</xdr:row>
      <xdr:rowOff>156883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7C4685D7-AFD8-4565-A3CB-B8D2A1CCBC72}"/>
            </a:ext>
          </a:extLst>
        </xdr:cNvPr>
        <xdr:cNvCxnSpPr/>
      </xdr:nvCxnSpPr>
      <xdr:spPr>
        <a:xfrm flipV="1">
          <a:off x="37304383" y="14018560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739586</xdr:colOff>
      <xdr:row>39</xdr:row>
      <xdr:rowOff>112060</xdr:rowOff>
    </xdr:from>
    <xdr:to>
      <xdr:col>66</xdr:col>
      <xdr:colOff>739587</xdr:colOff>
      <xdr:row>53</xdr:row>
      <xdr:rowOff>145678</xdr:rowOff>
    </xdr:to>
    <xdr:cxnSp macro="">
      <xdr:nvCxnSpPr>
        <xdr:cNvPr id="34" name="Connecteur droit 33">
          <a:extLst>
            <a:ext uri="{FF2B5EF4-FFF2-40B4-BE49-F238E27FC236}">
              <a16:creationId xmlns:a16="http://schemas.microsoft.com/office/drawing/2014/main" id="{9BBC1002-F79B-48B7-9FB7-99CB103662B7}"/>
            </a:ext>
          </a:extLst>
        </xdr:cNvPr>
        <xdr:cNvCxnSpPr/>
      </xdr:nvCxnSpPr>
      <xdr:spPr>
        <a:xfrm flipH="1">
          <a:off x="53104674" y="10757648"/>
          <a:ext cx="1" cy="3260912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313764</xdr:colOff>
      <xdr:row>48</xdr:row>
      <xdr:rowOff>100854</xdr:rowOff>
    </xdr:from>
    <xdr:to>
      <xdr:col>70</xdr:col>
      <xdr:colOff>347381</xdr:colOff>
      <xdr:row>48</xdr:row>
      <xdr:rowOff>112059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A055BAAA-A56D-41BD-8C1B-9923E40F2421}"/>
            </a:ext>
          </a:extLst>
        </xdr:cNvPr>
        <xdr:cNvCxnSpPr/>
      </xdr:nvCxnSpPr>
      <xdr:spPr>
        <a:xfrm flipV="1">
          <a:off x="50392852" y="12606619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583426</xdr:colOff>
      <xdr:row>53</xdr:row>
      <xdr:rowOff>18410</xdr:rowOff>
    </xdr:from>
    <xdr:to>
      <xdr:col>44</xdr:col>
      <xdr:colOff>544286</xdr:colOff>
      <xdr:row>71</xdr:row>
      <xdr:rowOff>176893</xdr:rowOff>
    </xdr:to>
    <xdr:graphicFrame macro="">
      <xdr:nvGraphicFramePr>
        <xdr:cNvPr id="36" name="Graphique 35">
          <a:extLst>
            <a:ext uri="{FF2B5EF4-FFF2-40B4-BE49-F238E27FC236}">
              <a16:creationId xmlns:a16="http://schemas.microsoft.com/office/drawing/2014/main" id="{CFCCAA2B-4C47-45B2-980A-011C5783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134464</xdr:colOff>
      <xdr:row>54</xdr:row>
      <xdr:rowOff>161687</xdr:rowOff>
    </xdr:from>
    <xdr:to>
      <xdr:col>40</xdr:col>
      <xdr:colOff>134465</xdr:colOff>
      <xdr:row>69</xdr:row>
      <xdr:rowOff>152882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7FDDB63F-0FBE-4BF4-A3B4-FAE9B27C6988}"/>
            </a:ext>
          </a:extLst>
        </xdr:cNvPr>
        <xdr:cNvCxnSpPr/>
      </xdr:nvCxnSpPr>
      <xdr:spPr>
        <a:xfrm flipH="1">
          <a:off x="33444750" y="14979866"/>
          <a:ext cx="1" cy="327051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605118</xdr:colOff>
      <xdr:row>63</xdr:row>
      <xdr:rowOff>67236</xdr:rowOff>
    </xdr:from>
    <xdr:to>
      <xdr:col>43</xdr:col>
      <xdr:colOff>638735</xdr:colOff>
      <xdr:row>63</xdr:row>
      <xdr:rowOff>78441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54B4F5C8-055C-4E15-86DF-257BCFBB3916}"/>
            </a:ext>
          </a:extLst>
        </xdr:cNvPr>
        <xdr:cNvCxnSpPr/>
      </xdr:nvCxnSpPr>
      <xdr:spPr>
        <a:xfrm flipV="1">
          <a:off x="29740412" y="16259736"/>
          <a:ext cx="5367617" cy="11205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302559</xdr:colOff>
      <xdr:row>56</xdr:row>
      <xdr:rowOff>179854</xdr:rowOff>
    </xdr:from>
    <xdr:to>
      <xdr:col>21</xdr:col>
      <xdr:colOff>302559</xdr:colOff>
      <xdr:row>70</xdr:row>
      <xdr:rowOff>158003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898E80C0-82B9-4A8D-AC75-C5B21076109F}"/>
            </a:ext>
          </a:extLst>
        </xdr:cNvPr>
        <xdr:cNvCxnSpPr/>
      </xdr:nvCxnSpPr>
      <xdr:spPr>
        <a:xfrm>
          <a:off x="18187147" y="15722413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488575</xdr:colOff>
      <xdr:row>54</xdr:row>
      <xdr:rowOff>309843</xdr:rowOff>
    </xdr:from>
    <xdr:to>
      <xdr:col>25</xdr:col>
      <xdr:colOff>526676</xdr:colOff>
      <xdr:row>69</xdr:row>
      <xdr:rowOff>201705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130E956D-95C6-45CB-BF3A-859CFE01930F}"/>
            </a:ext>
          </a:extLst>
        </xdr:cNvPr>
        <xdr:cNvCxnSpPr/>
      </xdr:nvCxnSpPr>
      <xdr:spPr>
        <a:xfrm>
          <a:off x="21813369" y="15079196"/>
          <a:ext cx="38101" cy="3152774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365312</xdr:colOff>
      <xdr:row>57</xdr:row>
      <xdr:rowOff>96931</xdr:rowOff>
    </xdr:from>
    <xdr:to>
      <xdr:col>23</xdr:col>
      <xdr:colOff>365312</xdr:colOff>
      <xdr:row>71</xdr:row>
      <xdr:rowOff>52668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1CA3D294-A7C6-4E42-8FBE-F7640B62D9BE}"/>
            </a:ext>
          </a:extLst>
        </xdr:cNvPr>
        <xdr:cNvCxnSpPr/>
      </xdr:nvCxnSpPr>
      <xdr:spPr>
        <a:xfrm>
          <a:off x="20166106" y="15829990"/>
          <a:ext cx="0" cy="2678766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280147</xdr:colOff>
      <xdr:row>0</xdr:row>
      <xdr:rowOff>168088</xdr:rowOff>
    </xdr:from>
    <xdr:to>
      <xdr:col>59</xdr:col>
      <xdr:colOff>429185</xdr:colOff>
      <xdr:row>24</xdr:row>
      <xdr:rowOff>187138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CB77EB9-7F46-4356-8DDB-B05504E0F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11205</xdr:colOff>
      <xdr:row>101</xdr:row>
      <xdr:rowOff>22411</xdr:rowOff>
    </xdr:from>
    <xdr:to>
      <xdr:col>7</xdr:col>
      <xdr:colOff>870453</xdr:colOff>
      <xdr:row>125</xdr:row>
      <xdr:rowOff>141191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854393C8-70AD-F431-D95A-23E22444E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b="62418"/>
        <a:stretch>
          <a:fillRect/>
        </a:stretch>
      </xdr:blipFill>
      <xdr:spPr>
        <a:xfrm>
          <a:off x="11205" y="25213235"/>
          <a:ext cx="7179366" cy="4690780"/>
        </a:xfrm>
        <a:prstGeom prst="rect">
          <a:avLst/>
        </a:prstGeom>
      </xdr:spPr>
    </xdr:pic>
    <xdr:clientData/>
  </xdr:twoCellAnchor>
  <xdr:twoCellAnchor editAs="oneCell">
    <xdr:from>
      <xdr:col>7</xdr:col>
      <xdr:colOff>638735</xdr:colOff>
      <xdr:row>104</xdr:row>
      <xdr:rowOff>56028</xdr:rowOff>
    </xdr:from>
    <xdr:to>
      <xdr:col>15</xdr:col>
      <xdr:colOff>523072</xdr:colOff>
      <xdr:row>125</xdr:row>
      <xdr:rowOff>134470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B9A2C302-7E90-4899-8F3D-6BBB26BE1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36765" b="30556"/>
        <a:stretch>
          <a:fillRect/>
        </a:stretch>
      </xdr:blipFill>
      <xdr:spPr>
        <a:xfrm>
          <a:off x="6958853" y="25818352"/>
          <a:ext cx="7179366" cy="4078942"/>
        </a:xfrm>
        <a:prstGeom prst="rect">
          <a:avLst/>
        </a:prstGeom>
      </xdr:spPr>
    </xdr:pic>
    <xdr:clientData/>
  </xdr:twoCellAnchor>
  <xdr:twoCellAnchor editAs="oneCell">
    <xdr:from>
      <xdr:col>15</xdr:col>
      <xdr:colOff>481853</xdr:colOff>
      <xdr:row>104</xdr:row>
      <xdr:rowOff>100852</xdr:rowOff>
    </xdr:from>
    <xdr:to>
      <xdr:col>24</xdr:col>
      <xdr:colOff>411014</xdr:colOff>
      <xdr:row>124</xdr:row>
      <xdr:rowOff>145452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978F8EB6-78E6-4255-AB74-2D0CAE465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69118"/>
        <a:stretch>
          <a:fillRect/>
        </a:stretch>
      </xdr:blipFill>
      <xdr:spPr>
        <a:xfrm>
          <a:off x="13962529" y="25863176"/>
          <a:ext cx="7179367" cy="3854600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0.10826</cdr:x>
      <cdr:y>0.13973</cdr:y>
    </cdr:from>
    <cdr:to>
      <cdr:x>0.96486</cdr:x>
      <cdr:y>0.82883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4B80C69-64D1-D208-93B0-8DBDE0889C60}"/>
            </a:ext>
          </a:extLst>
        </cdr:cNvPr>
        <cdr:cNvCxnSpPr/>
      </cdr:nvCxnSpPr>
      <cdr:spPr>
        <a:xfrm xmlns:a="http://schemas.openxmlformats.org/drawingml/2006/main" flipV="1">
          <a:off x="638735" y="493059"/>
          <a:ext cx="5053853" cy="24316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BRAJON Delphine" id="{C1CCF37D-0573-4547-B98E-78915AFFF601}" userId="S::Brajon@institutparisregion.fr::13548c03-84ef-44e8-9f08-7b624aad8f0a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6-03-29T19:05:37.91" personId="{C1CCF37D-0573-4547-B98E-78915AFFF601}" id="{F9541349-837A-48FD-97DD-5D655A5A9F4D}">
    <text xml:space="preserve">Utiliser les dépenses publiques en % du PIB
C’est la méthode la plus simple et la plus robuste avec les bases OCDE.
Depenses publiques / PIB×100
Deˊpenses publiques / PIB=PIBDeˊpenses​×100
✔ Cela neutralise :
la taille du pays
l’inflation
les différences de niveau de prix
💡 C’est l’indicateur généralement utilisé par OCDE, FMI, Eurostat.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169A-DE3C-4F79-90A0-0CA44234DB0B}">
  <dimension ref="A1:F20"/>
  <sheetViews>
    <sheetView workbookViewId="0">
      <selection activeCell="F3" sqref="F3:F18"/>
    </sheetView>
  </sheetViews>
  <sheetFormatPr baseColWidth="10" defaultRowHeight="15" x14ac:dyDescent="0.25"/>
  <cols>
    <col min="5" max="5" width="28.42578125" customWidth="1"/>
  </cols>
  <sheetData>
    <row r="1" spans="1:6" ht="16.5" x14ac:dyDescent="0.25">
      <c r="A1" s="424"/>
    </row>
    <row r="3" spans="1:6" ht="29.25" customHeight="1" x14ac:dyDescent="0.25">
      <c r="F3" t="s">
        <v>361</v>
      </c>
    </row>
    <row r="4" spans="1:6" ht="29.25" customHeight="1" x14ac:dyDescent="0.25">
      <c r="A4" s="424"/>
      <c r="F4" t="s">
        <v>346</v>
      </c>
    </row>
    <row r="5" spans="1:6" ht="29.25" customHeight="1" x14ac:dyDescent="0.25">
      <c r="F5" t="s">
        <v>347</v>
      </c>
    </row>
    <row r="6" spans="1:6" ht="29.25" customHeight="1" x14ac:dyDescent="0.25">
      <c r="F6" t="s">
        <v>348</v>
      </c>
    </row>
    <row r="7" spans="1:6" ht="29.25" customHeight="1" x14ac:dyDescent="0.25">
      <c r="F7" t="s">
        <v>349</v>
      </c>
    </row>
    <row r="8" spans="1:6" ht="29.25" customHeight="1" x14ac:dyDescent="0.25">
      <c r="F8" t="s">
        <v>350</v>
      </c>
    </row>
    <row r="9" spans="1:6" ht="29.25" customHeight="1" x14ac:dyDescent="0.25">
      <c r="F9" t="s">
        <v>351</v>
      </c>
    </row>
    <row r="10" spans="1:6" ht="29.25" customHeight="1" x14ac:dyDescent="0.25">
      <c r="F10" t="s">
        <v>352</v>
      </c>
    </row>
    <row r="11" spans="1:6" ht="29.25" customHeight="1" x14ac:dyDescent="0.25">
      <c r="F11" t="s">
        <v>353</v>
      </c>
    </row>
    <row r="12" spans="1:6" ht="29.25" customHeight="1" x14ac:dyDescent="0.25">
      <c r="F12" t="s">
        <v>354</v>
      </c>
    </row>
    <row r="13" spans="1:6" ht="29.25" customHeight="1" x14ac:dyDescent="0.25">
      <c r="F13" t="s">
        <v>355</v>
      </c>
    </row>
    <row r="14" spans="1:6" ht="29.25" customHeight="1" x14ac:dyDescent="0.25">
      <c r="F14" t="s">
        <v>356</v>
      </c>
    </row>
    <row r="15" spans="1:6" ht="29.25" customHeight="1" x14ac:dyDescent="0.25">
      <c r="F15" t="s">
        <v>357</v>
      </c>
    </row>
    <row r="16" spans="1:6" ht="29.25" customHeight="1" x14ac:dyDescent="0.25">
      <c r="F16" t="s">
        <v>358</v>
      </c>
    </row>
    <row r="17" spans="6:6" ht="29.25" customHeight="1" x14ac:dyDescent="0.25">
      <c r="F17" t="s">
        <v>359</v>
      </c>
    </row>
    <row r="18" spans="6:6" ht="29.25" customHeight="1" x14ac:dyDescent="0.25">
      <c r="F18" t="s">
        <v>360</v>
      </c>
    </row>
    <row r="19" spans="6:6" ht="26.25" customHeight="1" x14ac:dyDescent="0.25"/>
    <row r="20" spans="6:6" ht="24.7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D235-E882-4523-AE7B-FCFF68E07B7A}">
  <dimension ref="A1:AE23"/>
  <sheetViews>
    <sheetView workbookViewId="0">
      <selection activeCell="H4" sqref="H4"/>
    </sheetView>
  </sheetViews>
  <sheetFormatPr baseColWidth="10" defaultRowHeight="15" x14ac:dyDescent="0.25"/>
  <cols>
    <col min="1" max="1" width="19" customWidth="1"/>
    <col min="2" max="3" width="9.7109375" customWidth="1"/>
    <col min="4" max="4" width="18.7109375" bestFit="1" customWidth="1"/>
  </cols>
  <sheetData>
    <row r="1" spans="1:31" ht="30.75" thickBot="1" x14ac:dyDescent="0.5">
      <c r="A1" s="112" t="s">
        <v>128</v>
      </c>
      <c r="B1" s="363" t="s">
        <v>286</v>
      </c>
      <c r="C1" s="2" t="s">
        <v>298</v>
      </c>
      <c r="D1" s="112" t="s">
        <v>287</v>
      </c>
      <c r="G1" s="411" t="s">
        <v>266</v>
      </c>
      <c r="H1" s="412"/>
      <c r="I1" s="413"/>
      <c r="J1" s="61" t="s">
        <v>329</v>
      </c>
      <c r="K1" s="358"/>
      <c r="L1" s="422" t="s">
        <v>328</v>
      </c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</row>
    <row r="2" spans="1:31" x14ac:dyDescent="0.25">
      <c r="A2" s="112" t="s">
        <v>40</v>
      </c>
      <c r="B2" s="363" t="s">
        <v>39</v>
      </c>
      <c r="C2" s="366" t="s">
        <v>301</v>
      </c>
      <c r="D2" s="112">
        <v>1999</v>
      </c>
      <c r="E2" s="134" t="s">
        <v>39</v>
      </c>
      <c r="F2" s="135" t="s">
        <v>40</v>
      </c>
      <c r="G2" s="365">
        <v>8</v>
      </c>
      <c r="H2" s="414"/>
      <c r="I2" s="61"/>
      <c r="M2" s="358"/>
      <c r="N2" s="415"/>
      <c r="O2" s="61"/>
      <c r="Q2" s="61"/>
      <c r="R2" s="358"/>
      <c r="S2" s="61"/>
      <c r="T2" s="199"/>
      <c r="U2" s="199"/>
      <c r="V2" s="8"/>
      <c r="W2" s="8"/>
      <c r="X2" s="8"/>
      <c r="Y2" s="8"/>
      <c r="Z2" s="8"/>
      <c r="AA2" s="61"/>
      <c r="AB2" s="8"/>
      <c r="AC2" s="61"/>
      <c r="AD2" s="8"/>
      <c r="AE2" s="61"/>
    </row>
    <row r="3" spans="1:31" x14ac:dyDescent="0.25">
      <c r="A3" s="112" t="s">
        <v>36</v>
      </c>
      <c r="B3" s="363" t="s">
        <v>35</v>
      </c>
      <c r="C3" s="366" t="s">
        <v>302</v>
      </c>
      <c r="D3" s="112">
        <v>1999</v>
      </c>
      <c r="E3" s="138" t="s">
        <v>35</v>
      </c>
      <c r="F3" t="s">
        <v>36</v>
      </c>
      <c r="G3" s="365">
        <v>6</v>
      </c>
      <c r="H3" s="414"/>
      <c r="I3" s="61"/>
      <c r="J3" s="157"/>
      <c r="K3" s="358"/>
      <c r="L3" s="358"/>
      <c r="M3" s="358"/>
      <c r="N3" s="415"/>
      <c r="O3" s="157"/>
      <c r="Q3" s="157"/>
      <c r="R3" s="358"/>
      <c r="S3" s="61"/>
      <c r="T3" s="199"/>
      <c r="U3" s="199"/>
      <c r="V3" s="8"/>
      <c r="W3" s="8"/>
      <c r="X3" s="8"/>
      <c r="Y3" s="8"/>
      <c r="Z3" s="8"/>
      <c r="AA3" s="61"/>
      <c r="AB3" s="8"/>
      <c r="AC3" s="61"/>
      <c r="AD3" s="8"/>
      <c r="AE3" s="61"/>
    </row>
    <row r="4" spans="1:31" x14ac:dyDescent="0.25">
      <c r="A4" s="112" t="s">
        <v>291</v>
      </c>
      <c r="B4" s="363" t="s">
        <v>292</v>
      </c>
      <c r="C4" s="366" t="s">
        <v>303</v>
      </c>
      <c r="D4" s="112">
        <v>2026</v>
      </c>
      <c r="G4" s="365"/>
      <c r="H4" s="414"/>
      <c r="J4" s="149" t="s">
        <v>330</v>
      </c>
      <c r="K4" s="358"/>
      <c r="L4" s="358"/>
      <c r="M4" s="358"/>
      <c r="N4" s="415"/>
      <c r="O4" s="157"/>
      <c r="Q4" s="157"/>
      <c r="R4" s="358"/>
      <c r="S4" s="61"/>
      <c r="T4" s="199"/>
      <c r="U4" s="199"/>
      <c r="V4" s="8"/>
      <c r="W4" s="8"/>
      <c r="X4" s="8"/>
      <c r="Y4" s="8"/>
      <c r="Z4" s="8"/>
      <c r="AA4" s="61"/>
      <c r="AB4" s="8"/>
      <c r="AC4" s="61"/>
      <c r="AD4" s="8"/>
      <c r="AE4" s="61"/>
    </row>
    <row r="5" spans="1:31" x14ac:dyDescent="0.25">
      <c r="A5" s="112" t="s">
        <v>26</v>
      </c>
      <c r="B5" s="363" t="s">
        <v>25</v>
      </c>
      <c r="C5" s="366" t="s">
        <v>304</v>
      </c>
      <c r="D5" s="112">
        <v>1999</v>
      </c>
      <c r="E5" s="138" t="s">
        <v>25</v>
      </c>
      <c r="F5" t="s">
        <v>26</v>
      </c>
      <c r="G5" s="112">
        <v>1</v>
      </c>
      <c r="H5" s="414"/>
      <c r="I5" s="61"/>
      <c r="J5" s="61" t="s">
        <v>331</v>
      </c>
      <c r="K5" s="358"/>
      <c r="L5" s="358"/>
      <c r="M5" s="358"/>
      <c r="N5" s="415"/>
      <c r="O5" s="61"/>
      <c r="Q5" s="61"/>
      <c r="R5" s="358"/>
      <c r="S5" s="61"/>
      <c r="T5" s="199"/>
      <c r="U5" s="199"/>
      <c r="V5" s="8"/>
      <c r="W5" s="8"/>
      <c r="X5" s="8"/>
      <c r="Y5" s="8"/>
      <c r="Z5" s="8"/>
      <c r="AA5" s="61"/>
      <c r="AB5" s="8"/>
      <c r="AC5" s="61"/>
      <c r="AD5" s="8"/>
      <c r="AE5" s="61"/>
    </row>
    <row r="6" spans="1:31" x14ac:dyDescent="0.25">
      <c r="A6" s="112" t="s">
        <v>32</v>
      </c>
      <c r="B6" s="363" t="s">
        <v>31</v>
      </c>
      <c r="C6" s="366" t="s">
        <v>305</v>
      </c>
      <c r="D6" s="112">
        <v>1999</v>
      </c>
      <c r="E6" s="138" t="s">
        <v>31</v>
      </c>
      <c r="F6" t="s">
        <v>32</v>
      </c>
      <c r="G6" s="365">
        <v>4</v>
      </c>
      <c r="H6" s="414"/>
      <c r="I6" s="61"/>
      <c r="J6" s="149" t="s">
        <v>332</v>
      </c>
      <c r="K6" s="358"/>
      <c r="L6" s="358"/>
      <c r="M6" s="358"/>
      <c r="N6" s="415"/>
      <c r="O6" s="61"/>
      <c r="Q6" s="61"/>
      <c r="R6" s="358"/>
      <c r="S6" s="61"/>
      <c r="T6" s="199"/>
      <c r="U6" s="199"/>
      <c r="V6" s="8"/>
      <c r="W6" s="8"/>
      <c r="X6" s="8"/>
      <c r="Y6" s="8"/>
      <c r="Z6" s="8"/>
      <c r="AA6" s="61"/>
      <c r="AB6" s="8"/>
      <c r="AC6" s="61"/>
      <c r="AD6" s="8"/>
      <c r="AE6" s="61"/>
    </row>
    <row r="7" spans="1:31" x14ac:dyDescent="0.25">
      <c r="A7" s="112" t="s">
        <v>56</v>
      </c>
      <c r="B7" s="363" t="s">
        <v>55</v>
      </c>
      <c r="C7" s="366" t="s">
        <v>306</v>
      </c>
      <c r="D7" s="112">
        <v>2011</v>
      </c>
      <c r="E7" s="128" t="s">
        <v>55</v>
      </c>
      <c r="F7" s="26" t="s">
        <v>56</v>
      </c>
      <c r="G7" s="365">
        <v>16</v>
      </c>
      <c r="H7" s="416"/>
      <c r="I7" s="149"/>
      <c r="J7" s="149" t="s">
        <v>333</v>
      </c>
      <c r="K7" s="359"/>
      <c r="L7" s="359"/>
      <c r="M7" s="359"/>
      <c r="N7" s="417"/>
      <c r="O7" s="61"/>
      <c r="Q7" s="61"/>
      <c r="R7" s="358"/>
      <c r="S7" s="61"/>
      <c r="T7" s="199"/>
      <c r="U7" s="199"/>
      <c r="V7" s="8"/>
      <c r="W7" s="8"/>
      <c r="X7" s="8"/>
      <c r="Y7" s="8"/>
      <c r="Z7" s="8"/>
      <c r="AA7" s="61"/>
      <c r="AB7" s="8"/>
      <c r="AC7" s="61"/>
      <c r="AD7" s="8"/>
      <c r="AE7" s="61"/>
    </row>
    <row r="8" spans="1:31" x14ac:dyDescent="0.25">
      <c r="A8" s="112" t="s">
        <v>42</v>
      </c>
      <c r="B8" s="363" t="s">
        <v>41</v>
      </c>
      <c r="C8" s="366" t="s">
        <v>307</v>
      </c>
      <c r="D8" s="112">
        <v>1999</v>
      </c>
      <c r="E8" s="138" t="s">
        <v>41</v>
      </c>
      <c r="F8" t="s">
        <v>42</v>
      </c>
      <c r="G8" s="112">
        <v>9</v>
      </c>
      <c r="H8" s="414"/>
      <c r="I8" s="61"/>
      <c r="K8" s="358"/>
      <c r="L8" s="358"/>
      <c r="M8" s="358"/>
      <c r="N8" s="415"/>
      <c r="O8" s="61"/>
      <c r="Q8" s="61"/>
      <c r="R8" s="358"/>
      <c r="S8" s="61"/>
      <c r="T8" s="199"/>
      <c r="U8" s="199"/>
      <c r="V8" s="8"/>
      <c r="W8" s="8"/>
      <c r="X8" s="8"/>
      <c r="Y8" s="8"/>
      <c r="Z8" s="8"/>
      <c r="AA8" s="61"/>
      <c r="AB8" s="8"/>
      <c r="AC8" s="61"/>
      <c r="AD8" s="8"/>
      <c r="AE8" s="61"/>
    </row>
    <row r="9" spans="1:31" x14ac:dyDescent="0.25">
      <c r="A9" s="112" t="s">
        <v>28</v>
      </c>
      <c r="B9" s="363" t="s">
        <v>27</v>
      </c>
      <c r="C9" s="366" t="s">
        <v>308</v>
      </c>
      <c r="D9" s="112">
        <v>1999</v>
      </c>
      <c r="E9" s="136" t="s">
        <v>27</v>
      </c>
      <c r="F9" s="13" t="s">
        <v>28</v>
      </c>
      <c r="G9" s="365">
        <v>2</v>
      </c>
      <c r="H9" s="418"/>
      <c r="I9" s="71"/>
      <c r="K9" s="358"/>
      <c r="L9" s="360"/>
      <c r="M9" s="360"/>
      <c r="N9" s="419"/>
      <c r="O9" s="360"/>
      <c r="Q9" s="360"/>
      <c r="R9" s="358"/>
      <c r="S9" s="71"/>
      <c r="T9" s="200"/>
      <c r="U9" s="200"/>
      <c r="V9" s="8"/>
      <c r="W9" s="8"/>
      <c r="X9" s="8"/>
      <c r="Y9" s="8"/>
      <c r="Z9" s="8"/>
      <c r="AA9" s="61"/>
      <c r="AB9" s="8"/>
      <c r="AC9" s="61"/>
      <c r="AD9" s="8"/>
      <c r="AE9" s="61"/>
    </row>
    <row r="10" spans="1:31" x14ac:dyDescent="0.25">
      <c r="A10" s="112" t="s">
        <v>288</v>
      </c>
      <c r="B10" s="363" t="s">
        <v>45</v>
      </c>
      <c r="C10" s="366" t="s">
        <v>309</v>
      </c>
      <c r="D10" s="112">
        <v>2001</v>
      </c>
      <c r="E10" s="128" t="s">
        <v>45</v>
      </c>
      <c r="F10" s="26" t="s">
        <v>46</v>
      </c>
      <c r="G10" s="112">
        <v>11</v>
      </c>
      <c r="H10" s="414"/>
      <c r="I10" s="61"/>
      <c r="K10" s="358"/>
      <c r="L10" s="358"/>
      <c r="M10" s="358"/>
      <c r="N10" s="415"/>
      <c r="O10" s="61"/>
      <c r="Q10" s="61"/>
      <c r="R10" s="358"/>
      <c r="S10" s="61"/>
      <c r="T10" s="199"/>
      <c r="U10" s="199"/>
      <c r="V10" s="8"/>
      <c r="W10" s="8"/>
      <c r="X10" s="8"/>
      <c r="Y10" s="8"/>
      <c r="Z10" s="8"/>
      <c r="AA10" s="61"/>
      <c r="AB10" s="8"/>
      <c r="AC10" s="61"/>
      <c r="AD10" s="8"/>
      <c r="AE10" s="61"/>
    </row>
    <row r="11" spans="1:31" x14ac:dyDescent="0.25">
      <c r="A11" s="112" t="s">
        <v>293</v>
      </c>
      <c r="B11" s="363" t="s">
        <v>294</v>
      </c>
      <c r="C11" s="366" t="s">
        <v>310</v>
      </c>
      <c r="D11" s="112">
        <v>2023</v>
      </c>
      <c r="G11" s="112"/>
      <c r="H11" s="414"/>
      <c r="I11" s="61"/>
      <c r="J11" s="157"/>
      <c r="K11" s="358"/>
      <c r="L11" s="358"/>
      <c r="M11" s="358"/>
      <c r="N11" s="415"/>
      <c r="O11" s="61"/>
      <c r="Q11" s="61"/>
      <c r="R11" s="358"/>
      <c r="S11" s="61"/>
      <c r="T11" s="199"/>
      <c r="U11" s="199"/>
      <c r="V11" s="8"/>
      <c r="W11" s="8"/>
      <c r="X11" s="8"/>
      <c r="Y11" s="8"/>
      <c r="Z11" s="8"/>
      <c r="AA11" s="61"/>
      <c r="AB11" s="8"/>
      <c r="AC11" s="61"/>
      <c r="AD11" s="8"/>
      <c r="AE11" s="61"/>
    </row>
    <row r="12" spans="1:31" x14ac:dyDescent="0.25">
      <c r="A12" s="112" t="s">
        <v>38</v>
      </c>
      <c r="B12" s="363" t="s">
        <v>37</v>
      </c>
      <c r="C12" s="366" t="s">
        <v>311</v>
      </c>
      <c r="D12" s="112">
        <v>1999</v>
      </c>
      <c r="E12" s="138" t="s">
        <v>37</v>
      </c>
      <c r="F12" t="s">
        <v>38</v>
      </c>
      <c r="G12" s="112">
        <v>7</v>
      </c>
      <c r="H12" s="418"/>
      <c r="I12" s="71"/>
      <c r="K12" s="358"/>
      <c r="L12" s="358"/>
      <c r="M12" s="358"/>
      <c r="N12" s="415"/>
      <c r="O12" s="61"/>
      <c r="Q12" s="61"/>
      <c r="R12" s="358"/>
      <c r="S12" s="61"/>
      <c r="T12" s="199"/>
      <c r="U12" s="199"/>
      <c r="V12" s="8"/>
      <c r="W12" s="8"/>
      <c r="X12" s="8"/>
      <c r="Y12" s="8"/>
      <c r="Z12" s="8"/>
      <c r="AA12" s="61"/>
      <c r="AB12" s="8"/>
      <c r="AC12" s="61"/>
      <c r="AD12" s="8"/>
      <c r="AE12" s="61"/>
    </row>
    <row r="13" spans="1:31" ht="15.75" thickBot="1" x14ac:dyDescent="0.3">
      <c r="A13" s="112" t="s">
        <v>30</v>
      </c>
      <c r="B13" s="363" t="s">
        <v>29</v>
      </c>
      <c r="C13" s="366" t="s">
        <v>312</v>
      </c>
      <c r="D13" s="112">
        <v>1999</v>
      </c>
      <c r="E13" s="139" t="s">
        <v>29</v>
      </c>
      <c r="F13" s="140" t="s">
        <v>30</v>
      </c>
      <c r="G13" s="112">
        <v>3</v>
      </c>
      <c r="H13" s="414"/>
      <c r="I13" s="61"/>
      <c r="K13" s="358"/>
      <c r="L13" s="358"/>
      <c r="M13" s="358"/>
      <c r="N13" s="415"/>
      <c r="O13" s="61"/>
      <c r="Q13" s="61"/>
      <c r="R13" s="358"/>
      <c r="S13" s="61"/>
      <c r="T13" s="199"/>
      <c r="U13" s="199"/>
      <c r="V13" s="8"/>
      <c r="W13" s="8"/>
      <c r="X13" s="8"/>
      <c r="Y13" s="8"/>
      <c r="Z13" s="8"/>
      <c r="AA13" s="61"/>
      <c r="AB13" s="8"/>
      <c r="AC13" s="61"/>
      <c r="AD13" s="8"/>
      <c r="AE13" s="61"/>
    </row>
    <row r="14" spans="1:31" x14ac:dyDescent="0.25">
      <c r="A14" s="112" t="s">
        <v>52</v>
      </c>
      <c r="B14" s="363" t="s">
        <v>51</v>
      </c>
      <c r="C14" s="366" t="s">
        <v>313</v>
      </c>
      <c r="D14" s="112">
        <v>2015</v>
      </c>
      <c r="E14" s="116" t="s">
        <v>51</v>
      </c>
      <c r="F14" s="117" t="s">
        <v>52</v>
      </c>
      <c r="G14" s="365">
        <v>14</v>
      </c>
      <c r="H14" s="416"/>
      <c r="I14" s="149"/>
      <c r="K14" s="359"/>
      <c r="L14" s="359"/>
      <c r="M14" s="359"/>
      <c r="N14" s="417"/>
      <c r="O14" s="61"/>
      <c r="Q14" s="61"/>
      <c r="R14" s="358"/>
      <c r="S14" s="61"/>
      <c r="V14" s="8"/>
      <c r="W14" s="8"/>
      <c r="X14" s="8"/>
      <c r="Y14" s="8"/>
      <c r="Z14" s="8"/>
      <c r="AA14" s="61"/>
      <c r="AB14" s="8"/>
      <c r="AC14" s="61"/>
      <c r="AD14" s="8"/>
      <c r="AE14" s="61"/>
    </row>
    <row r="15" spans="1:31" x14ac:dyDescent="0.25">
      <c r="A15" s="112" t="s">
        <v>50</v>
      </c>
      <c r="B15" s="363" t="s">
        <v>49</v>
      </c>
      <c r="C15" s="366" t="s">
        <v>314</v>
      </c>
      <c r="D15" s="112">
        <v>1999</v>
      </c>
      <c r="E15" s="138" t="s">
        <v>49</v>
      </c>
      <c r="F15" t="s">
        <v>50</v>
      </c>
      <c r="G15" s="112">
        <v>13</v>
      </c>
      <c r="H15" s="420"/>
      <c r="I15" s="157"/>
      <c r="K15" s="361"/>
      <c r="L15" s="361"/>
      <c r="M15" s="361"/>
      <c r="N15" s="421"/>
      <c r="O15" s="61"/>
      <c r="Q15" s="61"/>
      <c r="R15" s="358"/>
      <c r="S15" s="61"/>
      <c r="T15" s="199"/>
      <c r="U15" s="199"/>
      <c r="V15" s="8"/>
      <c r="W15" s="8"/>
      <c r="X15" s="8"/>
      <c r="Y15" s="8"/>
      <c r="Z15" s="8"/>
      <c r="AA15" s="61"/>
      <c r="AB15" s="8"/>
      <c r="AC15" s="61"/>
      <c r="AD15" s="8"/>
      <c r="AE15" s="61"/>
    </row>
    <row r="16" spans="1:31" x14ac:dyDescent="0.25">
      <c r="A16" s="112" t="s">
        <v>54</v>
      </c>
      <c r="B16" s="363" t="s">
        <v>53</v>
      </c>
      <c r="C16" s="366" t="s">
        <v>315</v>
      </c>
      <c r="D16" s="112">
        <v>2014</v>
      </c>
      <c r="E16" s="128" t="s">
        <v>53</v>
      </c>
      <c r="F16" s="26" t="s">
        <v>54</v>
      </c>
      <c r="G16" s="112">
        <v>15</v>
      </c>
      <c r="H16" s="416"/>
      <c r="I16" s="149"/>
      <c r="K16" s="359"/>
      <c r="L16" s="359"/>
      <c r="M16" s="359"/>
      <c r="N16" s="417"/>
      <c r="O16" s="61"/>
      <c r="Q16" s="61"/>
      <c r="R16" s="358"/>
      <c r="S16" s="61"/>
      <c r="T16" s="199"/>
      <c r="U16" s="199"/>
      <c r="V16" s="8"/>
      <c r="W16" s="8"/>
      <c r="X16" s="8"/>
      <c r="Y16" s="8"/>
      <c r="Z16" s="8"/>
      <c r="AA16" s="61"/>
      <c r="AB16" s="8"/>
      <c r="AC16" s="61"/>
      <c r="AD16" s="8"/>
      <c r="AE16" s="61"/>
    </row>
    <row r="17" spans="1:31" x14ac:dyDescent="0.25">
      <c r="A17" s="112" t="s">
        <v>34</v>
      </c>
      <c r="B17" s="363" t="s">
        <v>33</v>
      </c>
      <c r="C17" s="366" t="s">
        <v>316</v>
      </c>
      <c r="D17" s="112">
        <v>1999</v>
      </c>
      <c r="E17" s="138" t="s">
        <v>33</v>
      </c>
      <c r="F17" t="s">
        <v>34</v>
      </c>
      <c r="G17" s="112">
        <v>5</v>
      </c>
      <c r="H17" s="414"/>
      <c r="I17" s="61"/>
      <c r="K17" s="358"/>
      <c r="L17" s="358"/>
      <c r="M17" s="358"/>
      <c r="N17" s="415"/>
      <c r="O17" s="61"/>
      <c r="Q17" s="61"/>
      <c r="R17" s="358"/>
      <c r="S17" s="61"/>
      <c r="T17" s="199"/>
      <c r="U17" s="199"/>
      <c r="V17" s="8"/>
      <c r="W17" s="8"/>
      <c r="X17" s="8"/>
      <c r="Y17" s="8"/>
      <c r="Z17" s="8"/>
      <c r="AA17" s="61"/>
      <c r="AB17" s="8"/>
      <c r="AC17" s="61"/>
      <c r="AD17" s="8"/>
      <c r="AE17" s="61"/>
    </row>
    <row r="18" spans="1:31" x14ac:dyDescent="0.25">
      <c r="A18" s="112" t="s">
        <v>44</v>
      </c>
      <c r="B18" s="363" t="s">
        <v>43</v>
      </c>
      <c r="C18" s="366" t="s">
        <v>317</v>
      </c>
      <c r="D18" s="112">
        <v>1999</v>
      </c>
      <c r="E18" s="138" t="s">
        <v>43</v>
      </c>
      <c r="F18" t="s">
        <v>44</v>
      </c>
      <c r="G18" s="365">
        <v>10</v>
      </c>
      <c r="H18" s="414"/>
      <c r="I18" s="61"/>
      <c r="K18" s="358"/>
      <c r="L18" s="358"/>
      <c r="M18" s="358"/>
      <c r="N18" s="415"/>
      <c r="O18" s="61"/>
      <c r="Q18" s="61"/>
      <c r="R18" s="358"/>
      <c r="S18" s="61"/>
      <c r="T18" s="199"/>
      <c r="U18" s="199"/>
      <c r="V18" s="8"/>
      <c r="W18" s="8"/>
      <c r="X18" s="8"/>
      <c r="Y18" s="8"/>
      <c r="Z18" s="8"/>
      <c r="AA18" s="61"/>
      <c r="AB18" s="8"/>
      <c r="AC18" s="61"/>
      <c r="AD18" s="8"/>
      <c r="AE18" s="61"/>
    </row>
    <row r="19" spans="1:31" ht="15.75" thickBot="1" x14ac:dyDescent="0.3">
      <c r="A19" s="364" t="s">
        <v>295</v>
      </c>
      <c r="B19" s="363" t="s">
        <v>47</v>
      </c>
      <c r="C19" s="366" t="s">
        <v>318</v>
      </c>
      <c r="D19" s="112">
        <v>2009</v>
      </c>
      <c r="E19" s="362" t="s">
        <v>47</v>
      </c>
      <c r="F19" s="81" t="s">
        <v>295</v>
      </c>
      <c r="G19" s="365">
        <v>12</v>
      </c>
      <c r="H19" s="416"/>
      <c r="I19" s="149"/>
      <c r="J19" s="149"/>
      <c r="K19" s="359"/>
      <c r="L19" s="358"/>
      <c r="M19" s="358"/>
      <c r="N19" s="417"/>
      <c r="O19" s="61"/>
      <c r="Q19" s="61"/>
      <c r="R19" s="358"/>
      <c r="S19" s="61"/>
      <c r="U19" s="199"/>
      <c r="V19" s="8"/>
      <c r="W19" s="8"/>
      <c r="X19" s="8"/>
      <c r="Y19" s="8"/>
      <c r="Z19" s="8"/>
      <c r="AA19" s="61"/>
      <c r="AB19" s="8"/>
      <c r="AC19" s="61"/>
      <c r="AD19" s="8"/>
      <c r="AE19" s="61"/>
    </row>
    <row r="20" spans="1:31" x14ac:dyDescent="0.25">
      <c r="A20" s="112" t="s">
        <v>289</v>
      </c>
      <c r="B20" s="363" t="s">
        <v>290</v>
      </c>
      <c r="C20" s="366" t="s">
        <v>319</v>
      </c>
      <c r="D20" s="112">
        <v>2007</v>
      </c>
      <c r="G20" s="112"/>
    </row>
    <row r="21" spans="1:31" x14ac:dyDescent="0.25">
      <c r="A21" s="355"/>
      <c r="B21" s="41"/>
      <c r="C21" s="41"/>
    </row>
    <row r="23" spans="1:31" x14ac:dyDescent="0.25">
      <c r="A23" s="112" t="s">
        <v>297</v>
      </c>
      <c r="B23" s="112"/>
      <c r="C23" s="1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F682-7522-44BA-B152-25D1664BAF55}">
  <sheetPr>
    <tabColor rgb="FFFF0000"/>
  </sheetPr>
  <dimension ref="A1:AH226"/>
  <sheetViews>
    <sheetView tabSelected="1" topLeftCell="A7" zoomScale="112" workbookViewId="0">
      <selection activeCell="A22" sqref="A22"/>
    </sheetView>
  </sheetViews>
  <sheetFormatPr baseColWidth="10" defaultRowHeight="15" x14ac:dyDescent="0.25"/>
  <cols>
    <col min="1" max="1" width="18" customWidth="1"/>
    <col min="3" max="3" width="14.5703125" customWidth="1"/>
    <col min="6" max="6" width="15.7109375" customWidth="1"/>
    <col min="7" max="11" width="11.5703125" bestFit="1" customWidth="1"/>
    <col min="12" max="12" width="17.7109375" bestFit="1" customWidth="1"/>
    <col min="13" max="16" width="11.5703125" bestFit="1" customWidth="1"/>
    <col min="17" max="17" width="21.28515625" customWidth="1"/>
    <col min="18" max="18" width="16" customWidth="1"/>
    <col min="19" max="29" width="11.5703125" bestFit="1" customWidth="1"/>
    <col min="31" max="31" width="16.28515625" bestFit="1" customWidth="1"/>
  </cols>
  <sheetData>
    <row r="1" spans="1:34" ht="75.75" thickBot="1" x14ac:dyDescent="0.3">
      <c r="A1" s="340" t="s">
        <v>256</v>
      </c>
      <c r="B1" s="41" t="s">
        <v>286</v>
      </c>
      <c r="C1" s="340" t="s">
        <v>257</v>
      </c>
      <c r="D1" s="340" t="s">
        <v>299</v>
      </c>
      <c r="E1" s="340" t="s">
        <v>259</v>
      </c>
      <c r="F1" s="297" t="s">
        <v>71</v>
      </c>
      <c r="G1" s="340" t="s">
        <v>214</v>
      </c>
      <c r="H1" s="298" t="s">
        <v>78</v>
      </c>
      <c r="I1" s="298" t="s">
        <v>81</v>
      </c>
      <c r="J1" s="297" t="s">
        <v>264</v>
      </c>
      <c r="K1" s="198" t="s">
        <v>265</v>
      </c>
      <c r="L1" s="297" t="s">
        <v>140</v>
      </c>
      <c r="M1" s="196" t="s">
        <v>196</v>
      </c>
      <c r="N1" s="298" t="s">
        <v>93</v>
      </c>
      <c r="O1" s="196" t="s">
        <v>195</v>
      </c>
      <c r="P1" s="298" t="s">
        <v>243</v>
      </c>
      <c r="Q1" s="196" t="s">
        <v>321</v>
      </c>
      <c r="R1" s="298" t="s">
        <v>249</v>
      </c>
      <c r="S1" s="298" t="s">
        <v>248</v>
      </c>
      <c r="T1" s="196" t="s">
        <v>325</v>
      </c>
      <c r="U1" s="298" t="s">
        <v>244</v>
      </c>
      <c r="V1" s="298" t="s">
        <v>245</v>
      </c>
      <c r="W1" s="298" t="s">
        <v>246</v>
      </c>
      <c r="X1" s="298" t="s">
        <v>247</v>
      </c>
      <c r="Y1" s="298" t="s">
        <v>255</v>
      </c>
      <c r="Z1" s="196" t="s">
        <v>250</v>
      </c>
      <c r="AA1" s="298" t="s">
        <v>251</v>
      </c>
      <c r="AB1" s="196" t="s">
        <v>253</v>
      </c>
      <c r="AC1" s="298" t="s">
        <v>252</v>
      </c>
      <c r="AD1" s="196" t="s">
        <v>254</v>
      </c>
      <c r="AE1" s="437" t="s">
        <v>405</v>
      </c>
      <c r="AF1" s="437" t="s">
        <v>2410</v>
      </c>
      <c r="AG1" s="437" t="s">
        <v>2411</v>
      </c>
      <c r="AH1" s="437" t="s">
        <v>2410</v>
      </c>
    </row>
    <row r="2" spans="1:34" ht="41.25" thickBot="1" x14ac:dyDescent="0.3">
      <c r="A2" s="352" t="s">
        <v>258</v>
      </c>
      <c r="B2" s="352" t="s">
        <v>260</v>
      </c>
      <c r="C2" s="352" t="s">
        <v>261</v>
      </c>
      <c r="D2" s="352" t="s">
        <v>300</v>
      </c>
      <c r="E2" s="352" t="s">
        <v>266</v>
      </c>
      <c r="F2" s="353" t="s">
        <v>276</v>
      </c>
      <c r="G2" s="352" t="s">
        <v>323</v>
      </c>
      <c r="H2" s="353" t="s">
        <v>281</v>
      </c>
      <c r="I2" s="353" t="s">
        <v>282</v>
      </c>
      <c r="J2" s="354" t="s">
        <v>267</v>
      </c>
      <c r="K2" s="400" t="s">
        <v>283</v>
      </c>
      <c r="L2" s="353" t="s">
        <v>320</v>
      </c>
      <c r="M2" s="399" t="s">
        <v>322</v>
      </c>
      <c r="N2" s="353" t="s">
        <v>262</v>
      </c>
      <c r="O2" s="399" t="s">
        <v>263</v>
      </c>
      <c r="P2" s="353" t="s">
        <v>284</v>
      </c>
      <c r="Q2" s="399" t="s">
        <v>285</v>
      </c>
      <c r="R2" s="353" t="s">
        <v>269</v>
      </c>
      <c r="S2" s="353" t="s">
        <v>268</v>
      </c>
      <c r="T2" s="399" t="s">
        <v>324</v>
      </c>
      <c r="U2" s="353" t="s">
        <v>277</v>
      </c>
      <c r="V2" s="353" t="s">
        <v>278</v>
      </c>
      <c r="W2" s="353" t="s">
        <v>279</v>
      </c>
      <c r="X2" s="353" t="s">
        <v>280</v>
      </c>
      <c r="Y2" s="353" t="s">
        <v>275</v>
      </c>
      <c r="Z2" s="399" t="s">
        <v>270</v>
      </c>
      <c r="AA2" s="353" t="s">
        <v>271</v>
      </c>
      <c r="AB2" s="399" t="s">
        <v>272</v>
      </c>
      <c r="AC2" s="353" t="s">
        <v>273</v>
      </c>
      <c r="AD2" s="399" t="s">
        <v>274</v>
      </c>
    </row>
    <row r="3" spans="1:34" x14ac:dyDescent="0.25">
      <c r="A3" s="41">
        <v>1</v>
      </c>
      <c r="B3" s="134" t="s">
        <v>39</v>
      </c>
      <c r="C3" s="135" t="s">
        <v>40</v>
      </c>
      <c r="D3" s="366" t="s">
        <v>301</v>
      </c>
      <c r="E3" s="13">
        <v>8</v>
      </c>
      <c r="F3" s="369">
        <v>45431.344924657547</v>
      </c>
      <c r="G3" s="11">
        <v>0.17712360614893516</v>
      </c>
      <c r="H3" s="93">
        <v>0.59849852844723328</v>
      </c>
      <c r="I3" s="425">
        <v>5.5895854123762826E-3</v>
      </c>
      <c r="J3" s="124">
        <v>9.339346960264229E-2</v>
      </c>
      <c r="K3" s="11">
        <v>-7.4385104833619181E-2</v>
      </c>
      <c r="L3" s="42">
        <v>2.6734597799730735E-2</v>
      </c>
      <c r="M3" s="102">
        <v>0.12938121543132342</v>
      </c>
      <c r="N3" s="192">
        <v>13.215999999999999</v>
      </c>
      <c r="O3" s="277">
        <v>-0.19146741318095406</v>
      </c>
      <c r="P3" s="110">
        <v>0.48771598845673697</v>
      </c>
      <c r="Q3" s="42">
        <v>0.46680434017775041</v>
      </c>
      <c r="R3" s="199">
        <v>47.2</v>
      </c>
      <c r="S3" s="199">
        <v>84.9</v>
      </c>
      <c r="T3" s="199">
        <v>0</v>
      </c>
      <c r="U3" s="8">
        <v>11.5372289153</v>
      </c>
      <c r="V3" s="403">
        <v>1.7502383829999999</v>
      </c>
      <c r="W3" s="379">
        <v>1.6396316453999999</v>
      </c>
      <c r="X3" s="403">
        <v>1.7709555340000001</v>
      </c>
      <c r="Y3" s="8">
        <v>490.22</v>
      </c>
      <c r="Z3" s="42">
        <v>-0.10358670132704746</v>
      </c>
      <c r="AA3" s="8">
        <v>484.14</v>
      </c>
      <c r="AB3" s="351">
        <v>-0.11711026163524058</v>
      </c>
      <c r="AC3" s="8">
        <v>510.96</v>
      </c>
      <c r="AD3" s="42">
        <v>-9.295350965351265E-2</v>
      </c>
      <c r="AE3" s="42">
        <v>0.10320712999999999</v>
      </c>
    </row>
    <row r="4" spans="1:34" x14ac:dyDescent="0.25">
      <c r="A4" s="41">
        <v>1</v>
      </c>
      <c r="B4" s="138" t="s">
        <v>35</v>
      </c>
      <c r="C4" t="s">
        <v>36</v>
      </c>
      <c r="D4" s="366" t="s">
        <v>302</v>
      </c>
      <c r="E4" s="13">
        <v>6</v>
      </c>
      <c r="F4" s="369">
        <v>44194.457277528934</v>
      </c>
      <c r="G4" s="11">
        <v>0.22474145545476551</v>
      </c>
      <c r="H4" s="93">
        <v>0.60928661942091078</v>
      </c>
      <c r="I4" s="425">
        <v>7.23185934035981E-3</v>
      </c>
      <c r="J4" s="10">
        <v>0.11869388084106042</v>
      </c>
      <c r="K4" s="11">
        <v>2.3070939521037812E-2</v>
      </c>
      <c r="L4" s="42">
        <v>3.4368073657338245E-2</v>
      </c>
      <c r="M4" s="87">
        <v>0.13528006870557463</v>
      </c>
      <c r="N4" s="192">
        <v>16.401</v>
      </c>
      <c r="O4" s="279">
        <v>6.6483097934597085E-2</v>
      </c>
      <c r="P4" s="110">
        <v>0.48178957137739564</v>
      </c>
      <c r="Q4" s="42">
        <v>0.49299332818298058</v>
      </c>
      <c r="R4" s="199">
        <v>108.7</v>
      </c>
      <c r="S4" s="199">
        <v>108.2</v>
      </c>
      <c r="T4" s="199">
        <v>-38.200000000000003</v>
      </c>
      <c r="U4" s="8">
        <v>15.225811827699999</v>
      </c>
      <c r="V4" s="403">
        <v>1.7557201982999999</v>
      </c>
      <c r="W4" s="379">
        <v>1.7069575742</v>
      </c>
      <c r="X4" s="403">
        <v>1.8131335047999999</v>
      </c>
      <c r="Y4" s="8">
        <v>478.85</v>
      </c>
      <c r="Z4" s="42">
        <v>-4.4021897588941275E-2</v>
      </c>
      <c r="AA4" s="8">
        <v>489.49</v>
      </c>
      <c r="AB4" s="351">
        <v>-5.9304379374969213E-2</v>
      </c>
      <c r="AC4" s="8">
        <v>490.58</v>
      </c>
      <c r="AD4" s="42">
        <v>-3.8763518082019895E-2</v>
      </c>
      <c r="AE4" s="42">
        <v>6.8256150000000002E-2</v>
      </c>
    </row>
    <row r="5" spans="1:34" x14ac:dyDescent="0.25">
      <c r="A5" s="41">
        <v>1</v>
      </c>
      <c r="B5" s="138" t="s">
        <v>25</v>
      </c>
      <c r="C5" t="s">
        <v>26</v>
      </c>
      <c r="D5" s="366" t="s">
        <v>304</v>
      </c>
      <c r="E5">
        <v>1</v>
      </c>
      <c r="F5" s="369">
        <v>43288.454187261937</v>
      </c>
      <c r="G5" s="11">
        <v>0.24524464450000016</v>
      </c>
      <c r="H5" s="93">
        <v>0.55941404563283381</v>
      </c>
      <c r="I5" s="425">
        <v>5.1743941386374458E-3</v>
      </c>
      <c r="J5" s="10">
        <v>9.2496678963145146E-2</v>
      </c>
      <c r="K5" s="11">
        <v>9.2496678963145146E-2</v>
      </c>
      <c r="L5" s="42">
        <v>0.24366047489601195</v>
      </c>
      <c r="M5" s="102">
        <v>9.6836294487765429E-3</v>
      </c>
      <c r="N5" s="192">
        <v>13.962</v>
      </c>
      <c r="O5" s="277">
        <v>-7.096330338975769E-2</v>
      </c>
      <c r="P5" s="110">
        <v>0.45191600256812697</v>
      </c>
      <c r="Q5" s="42">
        <v>0.53778089134050777</v>
      </c>
      <c r="R5" s="199">
        <v>59.8</v>
      </c>
      <c r="S5" s="199">
        <v>62.3</v>
      </c>
      <c r="T5" s="199">
        <v>-35.200000000000003</v>
      </c>
      <c r="U5" s="8">
        <v>16.7043933299</v>
      </c>
      <c r="V5" s="403">
        <v>1.7921093633</v>
      </c>
      <c r="W5" s="379">
        <v>1.7086715054999999</v>
      </c>
      <c r="X5" s="403">
        <v>1.8112914036000001</v>
      </c>
      <c r="Y5" s="8">
        <v>479.79</v>
      </c>
      <c r="Z5" s="42">
        <v>-3.0618423772347813E-2</v>
      </c>
      <c r="AA5" s="8">
        <v>474.83</v>
      </c>
      <c r="AB5" s="351">
        <v>-5.7485874999129251E-2</v>
      </c>
      <c r="AC5" s="8">
        <v>492.43</v>
      </c>
      <c r="AD5" s="42">
        <v>-4.5028932524722003E-2</v>
      </c>
      <c r="AE5" s="42">
        <v>7.6669920000000003E-2</v>
      </c>
    </row>
    <row r="6" spans="1:34" x14ac:dyDescent="0.25">
      <c r="A6" s="41">
        <v>1</v>
      </c>
      <c r="B6" s="138" t="s">
        <v>31</v>
      </c>
      <c r="C6" t="s">
        <v>32</v>
      </c>
      <c r="D6" s="366" t="s">
        <v>305</v>
      </c>
      <c r="E6" s="13">
        <v>4</v>
      </c>
      <c r="F6" s="369">
        <v>26907.456997528865</v>
      </c>
      <c r="G6" s="11">
        <v>0.12293481497209587</v>
      </c>
      <c r="H6" s="93">
        <v>0.51851402988468676</v>
      </c>
      <c r="I6" s="425">
        <v>4.8002097716036739E-3</v>
      </c>
      <c r="J6" s="10">
        <v>9.2576275567147176E-2</v>
      </c>
      <c r="K6" s="11">
        <v>-0.11496346917188639</v>
      </c>
      <c r="L6" s="42">
        <v>0.14221823013934926</v>
      </c>
      <c r="M6" s="102">
        <v>0.16649961181473705</v>
      </c>
      <c r="N6" s="192">
        <v>13.409000000000001</v>
      </c>
      <c r="O6" s="277">
        <v>8.0742990038265156E-2</v>
      </c>
      <c r="P6" s="110">
        <v>0.41459908265737361</v>
      </c>
      <c r="Q6" s="42">
        <v>0.65447434695403572</v>
      </c>
      <c r="R6" s="199">
        <v>55.7</v>
      </c>
      <c r="S6" s="199">
        <v>114</v>
      </c>
      <c r="T6" s="199">
        <v>20.599999999999994</v>
      </c>
      <c r="U6" s="8">
        <v>12.875189453100001</v>
      </c>
      <c r="V6" s="403">
        <v>1.6547201544000001</v>
      </c>
      <c r="W6" s="379">
        <v>1.6275704593</v>
      </c>
      <c r="X6" s="403">
        <v>1.7231081473000001</v>
      </c>
      <c r="Y6" s="8">
        <v>474.31</v>
      </c>
      <c r="Z6" s="42">
        <v>2.9251317513947026E-2</v>
      </c>
      <c r="AA6" s="8">
        <v>473.14</v>
      </c>
      <c r="AB6" s="351">
        <v>-1.4204397052040517E-2</v>
      </c>
      <c r="AC6" s="8">
        <v>484.53</v>
      </c>
      <c r="AD6" s="42">
        <v>-7.9736428304668927E-3</v>
      </c>
      <c r="AE6" s="42">
        <v>0.13117369000000001</v>
      </c>
    </row>
    <row r="7" spans="1:34" x14ac:dyDescent="0.25">
      <c r="A7" s="41">
        <v>2</v>
      </c>
      <c r="B7" s="294" t="s">
        <v>55</v>
      </c>
      <c r="C7" s="26" t="s">
        <v>56</v>
      </c>
      <c r="D7" s="366" t="s">
        <v>306</v>
      </c>
      <c r="E7" s="13">
        <v>16</v>
      </c>
      <c r="F7" s="370">
        <v>21112.580619539895</v>
      </c>
      <c r="G7" s="33">
        <v>0.75094024035367657</v>
      </c>
      <c r="H7" s="29">
        <v>0.57016959541873546</v>
      </c>
      <c r="I7" s="426">
        <v>8.2802793985985897E-3</v>
      </c>
      <c r="J7" s="32">
        <v>0.14522485002935853</v>
      </c>
      <c r="K7" s="33">
        <v>-0.20002342670775716</v>
      </c>
      <c r="L7" s="42">
        <v>3.998839517418625E-3</v>
      </c>
      <c r="M7" s="102">
        <v>-6.5712110776815491E-3</v>
      </c>
      <c r="N7" s="192">
        <v>15.798</v>
      </c>
      <c r="O7" s="277">
        <v>0.25031065843137579</v>
      </c>
      <c r="P7" s="110">
        <v>0.44368781852206451</v>
      </c>
      <c r="Q7" s="42">
        <v>2.0765191952481339</v>
      </c>
      <c r="R7" s="199">
        <v>16.5</v>
      </c>
      <c r="S7" s="199">
        <v>55.8</v>
      </c>
      <c r="T7" s="199">
        <v>1.5999999999999943</v>
      </c>
      <c r="U7" s="8">
        <v>10.6499642737</v>
      </c>
      <c r="V7" s="403">
        <v>1.5692036342</v>
      </c>
      <c r="W7" s="379">
        <v>1.5425740539999999</v>
      </c>
      <c r="X7" s="403">
        <v>1.6512440806999999</v>
      </c>
      <c r="Y7" s="8">
        <v>474.57</v>
      </c>
      <c r="Z7" s="42">
        <v>-1.0264690800759098E-2</v>
      </c>
      <c r="AA7" s="8">
        <v>483.16</v>
      </c>
      <c r="AB7" s="351">
        <v>-6.18324388875118E-3</v>
      </c>
      <c r="AC7" s="8">
        <v>493.84</v>
      </c>
      <c r="AD7" s="42">
        <v>8.7759706505815636E-3</v>
      </c>
      <c r="AE7" s="42">
        <v>0.11128612</v>
      </c>
    </row>
    <row r="8" spans="1:34" x14ac:dyDescent="0.25">
      <c r="A8" s="41">
        <v>1</v>
      </c>
      <c r="B8" s="138" t="s">
        <v>41</v>
      </c>
      <c r="C8" t="s">
        <v>42</v>
      </c>
      <c r="D8" s="366" t="s">
        <v>307</v>
      </c>
      <c r="E8">
        <v>9</v>
      </c>
      <c r="F8" s="369">
        <v>42945.696322043361</v>
      </c>
      <c r="G8" s="11">
        <v>0.14108763346310868</v>
      </c>
      <c r="H8" s="93">
        <v>0.6319548050988949</v>
      </c>
      <c r="I8" s="425">
        <v>7.143534283163883E-3</v>
      </c>
      <c r="J8" s="10">
        <v>0.11303868924686769</v>
      </c>
      <c r="K8" s="11">
        <v>-0.10251522808002947</v>
      </c>
      <c r="L8" s="42">
        <v>1.637576534381336E-2</v>
      </c>
      <c r="M8" s="102">
        <v>7.3703639466076831E-2</v>
      </c>
      <c r="N8" s="192">
        <v>14.394</v>
      </c>
      <c r="O8" s="277">
        <v>-2.1823622665715608E-2</v>
      </c>
      <c r="P8" s="110">
        <v>0.48248377716250085</v>
      </c>
      <c r="Q8" s="42">
        <v>6.8696740146601876E-2</v>
      </c>
      <c r="R8" s="199">
        <v>33.1</v>
      </c>
      <c r="S8" s="199">
        <v>47.1</v>
      </c>
      <c r="T8" s="199">
        <v>-23.700000000000003</v>
      </c>
      <c r="U8" s="8">
        <v>7.5088978515000004</v>
      </c>
      <c r="V8" s="403">
        <v>1.6175987469999999</v>
      </c>
      <c r="W8" s="379">
        <v>1.5359374053999999</v>
      </c>
      <c r="X8" s="403">
        <v>1.5669959929999999</v>
      </c>
      <c r="Y8" s="8">
        <v>516.01</v>
      </c>
      <c r="Z8" s="42">
        <v>-2.5192438983139445E-3</v>
      </c>
      <c r="AA8" s="8">
        <v>491.65</v>
      </c>
      <c r="AB8" s="351">
        <v>-1.9585890339184456E-2</v>
      </c>
      <c r="AC8" s="8">
        <v>503.85</v>
      </c>
      <c r="AD8" s="42">
        <v>-8.8110860499296846E-3</v>
      </c>
      <c r="AE8" s="42">
        <v>9.4117649999999997E-2</v>
      </c>
    </row>
    <row r="9" spans="1:34" x14ac:dyDescent="0.25">
      <c r="A9" s="41">
        <v>1</v>
      </c>
      <c r="B9" s="136" t="s">
        <v>27</v>
      </c>
      <c r="C9" s="13" t="s">
        <v>28</v>
      </c>
      <c r="D9" s="366" t="s">
        <v>308</v>
      </c>
      <c r="E9" s="13">
        <v>2</v>
      </c>
      <c r="F9" s="371">
        <v>37689.983231883576</v>
      </c>
      <c r="G9" s="20">
        <v>0.15920383598180823</v>
      </c>
      <c r="H9" s="93">
        <v>0.62240290601618631</v>
      </c>
      <c r="I9" s="425">
        <v>5.4811823123075264E-3</v>
      </c>
      <c r="J9" s="19">
        <v>8.806485733479176E-2</v>
      </c>
      <c r="K9" s="20">
        <v>-0.17235157108957483</v>
      </c>
      <c r="L9" s="42">
        <v>0.19966242678890089</v>
      </c>
      <c r="M9" s="20">
        <v>0.10935552649926028</v>
      </c>
      <c r="N9" s="192">
        <v>17.088000000000001</v>
      </c>
      <c r="O9" s="278">
        <v>1.7791701537471763E-3</v>
      </c>
      <c r="P9" s="110">
        <v>0.47958312365763017</v>
      </c>
      <c r="Q9" s="64">
        <v>0.42356298889360389</v>
      </c>
      <c r="R9" s="200">
        <v>71.900000000000006</v>
      </c>
      <c r="S9" s="200">
        <v>119.9</v>
      </c>
      <c r="T9" s="200">
        <v>10.299999999999997</v>
      </c>
      <c r="U9" s="137">
        <v>16.796610916300001</v>
      </c>
      <c r="V9" s="454">
        <v>1.7720344207000001</v>
      </c>
      <c r="W9" s="455">
        <v>1.6767086066000001</v>
      </c>
      <c r="X9" s="454">
        <v>1.8375631449000001</v>
      </c>
      <c r="Y9" s="137">
        <v>473.85</v>
      </c>
      <c r="Z9" s="64">
        <v>-2.8411050752396735E-2</v>
      </c>
      <c r="AA9" s="137">
        <v>473.94</v>
      </c>
      <c r="AB9" s="456">
        <v>-4.3585594558454066E-2</v>
      </c>
      <c r="AC9" s="137">
        <v>487.23</v>
      </c>
      <c r="AD9" s="64">
        <v>-1.6133923487727408E-2</v>
      </c>
      <c r="AE9" s="42">
        <v>0.12009454999999999</v>
      </c>
    </row>
    <row r="10" spans="1:34" x14ac:dyDescent="0.25">
      <c r="A10" s="41">
        <v>2</v>
      </c>
      <c r="B10" s="294" t="s">
        <v>45</v>
      </c>
      <c r="C10" s="26" t="s">
        <v>46</v>
      </c>
      <c r="D10" s="366" t="s">
        <v>309</v>
      </c>
      <c r="E10">
        <v>11</v>
      </c>
      <c r="F10" s="369">
        <v>18877.757986965516</v>
      </c>
      <c r="G10" s="11">
        <v>7.8490899370713393E-2</v>
      </c>
      <c r="H10" s="93">
        <v>0.56872263541268775</v>
      </c>
      <c r="I10" s="425">
        <v>4.5456218240411093E-3</v>
      </c>
      <c r="J10" s="10">
        <v>7.9926866648144329E-2</v>
      </c>
      <c r="K10" s="11">
        <v>-6.4374474232981233E-2</v>
      </c>
      <c r="L10" s="42">
        <v>3.0282776351861607E-2</v>
      </c>
      <c r="M10" s="102">
        <v>-4.537360133743995E-2</v>
      </c>
      <c r="N10" s="192">
        <v>16.04</v>
      </c>
      <c r="O10" s="277">
        <v>-0.121876811535943</v>
      </c>
      <c r="P10" s="110">
        <v>0.44210479314872136</v>
      </c>
      <c r="Q10" s="42">
        <v>0.56273398354454063</v>
      </c>
      <c r="R10" s="199">
        <v>114.8</v>
      </c>
      <c r="S10" s="199">
        <v>179.2</v>
      </c>
      <c r="T10" s="199">
        <v>26.699999999999989</v>
      </c>
      <c r="U10" s="8">
        <v>25.742357904799999</v>
      </c>
      <c r="V10" s="403">
        <v>1.7309711646999999</v>
      </c>
      <c r="W10" s="379">
        <v>1.6643994125999999</v>
      </c>
      <c r="X10" s="403">
        <v>1.7773294252</v>
      </c>
      <c r="Y10" s="8">
        <v>438.44</v>
      </c>
      <c r="Z10" s="42">
        <v>-4.627075738260563E-2</v>
      </c>
      <c r="AA10" s="8">
        <v>430.15</v>
      </c>
      <c r="AB10" s="351">
        <v>-6.3266247874418841E-2</v>
      </c>
      <c r="AC10" s="8">
        <v>440.79</v>
      </c>
      <c r="AD10" s="42">
        <v>-6.8841320163601311E-2</v>
      </c>
      <c r="AE10" s="42">
        <v>0.13533203999999999</v>
      </c>
    </row>
    <row r="11" spans="1:34" x14ac:dyDescent="0.25">
      <c r="A11" s="41">
        <v>1</v>
      </c>
      <c r="B11" s="138" t="s">
        <v>37</v>
      </c>
      <c r="C11" t="s">
        <v>38</v>
      </c>
      <c r="D11" s="366" t="s">
        <v>311</v>
      </c>
      <c r="E11">
        <v>7</v>
      </c>
      <c r="F11" s="371">
        <v>86416.076536811146</v>
      </c>
      <c r="G11" s="11">
        <v>1.0017602839347941</v>
      </c>
      <c r="H11" s="93">
        <v>0.24929859527203985</v>
      </c>
      <c r="I11" s="425">
        <v>3.0539361663733779E-3</v>
      </c>
      <c r="J11" s="10">
        <v>0.12250113816489254</v>
      </c>
      <c r="K11" s="11">
        <v>8.7315607445454437E-3</v>
      </c>
      <c r="L11" s="42">
        <v>1.5677596341201753E-2</v>
      </c>
      <c r="M11" s="102">
        <v>0.3483120481629367</v>
      </c>
      <c r="N11" s="192">
        <v>12.881</v>
      </c>
      <c r="O11" s="277">
        <v>-0.18947597041142095</v>
      </c>
      <c r="P11" s="110">
        <v>0.23866728563521655</v>
      </c>
      <c r="Q11" s="42">
        <v>0.56641802484867942</v>
      </c>
      <c r="R11" s="199">
        <v>70.7</v>
      </c>
      <c r="S11" s="199">
        <v>86.1</v>
      </c>
      <c r="T11" s="199">
        <v>-22.300000000000011</v>
      </c>
      <c r="U11" s="8">
        <v>15.5322921324</v>
      </c>
      <c r="V11" s="403">
        <v>1.748055017</v>
      </c>
      <c r="W11" s="379">
        <v>1.6795388846999999</v>
      </c>
      <c r="X11" s="403">
        <v>1.8053552531999999</v>
      </c>
      <c r="Y11" s="8">
        <v>480.41</v>
      </c>
      <c r="Z11" s="42">
        <v>-1.9959399407274796E-2</v>
      </c>
      <c r="AA11" s="8">
        <v>487.27</v>
      </c>
      <c r="AB11" s="351">
        <v>-3.6032026622344941E-2</v>
      </c>
      <c r="AC11" s="8">
        <v>491.27</v>
      </c>
      <c r="AD11" s="42">
        <v>-3.8304094260048369E-2</v>
      </c>
      <c r="AE11" s="201"/>
    </row>
    <row r="12" spans="1:34" ht="15.75" thickBot="1" x14ac:dyDescent="0.3">
      <c r="A12" s="41">
        <v>1</v>
      </c>
      <c r="B12" s="138" t="s">
        <v>29</v>
      </c>
      <c r="C12" t="s">
        <v>30</v>
      </c>
      <c r="D12" s="366" t="s">
        <v>312</v>
      </c>
      <c r="E12">
        <v>3</v>
      </c>
      <c r="F12" s="369">
        <v>32662.180697406562</v>
      </c>
      <c r="G12" s="11">
        <v>3.0042252616409245E-2</v>
      </c>
      <c r="H12" s="93">
        <v>0.59456706568572348</v>
      </c>
      <c r="I12" s="425">
        <v>4.3397335625682803E-3</v>
      </c>
      <c r="J12" s="10">
        <v>7.2989807425058062E-2</v>
      </c>
      <c r="K12" s="11">
        <v>-0.23812807751430354</v>
      </c>
      <c r="L12" s="42">
        <v>0.17178120191594143</v>
      </c>
      <c r="M12" s="102">
        <v>3.3182691773278039E-2</v>
      </c>
      <c r="N12" s="192">
        <v>12.317</v>
      </c>
      <c r="O12" s="277">
        <v>-0.10470583828820422</v>
      </c>
      <c r="P12" s="110">
        <v>0.45634545123811354</v>
      </c>
      <c r="Q12" s="42">
        <v>0.55458499484939283</v>
      </c>
      <c r="R12" s="199">
        <v>105.9</v>
      </c>
      <c r="S12" s="199">
        <v>133.9</v>
      </c>
      <c r="T12" s="199">
        <v>-9.7000000000000028</v>
      </c>
      <c r="U12" s="8">
        <v>12.935744405099999</v>
      </c>
      <c r="V12" s="403">
        <v>1.6767926154999999</v>
      </c>
      <c r="W12" s="379">
        <v>1.649652812</v>
      </c>
      <c r="X12" s="403">
        <v>1.6735493309</v>
      </c>
      <c r="Y12" s="8">
        <v>481.6</v>
      </c>
      <c r="Z12" s="42">
        <v>2.7910877882250489E-2</v>
      </c>
      <c r="AA12" s="8">
        <v>471.26</v>
      </c>
      <c r="AB12" s="351">
        <v>2.0731022368222024E-2</v>
      </c>
      <c r="AC12" s="8">
        <v>477.46</v>
      </c>
      <c r="AD12" s="42">
        <v>4.3390650206496656E-3</v>
      </c>
      <c r="AE12" s="201"/>
    </row>
    <row r="13" spans="1:34" x14ac:dyDescent="0.25">
      <c r="A13" s="41">
        <v>2</v>
      </c>
      <c r="B13" s="293" t="s">
        <v>51</v>
      </c>
      <c r="C13" s="117" t="s">
        <v>52</v>
      </c>
      <c r="D13" s="383" t="s">
        <v>313</v>
      </c>
      <c r="E13" s="384">
        <v>14</v>
      </c>
      <c r="F13" s="385">
        <v>19109.933848212724</v>
      </c>
      <c r="G13" s="357">
        <v>1.5270425053573327</v>
      </c>
      <c r="H13" s="433">
        <v>0.49977151881463738</v>
      </c>
      <c r="I13" s="427">
        <v>6.8814510602722857E-3</v>
      </c>
      <c r="J13" s="356">
        <v>0.13769194124134509</v>
      </c>
      <c r="K13" s="357">
        <v>-0.19988057374562976</v>
      </c>
      <c r="L13" s="42">
        <v>8.4154510158032485E-3</v>
      </c>
      <c r="M13" s="386">
        <v>-0.16598050517169716</v>
      </c>
      <c r="N13" s="387">
        <v>15.593999999999999</v>
      </c>
      <c r="O13" s="388">
        <v>-0.22415745905695428</v>
      </c>
      <c r="P13" s="124">
        <v>0.42825654541521063</v>
      </c>
      <c r="Q13" s="121">
        <v>1.5144082412031632</v>
      </c>
      <c r="R13" s="389"/>
      <c r="S13" s="389"/>
      <c r="T13" s="199">
        <v>-37.700000000000003</v>
      </c>
      <c r="U13" s="119">
        <v>14.3510345567</v>
      </c>
      <c r="V13" s="404">
        <v>1.6616509155999999</v>
      </c>
      <c r="W13" s="405">
        <v>1.6249496369</v>
      </c>
      <c r="X13" s="404">
        <v>1.7029727861999999</v>
      </c>
      <c r="Y13" s="119">
        <v>471.83</v>
      </c>
      <c r="Z13" s="121">
        <v>3.7425096234300808E-3</v>
      </c>
      <c r="AA13" s="119">
        <v>475.15</v>
      </c>
      <c r="AB13" s="390">
        <v>-2.3171958097451394E-2</v>
      </c>
      <c r="AC13" s="119">
        <v>484.46</v>
      </c>
      <c r="AD13" s="386">
        <v>-7.1660011380204119E-3</v>
      </c>
      <c r="AE13" s="201"/>
    </row>
    <row r="14" spans="1:34" x14ac:dyDescent="0.25">
      <c r="A14" s="41">
        <v>2</v>
      </c>
      <c r="B14" s="138" t="s">
        <v>49</v>
      </c>
      <c r="C14" t="s">
        <v>50</v>
      </c>
      <c r="D14" s="366" t="s">
        <v>314</v>
      </c>
      <c r="E14">
        <v>13</v>
      </c>
      <c r="F14" s="372">
        <v>100891.71504113676</v>
      </c>
      <c r="G14" s="161">
        <v>7.8681127848183444E-2</v>
      </c>
      <c r="H14" s="93">
        <v>0.55722153819576092</v>
      </c>
      <c r="I14" s="428">
        <v>5.9540705105212378E-3</v>
      </c>
      <c r="J14" s="160">
        <v>0.10685284222501601</v>
      </c>
      <c r="K14" s="161">
        <v>-3.2418670434922955E-2</v>
      </c>
      <c r="L14" s="42">
        <v>1.9727271441191243E-3</v>
      </c>
      <c r="M14" s="102">
        <v>0.49367724120618783</v>
      </c>
      <c r="N14" s="192">
        <v>14.731</v>
      </c>
      <c r="O14" s="277">
        <v>-0.3394655280475416</v>
      </c>
      <c r="P14" s="10">
        <v>0.47941283689116565</v>
      </c>
      <c r="Q14" s="23">
        <v>1.1268994478665073</v>
      </c>
      <c r="R14" s="199">
        <v>18.2</v>
      </c>
      <c r="S14" s="199">
        <v>31.8</v>
      </c>
      <c r="T14" s="199">
        <v>-24.1</v>
      </c>
      <c r="U14" s="350">
        <v>17.4126372295</v>
      </c>
      <c r="V14" s="406">
        <v>1.74</v>
      </c>
      <c r="W14" s="406">
        <v>1.73</v>
      </c>
      <c r="X14" s="406">
        <v>1.9</v>
      </c>
      <c r="Y14" s="350">
        <v>469.98538925380001</v>
      </c>
      <c r="Z14" s="391">
        <v>-1.9569893813763801E-2</v>
      </c>
      <c r="AA14" s="350">
        <v>483.4214850079</v>
      </c>
      <c r="AB14" s="391">
        <v>-1.34292461998893E-2</v>
      </c>
      <c r="AC14" s="350">
        <v>476.7694059154</v>
      </c>
      <c r="AD14" s="392">
        <v>-1.9647292586002112E-2</v>
      </c>
      <c r="AE14" s="201"/>
    </row>
    <row r="15" spans="1:34" x14ac:dyDescent="0.25">
      <c r="A15" s="41">
        <v>2</v>
      </c>
      <c r="B15" s="294" t="s">
        <v>53</v>
      </c>
      <c r="C15" s="26" t="s">
        <v>54</v>
      </c>
      <c r="D15" s="366" t="s">
        <v>315</v>
      </c>
      <c r="E15">
        <v>15</v>
      </c>
      <c r="F15" s="370">
        <v>16913.286576883424</v>
      </c>
      <c r="G15" s="33">
        <v>1.2026197789885571</v>
      </c>
      <c r="H15" s="29">
        <v>0.54455364297077313</v>
      </c>
      <c r="I15" s="426">
        <v>7.5991951154368072E-3</v>
      </c>
      <c r="J15" s="32">
        <v>0.13954906396328465</v>
      </c>
      <c r="K15" s="33">
        <v>-0.14092662004526907</v>
      </c>
      <c r="L15" s="42">
        <v>5.4376648337427164E-3</v>
      </c>
      <c r="M15" s="102">
        <v>-0.18460411674262045</v>
      </c>
      <c r="N15" s="192">
        <v>16.21</v>
      </c>
      <c r="O15" s="277">
        <v>-3.2649686524251577E-2</v>
      </c>
      <c r="P15" s="10">
        <v>0.40559034214564282</v>
      </c>
      <c r="Q15" s="23">
        <v>2.0448033296029382</v>
      </c>
      <c r="R15" s="199">
        <v>7.4</v>
      </c>
      <c r="S15" s="199">
        <v>29.2</v>
      </c>
      <c r="T15" s="199">
        <v>-15.900000000000006</v>
      </c>
      <c r="U15" s="8">
        <v>5.2031854466</v>
      </c>
      <c r="V15" s="403">
        <v>1.5663896199</v>
      </c>
      <c r="W15" s="379">
        <v>1.5459453532</v>
      </c>
      <c r="X15" s="403">
        <v>1.6193542053000001</v>
      </c>
      <c r="Y15" s="8">
        <v>511.03</v>
      </c>
      <c r="Z15" s="23">
        <v>2.0529691657350514E-2</v>
      </c>
      <c r="AA15" s="8">
        <v>509.95</v>
      </c>
      <c r="AB15" s="393">
        <v>-8.9888889901555535E-3</v>
      </c>
      <c r="AC15" s="8">
        <v>525.80999999999995</v>
      </c>
      <c r="AD15" s="102">
        <v>-1.050412194075802E-2</v>
      </c>
      <c r="AE15" s="201"/>
    </row>
    <row r="16" spans="1:34" x14ac:dyDescent="0.25">
      <c r="A16" s="41">
        <v>1</v>
      </c>
      <c r="B16" s="138" t="s">
        <v>33</v>
      </c>
      <c r="C16" t="s">
        <v>34</v>
      </c>
      <c r="D16" s="366" t="s">
        <v>316</v>
      </c>
      <c r="E16">
        <v>5</v>
      </c>
      <c r="F16" s="369">
        <v>49865.000674104675</v>
      </c>
      <c r="G16" s="11">
        <v>0.21765641138939176</v>
      </c>
      <c r="H16" s="93">
        <v>0.51401526535633935</v>
      </c>
      <c r="I16" s="425">
        <v>5.827483421083272E-3</v>
      </c>
      <c r="J16" s="10">
        <v>0.11337179678979743</v>
      </c>
      <c r="K16" s="11">
        <v>2.7440462617558621E-2</v>
      </c>
      <c r="L16" s="42">
        <v>5.243308332275716E-2</v>
      </c>
      <c r="M16" s="102">
        <v>0.1070164378164955</v>
      </c>
      <c r="N16" s="192">
        <v>15.218999999999999</v>
      </c>
      <c r="O16" s="277">
        <v>-9.4356653919838482E-2</v>
      </c>
      <c r="P16" s="10">
        <v>0.4542615215278476</v>
      </c>
      <c r="Q16" s="23">
        <v>0.69355280195598845</v>
      </c>
      <c r="R16" s="199">
        <v>54.9</v>
      </c>
      <c r="S16" s="199">
        <v>52.1</v>
      </c>
      <c r="T16" s="199">
        <v>-40.5</v>
      </c>
      <c r="U16" s="8">
        <v>20.195382677800001</v>
      </c>
      <c r="V16" s="403">
        <v>1.8697845188</v>
      </c>
      <c r="W16" s="379">
        <v>1.8119411728999999</v>
      </c>
      <c r="X16" s="403">
        <v>1.9962742802</v>
      </c>
      <c r="Y16" s="8">
        <v>459.24</v>
      </c>
      <c r="Z16" s="23">
        <v>-9.3748899759968835E-2</v>
      </c>
      <c r="AA16" s="8">
        <v>492.68</v>
      </c>
      <c r="AB16" s="393">
        <v>-7.1560834522733929E-2</v>
      </c>
      <c r="AC16" s="8">
        <v>488.32</v>
      </c>
      <c r="AD16" s="102">
        <v>-6.9621235041632867E-2</v>
      </c>
      <c r="AE16" s="201"/>
    </row>
    <row r="17" spans="1:34" x14ac:dyDescent="0.25">
      <c r="A17" s="41">
        <v>1</v>
      </c>
      <c r="B17" s="138" t="s">
        <v>43</v>
      </c>
      <c r="C17" t="s">
        <v>44</v>
      </c>
      <c r="D17" s="366" t="s">
        <v>317</v>
      </c>
      <c r="E17" s="13">
        <v>10</v>
      </c>
      <c r="F17" s="369">
        <v>21867.048034562336</v>
      </c>
      <c r="G17" s="11">
        <v>0.16006212130371869</v>
      </c>
      <c r="H17" s="93">
        <v>0.48444748867189563</v>
      </c>
      <c r="I17" s="425">
        <v>4.9723147760054104E-3</v>
      </c>
      <c r="J17" s="10">
        <v>0.10263888021459096</v>
      </c>
      <c r="K17" s="11">
        <v>-0.31291021764260152</v>
      </c>
      <c r="L17" s="42">
        <v>3.1181822540720515E-2</v>
      </c>
      <c r="M17" s="102">
        <v>1.5215797949082788E-2</v>
      </c>
      <c r="N17" s="192">
        <v>14.977</v>
      </c>
      <c r="O17" s="277">
        <v>-0.1000694270365755</v>
      </c>
      <c r="P17" s="10">
        <v>0.40617109044500804</v>
      </c>
      <c r="Q17" s="23">
        <v>0.80217857619078736</v>
      </c>
      <c r="R17" s="199">
        <v>68.2</v>
      </c>
      <c r="S17" s="199">
        <v>104.5</v>
      </c>
      <c r="T17" s="199">
        <v>-1.4000000000000057</v>
      </c>
      <c r="U17" s="8">
        <v>13.828109142900001</v>
      </c>
      <c r="V17" s="403">
        <v>1.6552707077</v>
      </c>
      <c r="W17" s="379">
        <v>1.6556769660999999</v>
      </c>
      <c r="X17" s="403">
        <v>1.6897239921</v>
      </c>
      <c r="Y17" s="8">
        <v>476.59</v>
      </c>
      <c r="Z17" s="23">
        <v>9.0740120533265162E-3</v>
      </c>
      <c r="AA17" s="8">
        <v>471.91</v>
      </c>
      <c r="AB17" s="393">
        <v>1.2332680077207068E-2</v>
      </c>
      <c r="AC17" s="8">
        <v>484.37</v>
      </c>
      <c r="AD17" s="102">
        <v>2.1218608227847085E-2</v>
      </c>
      <c r="AE17" s="201"/>
    </row>
    <row r="18" spans="1:34" ht="15.75" thickBot="1" x14ac:dyDescent="0.3">
      <c r="A18" s="41">
        <v>2</v>
      </c>
      <c r="B18" s="295" t="s">
        <v>47</v>
      </c>
      <c r="C18" s="81" t="s">
        <v>48</v>
      </c>
      <c r="D18" s="394" t="s">
        <v>318</v>
      </c>
      <c r="E18" s="395">
        <v>12</v>
      </c>
      <c r="F18" s="373">
        <v>18874.313477014031</v>
      </c>
      <c r="G18" s="92">
        <v>1.0043638014691834</v>
      </c>
      <c r="H18" s="114">
        <v>0.58210732043077318</v>
      </c>
      <c r="I18" s="429">
        <v>5.9958081972228639E-3</v>
      </c>
      <c r="J18" s="80">
        <v>0.10300176594216036</v>
      </c>
      <c r="K18" s="92">
        <v>0.35447976892948058</v>
      </c>
      <c r="L18" s="42">
        <v>1.5799268391289398E-2</v>
      </c>
      <c r="M18" s="175">
        <v>8.9109875438968533E-3</v>
      </c>
      <c r="N18" s="193">
        <v>19.154</v>
      </c>
      <c r="O18" s="280">
        <v>0.22262789236911842</v>
      </c>
      <c r="P18" s="80">
        <v>0.42127627681767338</v>
      </c>
      <c r="Q18" s="88">
        <v>0.73788271632870517</v>
      </c>
      <c r="R18" s="396"/>
      <c r="S18" s="397">
        <v>61.8</v>
      </c>
      <c r="T18" s="199">
        <v>24.099999999999994</v>
      </c>
      <c r="U18" s="142">
        <v>22.183581170499998</v>
      </c>
      <c r="V18" s="407">
        <v>1.8278581783000001</v>
      </c>
      <c r="W18" s="408">
        <v>1.8044931262999999</v>
      </c>
      <c r="X18" s="407">
        <v>1.8974530809000001</v>
      </c>
      <c r="Y18" s="142">
        <v>446.86</v>
      </c>
      <c r="Z18" s="88">
        <v>-4.1792170039659064E-2</v>
      </c>
      <c r="AA18" s="142">
        <v>463.99</v>
      </c>
      <c r="AB18" s="398">
        <v>-5.7134487923187691E-2</v>
      </c>
      <c r="AC18" s="142">
        <v>462.27</v>
      </c>
      <c r="AD18" s="175">
        <v>-5.3565949106695029E-2</v>
      </c>
      <c r="AE18" s="201"/>
    </row>
    <row r="19" spans="1:34" ht="16.5" thickBot="1" x14ac:dyDescent="0.3">
      <c r="A19" s="41"/>
      <c r="B19" t="s">
        <v>326</v>
      </c>
      <c r="C19" t="s">
        <v>326</v>
      </c>
      <c r="D19" s="26"/>
      <c r="E19" s="402"/>
      <c r="F19" s="374">
        <v>37004.517055919263</v>
      </c>
      <c r="G19" s="211">
        <v>0.19528367494699364</v>
      </c>
      <c r="H19" s="259">
        <v>0.56213293576625933</v>
      </c>
      <c r="I19" s="430">
        <v>5.193452647814692E-3</v>
      </c>
      <c r="J19" s="232">
        <v>9.2388335878867328E-2</v>
      </c>
      <c r="K19" s="211">
        <v>-7.3305553677487728E-2</v>
      </c>
      <c r="L19" s="401">
        <v>343184815</v>
      </c>
      <c r="M19" s="380">
        <v>6.6043331681137962E-2</v>
      </c>
      <c r="N19" s="381">
        <v>14.487737219208601</v>
      </c>
      <c r="O19" s="382">
        <v>-4.6041829286334365E-2</v>
      </c>
      <c r="P19" s="110">
        <v>0.44836527378766672</v>
      </c>
      <c r="Q19" s="378">
        <v>0.52193773221766726</v>
      </c>
      <c r="R19" s="348">
        <f>AVERAGE(R3)</f>
        <v>47.2</v>
      </c>
      <c r="S19" s="348">
        <f t="shared" ref="S19" si="0">AVERAGE(S3)</f>
        <v>84.9</v>
      </c>
      <c r="T19" s="199">
        <v>0</v>
      </c>
      <c r="U19" s="409"/>
      <c r="V19" s="409"/>
      <c r="W19" s="409"/>
      <c r="X19" s="409"/>
      <c r="Y19" s="409"/>
      <c r="Z19" s="409"/>
      <c r="AA19" s="409"/>
      <c r="AB19" s="409"/>
      <c r="AC19" s="409"/>
      <c r="AD19" s="409"/>
      <c r="AE19" s="201"/>
    </row>
    <row r="20" spans="1:34" x14ac:dyDescent="0.25">
      <c r="A20" s="41" t="s">
        <v>363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</row>
    <row r="21" spans="1:34" x14ac:dyDescent="0.25">
      <c r="A21" s="176" t="s">
        <v>2522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M21">
        <v>0</v>
      </c>
      <c r="P21">
        <v>1</v>
      </c>
      <c r="Q21" s="42"/>
      <c r="R21">
        <v>1</v>
      </c>
      <c r="U21">
        <v>1</v>
      </c>
    </row>
    <row r="22" spans="1:34" x14ac:dyDescent="0.25">
      <c r="A22" t="s">
        <v>362</v>
      </c>
      <c r="F22" t="s">
        <v>368</v>
      </c>
      <c r="H22" t="s">
        <v>383</v>
      </c>
      <c r="I22" t="s">
        <v>383</v>
      </c>
      <c r="J22" t="s">
        <v>383</v>
      </c>
      <c r="L22" t="s">
        <v>377</v>
      </c>
      <c r="N22" t="s">
        <v>380</v>
      </c>
      <c r="P22" t="s">
        <v>384</v>
      </c>
      <c r="Q22" s="42"/>
      <c r="R22" t="s">
        <v>385</v>
      </c>
      <c r="U22" t="s">
        <v>388</v>
      </c>
      <c r="Y22" t="s">
        <v>388</v>
      </c>
      <c r="AA22" t="s">
        <v>388</v>
      </c>
      <c r="AC22" t="s">
        <v>388</v>
      </c>
      <c r="AF22" t="s">
        <v>369</v>
      </c>
      <c r="AG22" t="s">
        <v>369</v>
      </c>
      <c r="AH22" t="s">
        <v>369</v>
      </c>
    </row>
    <row r="23" spans="1:34" x14ac:dyDescent="0.25">
      <c r="A23" s="41" t="s">
        <v>364</v>
      </c>
      <c r="F23" t="s">
        <v>367</v>
      </c>
      <c r="H23" t="s">
        <v>374</v>
      </c>
      <c r="I23" t="s">
        <v>374</v>
      </c>
      <c r="J23" t="s">
        <v>375</v>
      </c>
      <c r="L23" t="s">
        <v>378</v>
      </c>
      <c r="N23" t="s">
        <v>370</v>
      </c>
      <c r="P23" t="s">
        <v>382</v>
      </c>
      <c r="Q23" s="42"/>
      <c r="R23" t="s">
        <v>382</v>
      </c>
      <c r="U23" t="s">
        <v>370</v>
      </c>
      <c r="Y23" t="s">
        <v>390</v>
      </c>
      <c r="AA23" t="s">
        <v>390</v>
      </c>
      <c r="AC23" t="s">
        <v>390</v>
      </c>
      <c r="AF23" t="s">
        <v>2415</v>
      </c>
      <c r="AG23" t="s">
        <v>2415</v>
      </c>
      <c r="AH23" t="s">
        <v>2415</v>
      </c>
    </row>
    <row r="24" spans="1:34" x14ac:dyDescent="0.25">
      <c r="A24" s="41" t="s">
        <v>365</v>
      </c>
      <c r="B24" t="s">
        <v>366</v>
      </c>
      <c r="F24" s="432" t="s">
        <v>372</v>
      </c>
      <c r="H24" s="431" t="s">
        <v>371</v>
      </c>
      <c r="I24" s="431" t="s">
        <v>373</v>
      </c>
      <c r="J24" s="431" t="s">
        <v>376</v>
      </c>
      <c r="L24" s="431" t="s">
        <v>379</v>
      </c>
      <c r="N24" s="434" t="s">
        <v>371</v>
      </c>
      <c r="P24" s="431" t="s">
        <v>376</v>
      </c>
      <c r="Q24" s="42"/>
      <c r="R24" s="431" t="s">
        <v>386</v>
      </c>
      <c r="U24" s="431" t="s">
        <v>376</v>
      </c>
      <c r="Y24" s="432" t="s">
        <v>389</v>
      </c>
      <c r="AA24" s="432" t="s">
        <v>389</v>
      </c>
      <c r="AC24" s="432" t="s">
        <v>389</v>
      </c>
      <c r="AF24" s="432" t="s">
        <v>371</v>
      </c>
      <c r="AG24" s="432" t="s">
        <v>371</v>
      </c>
      <c r="AH24" s="432" t="s">
        <v>371</v>
      </c>
    </row>
    <row r="25" spans="1:34" x14ac:dyDescent="0.25">
      <c r="A25" s="41" t="s">
        <v>2427</v>
      </c>
      <c r="F25" t="s">
        <v>2426</v>
      </c>
      <c r="H25" t="s">
        <v>2425</v>
      </c>
      <c r="I25" t="s">
        <v>2424</v>
      </c>
      <c r="J25" t="s">
        <v>2423</v>
      </c>
      <c r="L25" t="s">
        <v>2422</v>
      </c>
      <c r="N25" t="s">
        <v>2421</v>
      </c>
      <c r="P25" t="s">
        <v>2420</v>
      </c>
      <c r="Q25" s="42"/>
      <c r="R25" t="s">
        <v>2419</v>
      </c>
      <c r="U25" t="s">
        <v>2418</v>
      </c>
      <c r="Y25" t="s">
        <v>2417</v>
      </c>
    </row>
    <row r="26" spans="1:34" x14ac:dyDescent="0.25">
      <c r="A26" s="41" t="s">
        <v>2503</v>
      </c>
      <c r="F26" t="s">
        <v>2504</v>
      </c>
      <c r="H26" t="s">
        <v>2504</v>
      </c>
      <c r="I26" t="s">
        <v>2504</v>
      </c>
      <c r="J26" t="s">
        <v>2504</v>
      </c>
      <c r="L26" t="s">
        <v>2505</v>
      </c>
      <c r="N26" t="s">
        <v>2505</v>
      </c>
      <c r="P26" t="s">
        <v>2504</v>
      </c>
      <c r="Q26" s="42"/>
      <c r="R26" t="s">
        <v>2504</v>
      </c>
      <c r="U26" t="s">
        <v>2506</v>
      </c>
      <c r="Y26" t="s">
        <v>2506</v>
      </c>
      <c r="AA26" t="s">
        <v>2506</v>
      </c>
      <c r="AC26" t="s">
        <v>2506</v>
      </c>
      <c r="AF26" t="s">
        <v>2504</v>
      </c>
      <c r="AG26" t="s">
        <v>2504</v>
      </c>
      <c r="AH26" t="s">
        <v>2504</v>
      </c>
    </row>
    <row r="27" spans="1:34" ht="90" x14ac:dyDescent="0.25">
      <c r="A27" s="443" t="s">
        <v>2416</v>
      </c>
      <c r="L27" s="435" t="s">
        <v>387</v>
      </c>
      <c r="N27" s="435" t="s">
        <v>381</v>
      </c>
      <c r="Q27" s="42"/>
      <c r="U27" s="435" t="s">
        <v>381</v>
      </c>
      <c r="AF27" t="s">
        <v>2414</v>
      </c>
      <c r="AG27" t="s">
        <v>2413</v>
      </c>
      <c r="AH27" t="s">
        <v>2412</v>
      </c>
    </row>
    <row r="28" spans="1:34" ht="90" x14ac:dyDescent="0.25">
      <c r="A28" s="41" t="s">
        <v>2516</v>
      </c>
      <c r="F28" s="230" t="s">
        <v>2515</v>
      </c>
      <c r="G28" s="230"/>
      <c r="H28" s="230" t="s">
        <v>2515</v>
      </c>
      <c r="I28" s="230" t="s">
        <v>2515</v>
      </c>
      <c r="J28" s="230" t="s">
        <v>2515</v>
      </c>
      <c r="L28" s="230" t="s">
        <v>2515</v>
      </c>
      <c r="N28" s="230" t="s">
        <v>2520</v>
      </c>
      <c r="P28" s="230" t="s">
        <v>2515</v>
      </c>
      <c r="R28" s="230" t="s">
        <v>2515</v>
      </c>
      <c r="U28" t="s">
        <v>2521</v>
      </c>
      <c r="Y28" t="s">
        <v>2521</v>
      </c>
      <c r="AA28" t="s">
        <v>2521</v>
      </c>
      <c r="AC28" t="s">
        <v>2521</v>
      </c>
      <c r="AF28" s="230" t="s">
        <v>2515</v>
      </c>
      <c r="AG28" s="230" t="s">
        <v>2515</v>
      </c>
      <c r="AH28" s="230" t="s">
        <v>2515</v>
      </c>
    </row>
    <row r="29" spans="1:34" x14ac:dyDescent="0.25">
      <c r="A29" s="176"/>
      <c r="Q29" s="42"/>
    </row>
    <row r="30" spans="1:34" x14ac:dyDescent="0.25">
      <c r="A30" s="176"/>
      <c r="Q30" s="42"/>
      <c r="U30" s="457"/>
      <c r="V30" s="457"/>
      <c r="W30" s="457"/>
      <c r="X30" s="457"/>
      <c r="Y30" s="457"/>
      <c r="Z30" s="457"/>
      <c r="AA30" s="457"/>
      <c r="AB30" s="457"/>
      <c r="AC30" s="457"/>
      <c r="AD30" s="457"/>
    </row>
    <row r="31" spans="1:34" x14ac:dyDescent="0.25">
      <c r="N31" t="s">
        <v>2518</v>
      </c>
      <c r="Q31" s="42"/>
    </row>
    <row r="32" spans="1:34" x14ac:dyDescent="0.25">
      <c r="A32" s="176"/>
      <c r="N32" t="s">
        <v>2519</v>
      </c>
      <c r="O32" s="176"/>
    </row>
    <row r="33" spans="1:30" x14ac:dyDescent="0.25">
      <c r="A33" s="176"/>
      <c r="Q33" s="42"/>
    </row>
    <row r="34" spans="1:30" x14ac:dyDescent="0.25">
      <c r="A34" s="41"/>
      <c r="N34" t="s">
        <v>391</v>
      </c>
      <c r="O34" s="176" t="s">
        <v>2517</v>
      </c>
      <c r="Q34" s="42"/>
    </row>
    <row r="35" spans="1:30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>
        <v>2002</v>
      </c>
      <c r="O35" s="42">
        <v>0.16189663401381807</v>
      </c>
      <c r="P35" s="41"/>
      <c r="Q35" s="42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>
        <v>2003</v>
      </c>
      <c r="O36" s="42">
        <v>0.16189663401381807</v>
      </c>
      <c r="P36" s="41"/>
      <c r="Q36" s="42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spans="1:30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>
        <v>2004</v>
      </c>
      <c r="O37" s="42">
        <v>0.16189663401381807</v>
      </c>
      <c r="P37" s="41"/>
      <c r="Q37" s="42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spans="1:30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>
        <v>2005</v>
      </c>
      <c r="O38" s="42">
        <v>0.16189663401381807</v>
      </c>
      <c r="P38" s="41"/>
      <c r="Q38" s="42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spans="1:30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>
        <v>2006</v>
      </c>
      <c r="O39" s="42">
        <v>0.16189663401381807</v>
      </c>
      <c r="P39" s="41"/>
      <c r="Q39" s="42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spans="1:30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>
        <v>2007</v>
      </c>
      <c r="O40" s="42">
        <v>0.16189663401381807</v>
      </c>
      <c r="P40" s="41"/>
      <c r="Q40" s="42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spans="1:30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>
        <v>2008</v>
      </c>
      <c r="O41" s="42">
        <v>0.16189663401381807</v>
      </c>
      <c r="P41" s="41"/>
      <c r="Q41" s="42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pans="1:30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>
        <v>2009</v>
      </c>
      <c r="O42" s="42">
        <v>0.16189663401381807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spans="1:30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>
        <v>2010</v>
      </c>
      <c r="O43" s="42">
        <v>0.16189663401381807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</row>
    <row r="44" spans="1:30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>
        <v>2011</v>
      </c>
      <c r="O44" s="42">
        <v>0.16189663401381807</v>
      </c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</row>
    <row r="45" spans="1:30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>
        <v>2012</v>
      </c>
      <c r="O45" s="42">
        <v>0.16189663401381807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spans="1:30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>
        <v>2013</v>
      </c>
      <c r="O46" s="42">
        <v>0.16189663401381807</v>
      </c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</row>
    <row r="47" spans="1:30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>
        <v>2014</v>
      </c>
      <c r="O47" s="42">
        <v>0.16189663401381807</v>
      </c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spans="1:30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>
        <v>2015</v>
      </c>
      <c r="O48" s="42">
        <v>0.16189663401381807</v>
      </c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</row>
    <row r="49" spans="1:30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>
        <v>2016</v>
      </c>
      <c r="O49" s="42">
        <v>0.16189663401381807</v>
      </c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 spans="1:30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>
        <v>2017</v>
      </c>
      <c r="O50" s="42">
        <v>0.16189663401381807</v>
      </c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  <row r="51" spans="1:30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>
        <v>2018</v>
      </c>
      <c r="O51" s="42">
        <v>0.16189663401381807</v>
      </c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</row>
    <row r="52" spans="1:30" x14ac:dyDescent="0.25">
      <c r="A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>
        <v>2019</v>
      </c>
      <c r="O52" s="42">
        <v>0.16189663401381807</v>
      </c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</row>
    <row r="53" spans="1:30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>
        <v>2020</v>
      </c>
      <c r="O53" s="42">
        <v>0.16189663401381807</v>
      </c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</row>
    <row r="54" spans="1:30" ht="21" x14ac:dyDescent="0.35">
      <c r="A54" s="367"/>
      <c r="C54" s="375"/>
      <c r="N54">
        <v>2021</v>
      </c>
      <c r="O54" s="42">
        <v>0.16189663401381807</v>
      </c>
    </row>
    <row r="55" spans="1:30" x14ac:dyDescent="0.25">
      <c r="N55">
        <v>2022</v>
      </c>
      <c r="O55" s="42">
        <v>0.16189663401381807</v>
      </c>
    </row>
    <row r="56" spans="1:30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>
        <v>2023</v>
      </c>
      <c r="O56" s="42">
        <v>0.16189663401381807</v>
      </c>
      <c r="P56" s="41"/>
      <c r="Q56" s="41"/>
    </row>
    <row r="57" spans="1:30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>
        <v>2024</v>
      </c>
      <c r="O57" s="42">
        <v>0.16189663401381807</v>
      </c>
      <c r="P57" s="41"/>
      <c r="Q57" s="41"/>
    </row>
    <row r="58" spans="1:30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366"/>
      <c r="T58" s="366"/>
      <c r="U58" s="366"/>
      <c r="V58" s="366"/>
      <c r="W58" s="366"/>
      <c r="X58" s="366"/>
    </row>
    <row r="59" spans="1:30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366"/>
      <c r="T59" s="366"/>
      <c r="U59" s="366"/>
      <c r="V59" s="366"/>
      <c r="W59" s="366"/>
      <c r="X59" s="366"/>
    </row>
    <row r="60" spans="1:30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366"/>
      <c r="T60" s="366"/>
      <c r="U60" s="366"/>
      <c r="V60" s="366"/>
      <c r="W60" s="366"/>
      <c r="X60" s="366"/>
    </row>
    <row r="61" spans="1:30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366"/>
      <c r="T61" s="366"/>
      <c r="U61" s="366"/>
      <c r="V61" s="366"/>
      <c r="W61" s="366"/>
      <c r="X61" s="366"/>
    </row>
    <row r="62" spans="1:30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366"/>
      <c r="T62" s="366"/>
      <c r="U62" s="366"/>
      <c r="V62" s="366"/>
      <c r="W62" s="366"/>
      <c r="X62" s="366"/>
    </row>
    <row r="63" spans="1:30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366"/>
      <c r="T63" s="366"/>
      <c r="U63" s="366"/>
      <c r="V63" s="366"/>
      <c r="W63" s="366"/>
      <c r="X63" s="366"/>
    </row>
    <row r="64" spans="1:30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366"/>
      <c r="T64" s="366"/>
      <c r="U64" s="366"/>
      <c r="V64" s="366"/>
      <c r="W64" s="366"/>
      <c r="X64" s="366"/>
    </row>
    <row r="65" spans="1:18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spans="1:18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spans="1:18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spans="1:18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spans="1:18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spans="1:18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spans="1:18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spans="1:18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spans="1:18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spans="1:18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spans="1:18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spans="1:18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spans="1:18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spans="1:18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spans="1:18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spans="1:18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spans="1:18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6" spans="1:18" ht="18.75" x14ac:dyDescent="0.3">
      <c r="A86" s="367"/>
    </row>
    <row r="88" spans="1:18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</row>
    <row r="89" spans="1:18" x14ac:dyDescent="0.25">
      <c r="A89" s="55"/>
    </row>
    <row r="90" spans="1:18" x14ac:dyDescent="0.25">
      <c r="A90" s="55"/>
      <c r="B90" s="366"/>
      <c r="C90" s="366"/>
      <c r="D90" s="366"/>
      <c r="E90" s="366"/>
      <c r="F90" s="366"/>
      <c r="G90" s="366"/>
      <c r="H90" s="366"/>
      <c r="I90" s="366"/>
      <c r="J90" s="366"/>
      <c r="K90" s="366"/>
      <c r="L90" s="366"/>
      <c r="M90" s="366"/>
      <c r="N90" s="366"/>
      <c r="O90" s="366"/>
      <c r="P90" s="366"/>
      <c r="Q90" s="366"/>
    </row>
    <row r="91" spans="1:18" x14ac:dyDescent="0.25">
      <c r="A91" s="55"/>
      <c r="B91" s="410"/>
      <c r="C91" s="410"/>
      <c r="D91" s="410"/>
      <c r="E91" s="410"/>
      <c r="F91" s="410"/>
      <c r="G91" s="410"/>
      <c r="H91" s="410"/>
      <c r="I91" s="410"/>
      <c r="J91" s="410"/>
      <c r="K91" s="410"/>
      <c r="L91" s="410"/>
      <c r="M91" s="410"/>
      <c r="N91" s="410"/>
      <c r="O91" s="410"/>
      <c r="P91" s="410"/>
      <c r="Q91" s="410"/>
      <c r="R91" s="410"/>
    </row>
    <row r="92" spans="1:18" x14ac:dyDescent="0.25">
      <c r="A92" s="55"/>
      <c r="B92" s="368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41"/>
    </row>
    <row r="93" spans="1:18" x14ac:dyDescent="0.25">
      <c r="A93" s="55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54"/>
    </row>
    <row r="94" spans="1:18" x14ac:dyDescent="0.25">
      <c r="A94" s="55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54"/>
    </row>
    <row r="95" spans="1:18" x14ac:dyDescent="0.25">
      <c r="A95" s="55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54"/>
    </row>
    <row r="96" spans="1:18" x14ac:dyDescent="0.25">
      <c r="A96" s="55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54"/>
    </row>
    <row r="97" spans="1:18" x14ac:dyDescent="0.25">
      <c r="A97" s="55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54"/>
    </row>
    <row r="98" spans="1:18" x14ac:dyDescent="0.25">
      <c r="A98" s="55"/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54"/>
    </row>
    <row r="99" spans="1:18" x14ac:dyDescent="0.25">
      <c r="A99" s="55"/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76"/>
    </row>
    <row r="100" spans="1:18" x14ac:dyDescent="0.25">
      <c r="A100" s="55"/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54"/>
    </row>
    <row r="101" spans="1:18" x14ac:dyDescent="0.25">
      <c r="A101" s="55"/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54"/>
    </row>
    <row r="102" spans="1:18" x14ac:dyDescent="0.25">
      <c r="A102" s="55"/>
      <c r="B102" s="368"/>
      <c r="C102" s="368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54"/>
    </row>
    <row r="103" spans="1:18" x14ac:dyDescent="0.25">
      <c r="A103" s="55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54"/>
    </row>
    <row r="104" spans="1:18" x14ac:dyDescent="0.25">
      <c r="A104" s="55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54"/>
    </row>
    <row r="105" spans="1:18" x14ac:dyDescent="0.25">
      <c r="A105" s="55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77"/>
      <c r="M105" s="368"/>
      <c r="N105" s="368"/>
      <c r="O105" s="368"/>
      <c r="P105" s="368"/>
      <c r="Q105" s="377"/>
      <c r="R105" s="376"/>
    </row>
    <row r="106" spans="1:18" x14ac:dyDescent="0.25">
      <c r="A106" s="55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77"/>
      <c r="M106" s="368"/>
      <c r="N106" s="368"/>
      <c r="O106" s="368"/>
      <c r="P106" s="368"/>
      <c r="Q106" s="368"/>
      <c r="R106" s="376"/>
    </row>
    <row r="107" spans="1:18" x14ac:dyDescent="0.25">
      <c r="A107" s="55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76"/>
    </row>
    <row r="108" spans="1:18" x14ac:dyDescent="0.25">
      <c r="A108" s="55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76"/>
    </row>
    <row r="109" spans="1:18" x14ac:dyDescent="0.25">
      <c r="A109" s="55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76"/>
    </row>
    <row r="110" spans="1:18" x14ac:dyDescent="0.25">
      <c r="A110" s="55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76"/>
    </row>
    <row r="111" spans="1:18" x14ac:dyDescent="0.25">
      <c r="A111" s="55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76"/>
    </row>
    <row r="112" spans="1:18" x14ac:dyDescent="0.25">
      <c r="A112" s="55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76"/>
    </row>
    <row r="113" spans="1:18" x14ac:dyDescent="0.25">
      <c r="A113" s="55"/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76"/>
    </row>
    <row r="114" spans="1:18" x14ac:dyDescent="0.25">
      <c r="A114" s="55"/>
      <c r="B114" s="368"/>
      <c r="C114" s="368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76"/>
    </row>
    <row r="115" spans="1:18" x14ac:dyDescent="0.25">
      <c r="A115" s="55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76"/>
    </row>
    <row r="116" spans="1:18" x14ac:dyDescent="0.25">
      <c r="A116" s="55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76"/>
    </row>
    <row r="117" spans="1:18" x14ac:dyDescent="0.25">
      <c r="A117" s="13"/>
    </row>
    <row r="121" spans="1:18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</row>
    <row r="122" spans="1:18" x14ac:dyDescent="0.25">
      <c r="A122" s="55"/>
    </row>
    <row r="123" spans="1:18" x14ac:dyDescent="0.25">
      <c r="A123" s="55"/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66"/>
      <c r="M123" s="366"/>
      <c r="N123" s="366"/>
      <c r="O123" s="366"/>
      <c r="P123" s="366"/>
      <c r="Q123" s="366"/>
    </row>
    <row r="124" spans="1:18" x14ac:dyDescent="0.25">
      <c r="A124" s="55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54"/>
    </row>
    <row r="125" spans="1:18" x14ac:dyDescent="0.25">
      <c r="A125" s="55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54"/>
    </row>
    <row r="126" spans="1:18" x14ac:dyDescent="0.25">
      <c r="A126" s="55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54"/>
    </row>
    <row r="127" spans="1:18" x14ac:dyDescent="0.25">
      <c r="A127" s="55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54"/>
    </row>
    <row r="128" spans="1:18" x14ac:dyDescent="0.25">
      <c r="A128" s="55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76"/>
    </row>
    <row r="129" spans="1:18" x14ac:dyDescent="0.25">
      <c r="A129" s="55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54"/>
    </row>
    <row r="130" spans="1:18" x14ac:dyDescent="0.25">
      <c r="A130" s="55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54"/>
    </row>
    <row r="131" spans="1:18" x14ac:dyDescent="0.25">
      <c r="A131" s="55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77"/>
      <c r="M131" s="368"/>
      <c r="N131" s="368"/>
      <c r="O131" s="368"/>
      <c r="P131" s="368"/>
      <c r="Q131" s="377"/>
      <c r="R131" s="376"/>
    </row>
    <row r="132" spans="1:18" x14ac:dyDescent="0.25">
      <c r="A132" s="55"/>
      <c r="B132" s="368"/>
      <c r="C132" s="368"/>
      <c r="D132" s="368"/>
      <c r="E132" s="368"/>
      <c r="F132" s="368"/>
      <c r="G132" s="368"/>
      <c r="H132" s="368"/>
      <c r="I132" s="368"/>
      <c r="J132" s="368"/>
      <c r="K132" s="368"/>
      <c r="L132" s="377"/>
      <c r="M132" s="368"/>
      <c r="N132" s="368"/>
      <c r="O132" s="368"/>
      <c r="P132" s="368"/>
      <c r="Q132" s="368"/>
      <c r="R132" s="376"/>
    </row>
    <row r="133" spans="1:18" x14ac:dyDescent="0.25">
      <c r="A133" s="55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76"/>
    </row>
    <row r="134" spans="1:18" x14ac:dyDescent="0.25">
      <c r="A134" s="55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76"/>
    </row>
    <row r="135" spans="1:18" x14ac:dyDescent="0.25">
      <c r="A135" s="55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  <c r="R135" s="376"/>
    </row>
    <row r="136" spans="1:18" x14ac:dyDescent="0.25">
      <c r="A136" s="55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  <c r="R136" s="376"/>
    </row>
    <row r="137" spans="1:18" x14ac:dyDescent="0.25">
      <c r="A137" s="55"/>
      <c r="B137" s="368"/>
      <c r="C137" s="368"/>
      <c r="D137" s="368"/>
      <c r="E137" s="368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76"/>
    </row>
    <row r="138" spans="1:18" x14ac:dyDescent="0.25">
      <c r="A138" s="55"/>
      <c r="B138" s="368"/>
      <c r="C138" s="368"/>
      <c r="D138" s="368"/>
      <c r="E138" s="368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76"/>
    </row>
    <row r="139" spans="1:18" x14ac:dyDescent="0.25">
      <c r="A139" s="55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76"/>
    </row>
    <row r="207" spans="1:2" x14ac:dyDescent="0.25">
      <c r="A207" s="55"/>
      <c r="B207" s="55"/>
    </row>
    <row r="208" spans="1:2" x14ac:dyDescent="0.25">
      <c r="A208" s="55"/>
    </row>
    <row r="209" spans="1:2" x14ac:dyDescent="0.25">
      <c r="A209" s="55"/>
      <c r="B209" s="366"/>
    </row>
    <row r="210" spans="1:2" x14ac:dyDescent="0.25">
      <c r="A210" s="55"/>
      <c r="B210" s="410"/>
    </row>
    <row r="211" spans="1:2" x14ac:dyDescent="0.25">
      <c r="A211" s="55"/>
      <c r="B211" s="368"/>
    </row>
    <row r="212" spans="1:2" x14ac:dyDescent="0.25">
      <c r="A212" s="55"/>
      <c r="B212" s="368"/>
    </row>
    <row r="213" spans="1:2" x14ac:dyDescent="0.25">
      <c r="A213" s="55"/>
      <c r="B213" s="368"/>
    </row>
    <row r="214" spans="1:2" x14ac:dyDescent="0.25">
      <c r="A214" s="55"/>
      <c r="B214" s="368"/>
    </row>
    <row r="215" spans="1:2" x14ac:dyDescent="0.25">
      <c r="A215" s="55"/>
      <c r="B215" s="368"/>
    </row>
    <row r="216" spans="1:2" x14ac:dyDescent="0.25">
      <c r="A216" s="55"/>
      <c r="B216" s="368"/>
    </row>
    <row r="217" spans="1:2" x14ac:dyDescent="0.25">
      <c r="A217" s="55"/>
      <c r="B217" s="368"/>
    </row>
    <row r="218" spans="1:2" x14ac:dyDescent="0.25">
      <c r="A218" s="55"/>
      <c r="B218" s="368"/>
    </row>
    <row r="219" spans="1:2" x14ac:dyDescent="0.25">
      <c r="A219" s="55"/>
      <c r="B219" s="368"/>
    </row>
    <row r="220" spans="1:2" x14ac:dyDescent="0.25">
      <c r="A220" s="55"/>
      <c r="B220" s="368"/>
    </row>
    <row r="221" spans="1:2" x14ac:dyDescent="0.25">
      <c r="A221" s="55"/>
      <c r="B221" s="368"/>
    </row>
    <row r="222" spans="1:2" x14ac:dyDescent="0.25">
      <c r="A222" s="55"/>
      <c r="B222" s="368"/>
    </row>
    <row r="223" spans="1:2" x14ac:dyDescent="0.25">
      <c r="A223" s="55"/>
      <c r="B223" s="368"/>
    </row>
    <row r="224" spans="1:2" x14ac:dyDescent="0.25">
      <c r="A224" s="55"/>
      <c r="B224" s="368"/>
    </row>
    <row r="225" spans="1:2" x14ac:dyDescent="0.25">
      <c r="A225" s="55"/>
      <c r="B225" s="368"/>
    </row>
    <row r="226" spans="1:2" x14ac:dyDescent="0.25">
      <c r="A226" s="55"/>
      <c r="B226" s="368"/>
    </row>
  </sheetData>
  <mergeCells count="1">
    <mergeCell ref="U30:AD30"/>
  </mergeCells>
  <conditionalFormatting sqref="A2:E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11:B22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2:Q116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4:Q139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E1 A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9">
    <cfRule type="colorScale" priority="20">
      <colorScale>
        <cfvo type="min"/>
        <cfvo type="max"/>
        <color rgb="FFFCFCFF"/>
        <color rgb="FFF8696B"/>
      </colorScale>
    </cfRule>
  </conditionalFormatting>
  <conditionalFormatting sqref="G1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3:G1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{05E6C77E-1B33-45B3-9F93-2686CE070D88}</x14:id>
        </ext>
      </extLst>
    </cfRule>
  </conditionalFormatting>
  <conditionalFormatting sqref="H3:H1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1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19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3:K19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{897A23E2-5890-4D74-8B9D-38F2EA08BD70}</x14:id>
        </ext>
      </extLst>
    </cfRule>
  </conditionalFormatting>
  <conditionalFormatting sqref="M3:M18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{6923FA0C-7E7C-45F7-B839-BCFBBD150FFE}</x14:id>
        </ext>
      </extLst>
    </cfRule>
  </conditionalFormatting>
  <conditionalFormatting sqref="O3:O1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{12EF20D0-7BA3-4B2A-A186-6F84B5F22A2F}</x14:id>
        </ext>
      </extLst>
    </cfRule>
  </conditionalFormatting>
  <conditionalFormatting sqref="P4:P1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:Q1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{76F8FBF6-3423-42AE-B9A5-C8C7B6606F76}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{9EE1B6FC-CEC2-4CE2-BA9C-2D915A1E90F8}</x14:id>
        </ext>
      </extLst>
    </cfRule>
  </conditionalFormatting>
  <conditionalFormatting sqref="Q1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{AD061D25-0D60-4284-92B6-3B1CB9EB160C}</x14:id>
        </ext>
      </extLst>
    </cfRule>
  </conditionalFormatting>
  <conditionalFormatting sqref="R3:R12 R14:R1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T3 S14:S18 S4:S12 T4:T1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1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3:X1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18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3:AA18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3:AC18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3:AD18 Z3:Z18 AB3:AB1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{BBC91D02-E1F1-4381-9388-343A576AE90B}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E6C77E-1B33-45B3-9F93-2686CE070D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G3:G19</xm:sqref>
        </x14:conditionalFormatting>
        <x14:conditionalFormatting xmlns:xm="http://schemas.microsoft.com/office/excel/2006/main">
          <x14:cfRule type="dataBar" id="{897A23E2-5890-4D74-8B9D-38F2EA08BD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K3:K19</xm:sqref>
        </x14:conditionalFormatting>
        <x14:conditionalFormatting xmlns:xm="http://schemas.microsoft.com/office/excel/2006/main">
          <x14:cfRule type="dataBar" id="{6923FA0C-7E7C-45F7-B839-BCFBBD150F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M3:M18</xm:sqref>
        </x14:conditionalFormatting>
        <x14:conditionalFormatting xmlns:xm="http://schemas.microsoft.com/office/excel/2006/main">
          <x14:cfRule type="dataBar" id="{12EF20D0-7BA3-4B2A-A186-6F84B5F22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O3:O18</xm:sqref>
        </x14:conditionalFormatting>
        <x14:conditionalFormatting xmlns:xm="http://schemas.microsoft.com/office/excel/2006/main">
          <x14:cfRule type="dataBar" id="{76F8FBF6-3423-42AE-B9A5-C8C7B6606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EE1B6FC-CEC2-4CE2-BA9C-2D915A1E90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Q3:Q18</xm:sqref>
        </x14:conditionalFormatting>
        <x14:conditionalFormatting xmlns:xm="http://schemas.microsoft.com/office/excel/2006/main">
          <x14:cfRule type="dataBar" id="{AD061D25-0D60-4284-92B6-3B1CB9EB16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BC91D02-E1F1-4381-9388-343A576AE9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AD3:AD18 Z3:Z18 AB3:AB18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47C6-CA4B-41B0-9CDD-7D63FCF9B27D}">
  <dimension ref="B3:B13"/>
  <sheetViews>
    <sheetView workbookViewId="0">
      <selection activeCell="F9" sqref="F9"/>
    </sheetView>
  </sheetViews>
  <sheetFormatPr baseColWidth="10" defaultRowHeight="15" x14ac:dyDescent="0.25"/>
  <sheetData>
    <row r="3" spans="2:2" ht="21" x14ac:dyDescent="0.35">
      <c r="B3" s="453" t="s">
        <v>2510</v>
      </c>
    </row>
    <row r="4" spans="2:2" ht="21" x14ac:dyDescent="0.35">
      <c r="B4" s="453" t="s">
        <v>2514</v>
      </c>
    </row>
    <row r="6" spans="2:2" x14ac:dyDescent="0.25">
      <c r="B6" t="s">
        <v>2511</v>
      </c>
    </row>
    <row r="7" spans="2:2" x14ac:dyDescent="0.25">
      <c r="B7" t="s">
        <v>2507</v>
      </c>
    </row>
    <row r="8" spans="2:2" x14ac:dyDescent="0.25">
      <c r="B8" t="s">
        <v>2429</v>
      </c>
    </row>
    <row r="9" spans="2:2" x14ac:dyDescent="0.25">
      <c r="B9" t="s">
        <v>2428</v>
      </c>
    </row>
    <row r="11" spans="2:2" x14ac:dyDescent="0.25">
      <c r="B11" t="s">
        <v>2512</v>
      </c>
    </row>
    <row r="12" spans="2:2" x14ac:dyDescent="0.25">
      <c r="B12" t="s">
        <v>2513</v>
      </c>
    </row>
    <row r="13" spans="2:2" x14ac:dyDescent="0.25">
      <c r="B13" t="s">
        <v>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31EB-65A2-4544-BC51-72E0718CCA53}">
  <dimension ref="A1:AK107"/>
  <sheetViews>
    <sheetView workbookViewId="0">
      <selection activeCell="D1" sqref="D1"/>
    </sheetView>
  </sheetViews>
  <sheetFormatPr baseColWidth="10" defaultRowHeight="15" x14ac:dyDescent="0.25"/>
  <cols>
    <col min="2" max="2" width="14" bestFit="1" customWidth="1"/>
    <col min="3" max="3" width="120.28515625" bestFit="1" customWidth="1"/>
    <col min="4" max="4" width="12.7109375" bestFit="1" customWidth="1"/>
    <col min="5" max="5" width="48.5703125" bestFit="1" customWidth="1"/>
    <col min="6" max="6" width="9.28515625" bestFit="1" customWidth="1"/>
    <col min="7" max="7" width="7" bestFit="1" customWidth="1"/>
    <col min="8" max="19" width="8" bestFit="1" customWidth="1"/>
    <col min="20" max="37" width="9" bestFit="1" customWidth="1"/>
  </cols>
  <sheetData>
    <row r="1" spans="1:37" x14ac:dyDescent="0.25">
      <c r="A1" t="s">
        <v>2502</v>
      </c>
      <c r="B1" t="s">
        <v>2501</v>
      </c>
      <c r="C1" t="s">
        <v>2500</v>
      </c>
      <c r="D1" t="s">
        <v>2499</v>
      </c>
      <c r="E1" t="s">
        <v>2498</v>
      </c>
      <c r="F1" t="s">
        <v>107</v>
      </c>
      <c r="G1" t="s">
        <v>128</v>
      </c>
      <c r="H1" t="s">
        <v>2497</v>
      </c>
      <c r="I1" t="s">
        <v>2496</v>
      </c>
      <c r="J1" t="s">
        <v>2495</v>
      </c>
      <c r="K1" t="s">
        <v>2494</v>
      </c>
      <c r="L1" t="s">
        <v>2493</v>
      </c>
      <c r="M1" t="s">
        <v>2492</v>
      </c>
      <c r="N1" t="s">
        <v>2491</v>
      </c>
      <c r="O1" s="13" t="s">
        <v>58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s="13" t="s">
        <v>59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s="13" t="s">
        <v>60</v>
      </c>
      <c r="AK1" t="s">
        <v>127</v>
      </c>
    </row>
    <row r="2" spans="1:37" s="448" customFormat="1" x14ac:dyDescent="0.25">
      <c r="A2" s="448">
        <v>0</v>
      </c>
      <c r="B2" s="448" t="s">
        <v>9</v>
      </c>
      <c r="C2" s="448" t="s">
        <v>9</v>
      </c>
      <c r="D2" s="448" t="s">
        <v>9</v>
      </c>
      <c r="E2" s="448" t="s">
        <v>9</v>
      </c>
      <c r="F2" s="448" t="s">
        <v>27</v>
      </c>
      <c r="G2" s="448" t="s">
        <v>28</v>
      </c>
      <c r="H2" s="448">
        <f t="shared" ref="H2:AK2" si="0">SUM(H98:H107)</f>
        <v>680.37100000000009</v>
      </c>
      <c r="I2" s="448">
        <f t="shared" si="0"/>
        <v>698.52500000000009</v>
      </c>
      <c r="J2" s="448">
        <f t="shared" si="0"/>
        <v>716.64800000000014</v>
      </c>
      <c r="K2" s="448">
        <f t="shared" si="0"/>
        <v>726.71499999999992</v>
      </c>
      <c r="L2" s="448">
        <f t="shared" si="0"/>
        <v>748.59</v>
      </c>
      <c r="M2" s="448">
        <f t="shared" si="0"/>
        <v>775.34899999999993</v>
      </c>
      <c r="N2" s="448">
        <f t="shared" si="0"/>
        <v>808.22699999999998</v>
      </c>
      <c r="O2" s="448">
        <f t="shared" si="0"/>
        <v>851.10800000000017</v>
      </c>
      <c r="P2" s="448">
        <f t="shared" si="0"/>
        <v>881.78599999999994</v>
      </c>
      <c r="Q2" s="448">
        <f t="shared" si="0"/>
        <v>915.90699999999993</v>
      </c>
      <c r="R2" s="448">
        <f t="shared" si="0"/>
        <v>956.14300000000003</v>
      </c>
      <c r="S2" s="448">
        <f t="shared" si="0"/>
        <v>992.24099999999999</v>
      </c>
      <c r="T2" s="448">
        <f t="shared" si="0"/>
        <v>1039.2849999999999</v>
      </c>
      <c r="U2" s="448">
        <f t="shared" si="0"/>
        <v>1080.221</v>
      </c>
      <c r="V2" s="448">
        <f t="shared" si="0"/>
        <v>1122.6089999999999</v>
      </c>
      <c r="W2" s="448">
        <f t="shared" si="0"/>
        <v>1151.9630000000002</v>
      </c>
      <c r="X2" s="448">
        <f t="shared" si="0"/>
        <v>1175.704</v>
      </c>
      <c r="Y2" s="448">
        <f t="shared" si="0"/>
        <v>1208.952</v>
      </c>
      <c r="Z2" s="448">
        <f t="shared" si="0"/>
        <v>1242.3589999999999</v>
      </c>
      <c r="AA2" s="448">
        <f t="shared" si="0"/>
        <v>1257.6489999999999</v>
      </c>
      <c r="AB2" s="448">
        <f t="shared" si="0"/>
        <v>1268.0070000000001</v>
      </c>
      <c r="AC2" s="448">
        <f t="shared" si="0"/>
        <v>1280.6469999999999</v>
      </c>
      <c r="AD2" s="448">
        <f t="shared" si="0"/>
        <v>1321.4450000000002</v>
      </c>
      <c r="AE2" s="448">
        <f t="shared" si="0"/>
        <v>1327.6329999999998</v>
      </c>
      <c r="AF2" s="448">
        <f t="shared" si="0"/>
        <v>1346.1590000000001</v>
      </c>
      <c r="AG2" s="448">
        <f t="shared" si="0"/>
        <v>1430.357</v>
      </c>
      <c r="AH2" s="448">
        <f t="shared" si="0"/>
        <v>1491.3820000000001</v>
      </c>
      <c r="AI2" s="448">
        <f t="shared" si="0"/>
        <v>1550.3330000000001</v>
      </c>
      <c r="AJ2" s="448">
        <f t="shared" si="0"/>
        <v>1607.393</v>
      </c>
      <c r="AK2" s="448">
        <f t="shared" si="0"/>
        <v>1671.7950000000001</v>
      </c>
    </row>
    <row r="3" spans="1:37" s="446" customFormat="1" x14ac:dyDescent="0.25">
      <c r="C3" s="446" t="s">
        <v>2490</v>
      </c>
      <c r="E3" s="446" t="s">
        <v>2489</v>
      </c>
      <c r="H3" s="447">
        <f t="shared" ref="H3:AK3" si="1">H5/H2</f>
        <v>0.10276011176255308</v>
      </c>
      <c r="I3" s="447">
        <f t="shared" si="1"/>
        <v>0.10203070756236354</v>
      </c>
      <c r="J3" s="447">
        <f t="shared" si="1"/>
        <v>0.10213661379087081</v>
      </c>
      <c r="K3" s="447">
        <f t="shared" si="1"/>
        <v>0.10344633040462907</v>
      </c>
      <c r="L3" s="447">
        <f t="shared" si="1"/>
        <v>0.10523651130792555</v>
      </c>
      <c r="M3" s="447">
        <f t="shared" si="1"/>
        <v>0.10576140550900305</v>
      </c>
      <c r="N3" s="447">
        <f t="shared" si="1"/>
        <v>0.10583907738791207</v>
      </c>
      <c r="O3" s="447">
        <f t="shared" si="1"/>
        <v>0.10640365265042744</v>
      </c>
      <c r="P3" s="447">
        <f t="shared" si="1"/>
        <v>0.1053974547112338</v>
      </c>
      <c r="Q3" s="447">
        <f t="shared" si="1"/>
        <v>0.10183457490771444</v>
      </c>
      <c r="R3" s="447">
        <f t="shared" si="1"/>
        <v>0.10067740913231597</v>
      </c>
      <c r="S3" s="447">
        <f t="shared" si="1"/>
        <v>0.10064087252995996</v>
      </c>
      <c r="T3" s="447">
        <f t="shared" si="1"/>
        <v>9.7681579162597384E-2</v>
      </c>
      <c r="U3" s="447">
        <f t="shared" si="1"/>
        <v>9.7896634114685785E-2</v>
      </c>
      <c r="V3" s="447">
        <f t="shared" si="1"/>
        <v>9.7156712622115102E-2</v>
      </c>
      <c r="W3" s="447">
        <f t="shared" si="1"/>
        <v>9.5819917827221865E-2</v>
      </c>
      <c r="X3" s="447">
        <f t="shared" si="1"/>
        <v>9.3582228179882015E-2</v>
      </c>
      <c r="Y3" s="447">
        <f t="shared" si="1"/>
        <v>9.1848973325657265E-2</v>
      </c>
      <c r="Z3" s="447">
        <f t="shared" si="1"/>
        <v>9.0653345772035293E-2</v>
      </c>
      <c r="AA3" s="447">
        <f t="shared" si="1"/>
        <v>9.0875912118564092E-2</v>
      </c>
      <c r="AB3" s="447">
        <f t="shared" si="1"/>
        <v>9.1325994257129492E-2</v>
      </c>
      <c r="AC3" s="447">
        <f t="shared" si="1"/>
        <v>9.0054480274423795E-2</v>
      </c>
      <c r="AD3" s="447">
        <f t="shared" si="1"/>
        <v>8.9814559062238675E-2</v>
      </c>
      <c r="AE3" s="447">
        <f t="shared" si="1"/>
        <v>9.0772826526607897E-2</v>
      </c>
      <c r="AF3" s="447">
        <f t="shared" si="1"/>
        <v>9.0947651800418819E-2</v>
      </c>
      <c r="AG3" s="447">
        <f t="shared" si="1"/>
        <v>8.3966450333727877E-2</v>
      </c>
      <c r="AH3" s="447">
        <f t="shared" si="1"/>
        <v>8.5204193157755695E-2</v>
      </c>
      <c r="AI3" s="447">
        <f t="shared" si="1"/>
        <v>8.644400912578136E-2</v>
      </c>
      <c r="AJ3" s="447">
        <f t="shared" si="1"/>
        <v>8.8064959844916579E-2</v>
      </c>
      <c r="AK3" s="447">
        <f t="shared" si="1"/>
        <v>8.8910422629568803E-2</v>
      </c>
    </row>
    <row r="4" spans="1:37" s="446" customFormat="1" x14ac:dyDescent="0.25">
      <c r="E4" s="446" t="s">
        <v>2488</v>
      </c>
      <c r="H4" s="447"/>
      <c r="I4" s="447">
        <f t="shared" ref="I4:AK4" si="2">I3-H3</f>
        <v>-7.2940420018953456E-4</v>
      </c>
      <c r="J4" s="447">
        <f t="shared" si="2"/>
        <v>1.0590622850727149E-4</v>
      </c>
      <c r="K4" s="447">
        <f t="shared" si="2"/>
        <v>1.309716613758255E-3</v>
      </c>
      <c r="L4" s="447">
        <f t="shared" si="2"/>
        <v>1.7901809032964816E-3</v>
      </c>
      <c r="M4" s="447">
        <f t="shared" si="2"/>
        <v>5.2489420107749984E-4</v>
      </c>
      <c r="N4" s="447">
        <f t="shared" si="2"/>
        <v>7.767187890901639E-5</v>
      </c>
      <c r="O4" s="447">
        <f t="shared" si="2"/>
        <v>5.6457526251536827E-4</v>
      </c>
      <c r="P4" s="447">
        <f t="shared" si="2"/>
        <v>-1.0061979391936399E-3</v>
      </c>
      <c r="Q4" s="447">
        <f t="shared" si="2"/>
        <v>-3.5628798035193532E-3</v>
      </c>
      <c r="R4" s="447">
        <f t="shared" si="2"/>
        <v>-1.1571657753984693E-3</v>
      </c>
      <c r="S4" s="447">
        <f t="shared" si="2"/>
        <v>-3.6536602356015968E-5</v>
      </c>
      <c r="T4" s="447">
        <f t="shared" si="2"/>
        <v>-2.9592933673625726E-3</v>
      </c>
      <c r="U4" s="447">
        <f t="shared" si="2"/>
        <v>2.1505495208840042E-4</v>
      </c>
      <c r="V4" s="447">
        <f t="shared" si="2"/>
        <v>-7.3992149257068318E-4</v>
      </c>
      <c r="W4" s="447">
        <f t="shared" si="2"/>
        <v>-1.3367947948932368E-3</v>
      </c>
      <c r="X4" s="447">
        <f t="shared" si="2"/>
        <v>-2.2376896473398494E-3</v>
      </c>
      <c r="Y4" s="447">
        <f t="shared" si="2"/>
        <v>-1.73325485422475E-3</v>
      </c>
      <c r="Z4" s="447">
        <f t="shared" si="2"/>
        <v>-1.1956275536219724E-3</v>
      </c>
      <c r="AA4" s="447">
        <f t="shared" si="2"/>
        <v>2.2256634652879914E-4</v>
      </c>
      <c r="AB4" s="447">
        <f t="shared" si="2"/>
        <v>4.5008213856539969E-4</v>
      </c>
      <c r="AC4" s="447">
        <f t="shared" si="2"/>
        <v>-1.2715139827056965E-3</v>
      </c>
      <c r="AD4" s="447">
        <f t="shared" si="2"/>
        <v>-2.3992121218512075E-4</v>
      </c>
      <c r="AE4" s="447">
        <f t="shared" si="2"/>
        <v>9.5826746436922239E-4</v>
      </c>
      <c r="AF4" s="447">
        <f t="shared" si="2"/>
        <v>1.7482527381092183E-4</v>
      </c>
      <c r="AG4" s="447">
        <f t="shared" si="2"/>
        <v>-6.9812014666909422E-3</v>
      </c>
      <c r="AH4" s="447">
        <f t="shared" si="2"/>
        <v>1.2377428240278182E-3</v>
      </c>
      <c r="AI4" s="447">
        <f t="shared" si="2"/>
        <v>1.2398159680256648E-3</v>
      </c>
      <c r="AJ4" s="447">
        <f t="shared" si="2"/>
        <v>1.6209507191352196E-3</v>
      </c>
      <c r="AK4" s="447">
        <f t="shared" si="2"/>
        <v>8.4546278465222335E-4</v>
      </c>
    </row>
    <row r="5" spans="1:37" s="444" customFormat="1" x14ac:dyDescent="0.25">
      <c r="A5" s="444">
        <v>1</v>
      </c>
      <c r="B5" s="445" t="s">
        <v>2433</v>
      </c>
      <c r="C5" s="445" t="s">
        <v>2432</v>
      </c>
      <c r="D5" s="445" t="s">
        <v>2435</v>
      </c>
      <c r="E5" s="445" t="s">
        <v>2434</v>
      </c>
      <c r="F5" s="445" t="s">
        <v>27</v>
      </c>
      <c r="G5" s="445" t="s">
        <v>28</v>
      </c>
      <c r="H5" s="445">
        <v>69.915000000000006</v>
      </c>
      <c r="I5" s="445">
        <v>71.271000000000001</v>
      </c>
      <c r="J5" s="445">
        <v>73.195999999999998</v>
      </c>
      <c r="K5" s="445">
        <v>75.176000000000002</v>
      </c>
      <c r="L5" s="445">
        <v>78.778999999999996</v>
      </c>
      <c r="M5" s="445">
        <v>82.001999999999995</v>
      </c>
      <c r="N5" s="445">
        <v>85.542000000000002</v>
      </c>
      <c r="O5" s="445">
        <v>90.561000000000007</v>
      </c>
      <c r="P5" s="445">
        <v>92.938000000000002</v>
      </c>
      <c r="Q5" s="445">
        <v>93.271000000000001</v>
      </c>
      <c r="R5" s="445">
        <v>96.262</v>
      </c>
      <c r="S5" s="445">
        <v>99.86</v>
      </c>
      <c r="T5" s="445">
        <v>101.51900000000001</v>
      </c>
      <c r="U5" s="445">
        <v>105.75</v>
      </c>
      <c r="V5" s="445">
        <v>109.069</v>
      </c>
      <c r="W5" s="445">
        <v>110.381</v>
      </c>
      <c r="X5" s="445">
        <v>110.02500000000001</v>
      </c>
      <c r="Y5" s="445">
        <v>111.041</v>
      </c>
      <c r="Z5" s="445">
        <v>112.624</v>
      </c>
      <c r="AA5" s="445">
        <v>114.29</v>
      </c>
      <c r="AB5" s="445">
        <v>115.80200000000001</v>
      </c>
      <c r="AC5" s="445">
        <v>115.328</v>
      </c>
      <c r="AD5" s="445">
        <v>118.685</v>
      </c>
      <c r="AE5" s="445">
        <v>120.51300000000001</v>
      </c>
      <c r="AF5" s="445">
        <v>122.43</v>
      </c>
      <c r="AG5" s="445">
        <v>120.102</v>
      </c>
      <c r="AH5" s="445">
        <v>127.072</v>
      </c>
      <c r="AI5" s="445">
        <v>134.017</v>
      </c>
      <c r="AJ5" s="445">
        <v>141.55500000000001</v>
      </c>
      <c r="AK5" s="445">
        <v>148.63999999999999</v>
      </c>
    </row>
    <row r="6" spans="1:37" s="444" customFormat="1" x14ac:dyDescent="0.25">
      <c r="A6" s="444">
        <v>1</v>
      </c>
      <c r="B6" s="444" t="s">
        <v>2487</v>
      </c>
      <c r="C6" s="444" t="s">
        <v>2486</v>
      </c>
      <c r="D6" s="444" t="s">
        <v>2435</v>
      </c>
      <c r="E6" s="444" t="s">
        <v>2434</v>
      </c>
      <c r="F6" s="444" t="s">
        <v>27</v>
      </c>
      <c r="G6" s="444" t="s">
        <v>28</v>
      </c>
      <c r="H6" s="444">
        <v>51.180999999999997</v>
      </c>
      <c r="I6" s="444">
        <v>53.19</v>
      </c>
      <c r="J6" s="444">
        <v>54.110999999999997</v>
      </c>
      <c r="K6" s="444">
        <v>55.487000000000002</v>
      </c>
      <c r="L6" s="444">
        <v>57.826000000000001</v>
      </c>
      <c r="M6" s="444">
        <v>60.161000000000001</v>
      </c>
      <c r="N6" s="444">
        <v>62.210999999999999</v>
      </c>
      <c r="O6" s="445">
        <v>64.59</v>
      </c>
      <c r="P6" s="444">
        <v>65.927999999999997</v>
      </c>
      <c r="Q6" s="444">
        <v>66.143000000000001</v>
      </c>
      <c r="R6" s="444">
        <v>67.58</v>
      </c>
      <c r="S6" s="444">
        <v>68.492000000000004</v>
      </c>
      <c r="T6" s="444">
        <v>68.906999999999996</v>
      </c>
      <c r="U6" s="444">
        <v>70.569999999999993</v>
      </c>
      <c r="V6" s="444">
        <v>73.102999999999994</v>
      </c>
      <c r="W6" s="444">
        <v>73.793000000000006</v>
      </c>
      <c r="X6" s="444">
        <v>74.481999999999999</v>
      </c>
      <c r="Y6" s="444">
        <v>75.069999999999993</v>
      </c>
      <c r="Z6" s="445">
        <v>76.341999999999999</v>
      </c>
      <c r="AA6" s="444">
        <v>78.105999999999995</v>
      </c>
      <c r="AB6" s="444">
        <v>79.558000000000007</v>
      </c>
      <c r="AC6" s="444">
        <v>80.417000000000002</v>
      </c>
      <c r="AD6" s="444">
        <v>83.057000000000002</v>
      </c>
      <c r="AE6" s="444">
        <v>84.066999999999993</v>
      </c>
      <c r="AF6" s="444">
        <v>85.293000000000006</v>
      </c>
      <c r="AG6" s="444">
        <v>86.71</v>
      </c>
      <c r="AH6" s="444">
        <v>89.322000000000003</v>
      </c>
      <c r="AI6" s="444">
        <v>93.150999999999996</v>
      </c>
      <c r="AJ6" s="445">
        <v>97.72</v>
      </c>
      <c r="AK6" s="444">
        <v>103.785</v>
      </c>
    </row>
    <row r="7" spans="1:37" s="444" customFormat="1" x14ac:dyDescent="0.25">
      <c r="A7" s="444">
        <v>1</v>
      </c>
      <c r="B7" s="444" t="s">
        <v>2485</v>
      </c>
      <c r="C7" s="444" t="s">
        <v>2484</v>
      </c>
      <c r="D7" s="444" t="s">
        <v>2435</v>
      </c>
      <c r="E7" s="444" t="s">
        <v>2434</v>
      </c>
      <c r="F7" s="444" t="s">
        <v>27</v>
      </c>
      <c r="G7" s="444" t="s">
        <v>28</v>
      </c>
      <c r="H7" s="444">
        <v>6.44</v>
      </c>
      <c r="I7" s="444">
        <v>5.9969999999999999</v>
      </c>
      <c r="J7" s="444">
        <v>6.468</v>
      </c>
      <c r="K7" s="444">
        <v>6.2169999999999996</v>
      </c>
      <c r="L7" s="444">
        <v>6.452</v>
      </c>
      <c r="M7" s="444">
        <v>7.12</v>
      </c>
      <c r="N7" s="444">
        <v>6.8529999999999998</v>
      </c>
      <c r="O7" s="445">
        <v>7.9870000000000001</v>
      </c>
      <c r="P7" s="444">
        <v>8.1460000000000008</v>
      </c>
      <c r="Q7" s="444">
        <v>8.1470000000000002</v>
      </c>
      <c r="R7" s="444">
        <v>8.48</v>
      </c>
      <c r="S7" s="444">
        <v>8.8480000000000008</v>
      </c>
      <c r="T7" s="444">
        <v>8.8339999999999996</v>
      </c>
      <c r="U7" s="444">
        <v>9.2289999999999992</v>
      </c>
      <c r="V7" s="444">
        <v>9.9390000000000001</v>
      </c>
      <c r="W7" s="444">
        <v>10.348000000000001</v>
      </c>
      <c r="X7" s="444">
        <v>10.250999999999999</v>
      </c>
      <c r="Y7" s="444">
        <v>10.366</v>
      </c>
      <c r="Z7" s="445">
        <v>10.404999999999999</v>
      </c>
      <c r="AA7" s="444">
        <v>10.27</v>
      </c>
      <c r="AB7" s="444">
        <v>10.403</v>
      </c>
      <c r="AC7" s="444">
        <v>10.342000000000001</v>
      </c>
      <c r="AD7" s="444">
        <v>10.503</v>
      </c>
      <c r="AE7" s="444">
        <v>10.493</v>
      </c>
      <c r="AF7" s="444">
        <v>10.733000000000001</v>
      </c>
      <c r="AG7" s="444">
        <v>9.218</v>
      </c>
      <c r="AH7" s="444">
        <v>10.595000000000001</v>
      </c>
      <c r="AI7" s="444">
        <v>11.874000000000001</v>
      </c>
      <c r="AJ7" s="445">
        <v>13.9</v>
      </c>
      <c r="AK7" s="444">
        <v>13.82</v>
      </c>
    </row>
    <row r="8" spans="1:37" s="444" customFormat="1" x14ac:dyDescent="0.25">
      <c r="A8" s="444">
        <v>1</v>
      </c>
      <c r="B8" s="444" t="s">
        <v>2483</v>
      </c>
      <c r="C8" s="444" t="s">
        <v>2482</v>
      </c>
      <c r="D8" s="444" t="s">
        <v>2435</v>
      </c>
      <c r="E8" s="444" t="s">
        <v>2434</v>
      </c>
      <c r="F8" s="444" t="s">
        <v>27</v>
      </c>
      <c r="G8" s="444" t="s">
        <v>28</v>
      </c>
      <c r="H8" s="444">
        <v>0.42799999999999999</v>
      </c>
      <c r="I8" s="444">
        <v>0.46400000000000002</v>
      </c>
      <c r="J8" s="444">
        <v>0.50800000000000001</v>
      </c>
      <c r="K8" s="444">
        <v>0.60299999999999998</v>
      </c>
      <c r="L8" s="444">
        <v>0.499</v>
      </c>
      <c r="M8" s="444">
        <v>0.48799999999999999</v>
      </c>
      <c r="N8" s="444">
        <v>0.48099999999999998</v>
      </c>
      <c r="O8" s="445">
        <v>0.48399999999999999</v>
      </c>
      <c r="P8" s="444">
        <v>0.56100000000000005</v>
      </c>
      <c r="Q8" s="444">
        <v>0.58499999999999996</v>
      </c>
      <c r="R8" s="444">
        <v>0.63200000000000001</v>
      </c>
      <c r="S8" s="444">
        <v>0.73299999999999998</v>
      </c>
      <c r="T8" s="444">
        <v>0.82499999999999996</v>
      </c>
      <c r="U8" s="444">
        <v>0.90900000000000003</v>
      </c>
      <c r="V8" s="444">
        <v>0.89200000000000002</v>
      </c>
      <c r="W8" s="444">
        <v>0.90800000000000003</v>
      </c>
      <c r="X8" s="444">
        <v>0.88800000000000001</v>
      </c>
      <c r="Y8" s="444">
        <v>0.91500000000000004</v>
      </c>
      <c r="Z8" s="445">
        <v>0.93500000000000005</v>
      </c>
      <c r="AA8" s="444">
        <v>0.97899999999999998</v>
      </c>
      <c r="AB8" s="444">
        <v>1.0089999999999999</v>
      </c>
      <c r="AC8" s="444">
        <v>1.0069999999999999</v>
      </c>
      <c r="AD8" s="444">
        <v>1.0609999999999999</v>
      </c>
      <c r="AE8" s="444">
        <v>1.101</v>
      </c>
      <c r="AF8" s="444">
        <v>1.1439999999999999</v>
      </c>
      <c r="AG8" s="444">
        <v>1.1830000000000001</v>
      </c>
      <c r="AH8" s="444">
        <v>1.2549999999999999</v>
      </c>
      <c r="AI8" s="444">
        <v>1.3009999999999999</v>
      </c>
      <c r="AJ8" s="445">
        <v>1.3779999999999999</v>
      </c>
      <c r="AK8" s="444">
        <v>1.3979999999999999</v>
      </c>
    </row>
    <row r="9" spans="1:37" s="444" customFormat="1" x14ac:dyDescent="0.25">
      <c r="A9" s="444">
        <v>1</v>
      </c>
      <c r="B9" s="444" t="s">
        <v>2481</v>
      </c>
      <c r="C9" s="444" t="s">
        <v>2480</v>
      </c>
      <c r="D9" s="444" t="s">
        <v>2435</v>
      </c>
      <c r="E9" s="444" t="s">
        <v>2434</v>
      </c>
      <c r="F9" s="444" t="s">
        <v>27</v>
      </c>
      <c r="G9" s="444" t="s">
        <v>28</v>
      </c>
      <c r="H9" s="444">
        <v>0.84299999999999997</v>
      </c>
      <c r="I9" s="444">
        <v>0.91500000000000004</v>
      </c>
      <c r="J9" s="444">
        <v>1.0009999999999999</v>
      </c>
      <c r="K9" s="444">
        <v>1.1599999999999999</v>
      </c>
      <c r="L9" s="444">
        <v>1.131</v>
      </c>
      <c r="M9" s="444">
        <v>1.2709999999999999</v>
      </c>
      <c r="N9" s="444">
        <v>2.02</v>
      </c>
      <c r="O9" s="445">
        <v>1.573</v>
      </c>
      <c r="P9" s="444">
        <v>1.665</v>
      </c>
      <c r="Q9" s="444">
        <v>1.7749999999999999</v>
      </c>
      <c r="R9" s="444">
        <v>2.089</v>
      </c>
      <c r="S9" s="444">
        <v>2.3029999999999999</v>
      </c>
      <c r="T9" s="444">
        <v>2.855</v>
      </c>
      <c r="U9" s="444">
        <v>3.07</v>
      </c>
      <c r="V9" s="444">
        <v>2.9710000000000001</v>
      </c>
      <c r="W9" s="444">
        <v>2.7629999999999999</v>
      </c>
      <c r="X9" s="444">
        <v>2.8170000000000002</v>
      </c>
      <c r="Y9" s="444">
        <v>2.762</v>
      </c>
      <c r="Z9" s="445">
        <v>2.798</v>
      </c>
      <c r="AA9" s="444">
        <v>2.5129999999999999</v>
      </c>
      <c r="AB9" s="444">
        <v>2.2509999999999999</v>
      </c>
      <c r="AC9" s="444">
        <v>2.157</v>
      </c>
      <c r="AD9" s="444">
        <v>2.08</v>
      </c>
      <c r="AE9" s="444">
        <v>2.1269999999999998</v>
      </c>
      <c r="AF9" s="444">
        <v>1.927</v>
      </c>
      <c r="AG9" s="444">
        <v>1.175</v>
      </c>
      <c r="AH9" s="444">
        <v>1.0509999999999999</v>
      </c>
      <c r="AI9" s="444">
        <v>1.139</v>
      </c>
      <c r="AJ9" s="445">
        <v>1.2709999999999999</v>
      </c>
      <c r="AK9" s="444">
        <v>1.244</v>
      </c>
    </row>
    <row r="10" spans="1:37" s="444" customFormat="1" x14ac:dyDescent="0.25">
      <c r="A10" s="444">
        <v>1</v>
      </c>
      <c r="B10" s="444" t="s">
        <v>2479</v>
      </c>
      <c r="C10" s="444" t="s">
        <v>2478</v>
      </c>
      <c r="D10" s="444" t="s">
        <v>2435</v>
      </c>
      <c r="E10" s="444" t="s">
        <v>2434</v>
      </c>
      <c r="F10" s="444" t="s">
        <v>27</v>
      </c>
      <c r="G10" s="444" t="s">
        <v>28</v>
      </c>
      <c r="H10" s="444">
        <v>0</v>
      </c>
      <c r="I10" s="444">
        <v>0</v>
      </c>
      <c r="J10" s="444">
        <v>7.0000000000000001E-3</v>
      </c>
      <c r="K10" s="444">
        <v>7.0000000000000001E-3</v>
      </c>
      <c r="L10" s="444">
        <v>5.0000000000000001E-3</v>
      </c>
      <c r="M10" s="444">
        <v>8.0000000000000002E-3</v>
      </c>
      <c r="N10" s="444">
        <v>1.0999999999999999E-2</v>
      </c>
      <c r="O10" s="445">
        <v>0.01</v>
      </c>
      <c r="P10" s="444">
        <v>1.2E-2</v>
      </c>
      <c r="Q10" s="444">
        <v>1.2999999999999999E-2</v>
      </c>
      <c r="R10" s="444">
        <v>1.4E-2</v>
      </c>
      <c r="S10" s="444">
        <v>1.4E-2</v>
      </c>
      <c r="T10" s="444">
        <v>1.4E-2</v>
      </c>
      <c r="U10" s="444">
        <v>1.7999999999999999E-2</v>
      </c>
      <c r="V10" s="444">
        <v>1.2E-2</v>
      </c>
      <c r="W10" s="444">
        <v>1.2E-2</v>
      </c>
      <c r="X10" s="444">
        <v>1.2999999999999999E-2</v>
      </c>
      <c r="Y10" s="444">
        <v>1.7000000000000001E-2</v>
      </c>
      <c r="Z10" s="445">
        <v>5.0000000000000001E-3</v>
      </c>
      <c r="AA10" s="444">
        <v>5.0000000000000001E-3</v>
      </c>
      <c r="AB10" s="444">
        <v>5.0000000000000001E-3</v>
      </c>
      <c r="AC10" s="444">
        <v>5.0000000000000001E-3</v>
      </c>
      <c r="AD10" s="444">
        <v>4.0000000000000001E-3</v>
      </c>
      <c r="AE10" s="444">
        <v>6.0000000000000001E-3</v>
      </c>
      <c r="AF10" s="444">
        <v>6.0000000000000001E-3</v>
      </c>
      <c r="AG10" s="444">
        <v>7.0000000000000001E-3</v>
      </c>
      <c r="AH10" s="444">
        <v>6.0000000000000001E-3</v>
      </c>
      <c r="AI10" s="444">
        <v>6.0000000000000001E-3</v>
      </c>
      <c r="AJ10" s="445">
        <v>5.0000000000000001E-3</v>
      </c>
      <c r="AK10" s="444">
        <v>4.0000000000000001E-3</v>
      </c>
    </row>
    <row r="11" spans="1:37" s="444" customFormat="1" x14ac:dyDescent="0.25">
      <c r="A11" s="444">
        <v>1</v>
      </c>
      <c r="B11" s="444" t="s">
        <v>2477</v>
      </c>
      <c r="C11" s="444" t="s">
        <v>2476</v>
      </c>
      <c r="D11" s="444" t="s">
        <v>2435</v>
      </c>
      <c r="E11" s="444" t="s">
        <v>2434</v>
      </c>
      <c r="F11" s="444" t="s">
        <v>27</v>
      </c>
      <c r="G11" s="444" t="s">
        <v>28</v>
      </c>
      <c r="H11" s="444">
        <v>2.5249999999999999</v>
      </c>
      <c r="I11" s="444">
        <v>2.6739999999999999</v>
      </c>
      <c r="J11" s="444">
        <v>2.87</v>
      </c>
      <c r="K11" s="444">
        <v>2.9049999999999998</v>
      </c>
      <c r="L11" s="444">
        <v>2.9430000000000001</v>
      </c>
      <c r="M11" s="444">
        <v>3.113</v>
      </c>
      <c r="N11" s="444">
        <v>3.1760000000000002</v>
      </c>
      <c r="O11" s="445">
        <v>3.359</v>
      </c>
      <c r="P11" s="444">
        <v>3.3889999999999998</v>
      </c>
      <c r="Q11" s="444">
        <v>3.7810000000000001</v>
      </c>
      <c r="R11" s="444">
        <v>3.9780000000000002</v>
      </c>
      <c r="S11" s="444">
        <v>4.3230000000000004</v>
      </c>
      <c r="T11" s="444">
        <v>4.26</v>
      </c>
      <c r="U11" s="444">
        <v>4.1639999999999997</v>
      </c>
      <c r="V11" s="444">
        <v>5.0289999999999999</v>
      </c>
      <c r="W11" s="444">
        <v>5.0670000000000002</v>
      </c>
      <c r="X11" s="444">
        <v>4.774</v>
      </c>
      <c r="Y11" s="444">
        <v>4.9169999999999998</v>
      </c>
      <c r="Z11" s="445">
        <v>5.5679999999999996</v>
      </c>
      <c r="AA11" s="444">
        <v>5.694</v>
      </c>
      <c r="AB11" s="444">
        <v>5.9240000000000004</v>
      </c>
      <c r="AC11" s="444">
        <v>5.0990000000000002</v>
      </c>
      <c r="AD11" s="444">
        <v>5.2329999999999997</v>
      </c>
      <c r="AE11" s="444">
        <v>5.2720000000000002</v>
      </c>
      <c r="AF11" s="444">
        <v>4.7859999999999996</v>
      </c>
      <c r="AG11" s="444">
        <v>5.1589999999999998</v>
      </c>
      <c r="AH11" s="444">
        <v>5.2080000000000002</v>
      </c>
      <c r="AI11" s="444">
        <v>5.2670000000000003</v>
      </c>
      <c r="AJ11" s="445">
        <v>5.5830000000000002</v>
      </c>
      <c r="AK11" s="444">
        <v>5.92</v>
      </c>
    </row>
    <row r="12" spans="1:37" s="444" customFormat="1" x14ac:dyDescent="0.25">
      <c r="A12" s="444">
        <v>1</v>
      </c>
      <c r="B12" s="444" t="s">
        <v>2475</v>
      </c>
      <c r="C12" s="444" t="s">
        <v>2474</v>
      </c>
      <c r="D12" s="444" t="s">
        <v>2435</v>
      </c>
      <c r="E12" s="444" t="s">
        <v>2434</v>
      </c>
      <c r="F12" s="444" t="s">
        <v>27</v>
      </c>
      <c r="G12" s="444" t="s">
        <v>28</v>
      </c>
      <c r="H12" s="444">
        <v>0.81299999999999994</v>
      </c>
      <c r="I12" s="444">
        <v>0.97399999999999998</v>
      </c>
      <c r="J12" s="444">
        <v>1.0880000000000001</v>
      </c>
      <c r="K12" s="444">
        <v>1.1180000000000001</v>
      </c>
      <c r="L12" s="444">
        <v>1.2669999999999999</v>
      </c>
      <c r="M12" s="444">
        <v>1.2470000000000001</v>
      </c>
      <c r="N12" s="444">
        <v>1.351</v>
      </c>
      <c r="O12" s="445">
        <v>1.2090000000000001</v>
      </c>
      <c r="P12" s="444">
        <v>1.585</v>
      </c>
      <c r="Q12" s="444">
        <v>1.87</v>
      </c>
      <c r="R12" s="444">
        <v>1.873</v>
      </c>
      <c r="S12" s="444">
        <v>2.0739999999999998</v>
      </c>
      <c r="T12" s="444">
        <v>2.2549999999999999</v>
      </c>
      <c r="U12" s="444">
        <v>2.2170000000000001</v>
      </c>
      <c r="V12" s="444">
        <v>2.6509999999999998</v>
      </c>
      <c r="W12" s="444">
        <v>2.7069999999999999</v>
      </c>
      <c r="X12" s="444">
        <v>2.8519999999999999</v>
      </c>
      <c r="Y12" s="444">
        <v>3.1579999999999999</v>
      </c>
      <c r="Z12" s="445">
        <v>3.2080000000000002</v>
      </c>
      <c r="AA12" s="444">
        <v>3.2890000000000001</v>
      </c>
      <c r="AB12" s="444">
        <v>3.27</v>
      </c>
      <c r="AC12" s="444">
        <v>3.3679999999999999</v>
      </c>
      <c r="AD12" s="444">
        <v>3.47</v>
      </c>
      <c r="AE12" s="444">
        <v>3.49</v>
      </c>
      <c r="AF12" s="444">
        <v>3.246</v>
      </c>
      <c r="AG12" s="444">
        <v>2.964</v>
      </c>
      <c r="AH12" s="444">
        <v>4.7080000000000002</v>
      </c>
      <c r="AI12" s="444">
        <v>5.2409999999999997</v>
      </c>
      <c r="AJ12" s="445">
        <v>4.4660000000000002</v>
      </c>
      <c r="AK12" s="444">
        <v>4.6849999999999996</v>
      </c>
    </row>
    <row r="13" spans="1:37" s="444" customFormat="1" x14ac:dyDescent="0.25">
      <c r="A13" s="444">
        <v>1</v>
      </c>
      <c r="B13" s="444" t="s">
        <v>2473</v>
      </c>
      <c r="C13" s="444" t="s">
        <v>2472</v>
      </c>
      <c r="D13" s="444" t="s">
        <v>2435</v>
      </c>
      <c r="E13" s="444" t="s">
        <v>2434</v>
      </c>
      <c r="F13" s="444" t="s">
        <v>27</v>
      </c>
      <c r="G13" s="444" t="s">
        <v>28</v>
      </c>
      <c r="H13" s="444">
        <v>2.2559999999999998</v>
      </c>
      <c r="I13" s="444">
        <v>2.27</v>
      </c>
      <c r="J13" s="444">
        <v>2.4689999999999999</v>
      </c>
      <c r="K13" s="444">
        <v>2.8039999999999998</v>
      </c>
      <c r="L13" s="444">
        <v>2.8929999999999998</v>
      </c>
      <c r="M13" s="444">
        <v>2.9</v>
      </c>
      <c r="N13" s="444">
        <v>3.1230000000000002</v>
      </c>
      <c r="O13" s="445">
        <v>4.5439999999999996</v>
      </c>
      <c r="P13" s="444">
        <v>4.97</v>
      </c>
      <c r="Q13" s="444">
        <v>3.7069999999999999</v>
      </c>
      <c r="R13" s="444">
        <v>4.2359999999999998</v>
      </c>
      <c r="S13" s="444">
        <v>5.5629999999999997</v>
      </c>
      <c r="T13" s="444">
        <v>5.6360000000000001</v>
      </c>
      <c r="U13" s="444">
        <v>6.3710000000000004</v>
      </c>
      <c r="V13" s="444">
        <v>4.0419999999999998</v>
      </c>
      <c r="W13" s="444">
        <v>4.29</v>
      </c>
      <c r="X13" s="444">
        <v>4.4020000000000001</v>
      </c>
      <c r="Y13" s="444">
        <v>4.4640000000000004</v>
      </c>
      <c r="Z13" s="445">
        <v>4.4480000000000004</v>
      </c>
      <c r="AA13" s="444">
        <v>4.5640000000000001</v>
      </c>
      <c r="AB13" s="444">
        <v>4.633</v>
      </c>
      <c r="AC13" s="444">
        <v>4.7359999999999998</v>
      </c>
      <c r="AD13" s="444">
        <v>4.7249999999999996</v>
      </c>
      <c r="AE13" s="444">
        <v>4.7530000000000001</v>
      </c>
      <c r="AF13" s="444">
        <v>4.8890000000000002</v>
      </c>
      <c r="AG13" s="444">
        <v>4.8220000000000001</v>
      </c>
      <c r="AH13" s="444">
        <v>4.8949999999999996</v>
      </c>
      <c r="AI13" s="444">
        <v>4.8819999999999997</v>
      </c>
      <c r="AJ13" s="445">
        <v>5.2450000000000001</v>
      </c>
      <c r="AK13" s="444">
        <v>5.1669999999999998</v>
      </c>
    </row>
    <row r="14" spans="1:37" s="444" customFormat="1" x14ac:dyDescent="0.25">
      <c r="A14" s="444">
        <v>1</v>
      </c>
      <c r="B14" s="444" t="s">
        <v>2471</v>
      </c>
      <c r="C14" s="444" t="s">
        <v>2470</v>
      </c>
      <c r="D14" s="444" t="s">
        <v>2435</v>
      </c>
      <c r="E14" s="444" t="s">
        <v>2434</v>
      </c>
      <c r="F14" s="444" t="s">
        <v>27</v>
      </c>
      <c r="G14" s="444" t="s">
        <v>28</v>
      </c>
      <c r="H14" s="444">
        <v>0.71399999999999997</v>
      </c>
      <c r="I14" s="444">
        <v>0.23499999999999999</v>
      </c>
      <c r="J14" s="444">
        <v>0.13400000000000001</v>
      </c>
      <c r="K14" s="444">
        <v>0.109</v>
      </c>
      <c r="L14" s="444">
        <v>8.4000000000000005E-2</v>
      </c>
      <c r="M14" s="444">
        <v>8.2000000000000003E-2</v>
      </c>
      <c r="N14" s="444">
        <v>6.9000000000000006E-2</v>
      </c>
      <c r="O14" s="445">
        <v>0.18099999999999999</v>
      </c>
      <c r="P14" s="444">
        <v>0.189</v>
      </c>
      <c r="Q14" s="444">
        <v>0.23</v>
      </c>
      <c r="R14" s="444">
        <v>0.24399999999999999</v>
      </c>
      <c r="S14" s="444">
        <v>0.34499999999999997</v>
      </c>
      <c r="T14" s="444">
        <v>0.28199999999999997</v>
      </c>
      <c r="U14" s="444">
        <v>0.47499999999999998</v>
      </c>
      <c r="V14" s="444">
        <v>0.29899999999999999</v>
      </c>
      <c r="W14" s="444">
        <v>0.29399999999999998</v>
      </c>
      <c r="X14" s="444">
        <v>0.26900000000000002</v>
      </c>
      <c r="Y14" s="444">
        <v>0.40699999999999997</v>
      </c>
      <c r="Z14" s="445">
        <v>0.379</v>
      </c>
      <c r="AA14" s="444">
        <v>0.4</v>
      </c>
      <c r="AB14" s="444">
        <v>0.437</v>
      </c>
      <c r="AC14" s="444">
        <v>0.437</v>
      </c>
      <c r="AD14" s="444">
        <v>0.47699999999999998</v>
      </c>
      <c r="AE14" s="444">
        <v>0.54200000000000004</v>
      </c>
      <c r="AF14" s="444">
        <v>0.63400000000000001</v>
      </c>
      <c r="AG14" s="444">
        <v>0.57099999999999995</v>
      </c>
      <c r="AH14" s="444">
        <v>0.63900000000000001</v>
      </c>
      <c r="AI14" s="444">
        <v>0.71199999999999997</v>
      </c>
      <c r="AJ14" s="445">
        <v>0.81399999999999995</v>
      </c>
      <c r="AK14" s="444">
        <v>0.95599999999999996</v>
      </c>
    </row>
    <row r="15" spans="1:37" s="444" customFormat="1" ht="15.75" thickBot="1" x14ac:dyDescent="0.3">
      <c r="A15" s="444">
        <v>1</v>
      </c>
      <c r="B15" s="444" t="s">
        <v>2455</v>
      </c>
      <c r="C15" s="444" t="s">
        <v>2454</v>
      </c>
      <c r="D15" s="444" t="s">
        <v>2435</v>
      </c>
      <c r="E15" s="444" t="s">
        <v>2434</v>
      </c>
      <c r="F15" s="444" t="s">
        <v>27</v>
      </c>
      <c r="G15" s="444" t="s">
        <v>28</v>
      </c>
      <c r="H15" s="444">
        <v>4.7149999999999999</v>
      </c>
      <c r="I15" s="444">
        <v>4.5529999999999999</v>
      </c>
      <c r="J15" s="444">
        <v>4.5410000000000004</v>
      </c>
      <c r="K15" s="444">
        <v>4.7670000000000003</v>
      </c>
      <c r="L15" s="444">
        <v>5.6790000000000003</v>
      </c>
      <c r="M15" s="444">
        <v>5.6139999999999999</v>
      </c>
      <c r="N15" s="444">
        <v>6.2469999999999999</v>
      </c>
      <c r="O15" s="445">
        <v>6.6230000000000002</v>
      </c>
      <c r="P15" s="444">
        <v>6.4930000000000003</v>
      </c>
      <c r="Q15" s="444">
        <v>7.0190000000000001</v>
      </c>
      <c r="R15" s="444">
        <v>7.1369999999999996</v>
      </c>
      <c r="S15" s="444">
        <v>7.1669999999999998</v>
      </c>
      <c r="T15" s="444">
        <v>7.6520000000000001</v>
      </c>
      <c r="U15" s="444">
        <v>8.7270000000000003</v>
      </c>
      <c r="V15" s="444">
        <v>10.131</v>
      </c>
      <c r="W15" s="444">
        <v>10.199999999999999</v>
      </c>
      <c r="X15" s="444">
        <v>9.2789999999999999</v>
      </c>
      <c r="Y15" s="444">
        <v>8.9640000000000004</v>
      </c>
      <c r="Z15" s="445">
        <v>8.5370000000000008</v>
      </c>
      <c r="AA15" s="444">
        <v>8.4700000000000006</v>
      </c>
      <c r="AB15" s="444">
        <v>8.3130000000000006</v>
      </c>
      <c r="AC15" s="444">
        <v>7.7590000000000003</v>
      </c>
      <c r="AD15" s="444">
        <v>8.0749999999999993</v>
      </c>
      <c r="AE15" s="444">
        <v>8.6609999999999996</v>
      </c>
      <c r="AF15" s="444">
        <v>9.7729999999999997</v>
      </c>
      <c r="AG15" s="444">
        <v>8.2929999999999993</v>
      </c>
      <c r="AH15" s="444">
        <v>9.3940000000000001</v>
      </c>
      <c r="AI15" s="444">
        <v>10.445</v>
      </c>
      <c r="AJ15" s="445">
        <v>11.173</v>
      </c>
      <c r="AK15" s="444">
        <v>11.661</v>
      </c>
    </row>
    <row r="16" spans="1:37" x14ac:dyDescent="0.25">
      <c r="A16">
        <v>2</v>
      </c>
      <c r="B16" s="134" t="s">
        <v>2433</v>
      </c>
      <c r="C16" s="135" t="s">
        <v>2432</v>
      </c>
      <c r="D16" s="135" t="s">
        <v>2469</v>
      </c>
      <c r="E16" s="135" t="s">
        <v>2468</v>
      </c>
      <c r="F16" s="135" t="s">
        <v>27</v>
      </c>
      <c r="G16" s="135" t="s">
        <v>28</v>
      </c>
      <c r="H16" s="135">
        <v>18.146999999999998</v>
      </c>
      <c r="I16" s="135">
        <v>18.617000000000001</v>
      </c>
      <c r="J16" s="135">
        <v>18.943999999999999</v>
      </c>
      <c r="K16" s="135">
        <v>19.439</v>
      </c>
      <c r="L16" s="135">
        <v>20.681999999999999</v>
      </c>
      <c r="M16" s="135">
        <v>21.387</v>
      </c>
      <c r="N16" s="135">
        <v>22.192</v>
      </c>
      <c r="O16" s="384">
        <v>23.385000000000002</v>
      </c>
      <c r="P16" s="135">
        <v>23.917999999999999</v>
      </c>
      <c r="Q16" s="135">
        <v>24.045000000000002</v>
      </c>
      <c r="R16" s="135">
        <v>24.715</v>
      </c>
      <c r="S16" s="135">
        <v>25.346</v>
      </c>
      <c r="T16" s="135">
        <v>25.808</v>
      </c>
      <c r="U16" s="135">
        <v>26.72</v>
      </c>
      <c r="V16" s="135">
        <v>26.84</v>
      </c>
      <c r="W16" s="135">
        <v>27.513999999999999</v>
      </c>
      <c r="X16" s="135">
        <v>28.141999999999999</v>
      </c>
      <c r="Y16" s="135">
        <v>25.263000000000002</v>
      </c>
      <c r="Z16" s="384">
        <v>29.36</v>
      </c>
      <c r="AA16" s="135">
        <v>30.349</v>
      </c>
      <c r="AB16" s="135">
        <v>30.382999999999999</v>
      </c>
      <c r="AC16" s="135">
        <v>30.756</v>
      </c>
      <c r="AD16" s="135">
        <v>32.401000000000003</v>
      </c>
      <c r="AE16" s="135">
        <v>32.994999999999997</v>
      </c>
      <c r="AF16" s="135">
        <v>33.835000000000001</v>
      </c>
      <c r="AG16" s="135">
        <v>33.713999999999999</v>
      </c>
      <c r="AH16" s="135">
        <v>35.093000000000004</v>
      </c>
      <c r="AI16" s="135">
        <v>36.978000000000002</v>
      </c>
      <c r="AJ16" s="384">
        <v>39.317</v>
      </c>
      <c r="AK16" s="387">
        <v>42.176000000000002</v>
      </c>
    </row>
    <row r="17" spans="1:37" x14ac:dyDescent="0.25">
      <c r="A17">
        <v>2</v>
      </c>
      <c r="B17" s="138" t="s">
        <v>2433</v>
      </c>
      <c r="C17" t="s">
        <v>2432</v>
      </c>
      <c r="D17" t="s">
        <v>2467</v>
      </c>
      <c r="E17" t="s">
        <v>2466</v>
      </c>
      <c r="F17" t="s">
        <v>27</v>
      </c>
      <c r="G17" t="s">
        <v>28</v>
      </c>
      <c r="H17">
        <v>32.963999999999999</v>
      </c>
      <c r="I17">
        <v>33.807000000000002</v>
      </c>
      <c r="J17">
        <v>34.433</v>
      </c>
      <c r="K17">
        <v>35.154000000000003</v>
      </c>
      <c r="L17">
        <v>37.290999999999997</v>
      </c>
      <c r="M17">
        <v>38.558999999999997</v>
      </c>
      <c r="N17">
        <v>39.881999999999998</v>
      </c>
      <c r="O17" s="13">
        <v>42.142000000000003</v>
      </c>
      <c r="P17">
        <v>43.052</v>
      </c>
      <c r="Q17">
        <v>43.399000000000001</v>
      </c>
      <c r="R17">
        <v>44.542999999999999</v>
      </c>
      <c r="S17">
        <v>45.905999999999999</v>
      </c>
      <c r="T17">
        <v>46.542000000000002</v>
      </c>
      <c r="U17">
        <v>47.935000000000002</v>
      </c>
      <c r="V17">
        <v>48.5</v>
      </c>
      <c r="W17">
        <v>48.848999999999997</v>
      </c>
      <c r="X17">
        <v>49.283000000000001</v>
      </c>
      <c r="Y17">
        <v>52.941000000000003</v>
      </c>
      <c r="Z17" s="13">
        <v>50.529000000000003</v>
      </c>
      <c r="AA17">
        <v>50.631</v>
      </c>
      <c r="AB17">
        <v>51.783999999999999</v>
      </c>
      <c r="AC17">
        <v>52.112000000000002</v>
      </c>
      <c r="AD17">
        <v>53.198</v>
      </c>
      <c r="AE17">
        <v>53.405999999999999</v>
      </c>
      <c r="AF17">
        <v>53.793999999999997</v>
      </c>
      <c r="AG17">
        <v>53.478000000000002</v>
      </c>
      <c r="AH17">
        <v>55.476999999999997</v>
      </c>
      <c r="AI17">
        <v>58.206000000000003</v>
      </c>
      <c r="AJ17" s="13">
        <v>61.316000000000003</v>
      </c>
      <c r="AK17" s="192">
        <v>63.779000000000003</v>
      </c>
    </row>
    <row r="18" spans="1:37" x14ac:dyDescent="0.25">
      <c r="A18">
        <v>2</v>
      </c>
      <c r="B18" s="138" t="s">
        <v>2433</v>
      </c>
      <c r="C18" t="s">
        <v>2432</v>
      </c>
      <c r="D18" t="s">
        <v>2465</v>
      </c>
      <c r="E18" t="s">
        <v>2464</v>
      </c>
      <c r="F18" t="s">
        <v>27</v>
      </c>
      <c r="G18" t="s">
        <v>28</v>
      </c>
      <c r="H18">
        <v>0.35599999999999998</v>
      </c>
      <c r="I18">
        <v>0.35299999999999998</v>
      </c>
      <c r="J18">
        <v>0.38500000000000001</v>
      </c>
      <c r="K18">
        <v>0.39500000000000002</v>
      </c>
      <c r="L18">
        <v>0.41499999999999998</v>
      </c>
      <c r="M18">
        <v>0.44700000000000001</v>
      </c>
      <c r="N18">
        <v>0.45700000000000002</v>
      </c>
      <c r="O18" s="13">
        <v>0.49299999999999999</v>
      </c>
      <c r="P18">
        <v>0.52300000000000002</v>
      </c>
      <c r="Q18">
        <v>0.52800000000000002</v>
      </c>
      <c r="R18">
        <v>0.69399999999999995</v>
      </c>
      <c r="S18">
        <v>0.85</v>
      </c>
      <c r="T18">
        <v>0.96899999999999997</v>
      </c>
      <c r="U18">
        <v>1.0620000000000001</v>
      </c>
      <c r="V18">
        <v>1.1459999999999999</v>
      </c>
      <c r="W18">
        <v>1.3680000000000001</v>
      </c>
      <c r="X18">
        <v>1.246</v>
      </c>
      <c r="Y18">
        <v>1.27</v>
      </c>
      <c r="Z18" s="13">
        <v>1.3129999999999999</v>
      </c>
      <c r="AA18">
        <v>1.2190000000000001</v>
      </c>
      <c r="AB18">
        <v>1.1100000000000001</v>
      </c>
      <c r="AC18">
        <v>1.006</v>
      </c>
      <c r="AD18">
        <v>0.98799999999999999</v>
      </c>
      <c r="AE18">
        <v>1.0169999999999999</v>
      </c>
      <c r="AF18">
        <v>1.038</v>
      </c>
      <c r="AG18">
        <v>0.79800000000000004</v>
      </c>
      <c r="AH18">
        <v>0.90500000000000003</v>
      </c>
      <c r="AI18">
        <v>1.0409999999999999</v>
      </c>
      <c r="AJ18" s="13">
        <v>1.0660000000000001</v>
      </c>
      <c r="AK18" s="192">
        <v>1.1559999999999999</v>
      </c>
    </row>
    <row r="19" spans="1:37" x14ac:dyDescent="0.25">
      <c r="A19">
        <v>2</v>
      </c>
      <c r="B19" s="138" t="s">
        <v>2433</v>
      </c>
      <c r="C19" t="s">
        <v>2432</v>
      </c>
      <c r="D19" t="s">
        <v>2463</v>
      </c>
      <c r="E19" t="s">
        <v>2462</v>
      </c>
      <c r="F19" t="s">
        <v>27</v>
      </c>
      <c r="G19" t="s">
        <v>28</v>
      </c>
      <c r="H19">
        <v>6.8029999999999999</v>
      </c>
      <c r="I19">
        <v>6.556</v>
      </c>
      <c r="J19">
        <v>6.8959999999999999</v>
      </c>
      <c r="K19">
        <v>7.1760000000000002</v>
      </c>
      <c r="L19">
        <v>7.0030000000000001</v>
      </c>
      <c r="M19">
        <v>7.5410000000000004</v>
      </c>
      <c r="N19">
        <v>7.7949999999999999</v>
      </c>
      <c r="O19" s="13">
        <v>8.6059999999999999</v>
      </c>
      <c r="P19">
        <v>8.8729999999999993</v>
      </c>
      <c r="Q19">
        <v>8.5429999999999993</v>
      </c>
      <c r="R19">
        <v>8.8279999999999994</v>
      </c>
      <c r="S19">
        <v>9.1150000000000002</v>
      </c>
      <c r="T19">
        <v>8.7959999999999994</v>
      </c>
      <c r="U19">
        <v>9.7330000000000005</v>
      </c>
      <c r="V19">
        <v>10.193</v>
      </c>
      <c r="W19">
        <v>11.051</v>
      </c>
      <c r="X19">
        <v>10.957000000000001</v>
      </c>
      <c r="Y19">
        <v>10.352</v>
      </c>
      <c r="Z19" s="13">
        <v>9.782</v>
      </c>
      <c r="AA19">
        <v>9.9830000000000005</v>
      </c>
      <c r="AB19">
        <v>10.083</v>
      </c>
      <c r="AC19">
        <v>9.8919999999999995</v>
      </c>
      <c r="AD19">
        <v>10.099</v>
      </c>
      <c r="AE19">
        <v>10.615</v>
      </c>
      <c r="AF19">
        <v>11.031000000000001</v>
      </c>
      <c r="AG19">
        <v>10.584</v>
      </c>
      <c r="AH19">
        <v>11.336</v>
      </c>
      <c r="AI19">
        <v>12.43</v>
      </c>
      <c r="AJ19" s="13">
        <v>13.222</v>
      </c>
      <c r="AK19" s="192">
        <v>12.308</v>
      </c>
    </row>
    <row r="20" spans="1:37" x14ac:dyDescent="0.25">
      <c r="A20">
        <v>2</v>
      </c>
      <c r="B20" s="138" t="s">
        <v>2433</v>
      </c>
      <c r="C20" t="s">
        <v>2432</v>
      </c>
      <c r="D20" t="s">
        <v>2461</v>
      </c>
      <c r="E20" t="s">
        <v>2460</v>
      </c>
      <c r="F20" t="s">
        <v>27</v>
      </c>
      <c r="G20" t="s">
        <v>28</v>
      </c>
      <c r="H20">
        <v>3.6030000000000002</v>
      </c>
      <c r="I20">
        <v>3.7669999999999999</v>
      </c>
      <c r="J20">
        <v>4.0819999999999999</v>
      </c>
      <c r="K20">
        <v>4.2450000000000001</v>
      </c>
      <c r="L20">
        <v>4.1379999999999999</v>
      </c>
      <c r="M20">
        <v>4.4740000000000002</v>
      </c>
      <c r="N20">
        <v>5.2350000000000003</v>
      </c>
      <c r="O20" s="13">
        <v>5.0599999999999996</v>
      </c>
      <c r="P20">
        <v>5.3890000000000002</v>
      </c>
      <c r="Q20">
        <v>5.4720000000000004</v>
      </c>
      <c r="R20">
        <v>5.98</v>
      </c>
      <c r="S20">
        <v>6.5330000000000004</v>
      </c>
      <c r="T20">
        <v>7.1669999999999998</v>
      </c>
      <c r="U20">
        <v>7.4569999999999999</v>
      </c>
      <c r="V20">
        <v>8.4740000000000002</v>
      </c>
      <c r="W20">
        <v>8.1210000000000004</v>
      </c>
      <c r="X20">
        <v>6.9989999999999997</v>
      </c>
      <c r="Y20">
        <v>7.2320000000000002</v>
      </c>
      <c r="Z20" s="13">
        <v>7.4429999999999996</v>
      </c>
      <c r="AA20">
        <v>7.5060000000000002</v>
      </c>
      <c r="AB20">
        <v>7.74</v>
      </c>
      <c r="AC20">
        <v>6.9450000000000003</v>
      </c>
      <c r="AD20">
        <v>7.1020000000000003</v>
      </c>
      <c r="AE20">
        <v>7.2169999999999996</v>
      </c>
      <c r="AF20">
        <v>6.9420000000000002</v>
      </c>
      <c r="AG20">
        <v>6.4320000000000004</v>
      </c>
      <c r="AH20">
        <v>8.0470000000000006</v>
      </c>
      <c r="AI20">
        <v>8.6370000000000005</v>
      </c>
      <c r="AJ20" s="13">
        <v>8.4019999999999992</v>
      </c>
      <c r="AK20" s="192">
        <v>8.6219999999999999</v>
      </c>
    </row>
    <row r="21" spans="1:37" x14ac:dyDescent="0.25">
      <c r="A21">
        <v>2</v>
      </c>
      <c r="B21" s="138" t="s">
        <v>2433</v>
      </c>
      <c r="C21" t="s">
        <v>2432</v>
      </c>
      <c r="D21" t="s">
        <v>2459</v>
      </c>
      <c r="E21" t="s">
        <v>2458</v>
      </c>
      <c r="F21" t="s">
        <v>27</v>
      </c>
      <c r="G21" t="s">
        <v>28</v>
      </c>
      <c r="H21">
        <v>6.968</v>
      </c>
      <c r="I21">
        <v>7.048</v>
      </c>
      <c r="J21">
        <v>7.3129999999999997</v>
      </c>
      <c r="K21">
        <v>7.5869999999999997</v>
      </c>
      <c r="L21">
        <v>8.0210000000000008</v>
      </c>
      <c r="M21">
        <v>8.3870000000000005</v>
      </c>
      <c r="N21">
        <v>8.7490000000000006</v>
      </c>
      <c r="O21" s="13">
        <v>9.5109999999999992</v>
      </c>
      <c r="P21">
        <v>9.7959999999999994</v>
      </c>
      <c r="Q21">
        <v>9.9459999999999997</v>
      </c>
      <c r="R21">
        <v>10.130000000000001</v>
      </c>
      <c r="S21">
        <v>10.702999999999999</v>
      </c>
      <c r="T21">
        <v>10.885</v>
      </c>
      <c r="U21">
        <v>11.487</v>
      </c>
      <c r="V21">
        <v>12.583</v>
      </c>
      <c r="W21">
        <v>12.506</v>
      </c>
      <c r="X21">
        <v>12.64</v>
      </c>
      <c r="Y21">
        <v>13.295</v>
      </c>
      <c r="Z21" s="13">
        <v>13.523999999999999</v>
      </c>
      <c r="AA21">
        <v>13.936999999999999</v>
      </c>
      <c r="AB21">
        <v>14.11</v>
      </c>
      <c r="AC21">
        <v>14.009</v>
      </c>
      <c r="AD21">
        <v>14.295999999999999</v>
      </c>
      <c r="AE21">
        <v>14.657999999999999</v>
      </c>
      <c r="AF21">
        <v>15.191000000000001</v>
      </c>
      <c r="AG21">
        <v>14.496</v>
      </c>
      <c r="AH21">
        <v>15.590999999999999</v>
      </c>
      <c r="AI21">
        <v>16.125</v>
      </c>
      <c r="AJ21" s="13">
        <v>17.646999999999998</v>
      </c>
      <c r="AK21" s="192">
        <v>20.023</v>
      </c>
    </row>
    <row r="22" spans="1:37" x14ac:dyDescent="0.25">
      <c r="A22">
        <v>2</v>
      </c>
      <c r="B22" s="138" t="s">
        <v>2433</v>
      </c>
      <c r="C22" t="s">
        <v>2432</v>
      </c>
      <c r="D22" t="s">
        <v>2457</v>
      </c>
      <c r="E22" t="s">
        <v>2456</v>
      </c>
      <c r="F22" t="s">
        <v>27</v>
      </c>
      <c r="G22" t="s">
        <v>28</v>
      </c>
      <c r="H22">
        <v>3.0000000000000001E-3</v>
      </c>
      <c r="I22">
        <v>1E-3</v>
      </c>
      <c r="J22">
        <v>2E-3</v>
      </c>
      <c r="K22">
        <v>3.0000000000000001E-3</v>
      </c>
      <c r="L22">
        <v>1E-3</v>
      </c>
      <c r="M22">
        <v>2E-3</v>
      </c>
      <c r="N22">
        <v>2E-3</v>
      </c>
      <c r="O22" s="13">
        <v>2E-3</v>
      </c>
      <c r="P22">
        <v>2E-3</v>
      </c>
      <c r="Q22">
        <v>2E-3</v>
      </c>
      <c r="R22">
        <v>3.0000000000000001E-3</v>
      </c>
      <c r="S22">
        <v>3.0000000000000001E-3</v>
      </c>
      <c r="T22">
        <v>3.0000000000000001E-3</v>
      </c>
      <c r="U22">
        <v>4.0000000000000001E-3</v>
      </c>
      <c r="V22">
        <v>4.0000000000000001E-3</v>
      </c>
      <c r="W22">
        <v>0.03</v>
      </c>
      <c r="X22">
        <v>2.8000000000000001E-2</v>
      </c>
      <c r="Y22">
        <v>2.5999999999999999E-2</v>
      </c>
      <c r="Z22" s="13">
        <v>2.5999999999999999E-2</v>
      </c>
      <c r="AA22">
        <v>0.03</v>
      </c>
      <c r="AB22">
        <v>3.6999999999999998E-2</v>
      </c>
      <c r="AC22">
        <v>2.9000000000000001E-2</v>
      </c>
      <c r="AD22">
        <v>1.2999999999999999E-2</v>
      </c>
      <c r="AE22">
        <v>1.0999999999999999E-2</v>
      </c>
      <c r="AF22">
        <v>0.01</v>
      </c>
      <c r="AG22">
        <v>6.0000000000000001E-3</v>
      </c>
      <c r="AH22">
        <v>5.0000000000000001E-3</v>
      </c>
      <c r="AI22">
        <v>4.0000000000000001E-3</v>
      </c>
      <c r="AJ22" s="13">
        <v>1.0999999999999999E-2</v>
      </c>
      <c r="AK22" s="192">
        <v>0</v>
      </c>
    </row>
    <row r="23" spans="1:37" ht="15.75" thickBot="1" x14ac:dyDescent="0.3">
      <c r="A23">
        <v>2</v>
      </c>
      <c r="B23" s="139" t="s">
        <v>2433</v>
      </c>
      <c r="C23" s="140" t="s">
        <v>2432</v>
      </c>
      <c r="D23" s="140" t="s">
        <v>2453</v>
      </c>
      <c r="E23" s="140" t="s">
        <v>2452</v>
      </c>
      <c r="F23" s="140" t="s">
        <v>27</v>
      </c>
      <c r="G23" s="140" t="s">
        <v>28</v>
      </c>
      <c r="H23" s="140">
        <v>1.071</v>
      </c>
      <c r="I23" s="140">
        <v>1.123</v>
      </c>
      <c r="J23" s="140">
        <v>1.1419999999999999</v>
      </c>
      <c r="K23" s="140">
        <v>1.1779999999999999</v>
      </c>
      <c r="L23" s="140">
        <v>1.2270000000000001</v>
      </c>
      <c r="M23" s="140">
        <v>1.2070000000000001</v>
      </c>
      <c r="N23" s="140">
        <v>1.232</v>
      </c>
      <c r="O23" s="395">
        <v>1.3620000000000001</v>
      </c>
      <c r="P23" s="140">
        <v>1.3859999999999999</v>
      </c>
      <c r="Q23" s="140">
        <v>1.335</v>
      </c>
      <c r="R23" s="140">
        <v>1.369</v>
      </c>
      <c r="S23" s="140">
        <v>1.4039999999999999</v>
      </c>
      <c r="T23" s="140">
        <v>1.35</v>
      </c>
      <c r="U23" s="140">
        <v>1.351</v>
      </c>
      <c r="V23" s="140">
        <v>1.33</v>
      </c>
      <c r="W23" s="140">
        <v>0.94299999999999995</v>
      </c>
      <c r="X23" s="140">
        <v>0.73099999999999998</v>
      </c>
      <c r="Y23" s="140">
        <v>0.66200000000000003</v>
      </c>
      <c r="Z23" s="395">
        <v>0.64600000000000002</v>
      </c>
      <c r="AA23" s="140">
        <v>0.63700000000000001</v>
      </c>
      <c r="AB23" s="140">
        <v>0.55600000000000005</v>
      </c>
      <c r="AC23" s="140">
        <v>0.57899999999999996</v>
      </c>
      <c r="AD23" s="140">
        <v>0.58799999999999997</v>
      </c>
      <c r="AE23" s="140">
        <v>0.59499999999999997</v>
      </c>
      <c r="AF23" s="140">
        <v>0.59</v>
      </c>
      <c r="AG23" s="140">
        <v>0.59399999999999997</v>
      </c>
      <c r="AH23" s="140">
        <v>0.61799999999999999</v>
      </c>
      <c r="AI23" s="140">
        <v>0.59599999999999997</v>
      </c>
      <c r="AJ23" s="395">
        <v>0.57499999999999996</v>
      </c>
      <c r="AK23" s="193">
        <v>0.57499999999999996</v>
      </c>
    </row>
    <row r="24" spans="1:37" x14ac:dyDescent="0.25">
      <c r="A24">
        <v>2</v>
      </c>
      <c r="B24" s="134" t="s">
        <v>2487</v>
      </c>
      <c r="C24" s="135" t="s">
        <v>2486</v>
      </c>
      <c r="D24" s="135" t="s">
        <v>2469</v>
      </c>
      <c r="E24" s="135" t="s">
        <v>2468</v>
      </c>
      <c r="F24" s="135" t="s">
        <v>27</v>
      </c>
      <c r="G24" s="135" t="s">
        <v>28</v>
      </c>
      <c r="H24" s="135">
        <v>15.598000000000001</v>
      </c>
      <c r="I24" s="135">
        <v>16.2</v>
      </c>
      <c r="J24" s="135">
        <v>16.448</v>
      </c>
      <c r="K24" s="135">
        <v>16.91</v>
      </c>
      <c r="L24" s="135">
        <v>17.683</v>
      </c>
      <c r="M24" s="135">
        <v>18.395</v>
      </c>
      <c r="N24" s="135">
        <v>19.044</v>
      </c>
      <c r="O24" s="384">
        <v>19.734000000000002</v>
      </c>
      <c r="P24" s="135">
        <v>20.172999999999998</v>
      </c>
      <c r="Q24" s="135">
        <v>20.242999999999999</v>
      </c>
      <c r="R24" s="135">
        <v>20.670999999999999</v>
      </c>
      <c r="S24" s="135">
        <v>20.9</v>
      </c>
      <c r="T24" s="135">
        <v>21.053000000000001</v>
      </c>
      <c r="U24" s="135">
        <v>21.626000000000001</v>
      </c>
      <c r="V24" s="135">
        <v>21.946000000000002</v>
      </c>
      <c r="W24" s="135">
        <v>22.431999999999999</v>
      </c>
      <c r="X24" s="135">
        <v>23.064</v>
      </c>
      <c r="Y24" s="135">
        <v>22.446000000000002</v>
      </c>
      <c r="Z24" s="384">
        <v>23.800999999999998</v>
      </c>
      <c r="AA24" s="135">
        <v>25.082000000000001</v>
      </c>
      <c r="AB24" s="135">
        <v>25.295999999999999</v>
      </c>
      <c r="AC24" s="135">
        <v>25.838000000000001</v>
      </c>
      <c r="AD24" s="135">
        <v>27.042999999999999</v>
      </c>
      <c r="AE24" s="135">
        <v>27.375</v>
      </c>
      <c r="AF24" s="135">
        <v>27.88</v>
      </c>
      <c r="AG24" s="135">
        <v>28.503</v>
      </c>
      <c r="AH24" s="135">
        <v>29.332999999999998</v>
      </c>
      <c r="AI24" s="135">
        <v>30.536000000000001</v>
      </c>
      <c r="AJ24" s="384">
        <v>32.037999999999997</v>
      </c>
      <c r="AK24" s="387">
        <v>34.256</v>
      </c>
    </row>
    <row r="25" spans="1:37" x14ac:dyDescent="0.25">
      <c r="A25">
        <v>2</v>
      </c>
      <c r="B25" s="138" t="s">
        <v>2487</v>
      </c>
      <c r="C25" t="s">
        <v>2486</v>
      </c>
      <c r="D25" t="s">
        <v>2467</v>
      </c>
      <c r="E25" t="s">
        <v>2466</v>
      </c>
      <c r="F25" t="s">
        <v>27</v>
      </c>
      <c r="G25" t="s">
        <v>28</v>
      </c>
      <c r="H25">
        <v>27.41</v>
      </c>
      <c r="I25">
        <v>28.524999999999999</v>
      </c>
      <c r="J25">
        <v>28.876999999999999</v>
      </c>
      <c r="K25">
        <v>29.61</v>
      </c>
      <c r="L25">
        <v>30.872</v>
      </c>
      <c r="M25">
        <v>32.087000000000003</v>
      </c>
      <c r="N25">
        <v>33.142000000000003</v>
      </c>
      <c r="O25" s="13">
        <v>34.335999999999999</v>
      </c>
      <c r="P25">
        <v>34.966999999999999</v>
      </c>
      <c r="Q25">
        <v>35.085999999999999</v>
      </c>
      <c r="R25">
        <v>35.837000000000003</v>
      </c>
      <c r="S25">
        <v>36.338999999999999</v>
      </c>
      <c r="T25">
        <v>36.497</v>
      </c>
      <c r="U25">
        <v>37.279000000000003</v>
      </c>
      <c r="V25">
        <v>37.710999999999999</v>
      </c>
      <c r="W25">
        <v>38.441000000000003</v>
      </c>
      <c r="X25">
        <v>39.048999999999999</v>
      </c>
      <c r="Y25">
        <v>40.130000000000003</v>
      </c>
      <c r="Z25" s="13">
        <v>39.768999999999998</v>
      </c>
      <c r="AA25">
        <v>39.863</v>
      </c>
      <c r="AB25">
        <v>40.859000000000002</v>
      </c>
      <c r="AC25">
        <v>41.14</v>
      </c>
      <c r="AD25">
        <v>42.076000000000001</v>
      </c>
      <c r="AE25">
        <v>42.25</v>
      </c>
      <c r="AF25">
        <v>42.625</v>
      </c>
      <c r="AG25">
        <v>43.158000000000001</v>
      </c>
      <c r="AH25">
        <v>44.164000000000001</v>
      </c>
      <c r="AI25">
        <v>45.945999999999998</v>
      </c>
      <c r="AJ25" s="13">
        <v>47.601999999999997</v>
      </c>
      <c r="AK25" s="192">
        <v>49.762</v>
      </c>
    </row>
    <row r="26" spans="1:37" x14ac:dyDescent="0.25">
      <c r="A26">
        <v>2</v>
      </c>
      <c r="B26" s="138" t="s">
        <v>2487</v>
      </c>
      <c r="C26" t="s">
        <v>2486</v>
      </c>
      <c r="D26" t="s">
        <v>2465</v>
      </c>
      <c r="E26" t="s">
        <v>2464</v>
      </c>
      <c r="F26" t="s">
        <v>27</v>
      </c>
      <c r="G26" t="s">
        <v>28</v>
      </c>
      <c r="H26">
        <v>0.218</v>
      </c>
      <c r="I26">
        <v>0.22</v>
      </c>
      <c r="J26">
        <v>0.23699999999999999</v>
      </c>
      <c r="K26">
        <v>0.249</v>
      </c>
      <c r="L26">
        <v>0.26700000000000002</v>
      </c>
      <c r="M26">
        <v>0.28199999999999997</v>
      </c>
      <c r="N26">
        <v>0.29799999999999999</v>
      </c>
      <c r="O26" s="13">
        <v>0.314</v>
      </c>
      <c r="P26">
        <v>0.33500000000000002</v>
      </c>
      <c r="Q26">
        <v>0.33600000000000002</v>
      </c>
      <c r="R26">
        <v>0.34300000000000003</v>
      </c>
      <c r="S26">
        <v>0.33900000000000002</v>
      </c>
      <c r="T26">
        <v>0.35099999999999998</v>
      </c>
      <c r="U26">
        <v>0.38200000000000001</v>
      </c>
      <c r="V26">
        <v>0.42399999999999999</v>
      </c>
      <c r="W26">
        <v>0.42699999999999999</v>
      </c>
      <c r="X26">
        <v>0.45300000000000001</v>
      </c>
      <c r="Y26">
        <v>0.48699999999999999</v>
      </c>
      <c r="Z26" s="13">
        <v>0.48899999999999999</v>
      </c>
      <c r="AA26">
        <v>0.5</v>
      </c>
      <c r="AB26">
        <v>0.54600000000000004</v>
      </c>
      <c r="AC26">
        <v>0.54600000000000004</v>
      </c>
      <c r="AD26">
        <v>0.53300000000000003</v>
      </c>
      <c r="AE26">
        <v>0.54700000000000004</v>
      </c>
      <c r="AF26">
        <v>0.57199999999999995</v>
      </c>
      <c r="AG26">
        <v>0.56699999999999995</v>
      </c>
      <c r="AH26">
        <v>0.6</v>
      </c>
      <c r="AI26">
        <v>0.621</v>
      </c>
      <c r="AJ26" s="13">
        <v>0.66200000000000003</v>
      </c>
      <c r="AK26" s="192">
        <v>0.65100000000000002</v>
      </c>
    </row>
    <row r="27" spans="1:37" x14ac:dyDescent="0.25">
      <c r="A27">
        <v>2</v>
      </c>
      <c r="B27" s="138" t="s">
        <v>2487</v>
      </c>
      <c r="C27" t="s">
        <v>2486</v>
      </c>
      <c r="D27" t="s">
        <v>2463</v>
      </c>
      <c r="E27" t="s">
        <v>2462</v>
      </c>
      <c r="F27" t="s">
        <v>27</v>
      </c>
      <c r="G27" t="s">
        <v>28</v>
      </c>
      <c r="H27">
        <v>3.351</v>
      </c>
      <c r="I27">
        <v>3.48</v>
      </c>
      <c r="J27">
        <v>3.641</v>
      </c>
      <c r="K27">
        <v>3.68</v>
      </c>
      <c r="L27">
        <v>3.7549999999999999</v>
      </c>
      <c r="M27">
        <v>3.9220000000000002</v>
      </c>
      <c r="N27">
        <v>4.0469999999999997</v>
      </c>
      <c r="O27" s="13">
        <v>4.2809999999999997</v>
      </c>
      <c r="P27">
        <v>4.3659999999999997</v>
      </c>
      <c r="Q27">
        <v>4.3730000000000002</v>
      </c>
      <c r="R27">
        <v>4.4889999999999999</v>
      </c>
      <c r="S27">
        <v>4.6029999999999998</v>
      </c>
      <c r="T27">
        <v>4.6269999999999998</v>
      </c>
      <c r="U27">
        <v>4.6989999999999998</v>
      </c>
      <c r="V27">
        <v>5.5750000000000002</v>
      </c>
      <c r="W27">
        <v>5.8929999999999998</v>
      </c>
      <c r="X27">
        <v>5.9089999999999998</v>
      </c>
      <c r="Y27">
        <v>5.93</v>
      </c>
      <c r="Z27" s="13">
        <v>5.9630000000000001</v>
      </c>
      <c r="AA27">
        <v>6.0750000000000002</v>
      </c>
      <c r="AB27">
        <v>6.17</v>
      </c>
      <c r="AC27">
        <v>6.1550000000000002</v>
      </c>
      <c r="AD27">
        <v>6.2649999999999997</v>
      </c>
      <c r="AE27">
        <v>6.3570000000000002</v>
      </c>
      <c r="AF27">
        <v>6.4420000000000002</v>
      </c>
      <c r="AG27">
        <v>6.7389999999999999</v>
      </c>
      <c r="AH27">
        <v>7.0090000000000003</v>
      </c>
      <c r="AI27">
        <v>7.359</v>
      </c>
      <c r="AJ27" s="13">
        <v>7.7460000000000004</v>
      </c>
      <c r="AK27" s="192">
        <v>7.4169999999999998</v>
      </c>
    </row>
    <row r="28" spans="1:37" x14ac:dyDescent="0.25">
      <c r="A28">
        <v>2</v>
      </c>
      <c r="B28" s="138" t="s">
        <v>2487</v>
      </c>
      <c r="C28" t="s">
        <v>2486</v>
      </c>
      <c r="D28" t="s">
        <v>2461</v>
      </c>
      <c r="E28" t="s">
        <v>2460</v>
      </c>
      <c r="F28" t="s">
        <v>27</v>
      </c>
      <c r="G28" t="s">
        <v>28</v>
      </c>
      <c r="H28">
        <v>0.874</v>
      </c>
      <c r="I28">
        <v>0.90600000000000003</v>
      </c>
      <c r="J28">
        <v>0.95599999999999996</v>
      </c>
      <c r="K28">
        <v>0.96499999999999997</v>
      </c>
      <c r="L28">
        <v>0.98199999999999998</v>
      </c>
      <c r="M28">
        <v>1.0269999999999999</v>
      </c>
      <c r="N28">
        <v>1.0609999999999999</v>
      </c>
      <c r="O28" s="13">
        <v>1.1259999999999999</v>
      </c>
      <c r="P28">
        <v>1.151</v>
      </c>
      <c r="Q28">
        <v>1.153</v>
      </c>
      <c r="R28">
        <v>1.1839999999999999</v>
      </c>
      <c r="S28">
        <v>1.214</v>
      </c>
      <c r="T28">
        <v>1.222</v>
      </c>
      <c r="U28">
        <v>1.2430000000000001</v>
      </c>
      <c r="V28">
        <v>1.4870000000000001</v>
      </c>
      <c r="W28">
        <v>1.4410000000000001</v>
      </c>
      <c r="X28">
        <v>0.88300000000000001</v>
      </c>
      <c r="Y28">
        <v>0.90300000000000002</v>
      </c>
      <c r="Z28" s="13">
        <v>0.93300000000000005</v>
      </c>
      <c r="AA28">
        <v>1.0329999999999999</v>
      </c>
      <c r="AB28">
        <v>1.0860000000000001</v>
      </c>
      <c r="AC28">
        <v>1</v>
      </c>
      <c r="AD28">
        <v>1.03</v>
      </c>
      <c r="AE28">
        <v>1.099</v>
      </c>
      <c r="AF28">
        <v>1.105</v>
      </c>
      <c r="AG28">
        <v>1.125</v>
      </c>
      <c r="AH28">
        <v>1.173</v>
      </c>
      <c r="AI28">
        <v>1.242</v>
      </c>
      <c r="AJ28" s="13">
        <v>1.3440000000000001</v>
      </c>
      <c r="AK28" s="192">
        <v>1.49</v>
      </c>
    </row>
    <row r="29" spans="1:37" x14ac:dyDescent="0.25">
      <c r="A29">
        <v>2</v>
      </c>
      <c r="B29" s="138" t="s">
        <v>2487</v>
      </c>
      <c r="C29" t="s">
        <v>2486</v>
      </c>
      <c r="D29" t="s">
        <v>2459</v>
      </c>
      <c r="E29" t="s">
        <v>2458</v>
      </c>
      <c r="F29" t="s">
        <v>27</v>
      </c>
      <c r="G29" t="s">
        <v>28</v>
      </c>
      <c r="H29">
        <v>2.7989999999999999</v>
      </c>
      <c r="I29">
        <v>2.8839999999999999</v>
      </c>
      <c r="J29">
        <v>2.9740000000000002</v>
      </c>
      <c r="K29">
        <v>3.0779999999999998</v>
      </c>
      <c r="L29">
        <v>3.2410000000000001</v>
      </c>
      <c r="M29">
        <v>3.383</v>
      </c>
      <c r="N29">
        <v>3.53</v>
      </c>
      <c r="O29" s="13">
        <v>3.67</v>
      </c>
      <c r="P29">
        <v>3.7989999999999999</v>
      </c>
      <c r="Q29">
        <v>3.8119999999999998</v>
      </c>
      <c r="R29">
        <v>3.8889999999999998</v>
      </c>
      <c r="S29">
        <v>3.903</v>
      </c>
      <c r="T29">
        <v>3.9689999999999999</v>
      </c>
      <c r="U29">
        <v>4.1509999999999998</v>
      </c>
      <c r="V29">
        <v>4.7709999999999999</v>
      </c>
      <c r="W29">
        <v>4.3579999999999997</v>
      </c>
      <c r="X29">
        <v>4.5439999999999996</v>
      </c>
      <c r="Y29">
        <v>4.6609999999999996</v>
      </c>
      <c r="Z29" s="13">
        <v>4.8819999999999997</v>
      </c>
      <c r="AA29">
        <v>5.0490000000000004</v>
      </c>
      <c r="AB29">
        <v>5.173</v>
      </c>
      <c r="AC29">
        <v>5.2859999999999996</v>
      </c>
      <c r="AD29">
        <v>5.6509999999999998</v>
      </c>
      <c r="AE29">
        <v>5.9829999999999997</v>
      </c>
      <c r="AF29">
        <v>6.2160000000000002</v>
      </c>
      <c r="AG29">
        <v>6.1589999999999998</v>
      </c>
      <c r="AH29">
        <v>6.5750000000000002</v>
      </c>
      <c r="AI29">
        <v>7.0019999999999998</v>
      </c>
      <c r="AJ29" s="13">
        <v>7.9109999999999996</v>
      </c>
      <c r="AK29" s="192">
        <v>9.7889999999999997</v>
      </c>
    </row>
    <row r="30" spans="1:37" x14ac:dyDescent="0.25">
      <c r="A30">
        <v>2</v>
      </c>
      <c r="B30" s="138" t="s">
        <v>2487</v>
      </c>
      <c r="C30" t="s">
        <v>2486</v>
      </c>
      <c r="D30" t="s">
        <v>2457</v>
      </c>
      <c r="E30" t="s">
        <v>2456</v>
      </c>
      <c r="F30" t="s">
        <v>27</v>
      </c>
      <c r="G30" t="s">
        <v>28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13">
        <v>0</v>
      </c>
      <c r="P30">
        <v>0</v>
      </c>
      <c r="Q30">
        <v>0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3.0000000000000001E-3</v>
      </c>
      <c r="X30">
        <v>3.0000000000000001E-3</v>
      </c>
      <c r="Y30">
        <v>3.0000000000000001E-3</v>
      </c>
      <c r="Z30" s="13">
        <v>3.0000000000000001E-3</v>
      </c>
      <c r="AA30">
        <v>3.0000000000000001E-3</v>
      </c>
      <c r="AB30">
        <v>4.0000000000000001E-3</v>
      </c>
      <c r="AC30">
        <v>3.0000000000000001E-3</v>
      </c>
      <c r="AD30">
        <v>1E-3</v>
      </c>
      <c r="AE30">
        <v>1E-3</v>
      </c>
      <c r="AF30">
        <v>1E-3</v>
      </c>
      <c r="AG30">
        <v>1E-3</v>
      </c>
      <c r="AH30">
        <v>1E-3</v>
      </c>
      <c r="AI30">
        <v>1E-3</v>
      </c>
      <c r="AJ30" s="13">
        <v>2E-3</v>
      </c>
      <c r="AK30" s="192" t="e">
        <v>#N/A</v>
      </c>
    </row>
    <row r="31" spans="1:37" x14ac:dyDescent="0.25">
      <c r="A31">
        <v>2</v>
      </c>
      <c r="B31" s="138" t="s">
        <v>2487</v>
      </c>
      <c r="C31" t="s">
        <v>2486</v>
      </c>
      <c r="D31" t="s">
        <v>2453</v>
      </c>
      <c r="E31" t="s">
        <v>2452</v>
      </c>
      <c r="F31" t="s">
        <v>27</v>
      </c>
      <c r="G31" t="s">
        <v>28</v>
      </c>
      <c r="H31">
        <v>0.93</v>
      </c>
      <c r="I31">
        <v>0.97599999999999998</v>
      </c>
      <c r="J31">
        <v>0.97799999999999998</v>
      </c>
      <c r="K31">
        <v>0.995</v>
      </c>
      <c r="L31">
        <v>1.028</v>
      </c>
      <c r="M31">
        <v>1.0649999999999999</v>
      </c>
      <c r="N31">
        <v>1.0900000000000001</v>
      </c>
      <c r="O31" s="13">
        <v>1.1299999999999999</v>
      </c>
      <c r="P31">
        <v>1.1359999999999999</v>
      </c>
      <c r="Q31">
        <v>1.1399999999999999</v>
      </c>
      <c r="R31">
        <v>1.165</v>
      </c>
      <c r="S31">
        <v>1.1930000000000001</v>
      </c>
      <c r="T31">
        <v>1.1879999999999999</v>
      </c>
      <c r="U31">
        <v>1.19</v>
      </c>
      <c r="V31">
        <v>1.19</v>
      </c>
      <c r="W31">
        <v>0.79800000000000004</v>
      </c>
      <c r="X31">
        <v>0.57699999999999996</v>
      </c>
      <c r="Y31">
        <v>0.51100000000000001</v>
      </c>
      <c r="Z31" s="13">
        <v>0.503</v>
      </c>
      <c r="AA31">
        <v>0.501</v>
      </c>
      <c r="AB31">
        <v>0.42399999999999999</v>
      </c>
      <c r="AC31">
        <v>0.45</v>
      </c>
      <c r="AD31">
        <v>0.45800000000000002</v>
      </c>
      <c r="AE31">
        <v>0.45700000000000002</v>
      </c>
      <c r="AF31">
        <v>0.45200000000000001</v>
      </c>
      <c r="AG31">
        <v>0.45800000000000002</v>
      </c>
      <c r="AH31">
        <v>0.46899999999999997</v>
      </c>
      <c r="AI31">
        <v>0.443</v>
      </c>
      <c r="AJ31" s="13">
        <v>0.41499999999999998</v>
      </c>
      <c r="AK31" s="192">
        <v>0.42</v>
      </c>
    </row>
    <row r="32" spans="1:37" x14ac:dyDescent="0.25">
      <c r="A32">
        <v>2</v>
      </c>
      <c r="B32" s="138" t="s">
        <v>2485</v>
      </c>
      <c r="C32" t="s">
        <v>2484</v>
      </c>
      <c r="D32" t="s">
        <v>2469</v>
      </c>
      <c r="E32" t="s">
        <v>2468</v>
      </c>
      <c r="F32" t="s">
        <v>27</v>
      </c>
      <c r="G32" t="s">
        <v>28</v>
      </c>
      <c r="H32">
        <v>1.137</v>
      </c>
      <c r="I32">
        <v>1.04</v>
      </c>
      <c r="J32">
        <v>1.1259999999999999</v>
      </c>
      <c r="K32">
        <v>1.0760000000000001</v>
      </c>
      <c r="L32">
        <v>1.115</v>
      </c>
      <c r="M32">
        <v>1.204</v>
      </c>
      <c r="N32">
        <v>1.1319999999999999</v>
      </c>
      <c r="O32" s="13">
        <v>1.33</v>
      </c>
      <c r="P32">
        <v>1.4</v>
      </c>
      <c r="Q32">
        <v>1.415</v>
      </c>
      <c r="R32">
        <v>1.4570000000000001</v>
      </c>
      <c r="S32">
        <v>1.5469999999999999</v>
      </c>
      <c r="T32">
        <v>1.5620000000000001</v>
      </c>
      <c r="U32">
        <v>1.5980000000000001</v>
      </c>
      <c r="V32">
        <v>1.7010000000000001</v>
      </c>
      <c r="W32">
        <v>1.784</v>
      </c>
      <c r="X32">
        <v>1.7949999999999999</v>
      </c>
      <c r="Y32">
        <v>1.6060000000000001</v>
      </c>
      <c r="Z32" s="13">
        <v>1.91</v>
      </c>
      <c r="AA32">
        <v>1.875</v>
      </c>
      <c r="AB32">
        <v>1.883</v>
      </c>
      <c r="AC32">
        <v>1.883</v>
      </c>
      <c r="AD32">
        <v>1.9359999999999999</v>
      </c>
      <c r="AE32">
        <v>1.9350000000000001</v>
      </c>
      <c r="AF32">
        <v>1.95</v>
      </c>
      <c r="AG32">
        <v>1.7889999999999999</v>
      </c>
      <c r="AH32">
        <v>1.986</v>
      </c>
      <c r="AI32">
        <v>2.1869999999999998</v>
      </c>
      <c r="AJ32" s="13">
        <v>2.4660000000000002</v>
      </c>
      <c r="AK32" s="192">
        <v>2.5110000000000001</v>
      </c>
    </row>
    <row r="33" spans="1:37" x14ac:dyDescent="0.25">
      <c r="A33">
        <v>2</v>
      </c>
      <c r="B33" s="138" t="s">
        <v>2485</v>
      </c>
      <c r="C33" t="s">
        <v>2484</v>
      </c>
      <c r="D33" t="s">
        <v>2467</v>
      </c>
      <c r="E33" t="s">
        <v>2466</v>
      </c>
      <c r="F33" t="s">
        <v>27</v>
      </c>
      <c r="G33" t="s">
        <v>28</v>
      </c>
      <c r="H33">
        <v>2.5750000000000002</v>
      </c>
      <c r="I33">
        <v>2.3460000000000001</v>
      </c>
      <c r="J33">
        <v>2.5760000000000001</v>
      </c>
      <c r="K33">
        <v>2.4609999999999999</v>
      </c>
      <c r="L33">
        <v>2.56</v>
      </c>
      <c r="M33">
        <v>2.7890000000000001</v>
      </c>
      <c r="N33">
        <v>2.5939999999999999</v>
      </c>
      <c r="O33" s="13">
        <v>3.0680000000000001</v>
      </c>
      <c r="P33">
        <v>3.2509999999999999</v>
      </c>
      <c r="Q33">
        <v>3.2789999999999999</v>
      </c>
      <c r="R33">
        <v>3.3929999999999998</v>
      </c>
      <c r="S33">
        <v>3.629</v>
      </c>
      <c r="T33">
        <v>3.665</v>
      </c>
      <c r="U33">
        <v>3.75</v>
      </c>
      <c r="V33">
        <v>4.0069999999999997</v>
      </c>
      <c r="W33">
        <v>4.141</v>
      </c>
      <c r="X33">
        <v>4.2290000000000001</v>
      </c>
      <c r="Y33">
        <v>4.6079999999999997</v>
      </c>
      <c r="Z33" s="13">
        <v>4.3170000000000002</v>
      </c>
      <c r="AA33">
        <v>4.1890000000000001</v>
      </c>
      <c r="AB33">
        <v>4.242</v>
      </c>
      <c r="AC33">
        <v>4.3440000000000003</v>
      </c>
      <c r="AD33">
        <v>4.4260000000000002</v>
      </c>
      <c r="AE33">
        <v>4.3310000000000004</v>
      </c>
      <c r="AF33">
        <v>4.4349999999999996</v>
      </c>
      <c r="AG33">
        <v>3.577</v>
      </c>
      <c r="AH33">
        <v>3.9569999999999999</v>
      </c>
      <c r="AI33">
        <v>4.5919999999999996</v>
      </c>
      <c r="AJ33" s="13">
        <v>5.6079999999999997</v>
      </c>
      <c r="AK33" s="192">
        <v>5.67</v>
      </c>
    </row>
    <row r="34" spans="1:37" x14ac:dyDescent="0.25">
      <c r="A34">
        <v>2</v>
      </c>
      <c r="B34" s="138" t="s">
        <v>2485</v>
      </c>
      <c r="C34" t="s">
        <v>2484</v>
      </c>
      <c r="D34" t="s">
        <v>2465</v>
      </c>
      <c r="E34" t="s">
        <v>2464</v>
      </c>
      <c r="F34" t="s">
        <v>27</v>
      </c>
      <c r="G34" t="s">
        <v>28</v>
      </c>
      <c r="H34">
        <v>0.112</v>
      </c>
      <c r="I34">
        <v>0.107</v>
      </c>
      <c r="J34">
        <v>0.11799999999999999</v>
      </c>
      <c r="K34">
        <v>0.114</v>
      </c>
      <c r="L34">
        <v>0.11899999999999999</v>
      </c>
      <c r="M34">
        <v>0.13200000000000001</v>
      </c>
      <c r="N34">
        <v>0.125</v>
      </c>
      <c r="O34" s="13">
        <v>0.14399999999999999</v>
      </c>
      <c r="P34">
        <v>0.152</v>
      </c>
      <c r="Q34">
        <v>0.152</v>
      </c>
      <c r="R34">
        <v>0.159</v>
      </c>
      <c r="S34">
        <v>0.16900000000000001</v>
      </c>
      <c r="T34">
        <v>0.17</v>
      </c>
      <c r="U34">
        <v>0.17499999999999999</v>
      </c>
      <c r="V34">
        <v>0.19400000000000001</v>
      </c>
      <c r="W34">
        <v>0.19600000000000001</v>
      </c>
      <c r="X34">
        <v>0.21099999999999999</v>
      </c>
      <c r="Y34">
        <v>0.187</v>
      </c>
      <c r="Z34" s="13">
        <v>0.18099999999999999</v>
      </c>
      <c r="AA34">
        <v>0.17599999999999999</v>
      </c>
      <c r="AB34">
        <v>0.2</v>
      </c>
      <c r="AC34">
        <v>0.20499999999999999</v>
      </c>
      <c r="AD34">
        <v>0.187</v>
      </c>
      <c r="AE34">
        <v>0.19</v>
      </c>
      <c r="AF34">
        <v>0.19800000000000001</v>
      </c>
      <c r="AG34">
        <v>0.16600000000000001</v>
      </c>
      <c r="AH34">
        <v>0.21</v>
      </c>
      <c r="AI34">
        <v>0.28599999999999998</v>
      </c>
      <c r="AJ34" s="13">
        <v>0.32600000000000001</v>
      </c>
      <c r="AK34" s="192">
        <v>0.41299999999999998</v>
      </c>
    </row>
    <row r="35" spans="1:37" x14ac:dyDescent="0.25">
      <c r="A35">
        <v>2</v>
      </c>
      <c r="B35" s="138" t="s">
        <v>2485</v>
      </c>
      <c r="C35" t="s">
        <v>2484</v>
      </c>
      <c r="D35" t="s">
        <v>2463</v>
      </c>
      <c r="E35" t="s">
        <v>2462</v>
      </c>
      <c r="F35" t="s">
        <v>27</v>
      </c>
      <c r="G35" t="s">
        <v>28</v>
      </c>
      <c r="H35">
        <v>0.76600000000000001</v>
      </c>
      <c r="I35">
        <v>0.85199999999999998</v>
      </c>
      <c r="J35">
        <v>0.92600000000000005</v>
      </c>
      <c r="K35">
        <v>0.90700000000000003</v>
      </c>
      <c r="L35">
        <v>0.95199999999999996</v>
      </c>
      <c r="M35">
        <v>1.0609999999999999</v>
      </c>
      <c r="N35">
        <v>1.099</v>
      </c>
      <c r="O35" s="13">
        <v>1.173</v>
      </c>
      <c r="P35">
        <v>1.2030000000000001</v>
      </c>
      <c r="Q35">
        <v>1.1930000000000001</v>
      </c>
      <c r="R35">
        <v>1.28</v>
      </c>
      <c r="S35">
        <v>1.268</v>
      </c>
      <c r="T35">
        <v>1.2549999999999999</v>
      </c>
      <c r="U35">
        <v>1.37</v>
      </c>
      <c r="V35">
        <v>1.6559999999999999</v>
      </c>
      <c r="W35">
        <v>1.64</v>
      </c>
      <c r="X35">
        <v>1.6679999999999999</v>
      </c>
      <c r="Y35">
        <v>1.5369999999999999</v>
      </c>
      <c r="Z35" s="13">
        <v>1.5309999999999999</v>
      </c>
      <c r="AA35">
        <v>1.47</v>
      </c>
      <c r="AB35">
        <v>1.512</v>
      </c>
      <c r="AC35">
        <v>1.4890000000000001</v>
      </c>
      <c r="AD35">
        <v>1.518</v>
      </c>
      <c r="AE35">
        <v>1.5580000000000001</v>
      </c>
      <c r="AF35">
        <v>1.631</v>
      </c>
      <c r="AG35">
        <v>1.506</v>
      </c>
      <c r="AH35">
        <v>1.6739999999999999</v>
      </c>
      <c r="AI35">
        <v>1.925</v>
      </c>
      <c r="AJ35" s="13">
        <v>2.2709999999999999</v>
      </c>
      <c r="AK35" s="192">
        <v>1.952</v>
      </c>
    </row>
    <row r="36" spans="1:37" x14ac:dyDescent="0.25">
      <c r="A36">
        <v>2</v>
      </c>
      <c r="B36" s="138" t="s">
        <v>2485</v>
      </c>
      <c r="C36" t="s">
        <v>2484</v>
      </c>
      <c r="D36" t="s">
        <v>2461</v>
      </c>
      <c r="E36" t="s">
        <v>2460</v>
      </c>
      <c r="F36" t="s">
        <v>27</v>
      </c>
      <c r="G36" t="s">
        <v>28</v>
      </c>
      <c r="H36">
        <v>0.29199999999999998</v>
      </c>
      <c r="I36">
        <v>0.191</v>
      </c>
      <c r="J36">
        <v>0.24</v>
      </c>
      <c r="K36">
        <v>0.23899999999999999</v>
      </c>
      <c r="L36">
        <v>0.26200000000000001</v>
      </c>
      <c r="M36">
        <v>0.434</v>
      </c>
      <c r="N36">
        <v>0.436</v>
      </c>
      <c r="O36" s="13">
        <v>0.60599999999999998</v>
      </c>
      <c r="P36">
        <v>0.437</v>
      </c>
      <c r="Q36">
        <v>0.38800000000000001</v>
      </c>
      <c r="R36">
        <v>0.441</v>
      </c>
      <c r="S36">
        <v>0.47199999999999998</v>
      </c>
      <c r="T36">
        <v>0.41099999999999998</v>
      </c>
      <c r="U36">
        <v>0.53300000000000003</v>
      </c>
      <c r="V36">
        <v>0.46400000000000002</v>
      </c>
      <c r="W36">
        <v>0.504</v>
      </c>
      <c r="X36">
        <v>0.248</v>
      </c>
      <c r="Y36">
        <v>0.23899999999999999</v>
      </c>
      <c r="Z36" s="13">
        <v>0.22600000000000001</v>
      </c>
      <c r="AA36">
        <v>0.22600000000000001</v>
      </c>
      <c r="AB36">
        <v>0.191</v>
      </c>
      <c r="AC36">
        <v>0.161</v>
      </c>
      <c r="AD36">
        <v>0.16900000000000001</v>
      </c>
      <c r="AE36">
        <v>0.189</v>
      </c>
      <c r="AF36">
        <v>0.185</v>
      </c>
      <c r="AG36">
        <v>0.214</v>
      </c>
      <c r="AH36">
        <v>0.29299999999999998</v>
      </c>
      <c r="AI36">
        <v>0.376</v>
      </c>
      <c r="AJ36" s="13">
        <v>0.45500000000000002</v>
      </c>
      <c r="AK36" s="192">
        <v>0.38200000000000001</v>
      </c>
    </row>
    <row r="37" spans="1:37" x14ac:dyDescent="0.25">
      <c r="A37">
        <v>2</v>
      </c>
      <c r="B37" s="138" t="s">
        <v>2485</v>
      </c>
      <c r="C37" t="s">
        <v>2484</v>
      </c>
      <c r="D37" t="s">
        <v>2459</v>
      </c>
      <c r="E37" t="s">
        <v>2458</v>
      </c>
      <c r="F37" t="s">
        <v>27</v>
      </c>
      <c r="G37" t="s">
        <v>28</v>
      </c>
      <c r="H37">
        <v>1.5580000000000001</v>
      </c>
      <c r="I37">
        <v>1.4610000000000001</v>
      </c>
      <c r="J37">
        <v>1.48</v>
      </c>
      <c r="K37">
        <v>1.42</v>
      </c>
      <c r="L37">
        <v>1.4430000000000001</v>
      </c>
      <c r="M37">
        <v>1.498</v>
      </c>
      <c r="N37">
        <v>1.4670000000000001</v>
      </c>
      <c r="O37" s="13">
        <v>1.665</v>
      </c>
      <c r="P37">
        <v>1.702</v>
      </c>
      <c r="Q37">
        <v>1.72</v>
      </c>
      <c r="R37">
        <v>1.7490000000000001</v>
      </c>
      <c r="S37">
        <v>1.7609999999999999</v>
      </c>
      <c r="T37">
        <v>1.77</v>
      </c>
      <c r="U37">
        <v>1.8029999999999999</v>
      </c>
      <c r="V37">
        <v>1.917</v>
      </c>
      <c r="W37">
        <v>2.0790000000000002</v>
      </c>
      <c r="X37">
        <v>2.0939999999999999</v>
      </c>
      <c r="Y37">
        <v>2.1829999999999998</v>
      </c>
      <c r="Z37" s="13">
        <v>2.234</v>
      </c>
      <c r="AA37">
        <v>2.3279999999999998</v>
      </c>
      <c r="AB37">
        <v>2.3660000000000001</v>
      </c>
      <c r="AC37">
        <v>2.2519999999999998</v>
      </c>
      <c r="AD37">
        <v>2.2610000000000001</v>
      </c>
      <c r="AE37">
        <v>2.2839999999999998</v>
      </c>
      <c r="AF37">
        <v>2.3279999999999998</v>
      </c>
      <c r="AG37">
        <v>1.9630000000000001</v>
      </c>
      <c r="AH37">
        <v>2.4710000000000001</v>
      </c>
      <c r="AI37">
        <v>2.5049999999999999</v>
      </c>
      <c r="AJ37" s="13">
        <v>2.7679999999999998</v>
      </c>
      <c r="AK37" s="192">
        <v>2.8860000000000001</v>
      </c>
    </row>
    <row r="38" spans="1:37" x14ac:dyDescent="0.25">
      <c r="A38">
        <v>2</v>
      </c>
      <c r="B38" s="138" t="s">
        <v>2485</v>
      </c>
      <c r="C38" t="s">
        <v>2484</v>
      </c>
      <c r="D38" t="s">
        <v>2457</v>
      </c>
      <c r="E38" t="s">
        <v>2456</v>
      </c>
      <c r="F38" t="s">
        <v>27</v>
      </c>
      <c r="G38" t="s">
        <v>28</v>
      </c>
      <c r="H38">
        <v>0</v>
      </c>
      <c r="I38">
        <v>0</v>
      </c>
      <c r="J38">
        <v>1E-3</v>
      </c>
      <c r="K38">
        <v>1E-3</v>
      </c>
      <c r="L38">
        <v>1E-3</v>
      </c>
      <c r="M38">
        <v>1E-3</v>
      </c>
      <c r="N38">
        <v>1E-3</v>
      </c>
      <c r="O38" s="13">
        <v>1E-3</v>
      </c>
      <c r="P38">
        <v>1E-3</v>
      </c>
      <c r="Q38">
        <v>1E-3</v>
      </c>
      <c r="R38">
        <v>1E-3</v>
      </c>
      <c r="S38">
        <v>1E-3</v>
      </c>
      <c r="T38">
        <v>1E-3</v>
      </c>
      <c r="U38">
        <v>1E-3</v>
      </c>
      <c r="V38">
        <v>1E-3</v>
      </c>
      <c r="W38">
        <v>3.0000000000000001E-3</v>
      </c>
      <c r="X38">
        <v>5.0000000000000001E-3</v>
      </c>
      <c r="Y38">
        <v>5.0000000000000001E-3</v>
      </c>
      <c r="Z38" s="13">
        <v>6.0000000000000001E-3</v>
      </c>
      <c r="AA38">
        <v>7.0000000000000001E-3</v>
      </c>
      <c r="AB38">
        <v>8.9999999999999993E-3</v>
      </c>
      <c r="AC38">
        <v>8.0000000000000002E-3</v>
      </c>
      <c r="AD38">
        <v>3.0000000000000001E-3</v>
      </c>
      <c r="AE38">
        <v>3.0000000000000001E-3</v>
      </c>
      <c r="AF38">
        <v>3.0000000000000001E-3</v>
      </c>
      <c r="AG38">
        <v>2E-3</v>
      </c>
      <c r="AH38">
        <v>2E-3</v>
      </c>
      <c r="AI38">
        <v>1E-3</v>
      </c>
      <c r="AJ38" s="13">
        <v>2E-3</v>
      </c>
      <c r="AK38" s="192" t="e">
        <v>#N/A</v>
      </c>
    </row>
    <row r="39" spans="1:37" x14ac:dyDescent="0.25">
      <c r="A39">
        <v>2</v>
      </c>
      <c r="B39" s="138" t="s">
        <v>2485</v>
      </c>
      <c r="C39" t="s">
        <v>2484</v>
      </c>
      <c r="D39" t="s">
        <v>2453</v>
      </c>
      <c r="E39" t="s">
        <v>2452</v>
      </c>
      <c r="F39" t="s">
        <v>27</v>
      </c>
      <c r="G39" t="s">
        <v>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13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1E-3</v>
      </c>
      <c r="Y39">
        <v>2E-3</v>
      </c>
      <c r="Z39" s="13">
        <v>1E-3</v>
      </c>
      <c r="AA39">
        <v>1E-3</v>
      </c>
      <c r="AB39">
        <v>1E-3</v>
      </c>
      <c r="AC39">
        <v>1E-3</v>
      </c>
      <c r="AD39">
        <v>2E-3</v>
      </c>
      <c r="AE39">
        <v>3.0000000000000001E-3</v>
      </c>
      <c r="AF39">
        <v>3.0000000000000001E-3</v>
      </c>
      <c r="AG39">
        <v>2E-3</v>
      </c>
      <c r="AH39">
        <v>3.0000000000000001E-3</v>
      </c>
      <c r="AI39">
        <v>3.0000000000000001E-3</v>
      </c>
      <c r="AJ39" s="13">
        <v>5.0000000000000001E-3</v>
      </c>
      <c r="AK39" s="192">
        <v>7.0000000000000001E-3</v>
      </c>
    </row>
    <row r="40" spans="1:37" x14ac:dyDescent="0.25">
      <c r="A40">
        <v>2</v>
      </c>
      <c r="B40" s="138" t="s">
        <v>2483</v>
      </c>
      <c r="C40" t="s">
        <v>2482</v>
      </c>
      <c r="D40" t="s">
        <v>2469</v>
      </c>
      <c r="E40" t="s">
        <v>2468</v>
      </c>
      <c r="F40" t="s">
        <v>27</v>
      </c>
      <c r="G40" t="s">
        <v>28</v>
      </c>
      <c r="H40">
        <v>7.1999999999999995E-2</v>
      </c>
      <c r="I40">
        <v>8.1000000000000003E-2</v>
      </c>
      <c r="J40">
        <v>0.09</v>
      </c>
      <c r="K40">
        <v>0.113</v>
      </c>
      <c r="L40">
        <v>8.8999999999999996E-2</v>
      </c>
      <c r="M40">
        <v>9.7000000000000003E-2</v>
      </c>
      <c r="N40">
        <v>9.5000000000000001E-2</v>
      </c>
      <c r="O40" s="13">
        <v>0.104</v>
      </c>
      <c r="P40">
        <v>0.11899999999999999</v>
      </c>
      <c r="Q40">
        <v>0.124</v>
      </c>
      <c r="R40">
        <v>0.13800000000000001</v>
      </c>
      <c r="S40">
        <v>0.156</v>
      </c>
      <c r="T40">
        <v>0.186</v>
      </c>
      <c r="U40">
        <v>0.221</v>
      </c>
      <c r="V40">
        <v>0.20100000000000001</v>
      </c>
      <c r="W40">
        <v>0.20399999999999999</v>
      </c>
      <c r="X40">
        <v>0.21299999999999999</v>
      </c>
      <c r="Y40">
        <v>0.21199999999999999</v>
      </c>
      <c r="Z40" s="13">
        <v>0.22900000000000001</v>
      </c>
      <c r="AA40">
        <v>0.24299999999999999</v>
      </c>
      <c r="AB40">
        <v>0.255</v>
      </c>
      <c r="AC40">
        <v>0.26400000000000001</v>
      </c>
      <c r="AD40">
        <v>0.28199999999999997</v>
      </c>
      <c r="AE40">
        <v>0.28999999999999998</v>
      </c>
      <c r="AF40">
        <v>0.30199999999999999</v>
      </c>
      <c r="AG40">
        <v>0.312</v>
      </c>
      <c r="AH40">
        <v>0.33300000000000002</v>
      </c>
      <c r="AI40">
        <v>0.34399999999999997</v>
      </c>
      <c r="AJ40" s="13">
        <v>0.36599999999999999</v>
      </c>
      <c r="AK40" s="192">
        <v>0.39</v>
      </c>
    </row>
    <row r="41" spans="1:37" x14ac:dyDescent="0.25">
      <c r="A41">
        <v>2</v>
      </c>
      <c r="B41" s="138" t="s">
        <v>2483</v>
      </c>
      <c r="C41" t="s">
        <v>2482</v>
      </c>
      <c r="D41" t="s">
        <v>2467</v>
      </c>
      <c r="E41" t="s">
        <v>2466</v>
      </c>
      <c r="F41" t="s">
        <v>27</v>
      </c>
      <c r="G41" t="s">
        <v>28</v>
      </c>
      <c r="H41">
        <v>0.14099999999999999</v>
      </c>
      <c r="I41">
        <v>0.16200000000000001</v>
      </c>
      <c r="J41">
        <v>0.17899999999999999</v>
      </c>
      <c r="K41">
        <v>0.24199999999999999</v>
      </c>
      <c r="L41">
        <v>0.17699999999999999</v>
      </c>
      <c r="M41">
        <v>0.193</v>
      </c>
      <c r="N41">
        <v>0.183</v>
      </c>
      <c r="O41" s="13">
        <v>0.20100000000000001</v>
      </c>
      <c r="P41">
        <v>0.22900000000000001</v>
      </c>
      <c r="Q41">
        <v>0.23899999999999999</v>
      </c>
      <c r="R41">
        <v>0.26800000000000002</v>
      </c>
      <c r="S41">
        <v>0.30499999999999999</v>
      </c>
      <c r="T41">
        <v>0.36599999999999999</v>
      </c>
      <c r="U41">
        <v>0.438</v>
      </c>
      <c r="V41">
        <v>0.39900000000000002</v>
      </c>
      <c r="W41">
        <v>0.40799999999999997</v>
      </c>
      <c r="X41">
        <v>0.41599999999999998</v>
      </c>
      <c r="Y41">
        <v>0.434</v>
      </c>
      <c r="Z41" s="13">
        <v>0.437</v>
      </c>
      <c r="AA41">
        <v>0.44700000000000001</v>
      </c>
      <c r="AB41">
        <v>0.46500000000000002</v>
      </c>
      <c r="AC41">
        <v>0.47599999999999998</v>
      </c>
      <c r="AD41">
        <v>0.501</v>
      </c>
      <c r="AE41">
        <v>0.505</v>
      </c>
      <c r="AF41">
        <v>0.53</v>
      </c>
      <c r="AG41">
        <v>0.55500000000000005</v>
      </c>
      <c r="AH41">
        <v>0.58499999999999996</v>
      </c>
      <c r="AI41">
        <v>0.60599999999999998</v>
      </c>
      <c r="AJ41" s="13">
        <v>0.63200000000000001</v>
      </c>
      <c r="AK41" s="192">
        <v>0.59599999999999997</v>
      </c>
    </row>
    <row r="42" spans="1:37" x14ac:dyDescent="0.25">
      <c r="A42">
        <v>2</v>
      </c>
      <c r="B42" s="138" t="s">
        <v>2483</v>
      </c>
      <c r="C42" t="s">
        <v>2482</v>
      </c>
      <c r="D42" t="s">
        <v>2465</v>
      </c>
      <c r="E42" t="s">
        <v>2464</v>
      </c>
      <c r="F42" t="s">
        <v>27</v>
      </c>
      <c r="G42" t="s">
        <v>28</v>
      </c>
      <c r="H42">
        <v>6.0000000000000001E-3</v>
      </c>
      <c r="I42">
        <v>7.0000000000000001E-3</v>
      </c>
      <c r="J42">
        <v>8.0000000000000002E-3</v>
      </c>
      <c r="K42">
        <v>0.01</v>
      </c>
      <c r="L42">
        <v>7.0000000000000001E-3</v>
      </c>
      <c r="M42">
        <v>6.0000000000000001E-3</v>
      </c>
      <c r="N42">
        <v>6.0000000000000001E-3</v>
      </c>
      <c r="O42" s="13">
        <v>5.0000000000000001E-3</v>
      </c>
      <c r="P42">
        <v>6.0000000000000001E-3</v>
      </c>
      <c r="Q42">
        <v>7.0000000000000001E-3</v>
      </c>
      <c r="R42">
        <v>7.0000000000000001E-3</v>
      </c>
      <c r="S42">
        <v>8.0000000000000002E-3</v>
      </c>
      <c r="T42">
        <v>8.9999999999999993E-3</v>
      </c>
      <c r="U42">
        <v>8.9999999999999993E-3</v>
      </c>
      <c r="V42">
        <v>8.9999999999999993E-3</v>
      </c>
      <c r="W42">
        <v>0.01</v>
      </c>
      <c r="X42">
        <v>0.01</v>
      </c>
      <c r="Y42">
        <v>1.2999999999999999E-2</v>
      </c>
      <c r="Z42" s="13">
        <v>1.4999999999999999E-2</v>
      </c>
      <c r="AA42">
        <v>1.2999999999999999E-2</v>
      </c>
      <c r="AB42">
        <v>1.2999999999999999E-2</v>
      </c>
      <c r="AC42">
        <v>1.2E-2</v>
      </c>
      <c r="AD42">
        <v>1.0999999999999999E-2</v>
      </c>
      <c r="AE42">
        <v>1.0999999999999999E-2</v>
      </c>
      <c r="AF42">
        <v>1.0999999999999999E-2</v>
      </c>
      <c r="AG42">
        <v>1.0999999999999999E-2</v>
      </c>
      <c r="AH42">
        <v>1.2E-2</v>
      </c>
      <c r="AI42">
        <v>1.2E-2</v>
      </c>
      <c r="AJ42" s="13">
        <v>1.2999999999999999E-2</v>
      </c>
      <c r="AK42" s="192">
        <v>1.2999999999999999E-2</v>
      </c>
    </row>
    <row r="43" spans="1:37" x14ac:dyDescent="0.25">
      <c r="A43">
        <v>2</v>
      </c>
      <c r="B43" s="138" t="s">
        <v>2483</v>
      </c>
      <c r="C43" t="s">
        <v>2482</v>
      </c>
      <c r="D43" t="s">
        <v>2463</v>
      </c>
      <c r="E43" t="s">
        <v>2462</v>
      </c>
      <c r="F43" t="s">
        <v>27</v>
      </c>
      <c r="G43" t="s">
        <v>28</v>
      </c>
      <c r="H43">
        <v>0.11</v>
      </c>
      <c r="I43">
        <v>0.112</v>
      </c>
      <c r="J43">
        <v>0.122</v>
      </c>
      <c r="K43">
        <v>0.122</v>
      </c>
      <c r="L43">
        <v>0.11899999999999999</v>
      </c>
      <c r="M43">
        <v>0.1</v>
      </c>
      <c r="N43">
        <v>0.10299999999999999</v>
      </c>
      <c r="O43" s="13">
        <v>9.0999999999999998E-2</v>
      </c>
      <c r="P43">
        <v>0.109</v>
      </c>
      <c r="Q43">
        <v>0.113</v>
      </c>
      <c r="R43">
        <v>0.11600000000000001</v>
      </c>
      <c r="S43">
        <v>0.13800000000000001</v>
      </c>
      <c r="T43">
        <v>0.13900000000000001</v>
      </c>
      <c r="U43">
        <v>0.126</v>
      </c>
      <c r="V43">
        <v>0.15</v>
      </c>
      <c r="W43">
        <v>0.16600000000000001</v>
      </c>
      <c r="X43">
        <v>0.185</v>
      </c>
      <c r="Y43">
        <v>0.19</v>
      </c>
      <c r="Z43" s="13">
        <v>0.183</v>
      </c>
      <c r="AA43">
        <v>0.19800000000000001</v>
      </c>
      <c r="AB43">
        <v>0.19600000000000001</v>
      </c>
      <c r="AC43">
        <v>0.17799999999999999</v>
      </c>
      <c r="AD43">
        <v>0.184</v>
      </c>
      <c r="AE43">
        <v>0.20499999999999999</v>
      </c>
      <c r="AF43">
        <v>0.20599999999999999</v>
      </c>
      <c r="AG43">
        <v>0.20799999999999999</v>
      </c>
      <c r="AH43">
        <v>0.219</v>
      </c>
      <c r="AI43">
        <v>0.22600000000000001</v>
      </c>
      <c r="AJ43" s="13">
        <v>0.23899999999999999</v>
      </c>
      <c r="AK43" s="192">
        <v>0.23899999999999999</v>
      </c>
    </row>
    <row r="44" spans="1:37" x14ac:dyDescent="0.25">
      <c r="A44">
        <v>2</v>
      </c>
      <c r="B44" s="138" t="s">
        <v>2483</v>
      </c>
      <c r="C44" t="s">
        <v>2482</v>
      </c>
      <c r="D44" t="s">
        <v>2461</v>
      </c>
      <c r="E44" t="s">
        <v>2460</v>
      </c>
      <c r="F44" t="s">
        <v>27</v>
      </c>
      <c r="G44" t="s">
        <v>28</v>
      </c>
      <c r="H44">
        <v>7.0000000000000007E-2</v>
      </c>
      <c r="I44">
        <v>7.0999999999999994E-2</v>
      </c>
      <c r="J44">
        <v>7.5999999999999998E-2</v>
      </c>
      <c r="K44">
        <v>7.5999999999999998E-2</v>
      </c>
      <c r="L44">
        <v>7.2999999999999995E-2</v>
      </c>
      <c r="M44">
        <v>5.8000000000000003E-2</v>
      </c>
      <c r="N44">
        <v>6.0999999999999999E-2</v>
      </c>
      <c r="O44" s="13">
        <v>4.9000000000000002E-2</v>
      </c>
      <c r="P44">
        <v>5.8000000000000003E-2</v>
      </c>
      <c r="Q44">
        <v>6.0999999999999999E-2</v>
      </c>
      <c r="R44">
        <v>0.06</v>
      </c>
      <c r="S44">
        <v>7.2999999999999995E-2</v>
      </c>
      <c r="T44">
        <v>6.8000000000000005E-2</v>
      </c>
      <c r="U44">
        <v>5.0999999999999997E-2</v>
      </c>
      <c r="V44">
        <v>6.8000000000000005E-2</v>
      </c>
      <c r="W44">
        <v>6.3E-2</v>
      </c>
      <c r="X44">
        <v>8.0000000000000002E-3</v>
      </c>
      <c r="Y44">
        <v>8.0000000000000002E-3</v>
      </c>
      <c r="Z44" s="13">
        <v>8.0000000000000002E-3</v>
      </c>
      <c r="AA44">
        <v>0.01</v>
      </c>
      <c r="AB44">
        <v>1.0999999999999999E-2</v>
      </c>
      <c r="AC44">
        <v>8.9999999999999993E-3</v>
      </c>
      <c r="AD44">
        <v>0.01</v>
      </c>
      <c r="AE44">
        <v>1.2E-2</v>
      </c>
      <c r="AF44">
        <v>1.2E-2</v>
      </c>
      <c r="AG44">
        <v>1.4E-2</v>
      </c>
      <c r="AH44">
        <v>1.4E-2</v>
      </c>
      <c r="AI44">
        <v>1.6E-2</v>
      </c>
      <c r="AJ44" s="13">
        <v>1.7999999999999999E-2</v>
      </c>
      <c r="AK44" s="192">
        <v>2.1000000000000001E-2</v>
      </c>
    </row>
    <row r="45" spans="1:37" x14ac:dyDescent="0.25">
      <c r="A45">
        <v>2</v>
      </c>
      <c r="B45" s="138" t="s">
        <v>2483</v>
      </c>
      <c r="C45" t="s">
        <v>2482</v>
      </c>
      <c r="D45" t="s">
        <v>2459</v>
      </c>
      <c r="E45" t="s">
        <v>2458</v>
      </c>
      <c r="F45" t="s">
        <v>27</v>
      </c>
      <c r="G45" t="s">
        <v>28</v>
      </c>
      <c r="H45">
        <v>2.5999999999999999E-2</v>
      </c>
      <c r="I45">
        <v>2.5999999999999999E-2</v>
      </c>
      <c r="J45">
        <v>2.8000000000000001E-2</v>
      </c>
      <c r="K45">
        <v>3.4000000000000002E-2</v>
      </c>
      <c r="L45">
        <v>2.8000000000000001E-2</v>
      </c>
      <c r="M45">
        <v>2.8000000000000001E-2</v>
      </c>
      <c r="N45">
        <v>2.7E-2</v>
      </c>
      <c r="O45" s="13">
        <v>2.5999999999999999E-2</v>
      </c>
      <c r="P45">
        <v>3.1E-2</v>
      </c>
      <c r="Q45">
        <v>3.2000000000000001E-2</v>
      </c>
      <c r="R45">
        <v>3.3000000000000002E-2</v>
      </c>
      <c r="S45">
        <v>0.04</v>
      </c>
      <c r="T45">
        <v>4.4999999999999998E-2</v>
      </c>
      <c r="U45">
        <v>4.8000000000000001E-2</v>
      </c>
      <c r="V45">
        <v>5.1999999999999998E-2</v>
      </c>
      <c r="W45">
        <v>4.7E-2</v>
      </c>
      <c r="X45">
        <v>4.9000000000000002E-2</v>
      </c>
      <c r="Y45">
        <v>5.2999999999999999E-2</v>
      </c>
      <c r="Z45" s="13">
        <v>5.8000000000000003E-2</v>
      </c>
      <c r="AA45">
        <v>6.0999999999999999E-2</v>
      </c>
      <c r="AB45">
        <v>6.3E-2</v>
      </c>
      <c r="AC45">
        <v>6.2E-2</v>
      </c>
      <c r="AD45">
        <v>6.7000000000000004E-2</v>
      </c>
      <c r="AE45">
        <v>7.2999999999999995E-2</v>
      </c>
      <c r="AF45">
        <v>7.6999999999999999E-2</v>
      </c>
      <c r="AG45">
        <v>7.8E-2</v>
      </c>
      <c r="AH45">
        <v>8.5999999999999993E-2</v>
      </c>
      <c r="AI45">
        <v>9.0999999999999998E-2</v>
      </c>
      <c r="AJ45" s="13">
        <v>0.104</v>
      </c>
      <c r="AK45" s="192">
        <v>0.13200000000000001</v>
      </c>
    </row>
    <row r="46" spans="1:37" x14ac:dyDescent="0.25">
      <c r="A46">
        <v>2</v>
      </c>
      <c r="B46" s="138" t="s">
        <v>2483</v>
      </c>
      <c r="C46" t="s">
        <v>2482</v>
      </c>
      <c r="D46" t="s">
        <v>2457</v>
      </c>
      <c r="E46" t="s">
        <v>2456</v>
      </c>
      <c r="F46" t="s">
        <v>27</v>
      </c>
      <c r="G46" t="s">
        <v>28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3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13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3">
        <v>0</v>
      </c>
      <c r="AK46" s="192" t="e">
        <v>#N/A</v>
      </c>
    </row>
    <row r="47" spans="1:37" x14ac:dyDescent="0.25">
      <c r="A47">
        <v>2</v>
      </c>
      <c r="B47" s="138" t="s">
        <v>2483</v>
      </c>
      <c r="C47" t="s">
        <v>2482</v>
      </c>
      <c r="D47" t="s">
        <v>2453</v>
      </c>
      <c r="E47" t="s">
        <v>2452</v>
      </c>
      <c r="F47" t="s">
        <v>27</v>
      </c>
      <c r="G47" t="s">
        <v>28</v>
      </c>
      <c r="H47">
        <v>4.0000000000000001E-3</v>
      </c>
      <c r="I47">
        <v>6.0000000000000001E-3</v>
      </c>
      <c r="J47">
        <v>6.0000000000000001E-3</v>
      </c>
      <c r="K47">
        <v>6.0000000000000001E-3</v>
      </c>
      <c r="L47">
        <v>6.0000000000000001E-3</v>
      </c>
      <c r="M47">
        <v>7.0000000000000001E-3</v>
      </c>
      <c r="N47">
        <v>7.0000000000000001E-3</v>
      </c>
      <c r="O47" s="13">
        <v>8.0000000000000002E-3</v>
      </c>
      <c r="P47">
        <v>0.01</v>
      </c>
      <c r="Q47">
        <v>8.9999999999999993E-3</v>
      </c>
      <c r="R47">
        <v>1.0999999999999999E-2</v>
      </c>
      <c r="S47">
        <v>1.2999999999999999E-2</v>
      </c>
      <c r="T47">
        <v>1.4E-2</v>
      </c>
      <c r="U47">
        <v>1.6E-2</v>
      </c>
      <c r="V47">
        <v>1.4E-2</v>
      </c>
      <c r="W47">
        <v>0.01</v>
      </c>
      <c r="X47">
        <v>7.0000000000000001E-3</v>
      </c>
      <c r="Y47">
        <v>6.0000000000000001E-3</v>
      </c>
      <c r="Z47" s="13">
        <v>6.0000000000000001E-3</v>
      </c>
      <c r="AA47">
        <v>6.0000000000000001E-3</v>
      </c>
      <c r="AB47">
        <v>5.0000000000000001E-3</v>
      </c>
      <c r="AC47">
        <v>6.0000000000000001E-3</v>
      </c>
      <c r="AD47">
        <v>6.0000000000000001E-3</v>
      </c>
      <c r="AE47">
        <v>6.0000000000000001E-3</v>
      </c>
      <c r="AF47">
        <v>6.0000000000000001E-3</v>
      </c>
      <c r="AG47">
        <v>6.0000000000000001E-3</v>
      </c>
      <c r="AH47">
        <v>6.0000000000000001E-3</v>
      </c>
      <c r="AI47">
        <v>6.0000000000000001E-3</v>
      </c>
      <c r="AJ47" s="13">
        <v>6.0000000000000001E-3</v>
      </c>
      <c r="AK47" s="192">
        <v>6.0000000000000001E-3</v>
      </c>
    </row>
    <row r="48" spans="1:37" x14ac:dyDescent="0.25">
      <c r="A48">
        <v>2</v>
      </c>
      <c r="B48" s="138" t="s">
        <v>2481</v>
      </c>
      <c r="C48" t="s">
        <v>2480</v>
      </c>
      <c r="D48" t="s">
        <v>2469</v>
      </c>
      <c r="E48" t="s">
        <v>2468</v>
      </c>
      <c r="F48" t="s">
        <v>27</v>
      </c>
      <c r="G48" t="s">
        <v>28</v>
      </c>
      <c r="H48">
        <v>5.0000000000000001E-3</v>
      </c>
      <c r="I48">
        <v>5.0000000000000001E-3</v>
      </c>
      <c r="J48">
        <v>5.0000000000000001E-3</v>
      </c>
      <c r="K48">
        <v>6.0000000000000001E-3</v>
      </c>
      <c r="L48">
        <v>6.0000000000000001E-3</v>
      </c>
      <c r="M48">
        <v>5.0000000000000001E-3</v>
      </c>
      <c r="N48">
        <v>8.9999999999999993E-3</v>
      </c>
      <c r="O48" s="13">
        <v>6.0000000000000001E-3</v>
      </c>
      <c r="P48">
        <v>7.0000000000000001E-3</v>
      </c>
      <c r="Q48">
        <v>7.0000000000000001E-3</v>
      </c>
      <c r="R48">
        <v>8.9999999999999993E-3</v>
      </c>
      <c r="S48">
        <v>8.9999999999999993E-3</v>
      </c>
      <c r="T48">
        <v>1.0999999999999999E-2</v>
      </c>
      <c r="U48">
        <v>1.2E-2</v>
      </c>
      <c r="V48">
        <v>1.0999999999999999E-2</v>
      </c>
      <c r="W48">
        <v>1E-3</v>
      </c>
      <c r="X48">
        <v>1E-3</v>
      </c>
      <c r="Y48">
        <v>0</v>
      </c>
      <c r="Z48" s="13">
        <v>1E-3</v>
      </c>
      <c r="AA48">
        <v>0</v>
      </c>
      <c r="AB48">
        <v>0</v>
      </c>
      <c r="AC48">
        <v>0</v>
      </c>
      <c r="AD48">
        <v>1E-3</v>
      </c>
      <c r="AE48">
        <v>1E-3</v>
      </c>
      <c r="AF48">
        <v>2E-3</v>
      </c>
      <c r="AG48">
        <v>3.0000000000000001E-3</v>
      </c>
      <c r="AH48">
        <v>7.0000000000000001E-3</v>
      </c>
      <c r="AI48">
        <v>6.0000000000000001E-3</v>
      </c>
      <c r="AJ48" s="13">
        <v>6.0000000000000001E-3</v>
      </c>
      <c r="AK48" s="192">
        <v>0.03</v>
      </c>
    </row>
    <row r="49" spans="1:37" x14ac:dyDescent="0.25">
      <c r="A49">
        <v>2</v>
      </c>
      <c r="B49" s="138" t="s">
        <v>2481</v>
      </c>
      <c r="C49" t="s">
        <v>2480</v>
      </c>
      <c r="D49" t="s">
        <v>2467</v>
      </c>
      <c r="E49" t="s">
        <v>2466</v>
      </c>
      <c r="F49" t="s">
        <v>27</v>
      </c>
      <c r="G49" t="s">
        <v>28</v>
      </c>
      <c r="H49">
        <v>1.0999999999999999E-2</v>
      </c>
      <c r="I49">
        <v>1.0999999999999999E-2</v>
      </c>
      <c r="J49">
        <v>1.2E-2</v>
      </c>
      <c r="K49">
        <v>1.2999999999999999E-2</v>
      </c>
      <c r="L49">
        <v>1.2999999999999999E-2</v>
      </c>
      <c r="M49">
        <v>1.4E-2</v>
      </c>
      <c r="N49">
        <v>2.4E-2</v>
      </c>
      <c r="O49" s="13">
        <v>1.7000000000000001E-2</v>
      </c>
      <c r="P49">
        <v>0.02</v>
      </c>
      <c r="Q49">
        <v>2.1000000000000001E-2</v>
      </c>
      <c r="R49">
        <v>2.3E-2</v>
      </c>
      <c r="S49">
        <v>2.4E-2</v>
      </c>
      <c r="T49">
        <v>2.9000000000000001E-2</v>
      </c>
      <c r="U49">
        <v>3.1E-2</v>
      </c>
      <c r="V49">
        <v>2.9000000000000001E-2</v>
      </c>
      <c r="W49">
        <v>3.9E-2</v>
      </c>
      <c r="X49">
        <v>0.04</v>
      </c>
      <c r="Y49">
        <v>5.2999999999999999E-2</v>
      </c>
      <c r="Z49" s="13">
        <v>5.5E-2</v>
      </c>
      <c r="AA49">
        <v>5.5E-2</v>
      </c>
      <c r="AB49">
        <v>5.1999999999999998E-2</v>
      </c>
      <c r="AC49">
        <v>1.9E-2</v>
      </c>
      <c r="AD49">
        <v>2.3E-2</v>
      </c>
      <c r="AE49">
        <v>2.5999999999999999E-2</v>
      </c>
      <c r="AF49">
        <v>1.7999999999999999E-2</v>
      </c>
      <c r="AG49">
        <v>1.7000000000000001E-2</v>
      </c>
      <c r="AH49">
        <v>1.4999999999999999E-2</v>
      </c>
      <c r="AI49">
        <v>1.7000000000000001E-2</v>
      </c>
      <c r="AJ49" s="13">
        <v>1.4999999999999999E-2</v>
      </c>
      <c r="AK49" s="192">
        <v>1.4E-2</v>
      </c>
    </row>
    <row r="50" spans="1:37" x14ac:dyDescent="0.25">
      <c r="A50">
        <v>2</v>
      </c>
      <c r="B50" s="138" t="s">
        <v>2481</v>
      </c>
      <c r="C50" t="s">
        <v>2480</v>
      </c>
      <c r="D50" t="s">
        <v>2465</v>
      </c>
      <c r="E50" t="s">
        <v>2464</v>
      </c>
      <c r="F50" t="s">
        <v>27</v>
      </c>
      <c r="G50" t="s">
        <v>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3">
        <v>0</v>
      </c>
      <c r="P50">
        <v>0</v>
      </c>
      <c r="Q50">
        <v>0</v>
      </c>
      <c r="R50">
        <v>0.153</v>
      </c>
      <c r="S50">
        <v>0.29699999999999999</v>
      </c>
      <c r="T50">
        <v>0.40300000000000002</v>
      </c>
      <c r="U50">
        <v>0.45200000000000001</v>
      </c>
      <c r="V50">
        <v>0.46100000000000002</v>
      </c>
      <c r="W50">
        <v>0.46</v>
      </c>
      <c r="X50">
        <v>0.49</v>
      </c>
      <c r="Y50">
        <v>0.51200000000000001</v>
      </c>
      <c r="Z50" s="13">
        <v>0.55700000000000005</v>
      </c>
      <c r="AA50">
        <v>0.45400000000000001</v>
      </c>
      <c r="AB50">
        <v>0.28499999999999998</v>
      </c>
      <c r="AC50">
        <v>0.185</v>
      </c>
      <c r="AD50">
        <v>0.17199999999999999</v>
      </c>
      <c r="AE50">
        <v>0.2</v>
      </c>
      <c r="AF50">
        <v>0.19800000000000001</v>
      </c>
      <c r="AG50">
        <v>4.3999999999999997E-2</v>
      </c>
      <c r="AH50">
        <v>3.3000000000000002E-2</v>
      </c>
      <c r="AI50">
        <v>5.8999999999999997E-2</v>
      </c>
      <c r="AJ50" s="13">
        <v>0</v>
      </c>
      <c r="AK50" s="192" t="e">
        <v>#N/A</v>
      </c>
    </row>
    <row r="51" spans="1:37" x14ac:dyDescent="0.25">
      <c r="A51">
        <v>2</v>
      </c>
      <c r="B51" s="138" t="s">
        <v>2481</v>
      </c>
      <c r="C51" t="s">
        <v>2480</v>
      </c>
      <c r="D51" t="s">
        <v>2463</v>
      </c>
      <c r="E51" t="s">
        <v>2462</v>
      </c>
      <c r="F51" t="s">
        <v>27</v>
      </c>
      <c r="G51" t="s">
        <v>28</v>
      </c>
      <c r="H51">
        <v>3.0000000000000001E-3</v>
      </c>
      <c r="I51">
        <v>5.0000000000000001E-3</v>
      </c>
      <c r="J51">
        <v>5.0000000000000001E-3</v>
      </c>
      <c r="K51">
        <v>6.0000000000000001E-3</v>
      </c>
      <c r="L51">
        <v>8.0000000000000002E-3</v>
      </c>
      <c r="M51">
        <v>8.9999999999999993E-3</v>
      </c>
      <c r="N51">
        <v>1.0999999999999999E-2</v>
      </c>
      <c r="O51" s="13">
        <v>0.01</v>
      </c>
      <c r="P51">
        <v>8.0000000000000002E-3</v>
      </c>
      <c r="Q51">
        <v>8.0000000000000002E-3</v>
      </c>
      <c r="R51">
        <v>8.9999999999999993E-3</v>
      </c>
      <c r="S51">
        <v>0.01</v>
      </c>
      <c r="T51">
        <v>1.7999999999999999E-2</v>
      </c>
      <c r="U51">
        <v>1.4999999999999999E-2</v>
      </c>
      <c r="V51">
        <v>1.4E-2</v>
      </c>
      <c r="W51">
        <v>8.0000000000000002E-3</v>
      </c>
      <c r="X51">
        <v>5.0000000000000001E-3</v>
      </c>
      <c r="Y51">
        <v>6.0000000000000001E-3</v>
      </c>
      <c r="Z51" s="13">
        <v>4.0000000000000001E-3</v>
      </c>
      <c r="AA51">
        <v>0</v>
      </c>
      <c r="AB51">
        <v>0</v>
      </c>
      <c r="AC51">
        <v>0</v>
      </c>
      <c r="AD51">
        <v>5.0000000000000001E-3</v>
      </c>
      <c r="AE51">
        <v>4.0000000000000001E-3</v>
      </c>
      <c r="AF51">
        <v>4.0000000000000001E-3</v>
      </c>
      <c r="AG51">
        <v>4.0000000000000001E-3</v>
      </c>
      <c r="AH51">
        <v>4.0000000000000001E-3</v>
      </c>
      <c r="AI51">
        <v>3.0000000000000001E-3</v>
      </c>
      <c r="AJ51" s="13">
        <v>3.0000000000000001E-3</v>
      </c>
      <c r="AK51" s="192">
        <v>3.0000000000000001E-3</v>
      </c>
    </row>
    <row r="52" spans="1:37" x14ac:dyDescent="0.25">
      <c r="A52">
        <v>2</v>
      </c>
      <c r="B52" s="138" t="s">
        <v>2481</v>
      </c>
      <c r="C52" t="s">
        <v>2480</v>
      </c>
      <c r="D52" t="s">
        <v>2461</v>
      </c>
      <c r="E52" t="s">
        <v>2460</v>
      </c>
      <c r="F52" t="s">
        <v>27</v>
      </c>
      <c r="G52" t="s">
        <v>28</v>
      </c>
      <c r="H52">
        <v>0.74</v>
      </c>
      <c r="I52">
        <v>0.76700000000000002</v>
      </c>
      <c r="J52">
        <v>0.86099999999999999</v>
      </c>
      <c r="K52">
        <v>0.96399999999999997</v>
      </c>
      <c r="L52">
        <v>0.90700000000000003</v>
      </c>
      <c r="M52">
        <v>0.995</v>
      </c>
      <c r="N52">
        <v>1.7170000000000001</v>
      </c>
      <c r="O52" s="13">
        <v>1.272</v>
      </c>
      <c r="P52">
        <v>1.4079999999999999</v>
      </c>
      <c r="Q52">
        <v>1.5169999999999999</v>
      </c>
      <c r="R52">
        <v>1.667</v>
      </c>
      <c r="S52">
        <v>1.716</v>
      </c>
      <c r="T52">
        <v>2.105</v>
      </c>
      <c r="U52">
        <v>2.2240000000000002</v>
      </c>
      <c r="V52">
        <v>2.1429999999999998</v>
      </c>
      <c r="W52">
        <v>1.9390000000000001</v>
      </c>
      <c r="X52">
        <v>1.984</v>
      </c>
      <c r="Y52">
        <v>1.889</v>
      </c>
      <c r="Z52" s="13">
        <v>1.873</v>
      </c>
      <c r="AA52">
        <v>1.712</v>
      </c>
      <c r="AB52">
        <v>1.623</v>
      </c>
      <c r="AC52">
        <v>1.5469999999999999</v>
      </c>
      <c r="AD52">
        <v>1.474</v>
      </c>
      <c r="AE52">
        <v>1.5189999999999999</v>
      </c>
      <c r="AF52">
        <v>1.3560000000000001</v>
      </c>
      <c r="AG52">
        <v>0.64600000000000002</v>
      </c>
      <c r="AH52">
        <v>0.57699999999999996</v>
      </c>
      <c r="AI52">
        <v>0.63600000000000001</v>
      </c>
      <c r="AJ52" s="13">
        <v>0.74399999999999999</v>
      </c>
      <c r="AK52" s="192">
        <v>0.69399999999999995</v>
      </c>
    </row>
    <row r="53" spans="1:37" x14ac:dyDescent="0.25">
      <c r="A53">
        <v>2</v>
      </c>
      <c r="B53" s="138" t="s">
        <v>2481</v>
      </c>
      <c r="C53" t="s">
        <v>2480</v>
      </c>
      <c r="D53" t="s">
        <v>2459</v>
      </c>
      <c r="E53" t="s">
        <v>2458</v>
      </c>
      <c r="F53" t="s">
        <v>27</v>
      </c>
      <c r="G53" t="s">
        <v>28</v>
      </c>
      <c r="H53">
        <v>8.4000000000000005E-2</v>
      </c>
      <c r="I53">
        <v>0.128</v>
      </c>
      <c r="J53">
        <v>0.11899999999999999</v>
      </c>
      <c r="K53">
        <v>0.17100000000000001</v>
      </c>
      <c r="L53">
        <v>0.19800000000000001</v>
      </c>
      <c r="M53">
        <v>0.248</v>
      </c>
      <c r="N53">
        <v>0.26</v>
      </c>
      <c r="O53" s="13">
        <v>0.26800000000000002</v>
      </c>
      <c r="P53">
        <v>0.222</v>
      </c>
      <c r="Q53">
        <v>0.222</v>
      </c>
      <c r="R53">
        <v>0.22800000000000001</v>
      </c>
      <c r="S53">
        <v>0.247</v>
      </c>
      <c r="T53">
        <v>0.28899999999999998</v>
      </c>
      <c r="U53">
        <v>0.33600000000000002</v>
      </c>
      <c r="V53">
        <v>0.313</v>
      </c>
      <c r="W53">
        <v>0.316</v>
      </c>
      <c r="X53">
        <v>0.29699999999999999</v>
      </c>
      <c r="Y53">
        <v>0.30299999999999999</v>
      </c>
      <c r="Z53" s="13">
        <v>0.308</v>
      </c>
      <c r="AA53">
        <v>0.29199999999999998</v>
      </c>
      <c r="AB53">
        <v>0.29199999999999998</v>
      </c>
      <c r="AC53">
        <v>0.40600000000000003</v>
      </c>
      <c r="AD53">
        <v>0.40500000000000003</v>
      </c>
      <c r="AE53">
        <v>0.378</v>
      </c>
      <c r="AF53">
        <v>0.35</v>
      </c>
      <c r="AG53">
        <v>0.46100000000000002</v>
      </c>
      <c r="AH53">
        <v>0.41399999999999998</v>
      </c>
      <c r="AI53">
        <v>0.41799999999999998</v>
      </c>
      <c r="AJ53" s="13">
        <v>0.502</v>
      </c>
      <c r="AK53" s="192">
        <v>0.502</v>
      </c>
    </row>
    <row r="54" spans="1:37" x14ac:dyDescent="0.25">
      <c r="A54">
        <v>2</v>
      </c>
      <c r="B54" s="138" t="s">
        <v>2479</v>
      </c>
      <c r="C54" t="s">
        <v>2478</v>
      </c>
      <c r="D54" t="s">
        <v>2469</v>
      </c>
      <c r="E54" t="s">
        <v>2468</v>
      </c>
      <c r="F54" t="s">
        <v>27</v>
      </c>
      <c r="G54" t="s">
        <v>28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13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13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1E-3</v>
      </c>
      <c r="AH54">
        <v>1E-3</v>
      </c>
      <c r="AI54">
        <v>1E-3</v>
      </c>
      <c r="AJ54" s="13">
        <v>1E-3</v>
      </c>
      <c r="AK54" s="192">
        <v>0</v>
      </c>
    </row>
    <row r="55" spans="1:37" x14ac:dyDescent="0.25">
      <c r="A55">
        <v>2</v>
      </c>
      <c r="B55" s="138" t="s">
        <v>2479</v>
      </c>
      <c r="C55" t="s">
        <v>2478</v>
      </c>
      <c r="D55" t="s">
        <v>2467</v>
      </c>
      <c r="E55" t="s">
        <v>2466</v>
      </c>
      <c r="F55" t="s">
        <v>27</v>
      </c>
      <c r="G55" t="s">
        <v>28</v>
      </c>
      <c r="H55">
        <v>0</v>
      </c>
      <c r="I55">
        <v>0</v>
      </c>
      <c r="J55">
        <v>7.0000000000000001E-3</v>
      </c>
      <c r="K55">
        <v>7.0000000000000001E-3</v>
      </c>
      <c r="L55">
        <v>4.0000000000000001E-3</v>
      </c>
      <c r="M55">
        <v>7.0000000000000001E-3</v>
      </c>
      <c r="N55">
        <v>0.01</v>
      </c>
      <c r="O55" s="13">
        <v>8.9999999999999993E-3</v>
      </c>
      <c r="P55">
        <v>1.0999999999999999E-2</v>
      </c>
      <c r="Q55">
        <v>1.2E-2</v>
      </c>
      <c r="R55">
        <v>1.2999999999999999E-2</v>
      </c>
      <c r="S55">
        <v>1.2999999999999999E-2</v>
      </c>
      <c r="T55">
        <v>1.2999999999999999E-2</v>
      </c>
      <c r="U55">
        <v>1.7000000000000001E-2</v>
      </c>
      <c r="V55">
        <v>1.0999999999999999E-2</v>
      </c>
      <c r="W55">
        <v>1.0999999999999999E-2</v>
      </c>
      <c r="X55">
        <v>1.2E-2</v>
      </c>
      <c r="Y55">
        <v>1.2999999999999999E-2</v>
      </c>
      <c r="Z55" s="13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3">
        <v>0</v>
      </c>
      <c r="AK55" s="192">
        <v>0</v>
      </c>
    </row>
    <row r="56" spans="1:37" x14ac:dyDescent="0.25">
      <c r="A56">
        <v>2</v>
      </c>
      <c r="B56" s="138" t="s">
        <v>2479</v>
      </c>
      <c r="C56" t="s">
        <v>2478</v>
      </c>
      <c r="D56" t="s">
        <v>2465</v>
      </c>
      <c r="E56" t="s">
        <v>2464</v>
      </c>
      <c r="F56" t="s">
        <v>27</v>
      </c>
      <c r="G56" t="s">
        <v>28</v>
      </c>
      <c r="H56">
        <v>0</v>
      </c>
      <c r="I56">
        <v>0</v>
      </c>
      <c r="J56">
        <v>0</v>
      </c>
      <c r="K56">
        <v>0</v>
      </c>
      <c r="L56">
        <v>0</v>
      </c>
      <c r="M56">
        <v>1E-3</v>
      </c>
      <c r="N56">
        <v>1E-3</v>
      </c>
      <c r="O56" s="13">
        <v>1E-3</v>
      </c>
      <c r="P56">
        <v>1E-3</v>
      </c>
      <c r="Q56">
        <v>1E-3</v>
      </c>
      <c r="R56">
        <v>1E-3</v>
      </c>
      <c r="S56">
        <v>1E-3</v>
      </c>
      <c r="T56">
        <v>1E-3</v>
      </c>
      <c r="U56">
        <v>1E-3</v>
      </c>
      <c r="V56">
        <v>1E-3</v>
      </c>
      <c r="W56">
        <v>1E-3</v>
      </c>
      <c r="X56">
        <v>1E-3</v>
      </c>
      <c r="Y56">
        <v>1E-3</v>
      </c>
      <c r="Z56" s="13">
        <v>1E-3</v>
      </c>
      <c r="AA56">
        <v>1E-3</v>
      </c>
      <c r="AB56">
        <v>1E-3</v>
      </c>
      <c r="AC56">
        <v>2E-3</v>
      </c>
      <c r="AD56">
        <v>1E-3</v>
      </c>
      <c r="AE56">
        <v>1E-3</v>
      </c>
      <c r="AF56">
        <v>1E-3</v>
      </c>
      <c r="AG56">
        <v>1E-3</v>
      </c>
      <c r="AH56">
        <v>1E-3</v>
      </c>
      <c r="AI56">
        <v>1E-3</v>
      </c>
      <c r="AJ56" s="13">
        <v>1E-3</v>
      </c>
      <c r="AK56" s="192">
        <v>0</v>
      </c>
    </row>
    <row r="57" spans="1:37" x14ac:dyDescent="0.25">
      <c r="A57">
        <v>2</v>
      </c>
      <c r="B57" s="138" t="s">
        <v>2479</v>
      </c>
      <c r="C57" t="s">
        <v>2478</v>
      </c>
      <c r="D57" t="s">
        <v>2463</v>
      </c>
      <c r="E57" t="s">
        <v>2462</v>
      </c>
      <c r="F57" t="s">
        <v>27</v>
      </c>
      <c r="G57" t="s">
        <v>28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3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13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3">
        <v>0</v>
      </c>
      <c r="AK57" s="192">
        <v>0</v>
      </c>
    </row>
    <row r="58" spans="1:37" x14ac:dyDescent="0.25">
      <c r="A58">
        <v>2</v>
      </c>
      <c r="B58" s="138" t="s">
        <v>2479</v>
      </c>
      <c r="C58" t="s">
        <v>2478</v>
      </c>
      <c r="D58" t="s">
        <v>2461</v>
      </c>
      <c r="E58" t="s">
        <v>2460</v>
      </c>
      <c r="F58" t="s">
        <v>27</v>
      </c>
      <c r="G58" t="s">
        <v>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3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13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3">
        <v>0</v>
      </c>
      <c r="AK58" s="192">
        <v>0</v>
      </c>
    </row>
    <row r="59" spans="1:37" x14ac:dyDescent="0.25">
      <c r="A59">
        <v>2</v>
      </c>
      <c r="B59" s="138" t="s">
        <v>2479</v>
      </c>
      <c r="C59" t="s">
        <v>2478</v>
      </c>
      <c r="D59" t="s">
        <v>2459</v>
      </c>
      <c r="E59" t="s">
        <v>2458</v>
      </c>
      <c r="F59" t="s">
        <v>27</v>
      </c>
      <c r="G59" t="s">
        <v>28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3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3.0000000000000001E-3</v>
      </c>
      <c r="Z59" s="13">
        <v>4.0000000000000001E-3</v>
      </c>
      <c r="AA59">
        <v>4.0000000000000001E-3</v>
      </c>
      <c r="AB59">
        <v>4.0000000000000001E-3</v>
      </c>
      <c r="AC59">
        <v>3.0000000000000001E-3</v>
      </c>
      <c r="AD59">
        <v>3.0000000000000001E-3</v>
      </c>
      <c r="AE59">
        <v>5.0000000000000001E-3</v>
      </c>
      <c r="AF59">
        <v>5.0000000000000001E-3</v>
      </c>
      <c r="AG59">
        <v>6.0000000000000001E-3</v>
      </c>
      <c r="AH59">
        <v>4.0000000000000001E-3</v>
      </c>
      <c r="AI59">
        <v>4.0000000000000001E-3</v>
      </c>
      <c r="AJ59" s="13">
        <v>4.0000000000000001E-3</v>
      </c>
      <c r="AK59" s="192">
        <v>4.0000000000000001E-3</v>
      </c>
    </row>
    <row r="60" spans="1:37" x14ac:dyDescent="0.25">
      <c r="A60">
        <v>2</v>
      </c>
      <c r="B60" s="138" t="s">
        <v>2479</v>
      </c>
      <c r="C60" t="s">
        <v>2478</v>
      </c>
      <c r="D60" t="s">
        <v>2457</v>
      </c>
      <c r="E60" t="s">
        <v>2456</v>
      </c>
      <c r="F60" t="s">
        <v>27</v>
      </c>
      <c r="G60" t="s">
        <v>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3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13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3">
        <v>0</v>
      </c>
      <c r="AK60" s="192">
        <v>0</v>
      </c>
    </row>
    <row r="61" spans="1:37" x14ac:dyDescent="0.25">
      <c r="A61">
        <v>2</v>
      </c>
      <c r="B61" s="138" t="s">
        <v>2479</v>
      </c>
      <c r="C61" t="s">
        <v>2478</v>
      </c>
      <c r="D61" t="s">
        <v>2453</v>
      </c>
      <c r="E61" t="s">
        <v>2452</v>
      </c>
      <c r="F61" t="s">
        <v>27</v>
      </c>
      <c r="G61" t="s">
        <v>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3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13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3">
        <v>0</v>
      </c>
      <c r="AK61" s="192">
        <v>0</v>
      </c>
    </row>
    <row r="62" spans="1:37" x14ac:dyDescent="0.25">
      <c r="A62">
        <v>2</v>
      </c>
      <c r="B62" s="138" t="s">
        <v>2477</v>
      </c>
      <c r="C62" t="s">
        <v>2476</v>
      </c>
      <c r="D62" t="s">
        <v>2469</v>
      </c>
      <c r="E62" t="s">
        <v>2468</v>
      </c>
      <c r="F62" t="s">
        <v>27</v>
      </c>
      <c r="G62" t="s">
        <v>28</v>
      </c>
      <c r="H62">
        <v>3.1E-2</v>
      </c>
      <c r="I62">
        <v>3.3000000000000002E-2</v>
      </c>
      <c r="J62">
        <v>5.5E-2</v>
      </c>
      <c r="K62">
        <v>6.4000000000000001E-2</v>
      </c>
      <c r="L62">
        <v>8.4000000000000005E-2</v>
      </c>
      <c r="M62">
        <v>8.5999999999999993E-2</v>
      </c>
      <c r="N62">
        <v>9.4E-2</v>
      </c>
      <c r="O62" s="13">
        <v>0.108</v>
      </c>
      <c r="P62">
        <v>0.11899999999999999</v>
      </c>
      <c r="Q62">
        <v>0.161</v>
      </c>
      <c r="R62">
        <v>0.161</v>
      </c>
      <c r="S62">
        <v>0.18</v>
      </c>
      <c r="T62">
        <v>0.154</v>
      </c>
      <c r="U62">
        <v>0.121</v>
      </c>
      <c r="V62">
        <v>0.127</v>
      </c>
      <c r="W62">
        <v>0.111</v>
      </c>
      <c r="X62">
        <v>4.5999999999999999E-2</v>
      </c>
      <c r="Y62">
        <v>1.2E-2</v>
      </c>
      <c r="Z62" s="13">
        <v>2.3E-2</v>
      </c>
      <c r="AA62">
        <v>1.4999999999999999E-2</v>
      </c>
      <c r="AB62">
        <v>1.9E-2</v>
      </c>
      <c r="AC62">
        <v>1.4999999999999999E-2</v>
      </c>
      <c r="AD62">
        <v>2.1000000000000001E-2</v>
      </c>
      <c r="AE62">
        <v>5.0000000000000001E-3</v>
      </c>
      <c r="AF62">
        <v>1.2E-2</v>
      </c>
      <c r="AG62">
        <v>1.2E-2</v>
      </c>
      <c r="AH62">
        <v>1.4E-2</v>
      </c>
      <c r="AI62">
        <v>2.5000000000000001E-2</v>
      </c>
      <c r="AJ62" s="13">
        <v>0.10100000000000001</v>
      </c>
      <c r="AK62" s="192">
        <v>1.6E-2</v>
      </c>
    </row>
    <row r="63" spans="1:37" x14ac:dyDescent="0.25">
      <c r="A63">
        <v>2</v>
      </c>
      <c r="B63" s="138" t="s">
        <v>2477</v>
      </c>
      <c r="C63" t="s">
        <v>2476</v>
      </c>
      <c r="D63" t="s">
        <v>2467</v>
      </c>
      <c r="E63" t="s">
        <v>2466</v>
      </c>
      <c r="F63" t="s">
        <v>27</v>
      </c>
      <c r="G63" t="s">
        <v>28</v>
      </c>
      <c r="H63">
        <v>0.42899999999999999</v>
      </c>
      <c r="I63">
        <v>0.443</v>
      </c>
      <c r="J63">
        <v>0.504</v>
      </c>
      <c r="K63">
        <v>0.51600000000000001</v>
      </c>
      <c r="L63">
        <v>0.56000000000000005</v>
      </c>
      <c r="M63">
        <v>0.59299999999999997</v>
      </c>
      <c r="N63">
        <v>0.61399999999999999</v>
      </c>
      <c r="O63" s="13">
        <v>0.67</v>
      </c>
      <c r="P63">
        <v>0.70199999999999996</v>
      </c>
      <c r="Q63">
        <v>0.82799999999999996</v>
      </c>
      <c r="R63">
        <v>0.82599999999999996</v>
      </c>
      <c r="S63">
        <v>0.90200000000000002</v>
      </c>
      <c r="T63">
        <v>0.84699999999999998</v>
      </c>
      <c r="U63">
        <v>0.80100000000000005</v>
      </c>
      <c r="V63">
        <v>0.82499999999999996</v>
      </c>
      <c r="W63">
        <v>0.75900000000000001</v>
      </c>
      <c r="X63">
        <v>0.67800000000000005</v>
      </c>
      <c r="Y63">
        <v>0.69</v>
      </c>
      <c r="Z63" s="13">
        <v>1.2490000000000001</v>
      </c>
      <c r="AA63">
        <v>1.238</v>
      </c>
      <c r="AB63">
        <v>1.292</v>
      </c>
      <c r="AC63">
        <v>1.3</v>
      </c>
      <c r="AD63">
        <v>1.3720000000000001</v>
      </c>
      <c r="AE63">
        <v>1.4570000000000001</v>
      </c>
      <c r="AF63">
        <v>0.89700000000000002</v>
      </c>
      <c r="AG63">
        <v>0.89900000000000002</v>
      </c>
      <c r="AH63">
        <v>0.91400000000000003</v>
      </c>
      <c r="AI63">
        <v>0.96699999999999997</v>
      </c>
      <c r="AJ63" s="13">
        <v>1.111</v>
      </c>
      <c r="AK63" s="192">
        <v>1.4059999999999999</v>
      </c>
    </row>
    <row r="64" spans="1:37" x14ac:dyDescent="0.25">
      <c r="A64">
        <v>2</v>
      </c>
      <c r="B64" s="138" t="s">
        <v>2477</v>
      </c>
      <c r="C64" t="s">
        <v>2476</v>
      </c>
      <c r="D64" t="s">
        <v>2465</v>
      </c>
      <c r="E64" t="s">
        <v>2464</v>
      </c>
      <c r="F64" t="s">
        <v>27</v>
      </c>
      <c r="G64" t="s">
        <v>28</v>
      </c>
      <c r="H64">
        <v>1E-3</v>
      </c>
      <c r="I64">
        <v>1E-3</v>
      </c>
      <c r="J64">
        <v>1E-3</v>
      </c>
      <c r="K64">
        <v>1E-3</v>
      </c>
      <c r="L64">
        <v>1E-3</v>
      </c>
      <c r="M64">
        <v>1E-3</v>
      </c>
      <c r="N64">
        <v>1E-3</v>
      </c>
      <c r="O64" s="13">
        <v>1E-3</v>
      </c>
      <c r="P64">
        <v>1E-3</v>
      </c>
      <c r="Q64">
        <v>1E-3</v>
      </c>
      <c r="R64">
        <v>1E-3</v>
      </c>
      <c r="S64">
        <v>1E-3</v>
      </c>
      <c r="T64">
        <v>1E-3</v>
      </c>
      <c r="U64">
        <v>1E-3</v>
      </c>
      <c r="V64">
        <v>2E-3</v>
      </c>
      <c r="W64">
        <v>3.0000000000000001E-3</v>
      </c>
      <c r="X64">
        <v>3.0000000000000001E-3</v>
      </c>
      <c r="Y64">
        <v>1E-3</v>
      </c>
      <c r="Z64" s="13">
        <v>1E-3</v>
      </c>
      <c r="AA64">
        <v>1E-3</v>
      </c>
      <c r="AB64">
        <v>1E-3</v>
      </c>
      <c r="AC64">
        <v>1E-3</v>
      </c>
      <c r="AD64">
        <v>1E-3</v>
      </c>
      <c r="AE64">
        <v>1E-3</v>
      </c>
      <c r="AF64">
        <v>1E-3</v>
      </c>
      <c r="AG64">
        <v>0</v>
      </c>
      <c r="AH64">
        <v>1E-3</v>
      </c>
      <c r="AI64">
        <v>1E-3</v>
      </c>
      <c r="AJ64" s="13">
        <v>1E-3</v>
      </c>
      <c r="AK64" s="192" t="e">
        <v>#N/A</v>
      </c>
    </row>
    <row r="65" spans="1:37" x14ac:dyDescent="0.25">
      <c r="A65">
        <v>2</v>
      </c>
      <c r="B65" s="138" t="s">
        <v>2477</v>
      </c>
      <c r="C65" t="s">
        <v>2476</v>
      </c>
      <c r="D65" t="s">
        <v>2463</v>
      </c>
      <c r="E65" t="s">
        <v>2462</v>
      </c>
      <c r="F65" t="s">
        <v>27</v>
      </c>
      <c r="G65" t="s">
        <v>28</v>
      </c>
      <c r="H65">
        <v>0.13600000000000001</v>
      </c>
      <c r="I65">
        <v>0.152</v>
      </c>
      <c r="J65">
        <v>0.156</v>
      </c>
      <c r="K65">
        <v>0.16200000000000001</v>
      </c>
      <c r="L65">
        <v>0.155</v>
      </c>
      <c r="M65">
        <v>0.17100000000000001</v>
      </c>
      <c r="N65">
        <v>0.17499999999999999</v>
      </c>
      <c r="O65" s="13">
        <v>0.182</v>
      </c>
      <c r="P65">
        <v>0.17</v>
      </c>
      <c r="Q65">
        <v>0.18</v>
      </c>
      <c r="R65">
        <v>0.20599999999999999</v>
      </c>
      <c r="S65">
        <v>0.23499999999999999</v>
      </c>
      <c r="T65">
        <v>0.24199999999999999</v>
      </c>
      <c r="U65">
        <v>0.24299999999999999</v>
      </c>
      <c r="V65">
        <v>0.20100000000000001</v>
      </c>
      <c r="W65">
        <v>0.193</v>
      </c>
      <c r="X65">
        <v>0.16</v>
      </c>
      <c r="Y65">
        <v>0.14599999999999999</v>
      </c>
      <c r="Z65" s="13">
        <v>0.13600000000000001</v>
      </c>
      <c r="AA65">
        <v>0.13100000000000001</v>
      </c>
      <c r="AB65">
        <v>0.10199999999999999</v>
      </c>
      <c r="AC65">
        <v>9.2999999999999999E-2</v>
      </c>
      <c r="AD65">
        <v>7.5999999999999998E-2</v>
      </c>
      <c r="AE65">
        <v>0.1</v>
      </c>
      <c r="AF65">
        <v>0.14299999999999999</v>
      </c>
      <c r="AG65">
        <v>0.113</v>
      </c>
      <c r="AH65">
        <v>0.12</v>
      </c>
      <c r="AI65">
        <v>0.129</v>
      </c>
      <c r="AJ65" s="13">
        <v>0.13900000000000001</v>
      </c>
      <c r="AK65" s="192">
        <v>0.154</v>
      </c>
    </row>
    <row r="66" spans="1:37" x14ac:dyDescent="0.25">
      <c r="A66">
        <v>2</v>
      </c>
      <c r="B66" s="138" t="s">
        <v>2477</v>
      </c>
      <c r="C66" t="s">
        <v>2476</v>
      </c>
      <c r="D66" t="s">
        <v>2461</v>
      </c>
      <c r="E66" t="s">
        <v>2460</v>
      </c>
      <c r="F66" t="s">
        <v>27</v>
      </c>
      <c r="G66" t="s">
        <v>28</v>
      </c>
      <c r="H66">
        <v>0.80300000000000005</v>
      </c>
      <c r="I66">
        <v>0.89800000000000002</v>
      </c>
      <c r="J66">
        <v>0.92300000000000004</v>
      </c>
      <c r="K66">
        <v>0.92800000000000005</v>
      </c>
      <c r="L66">
        <v>0.86099999999999999</v>
      </c>
      <c r="M66">
        <v>0.94099999999999995</v>
      </c>
      <c r="N66">
        <v>0.93200000000000005</v>
      </c>
      <c r="O66" s="13">
        <v>0.92800000000000005</v>
      </c>
      <c r="P66">
        <v>0.82</v>
      </c>
      <c r="Q66">
        <v>0.82499999999999996</v>
      </c>
      <c r="R66">
        <v>1.0549999999999999</v>
      </c>
      <c r="S66">
        <v>1.127</v>
      </c>
      <c r="T66">
        <v>1.1970000000000001</v>
      </c>
      <c r="U66">
        <v>1.18</v>
      </c>
      <c r="V66">
        <v>1.9910000000000001</v>
      </c>
      <c r="W66">
        <v>1.968</v>
      </c>
      <c r="X66">
        <v>1.7989999999999999</v>
      </c>
      <c r="Y66">
        <v>1.913</v>
      </c>
      <c r="Z66" s="13">
        <v>1.9870000000000001</v>
      </c>
      <c r="AA66">
        <v>2.0230000000000001</v>
      </c>
      <c r="AB66">
        <v>2.1480000000000001</v>
      </c>
      <c r="AC66">
        <v>1.3240000000000001</v>
      </c>
      <c r="AD66">
        <v>1.4330000000000001</v>
      </c>
      <c r="AE66">
        <v>1.39</v>
      </c>
      <c r="AF66">
        <v>1.39</v>
      </c>
      <c r="AG66">
        <v>1.54</v>
      </c>
      <c r="AH66">
        <v>1.6020000000000001</v>
      </c>
      <c r="AI66">
        <v>1.65</v>
      </c>
      <c r="AJ66" s="13">
        <v>1.6679999999999999</v>
      </c>
      <c r="AK66" s="192">
        <v>1.649</v>
      </c>
    </row>
    <row r="67" spans="1:37" x14ac:dyDescent="0.25">
      <c r="A67">
        <v>2</v>
      </c>
      <c r="B67" s="138" t="s">
        <v>2477</v>
      </c>
      <c r="C67" t="s">
        <v>2476</v>
      </c>
      <c r="D67" t="s">
        <v>2459</v>
      </c>
      <c r="E67" t="s">
        <v>2458</v>
      </c>
      <c r="F67" t="s">
        <v>27</v>
      </c>
      <c r="G67" t="s">
        <v>28</v>
      </c>
      <c r="H67">
        <v>1.125</v>
      </c>
      <c r="I67">
        <v>1.1479999999999999</v>
      </c>
      <c r="J67">
        <v>1.2310000000000001</v>
      </c>
      <c r="K67">
        <v>1.2350000000000001</v>
      </c>
      <c r="L67">
        <v>1.282</v>
      </c>
      <c r="M67">
        <v>1.321</v>
      </c>
      <c r="N67">
        <v>1.361</v>
      </c>
      <c r="O67" s="13">
        <v>1.4710000000000001</v>
      </c>
      <c r="P67">
        <v>1.5780000000000001</v>
      </c>
      <c r="Q67">
        <v>1.7869999999999999</v>
      </c>
      <c r="R67">
        <v>1.728</v>
      </c>
      <c r="S67">
        <v>1.879</v>
      </c>
      <c r="T67">
        <v>1.819</v>
      </c>
      <c r="U67">
        <v>1.819</v>
      </c>
      <c r="V67">
        <v>1.8819999999999999</v>
      </c>
      <c r="W67">
        <v>2.0329999999999999</v>
      </c>
      <c r="X67">
        <v>2.089</v>
      </c>
      <c r="Y67">
        <v>2.1560000000000001</v>
      </c>
      <c r="Z67" s="13">
        <v>2.1720000000000002</v>
      </c>
      <c r="AA67">
        <v>2.286</v>
      </c>
      <c r="AB67">
        <v>2.3620000000000001</v>
      </c>
      <c r="AC67">
        <v>2.3660000000000001</v>
      </c>
      <c r="AD67">
        <v>2.33</v>
      </c>
      <c r="AE67">
        <v>2.319</v>
      </c>
      <c r="AF67">
        <v>2.3439999999999999</v>
      </c>
      <c r="AG67">
        <v>2.5950000000000002</v>
      </c>
      <c r="AH67">
        <v>2.5579999999999998</v>
      </c>
      <c r="AI67">
        <v>2.4950000000000001</v>
      </c>
      <c r="AJ67" s="13">
        <v>2.5619999999999998</v>
      </c>
      <c r="AK67" s="192">
        <v>2.6960000000000002</v>
      </c>
    </row>
    <row r="68" spans="1:37" x14ac:dyDescent="0.25">
      <c r="A68">
        <v>2</v>
      </c>
      <c r="B68" s="138" t="s">
        <v>2475</v>
      </c>
      <c r="C68" t="s">
        <v>2474</v>
      </c>
      <c r="D68" t="s">
        <v>2469</v>
      </c>
      <c r="E68" t="s">
        <v>2468</v>
      </c>
      <c r="F68" t="s">
        <v>27</v>
      </c>
      <c r="G68" t="s">
        <v>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13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13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2E-3</v>
      </c>
      <c r="AI68">
        <v>4.0000000000000001E-3</v>
      </c>
      <c r="AJ68" s="13">
        <v>1.0999999999999999E-2</v>
      </c>
      <c r="AK68" s="192">
        <v>2.5000000000000001E-2</v>
      </c>
    </row>
    <row r="69" spans="1:37" x14ac:dyDescent="0.25">
      <c r="A69">
        <v>2</v>
      </c>
      <c r="B69" s="138" t="s">
        <v>2475</v>
      </c>
      <c r="C69" t="s">
        <v>2474</v>
      </c>
      <c r="D69" t="s">
        <v>2467</v>
      </c>
      <c r="E69" t="s">
        <v>2466</v>
      </c>
      <c r="F69" t="s">
        <v>27</v>
      </c>
      <c r="G69" t="s">
        <v>28</v>
      </c>
      <c r="H69">
        <v>1E-3</v>
      </c>
      <c r="I69">
        <v>1E-3</v>
      </c>
      <c r="J69">
        <v>1E-3</v>
      </c>
      <c r="K69">
        <v>1E-3</v>
      </c>
      <c r="L69">
        <v>1E-3</v>
      </c>
      <c r="M69">
        <v>2E-3</v>
      </c>
      <c r="N69">
        <v>2E-3</v>
      </c>
      <c r="O69" s="13">
        <v>2E-3</v>
      </c>
      <c r="P69">
        <v>2E-3</v>
      </c>
      <c r="Q69">
        <v>2E-3</v>
      </c>
      <c r="R69">
        <v>2E-3</v>
      </c>
      <c r="S69">
        <v>3.0000000000000001E-3</v>
      </c>
      <c r="T69">
        <v>3.0000000000000001E-3</v>
      </c>
      <c r="U69">
        <v>3.0000000000000001E-3</v>
      </c>
      <c r="V69">
        <v>2E-3</v>
      </c>
      <c r="W69">
        <v>3.0000000000000001E-3</v>
      </c>
      <c r="X69">
        <v>3.0000000000000001E-3</v>
      </c>
      <c r="Y69">
        <v>8.0000000000000002E-3</v>
      </c>
      <c r="Z69" s="13">
        <v>2E-3</v>
      </c>
      <c r="AA69">
        <v>1E-3</v>
      </c>
      <c r="AB69">
        <v>1E-3</v>
      </c>
      <c r="AC69">
        <v>1E-3</v>
      </c>
      <c r="AD69">
        <v>1E-3</v>
      </c>
      <c r="AE69">
        <v>1E-3</v>
      </c>
      <c r="AF69">
        <v>1E-3</v>
      </c>
      <c r="AG69">
        <v>1E-3</v>
      </c>
      <c r="AH69">
        <v>1E-3</v>
      </c>
      <c r="AI69">
        <v>1E-3</v>
      </c>
      <c r="AJ69" s="13">
        <v>1E-3</v>
      </c>
      <c r="AK69" s="192">
        <v>2E-3</v>
      </c>
    </row>
    <row r="70" spans="1:37" x14ac:dyDescent="0.25">
      <c r="A70">
        <v>2</v>
      </c>
      <c r="B70" s="138" t="s">
        <v>2475</v>
      </c>
      <c r="C70" t="s">
        <v>2474</v>
      </c>
      <c r="D70" t="s">
        <v>2465</v>
      </c>
      <c r="E70" t="s">
        <v>2464</v>
      </c>
      <c r="F70" t="s">
        <v>27</v>
      </c>
      <c r="G70" t="s">
        <v>28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13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13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3">
        <v>0</v>
      </c>
      <c r="AK70" s="192">
        <v>0</v>
      </c>
    </row>
    <row r="71" spans="1:37" x14ac:dyDescent="0.25">
      <c r="A71">
        <v>2</v>
      </c>
      <c r="B71" s="138" t="s">
        <v>2475</v>
      </c>
      <c r="C71" t="s">
        <v>2474</v>
      </c>
      <c r="D71" t="s">
        <v>2463</v>
      </c>
      <c r="E71" t="s">
        <v>2462</v>
      </c>
      <c r="F71" t="s">
        <v>27</v>
      </c>
      <c r="G71" t="s">
        <v>28</v>
      </c>
      <c r="H71">
        <v>2E-3</v>
      </c>
      <c r="I71">
        <v>2E-3</v>
      </c>
      <c r="J71">
        <v>2E-3</v>
      </c>
      <c r="K71">
        <v>2E-3</v>
      </c>
      <c r="L71">
        <v>3.0000000000000001E-3</v>
      </c>
      <c r="M71">
        <v>4.0000000000000001E-3</v>
      </c>
      <c r="N71">
        <v>5.0000000000000001E-3</v>
      </c>
      <c r="O71" s="13">
        <v>4.0000000000000001E-3</v>
      </c>
      <c r="P71">
        <v>3.0000000000000001E-3</v>
      </c>
      <c r="Q71">
        <v>4.0000000000000001E-3</v>
      </c>
      <c r="R71">
        <v>5.0000000000000001E-3</v>
      </c>
      <c r="S71">
        <v>6.0000000000000001E-3</v>
      </c>
      <c r="T71">
        <v>6.0000000000000001E-3</v>
      </c>
      <c r="U71">
        <v>6.0000000000000001E-3</v>
      </c>
      <c r="V71">
        <v>7.0000000000000001E-3</v>
      </c>
      <c r="W71">
        <v>6.0000000000000001E-3</v>
      </c>
      <c r="X71">
        <v>5.0000000000000001E-3</v>
      </c>
      <c r="Y71">
        <v>4.0000000000000001E-3</v>
      </c>
      <c r="Z71" s="13">
        <v>4.0000000000000001E-3</v>
      </c>
      <c r="AA71">
        <v>4.0000000000000001E-3</v>
      </c>
      <c r="AB71">
        <v>4.0000000000000001E-3</v>
      </c>
      <c r="AC71">
        <v>3.0000000000000001E-3</v>
      </c>
      <c r="AD71">
        <v>3.0000000000000001E-3</v>
      </c>
      <c r="AE71">
        <v>4.0000000000000001E-3</v>
      </c>
      <c r="AF71">
        <v>3.0000000000000001E-3</v>
      </c>
      <c r="AG71">
        <v>3.0000000000000001E-3</v>
      </c>
      <c r="AH71">
        <v>3.0000000000000001E-3</v>
      </c>
      <c r="AI71">
        <v>2E-3</v>
      </c>
      <c r="AJ71" s="13">
        <v>2E-3</v>
      </c>
      <c r="AK71" s="192">
        <v>1E-3</v>
      </c>
    </row>
    <row r="72" spans="1:37" x14ac:dyDescent="0.25">
      <c r="A72">
        <v>2</v>
      </c>
      <c r="B72" s="138" t="s">
        <v>2475</v>
      </c>
      <c r="C72" t="s">
        <v>2474</v>
      </c>
      <c r="D72" t="s">
        <v>2461</v>
      </c>
      <c r="E72" t="s">
        <v>2460</v>
      </c>
      <c r="F72" t="s">
        <v>27</v>
      </c>
      <c r="G72" t="s">
        <v>28</v>
      </c>
      <c r="H72">
        <v>0.38200000000000001</v>
      </c>
      <c r="I72">
        <v>0.49399999999999999</v>
      </c>
      <c r="J72">
        <v>0.54</v>
      </c>
      <c r="K72">
        <v>0.52700000000000002</v>
      </c>
      <c r="L72">
        <v>0.56100000000000005</v>
      </c>
      <c r="M72">
        <v>0.42299999999999999</v>
      </c>
      <c r="N72">
        <v>0.40500000000000003</v>
      </c>
      <c r="O72" s="13">
        <v>0.28499999999999998</v>
      </c>
      <c r="P72">
        <v>0.65400000000000003</v>
      </c>
      <c r="Q72">
        <v>0.82299999999999995</v>
      </c>
      <c r="R72">
        <v>0.76900000000000002</v>
      </c>
      <c r="S72">
        <v>0.79100000000000004</v>
      </c>
      <c r="T72">
        <v>0.89600000000000002</v>
      </c>
      <c r="U72">
        <v>0.74099999999999999</v>
      </c>
      <c r="V72">
        <v>1.127</v>
      </c>
      <c r="W72">
        <v>1.2450000000000001</v>
      </c>
      <c r="X72">
        <v>1.3340000000000001</v>
      </c>
      <c r="Y72">
        <v>1.4970000000000001</v>
      </c>
      <c r="Z72" s="13">
        <v>1.5740000000000001</v>
      </c>
      <c r="AA72">
        <v>1.609</v>
      </c>
      <c r="AB72">
        <v>1.7150000000000001</v>
      </c>
      <c r="AC72">
        <v>1.911</v>
      </c>
      <c r="AD72">
        <v>2.0670000000000002</v>
      </c>
      <c r="AE72">
        <v>2.036</v>
      </c>
      <c r="AF72">
        <v>1.847</v>
      </c>
      <c r="AG72">
        <v>1.9079999999999999</v>
      </c>
      <c r="AH72">
        <v>3.367</v>
      </c>
      <c r="AI72">
        <v>3.843</v>
      </c>
      <c r="AJ72" s="13">
        <v>3.0259999999999998</v>
      </c>
      <c r="AK72" s="192">
        <v>3.194</v>
      </c>
    </row>
    <row r="73" spans="1:37" x14ac:dyDescent="0.25">
      <c r="A73">
        <v>2</v>
      </c>
      <c r="B73" s="138" t="s">
        <v>2475</v>
      </c>
      <c r="C73" t="s">
        <v>2474</v>
      </c>
      <c r="D73" t="s">
        <v>2459</v>
      </c>
      <c r="E73" t="s">
        <v>2458</v>
      </c>
      <c r="F73" t="s">
        <v>27</v>
      </c>
      <c r="G73" t="s">
        <v>28</v>
      </c>
      <c r="H73">
        <v>0.42799999999999999</v>
      </c>
      <c r="I73">
        <v>0.47699999999999998</v>
      </c>
      <c r="J73">
        <v>0.54400000000000004</v>
      </c>
      <c r="K73">
        <v>0.58799999999999997</v>
      </c>
      <c r="L73">
        <v>0.70299999999999996</v>
      </c>
      <c r="M73">
        <v>0.81799999999999995</v>
      </c>
      <c r="N73">
        <v>0.93899999999999995</v>
      </c>
      <c r="O73" s="13">
        <v>0.91700000000000004</v>
      </c>
      <c r="P73">
        <v>0.92500000000000004</v>
      </c>
      <c r="Q73">
        <v>1.0409999999999999</v>
      </c>
      <c r="R73">
        <v>1.0960000000000001</v>
      </c>
      <c r="S73">
        <v>1.2749999999999999</v>
      </c>
      <c r="T73">
        <v>1.35</v>
      </c>
      <c r="U73">
        <v>1.4670000000000001</v>
      </c>
      <c r="V73">
        <v>1.5149999999999999</v>
      </c>
      <c r="W73">
        <v>1.454</v>
      </c>
      <c r="X73">
        <v>1.51</v>
      </c>
      <c r="Y73">
        <v>1.65</v>
      </c>
      <c r="Z73" s="13">
        <v>1.6279999999999999</v>
      </c>
      <c r="AA73">
        <v>1.6759999999999999</v>
      </c>
      <c r="AB73">
        <v>1.5509999999999999</v>
      </c>
      <c r="AC73">
        <v>1.454</v>
      </c>
      <c r="AD73">
        <v>1.399</v>
      </c>
      <c r="AE73">
        <v>1.4490000000000001</v>
      </c>
      <c r="AF73">
        <v>1.395</v>
      </c>
      <c r="AG73">
        <v>1.052</v>
      </c>
      <c r="AH73">
        <v>1.335</v>
      </c>
      <c r="AI73">
        <v>1.391</v>
      </c>
      <c r="AJ73" s="13">
        <v>1.425</v>
      </c>
      <c r="AK73" s="192">
        <v>1.4630000000000001</v>
      </c>
    </row>
    <row r="74" spans="1:37" x14ac:dyDescent="0.25">
      <c r="A74">
        <v>2</v>
      </c>
      <c r="B74" s="138" t="s">
        <v>2473</v>
      </c>
      <c r="C74" t="s">
        <v>2472</v>
      </c>
      <c r="D74" t="s">
        <v>2469</v>
      </c>
      <c r="E74" t="s">
        <v>2468</v>
      </c>
      <c r="F74" t="s">
        <v>27</v>
      </c>
      <c r="G74" t="s">
        <v>28</v>
      </c>
      <c r="H74">
        <v>0.16700000000000001</v>
      </c>
      <c r="I74">
        <v>0.16900000000000001</v>
      </c>
      <c r="J74">
        <v>0.191</v>
      </c>
      <c r="K74">
        <v>0.22</v>
      </c>
      <c r="L74">
        <v>0.23</v>
      </c>
      <c r="M74">
        <v>0.28199999999999997</v>
      </c>
      <c r="N74">
        <v>0.33500000000000002</v>
      </c>
      <c r="O74" s="13">
        <v>0.46800000000000003</v>
      </c>
      <c r="P74">
        <v>0.51800000000000002</v>
      </c>
      <c r="Q74">
        <v>0.39</v>
      </c>
      <c r="R74">
        <v>0.51900000000000002</v>
      </c>
      <c r="S74">
        <v>0.80400000000000005</v>
      </c>
      <c r="T74">
        <v>0.92</v>
      </c>
      <c r="U74">
        <v>1.0549999999999999</v>
      </c>
      <c r="V74">
        <v>0.56699999999999995</v>
      </c>
      <c r="W74">
        <v>0.58599999999999997</v>
      </c>
      <c r="X74">
        <v>0.59799999999999998</v>
      </c>
      <c r="Y74">
        <v>0.17599999999999999</v>
      </c>
      <c r="Z74" s="13">
        <v>0.60399999999999998</v>
      </c>
      <c r="AA74">
        <v>0.626</v>
      </c>
      <c r="AB74">
        <v>0.63500000000000001</v>
      </c>
      <c r="AC74">
        <v>0.61899999999999999</v>
      </c>
      <c r="AD74">
        <v>0.61899999999999999</v>
      </c>
      <c r="AE74">
        <v>0.59699999999999998</v>
      </c>
      <c r="AF74">
        <v>0.58499999999999996</v>
      </c>
      <c r="AG74">
        <v>0.61399999999999999</v>
      </c>
      <c r="AH74">
        <v>0.621</v>
      </c>
      <c r="AI74">
        <v>0.64600000000000002</v>
      </c>
      <c r="AJ74" s="13">
        <v>0.66800000000000004</v>
      </c>
      <c r="AK74" s="192">
        <v>0.70899999999999996</v>
      </c>
    </row>
    <row r="75" spans="1:37" x14ac:dyDescent="0.25">
      <c r="A75">
        <v>2</v>
      </c>
      <c r="B75" s="138" t="s">
        <v>2473</v>
      </c>
      <c r="C75" t="s">
        <v>2472</v>
      </c>
      <c r="D75" t="s">
        <v>2467</v>
      </c>
      <c r="E75" t="s">
        <v>2466</v>
      </c>
      <c r="F75" t="s">
        <v>27</v>
      </c>
      <c r="G75" t="s">
        <v>28</v>
      </c>
      <c r="H75">
        <v>0.26600000000000001</v>
      </c>
      <c r="I75">
        <v>0.28000000000000003</v>
      </c>
      <c r="J75">
        <v>0.32100000000000001</v>
      </c>
      <c r="K75">
        <v>0.36699999999999999</v>
      </c>
      <c r="L75">
        <v>0.38600000000000001</v>
      </c>
      <c r="M75">
        <v>0.44500000000000001</v>
      </c>
      <c r="N75">
        <v>0.54700000000000004</v>
      </c>
      <c r="O75" s="13">
        <v>0.76600000000000001</v>
      </c>
      <c r="P75">
        <v>0.84499999999999997</v>
      </c>
      <c r="Q75">
        <v>0.68600000000000005</v>
      </c>
      <c r="R75">
        <v>0.872</v>
      </c>
      <c r="S75">
        <v>1.2689999999999999</v>
      </c>
      <c r="T75">
        <v>1.4379999999999999</v>
      </c>
      <c r="U75">
        <v>1.633</v>
      </c>
      <c r="V75">
        <v>1.099</v>
      </c>
      <c r="W75">
        <v>1.1870000000000001</v>
      </c>
      <c r="X75">
        <v>1.244</v>
      </c>
      <c r="Y75">
        <v>1.58</v>
      </c>
      <c r="Z75" s="13">
        <v>1.2330000000000001</v>
      </c>
      <c r="AA75">
        <v>1.2350000000000001</v>
      </c>
      <c r="AB75">
        <v>1.2629999999999999</v>
      </c>
      <c r="AC75">
        <v>1.359</v>
      </c>
      <c r="AD75">
        <v>1.3440000000000001</v>
      </c>
      <c r="AE75">
        <v>1.3460000000000001</v>
      </c>
      <c r="AF75">
        <v>1.379</v>
      </c>
      <c r="AG75">
        <v>1.4019999999999999</v>
      </c>
      <c r="AH75">
        <v>1.403</v>
      </c>
      <c r="AI75">
        <v>1.44</v>
      </c>
      <c r="AJ75" s="13">
        <v>1.5069999999999999</v>
      </c>
      <c r="AK75" s="192">
        <v>1.5580000000000001</v>
      </c>
    </row>
    <row r="76" spans="1:37" x14ac:dyDescent="0.25">
      <c r="A76">
        <v>2</v>
      </c>
      <c r="B76" s="138" t="s">
        <v>2473</v>
      </c>
      <c r="C76" t="s">
        <v>2472</v>
      </c>
      <c r="D76" t="s">
        <v>2465</v>
      </c>
      <c r="E76" t="s">
        <v>2464</v>
      </c>
      <c r="F76" t="s">
        <v>27</v>
      </c>
      <c r="G76" t="s">
        <v>28</v>
      </c>
      <c r="H76">
        <v>0</v>
      </c>
      <c r="I76">
        <v>0</v>
      </c>
      <c r="J76">
        <v>0</v>
      </c>
      <c r="K76">
        <v>0</v>
      </c>
      <c r="L76">
        <v>1E-3</v>
      </c>
      <c r="M76">
        <v>2E-3</v>
      </c>
      <c r="N76">
        <v>2E-3</v>
      </c>
      <c r="O76" s="13">
        <v>3.0000000000000001E-3</v>
      </c>
      <c r="P76">
        <v>2E-3</v>
      </c>
      <c r="Q76">
        <v>2E-3</v>
      </c>
      <c r="R76">
        <v>2E-3</v>
      </c>
      <c r="S76">
        <v>3.0000000000000001E-3</v>
      </c>
      <c r="T76">
        <v>4.0000000000000001E-3</v>
      </c>
      <c r="U76">
        <v>4.0000000000000001E-3</v>
      </c>
      <c r="V76">
        <v>4.0000000000000001E-3</v>
      </c>
      <c r="W76">
        <v>5.0000000000000001E-3</v>
      </c>
      <c r="X76">
        <v>1.6E-2</v>
      </c>
      <c r="Y76">
        <v>1.6E-2</v>
      </c>
      <c r="Z76" s="13">
        <v>2.5000000000000001E-2</v>
      </c>
      <c r="AA76">
        <v>1.9E-2</v>
      </c>
      <c r="AB76">
        <v>2.3E-2</v>
      </c>
      <c r="AC76">
        <v>8.9999999999999993E-3</v>
      </c>
      <c r="AD76">
        <v>5.0000000000000001E-3</v>
      </c>
      <c r="AE76">
        <v>5.0000000000000001E-3</v>
      </c>
      <c r="AF76">
        <v>5.0000000000000001E-3</v>
      </c>
      <c r="AG76">
        <v>5.0000000000000001E-3</v>
      </c>
      <c r="AH76">
        <v>5.0000000000000001E-3</v>
      </c>
      <c r="AI76">
        <v>6.0000000000000001E-3</v>
      </c>
      <c r="AJ76" s="13">
        <v>6.0000000000000001E-3</v>
      </c>
      <c r="AK76" s="192">
        <v>6.0000000000000001E-3</v>
      </c>
    </row>
    <row r="77" spans="1:37" x14ac:dyDescent="0.25">
      <c r="A77">
        <v>2</v>
      </c>
      <c r="B77" s="138" t="s">
        <v>2473</v>
      </c>
      <c r="C77" t="s">
        <v>2472</v>
      </c>
      <c r="D77" t="s">
        <v>2463</v>
      </c>
      <c r="E77" t="s">
        <v>2462</v>
      </c>
      <c r="F77" t="s">
        <v>27</v>
      </c>
      <c r="G77" t="s">
        <v>28</v>
      </c>
      <c r="H77">
        <v>0.91</v>
      </c>
      <c r="I77">
        <v>0.90100000000000002</v>
      </c>
      <c r="J77">
        <v>0.96099999999999997</v>
      </c>
      <c r="K77">
        <v>1.0860000000000001</v>
      </c>
      <c r="L77">
        <v>1.093</v>
      </c>
      <c r="M77">
        <v>1.0660000000000001</v>
      </c>
      <c r="N77">
        <v>1.077</v>
      </c>
      <c r="O77" s="13">
        <v>1.601</v>
      </c>
      <c r="P77">
        <v>1.742</v>
      </c>
      <c r="Q77">
        <v>1.256</v>
      </c>
      <c r="R77">
        <v>1.3069999999999999</v>
      </c>
      <c r="S77">
        <v>1.407</v>
      </c>
      <c r="T77">
        <v>1.1619999999999999</v>
      </c>
      <c r="U77">
        <v>1.319</v>
      </c>
      <c r="V77">
        <v>0.30099999999999999</v>
      </c>
      <c r="W77">
        <v>0.32800000000000001</v>
      </c>
      <c r="X77">
        <v>0.36199999999999999</v>
      </c>
      <c r="Y77">
        <v>0.35699999999999998</v>
      </c>
      <c r="Z77" s="13">
        <v>0.35899999999999999</v>
      </c>
      <c r="AA77">
        <v>0.40100000000000002</v>
      </c>
      <c r="AB77">
        <v>0.36099999999999999</v>
      </c>
      <c r="AC77">
        <v>0.36599999999999999</v>
      </c>
      <c r="AD77">
        <v>0.42599999999999999</v>
      </c>
      <c r="AE77">
        <v>0.435</v>
      </c>
      <c r="AF77">
        <v>0.51</v>
      </c>
      <c r="AG77">
        <v>0.498</v>
      </c>
      <c r="AH77">
        <v>0.62</v>
      </c>
      <c r="AI77">
        <v>0.66400000000000003</v>
      </c>
      <c r="AJ77" s="13">
        <v>0.68600000000000005</v>
      </c>
      <c r="AK77" s="192">
        <v>0.55400000000000005</v>
      </c>
    </row>
    <row r="78" spans="1:37" x14ac:dyDescent="0.25">
      <c r="A78">
        <v>2</v>
      </c>
      <c r="B78" s="138" t="s">
        <v>2473</v>
      </c>
      <c r="C78" t="s">
        <v>2472</v>
      </c>
      <c r="D78" t="s">
        <v>2461</v>
      </c>
      <c r="E78" t="s">
        <v>2460</v>
      </c>
      <c r="F78" t="s">
        <v>27</v>
      </c>
      <c r="G78" t="s">
        <v>28</v>
      </c>
      <c r="H78">
        <v>0.24299999999999999</v>
      </c>
      <c r="I78">
        <v>0.23699999999999999</v>
      </c>
      <c r="J78">
        <v>0.25900000000000001</v>
      </c>
      <c r="K78">
        <v>0.29299999999999998</v>
      </c>
      <c r="L78">
        <v>0.30499999999999999</v>
      </c>
      <c r="M78">
        <v>0.33900000000000002</v>
      </c>
      <c r="N78">
        <v>0.36299999999999999</v>
      </c>
      <c r="O78" s="13">
        <v>0.52</v>
      </c>
      <c r="P78">
        <v>0.57599999999999996</v>
      </c>
      <c r="Q78">
        <v>0.38900000000000001</v>
      </c>
      <c r="R78">
        <v>0.498</v>
      </c>
      <c r="S78">
        <v>0.80600000000000005</v>
      </c>
      <c r="T78">
        <v>0.89600000000000002</v>
      </c>
      <c r="U78">
        <v>1.0369999999999999</v>
      </c>
      <c r="V78">
        <v>0.59</v>
      </c>
      <c r="W78">
        <v>0.61199999999999999</v>
      </c>
      <c r="X78">
        <v>0.59399999999999997</v>
      </c>
      <c r="Y78">
        <v>0.61799999999999999</v>
      </c>
      <c r="Z78" s="13">
        <v>0.66400000000000003</v>
      </c>
      <c r="AA78">
        <v>0.70499999999999996</v>
      </c>
      <c r="AB78">
        <v>0.76800000000000002</v>
      </c>
      <c r="AC78">
        <v>0.77300000000000002</v>
      </c>
      <c r="AD78">
        <v>0.69299999999999995</v>
      </c>
      <c r="AE78">
        <v>0.77600000000000002</v>
      </c>
      <c r="AF78">
        <v>0.82299999999999995</v>
      </c>
      <c r="AG78">
        <v>0.77</v>
      </c>
      <c r="AH78">
        <v>0.83699999999999997</v>
      </c>
      <c r="AI78">
        <v>0.66700000000000004</v>
      </c>
      <c r="AJ78" s="13">
        <v>0.89100000000000001</v>
      </c>
      <c r="AK78" s="192">
        <v>0.90500000000000003</v>
      </c>
    </row>
    <row r="79" spans="1:37" x14ac:dyDescent="0.25">
      <c r="A79">
        <v>2</v>
      </c>
      <c r="B79" s="138" t="s">
        <v>2473</v>
      </c>
      <c r="C79" t="s">
        <v>2472</v>
      </c>
      <c r="D79" t="s">
        <v>2459</v>
      </c>
      <c r="E79" t="s">
        <v>2458</v>
      </c>
      <c r="F79" t="s">
        <v>27</v>
      </c>
      <c r="G79" t="s">
        <v>28</v>
      </c>
      <c r="H79">
        <v>0.53200000000000003</v>
      </c>
      <c r="I79">
        <v>0.54200000000000004</v>
      </c>
      <c r="J79">
        <v>0.57899999999999996</v>
      </c>
      <c r="K79">
        <v>0.66</v>
      </c>
      <c r="L79">
        <v>0.68400000000000005</v>
      </c>
      <c r="M79">
        <v>0.63300000000000001</v>
      </c>
      <c r="N79">
        <v>0.66400000000000003</v>
      </c>
      <c r="O79" s="13">
        <v>0.96299999999999997</v>
      </c>
      <c r="P79">
        <v>1.0469999999999999</v>
      </c>
      <c r="Q79">
        <v>0.79900000000000004</v>
      </c>
      <c r="R79">
        <v>0.84399999999999997</v>
      </c>
      <c r="S79">
        <v>1.077</v>
      </c>
      <c r="T79">
        <v>1.0660000000000001</v>
      </c>
      <c r="U79">
        <v>1.1779999999999999</v>
      </c>
      <c r="V79">
        <v>1.355</v>
      </c>
      <c r="W79">
        <v>1.4219999999999999</v>
      </c>
      <c r="X79">
        <v>1.4319999999999999</v>
      </c>
      <c r="Y79">
        <v>1.5640000000000001</v>
      </c>
      <c r="Z79" s="13">
        <v>1.419</v>
      </c>
      <c r="AA79">
        <v>1.4419999999999999</v>
      </c>
      <c r="AB79">
        <v>1.45</v>
      </c>
      <c r="AC79">
        <v>1.484</v>
      </c>
      <c r="AD79">
        <v>1.5149999999999999</v>
      </c>
      <c r="AE79">
        <v>1.464</v>
      </c>
      <c r="AF79">
        <v>1.46</v>
      </c>
      <c r="AG79">
        <v>1.4039999999999999</v>
      </c>
      <c r="AH79">
        <v>1.2689999999999999</v>
      </c>
      <c r="AI79">
        <v>1.3160000000000001</v>
      </c>
      <c r="AJ79" s="13">
        <v>1.337</v>
      </c>
      <c r="AK79" s="192">
        <v>1.2929999999999999</v>
      </c>
    </row>
    <row r="80" spans="1:37" x14ac:dyDescent="0.25">
      <c r="A80">
        <v>2</v>
      </c>
      <c r="B80" s="138" t="s">
        <v>2473</v>
      </c>
      <c r="C80" t="s">
        <v>2472</v>
      </c>
      <c r="D80" t="s">
        <v>2457</v>
      </c>
      <c r="E80" t="s">
        <v>2456</v>
      </c>
      <c r="F80" t="s">
        <v>27</v>
      </c>
      <c r="G80" t="s">
        <v>28</v>
      </c>
      <c r="H80">
        <v>1E-3</v>
      </c>
      <c r="I80">
        <v>0</v>
      </c>
      <c r="J80">
        <v>0</v>
      </c>
      <c r="K80">
        <v>1E-3</v>
      </c>
      <c r="L80">
        <v>0</v>
      </c>
      <c r="M80">
        <v>0</v>
      </c>
      <c r="N80">
        <v>0</v>
      </c>
      <c r="O80" s="13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1.4999999999999999E-2</v>
      </c>
      <c r="X80">
        <v>1.0999999999999999E-2</v>
      </c>
      <c r="Y80">
        <v>8.9999999999999993E-3</v>
      </c>
      <c r="Z80" s="13">
        <v>7.0000000000000001E-3</v>
      </c>
      <c r="AA80">
        <v>7.0000000000000001E-3</v>
      </c>
      <c r="AB80">
        <v>8.0000000000000002E-3</v>
      </c>
      <c r="AC80">
        <v>4.0000000000000001E-3</v>
      </c>
      <c r="AD80">
        <v>2E-3</v>
      </c>
      <c r="AE80">
        <v>1E-3</v>
      </c>
      <c r="AF80">
        <v>0</v>
      </c>
      <c r="AG80">
        <v>0</v>
      </c>
      <c r="AH80">
        <v>0</v>
      </c>
      <c r="AI80">
        <v>0</v>
      </c>
      <c r="AJ80" s="13">
        <v>2E-3</v>
      </c>
      <c r="AK80" s="192">
        <v>0</v>
      </c>
    </row>
    <row r="81" spans="1:37" x14ac:dyDescent="0.25">
      <c r="A81">
        <v>2</v>
      </c>
      <c r="B81" s="138" t="s">
        <v>2473</v>
      </c>
      <c r="C81" t="s">
        <v>2472</v>
      </c>
      <c r="D81" t="s">
        <v>2453</v>
      </c>
      <c r="E81" t="s">
        <v>2452</v>
      </c>
      <c r="F81" t="s">
        <v>27</v>
      </c>
      <c r="G81" t="s">
        <v>28</v>
      </c>
      <c r="H81">
        <v>0.13700000000000001</v>
      </c>
      <c r="I81">
        <v>0.14199999999999999</v>
      </c>
      <c r="J81">
        <v>0.158</v>
      </c>
      <c r="K81">
        <v>0.17699999999999999</v>
      </c>
      <c r="L81">
        <v>0.19400000000000001</v>
      </c>
      <c r="M81">
        <v>0.13400000000000001</v>
      </c>
      <c r="N81">
        <v>0.13400000000000001</v>
      </c>
      <c r="O81" s="13">
        <v>0.224</v>
      </c>
      <c r="P81">
        <v>0.24</v>
      </c>
      <c r="Q81">
        <v>0.186</v>
      </c>
      <c r="R81">
        <v>0.193</v>
      </c>
      <c r="S81">
        <v>0.19800000000000001</v>
      </c>
      <c r="T81">
        <v>0.14899999999999999</v>
      </c>
      <c r="U81">
        <v>0.14499999999999999</v>
      </c>
      <c r="V81">
        <v>0.126</v>
      </c>
      <c r="W81">
        <v>0.13500000000000001</v>
      </c>
      <c r="X81">
        <v>0.14499999999999999</v>
      </c>
      <c r="Y81">
        <v>0.14399999999999999</v>
      </c>
      <c r="Z81" s="13">
        <v>0.13700000000000001</v>
      </c>
      <c r="AA81">
        <v>0.129</v>
      </c>
      <c r="AB81">
        <v>0.125</v>
      </c>
      <c r="AC81">
        <v>0.123</v>
      </c>
      <c r="AD81">
        <v>0.122</v>
      </c>
      <c r="AE81">
        <v>0.129</v>
      </c>
      <c r="AF81">
        <v>0.128</v>
      </c>
      <c r="AG81">
        <v>0.128</v>
      </c>
      <c r="AH81">
        <v>0.14000000000000001</v>
      </c>
      <c r="AI81">
        <v>0.14399999999999999</v>
      </c>
      <c r="AJ81" s="13">
        <v>0.15</v>
      </c>
      <c r="AK81" s="192">
        <v>0.14199999999999999</v>
      </c>
    </row>
    <row r="82" spans="1:37" x14ac:dyDescent="0.25">
      <c r="A82">
        <v>2</v>
      </c>
      <c r="B82" s="138" t="s">
        <v>2471</v>
      </c>
      <c r="C82" t="s">
        <v>2470</v>
      </c>
      <c r="D82" t="s">
        <v>2469</v>
      </c>
      <c r="E82" t="s">
        <v>2468</v>
      </c>
      <c r="F82" t="s">
        <v>27</v>
      </c>
      <c r="G82" t="s">
        <v>28</v>
      </c>
      <c r="H82">
        <v>8.0000000000000002E-3</v>
      </c>
      <c r="I82">
        <v>8.9999999999999993E-3</v>
      </c>
      <c r="J82">
        <v>4.0000000000000001E-3</v>
      </c>
      <c r="K82">
        <v>5.0000000000000001E-3</v>
      </c>
      <c r="L82">
        <v>4.0000000000000001E-3</v>
      </c>
      <c r="M82">
        <v>3.0000000000000001E-3</v>
      </c>
      <c r="N82">
        <v>4.0000000000000001E-3</v>
      </c>
      <c r="O82" s="13">
        <v>8.0000000000000002E-3</v>
      </c>
      <c r="P82">
        <v>8.0000000000000002E-3</v>
      </c>
      <c r="Q82">
        <v>0.01</v>
      </c>
      <c r="R82">
        <v>8.9999999999999993E-3</v>
      </c>
      <c r="S82">
        <v>1.4E-2</v>
      </c>
      <c r="T82">
        <v>1.2E-2</v>
      </c>
      <c r="U82">
        <v>1.6E-2</v>
      </c>
      <c r="V82">
        <v>1.7000000000000001E-2</v>
      </c>
      <c r="W82">
        <v>1.7000000000000001E-2</v>
      </c>
      <c r="X82">
        <v>1.7999999999999999E-2</v>
      </c>
      <c r="Y82">
        <v>0</v>
      </c>
      <c r="Z82" s="13">
        <v>5.0000000000000001E-3</v>
      </c>
      <c r="AA82">
        <v>0</v>
      </c>
      <c r="AB82">
        <v>1E-3</v>
      </c>
      <c r="AC82">
        <v>1E-3</v>
      </c>
      <c r="AD82">
        <v>1E-3</v>
      </c>
      <c r="AE82">
        <v>4.0000000000000001E-3</v>
      </c>
      <c r="AF82">
        <v>1.0999999999999999E-2</v>
      </c>
      <c r="AG82">
        <v>1.2E-2</v>
      </c>
      <c r="AH82">
        <v>1.9E-2</v>
      </c>
      <c r="AI82">
        <v>2.5999999999999999E-2</v>
      </c>
      <c r="AJ82" s="13">
        <v>3.9E-2</v>
      </c>
      <c r="AK82" s="192">
        <v>6.9000000000000006E-2</v>
      </c>
    </row>
    <row r="83" spans="1:37" x14ac:dyDescent="0.25">
      <c r="A83">
        <v>2</v>
      </c>
      <c r="B83" s="138" t="s">
        <v>2471</v>
      </c>
      <c r="C83" t="s">
        <v>2470</v>
      </c>
      <c r="D83" t="s">
        <v>2467</v>
      </c>
      <c r="E83" t="s">
        <v>2466</v>
      </c>
      <c r="F83" t="s">
        <v>27</v>
      </c>
      <c r="G83" t="s">
        <v>28</v>
      </c>
      <c r="H83">
        <v>0.05</v>
      </c>
      <c r="I83">
        <v>5.6000000000000001E-2</v>
      </c>
      <c r="J83">
        <v>3.3000000000000002E-2</v>
      </c>
      <c r="K83">
        <v>3.1E-2</v>
      </c>
      <c r="L83">
        <v>2.5999999999999999E-2</v>
      </c>
      <c r="M83">
        <v>2.5000000000000001E-2</v>
      </c>
      <c r="N83">
        <v>0.02</v>
      </c>
      <c r="O83" s="13">
        <v>5.1999999999999998E-2</v>
      </c>
      <c r="P83">
        <v>5.3999999999999999E-2</v>
      </c>
      <c r="Q83">
        <v>6.2E-2</v>
      </c>
      <c r="R83">
        <v>5.8000000000000003E-2</v>
      </c>
      <c r="S83">
        <v>0.09</v>
      </c>
      <c r="T83">
        <v>7.9000000000000001E-2</v>
      </c>
      <c r="U83">
        <v>0.112</v>
      </c>
      <c r="V83">
        <v>0.13700000000000001</v>
      </c>
      <c r="W83">
        <v>0.13100000000000001</v>
      </c>
      <c r="X83">
        <v>0.13400000000000001</v>
      </c>
      <c r="Y83">
        <v>0.19800000000000001</v>
      </c>
      <c r="Z83" s="13">
        <v>0.17</v>
      </c>
      <c r="AA83">
        <v>0.19400000000000001</v>
      </c>
      <c r="AB83">
        <v>0.2</v>
      </c>
      <c r="AC83">
        <v>0.20699999999999999</v>
      </c>
      <c r="AD83">
        <v>0.222</v>
      </c>
      <c r="AE83">
        <v>0.20499999999999999</v>
      </c>
      <c r="AF83">
        <v>0.248</v>
      </c>
      <c r="AG83">
        <v>0.22600000000000001</v>
      </c>
      <c r="AH83">
        <v>0.23100000000000001</v>
      </c>
      <c r="AI83">
        <v>0.23</v>
      </c>
      <c r="AJ83" s="13">
        <v>0.22600000000000001</v>
      </c>
      <c r="AK83" s="192">
        <v>0.214</v>
      </c>
    </row>
    <row r="84" spans="1:37" x14ac:dyDescent="0.25">
      <c r="A84">
        <v>2</v>
      </c>
      <c r="B84" s="138" t="s">
        <v>2471</v>
      </c>
      <c r="C84" t="s">
        <v>2470</v>
      </c>
      <c r="D84" t="s">
        <v>2465</v>
      </c>
      <c r="E84" t="s">
        <v>2464</v>
      </c>
      <c r="F84" t="s">
        <v>27</v>
      </c>
      <c r="G84" t="s">
        <v>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13">
        <v>0</v>
      </c>
      <c r="P84">
        <v>0</v>
      </c>
      <c r="Q84">
        <v>0</v>
      </c>
      <c r="R84">
        <v>0</v>
      </c>
      <c r="S84">
        <v>1E-3</v>
      </c>
      <c r="T84">
        <v>1E-3</v>
      </c>
      <c r="U84">
        <v>1E-3</v>
      </c>
      <c r="V84">
        <v>2E-3</v>
      </c>
      <c r="W84">
        <v>2E-3</v>
      </c>
      <c r="X84">
        <v>2E-3</v>
      </c>
      <c r="Y84">
        <v>0</v>
      </c>
      <c r="Z84" s="13">
        <v>0</v>
      </c>
      <c r="AA84">
        <v>0</v>
      </c>
      <c r="AB84">
        <v>0</v>
      </c>
      <c r="AC84">
        <v>0</v>
      </c>
      <c r="AD84">
        <v>0</v>
      </c>
      <c r="AE84">
        <v>3.0000000000000001E-3</v>
      </c>
      <c r="AF84">
        <v>4.0000000000000001E-3</v>
      </c>
      <c r="AG84">
        <v>1E-3</v>
      </c>
      <c r="AH84">
        <v>3.0000000000000001E-3</v>
      </c>
      <c r="AI84">
        <v>3.0000000000000001E-3</v>
      </c>
      <c r="AJ84" s="13">
        <v>2E-3</v>
      </c>
      <c r="AK84" s="192">
        <v>1E-3</v>
      </c>
    </row>
    <row r="85" spans="1:37" x14ac:dyDescent="0.25">
      <c r="A85">
        <v>2</v>
      </c>
      <c r="B85" s="138" t="s">
        <v>2471</v>
      </c>
      <c r="C85" t="s">
        <v>2470</v>
      </c>
      <c r="D85" t="s">
        <v>2463</v>
      </c>
      <c r="E85" t="s">
        <v>2462</v>
      </c>
      <c r="F85" t="s">
        <v>27</v>
      </c>
      <c r="G85" t="s">
        <v>28</v>
      </c>
      <c r="H85">
        <v>0.60699999999999998</v>
      </c>
      <c r="I85">
        <v>0.14000000000000001</v>
      </c>
      <c r="J85">
        <v>7.8E-2</v>
      </c>
      <c r="K85">
        <v>5.8999999999999997E-2</v>
      </c>
      <c r="L85">
        <v>3.7999999999999999E-2</v>
      </c>
      <c r="M85">
        <v>3.6999999999999998E-2</v>
      </c>
      <c r="N85">
        <v>2.5999999999999999E-2</v>
      </c>
      <c r="O85" s="13">
        <v>8.5999999999999993E-2</v>
      </c>
      <c r="P85">
        <v>9.2999999999999999E-2</v>
      </c>
      <c r="Q85">
        <v>0.122</v>
      </c>
      <c r="R85">
        <v>0.13700000000000001</v>
      </c>
      <c r="S85">
        <v>0.183</v>
      </c>
      <c r="T85">
        <v>0.08</v>
      </c>
      <c r="U85">
        <v>0.251</v>
      </c>
      <c r="V85">
        <v>3.2000000000000001E-2</v>
      </c>
      <c r="W85">
        <v>2.3E-2</v>
      </c>
      <c r="X85">
        <v>0.04</v>
      </c>
      <c r="Y85">
        <v>4.7E-2</v>
      </c>
      <c r="Z85" s="13">
        <v>4.2000000000000003E-2</v>
      </c>
      <c r="AA85">
        <v>4.1000000000000002E-2</v>
      </c>
      <c r="AB85">
        <v>4.5999999999999999E-2</v>
      </c>
      <c r="AC85">
        <v>4.9000000000000002E-2</v>
      </c>
      <c r="AD85">
        <v>0.06</v>
      </c>
      <c r="AE85">
        <v>0.128</v>
      </c>
      <c r="AF85">
        <v>0.126</v>
      </c>
      <c r="AG85">
        <v>0.114</v>
      </c>
      <c r="AH85">
        <v>0.13600000000000001</v>
      </c>
      <c r="AI85">
        <v>0.156</v>
      </c>
      <c r="AJ85" s="13">
        <v>0.17299999999999999</v>
      </c>
      <c r="AK85" s="192">
        <v>0.22900000000000001</v>
      </c>
    </row>
    <row r="86" spans="1:37" x14ac:dyDescent="0.25">
      <c r="A86">
        <v>2</v>
      </c>
      <c r="B86" s="138" t="s">
        <v>2471</v>
      </c>
      <c r="C86" t="s">
        <v>2470</v>
      </c>
      <c r="D86" t="s">
        <v>2461</v>
      </c>
      <c r="E86" t="s">
        <v>2460</v>
      </c>
      <c r="F86" t="s">
        <v>27</v>
      </c>
      <c r="G86" t="s">
        <v>28</v>
      </c>
      <c r="H86">
        <v>2.7E-2</v>
      </c>
      <c r="I86">
        <v>2.7E-2</v>
      </c>
      <c r="J86">
        <v>1.4999999999999999E-2</v>
      </c>
      <c r="K86">
        <v>1.4E-2</v>
      </c>
      <c r="L86">
        <v>1.2999999999999999E-2</v>
      </c>
      <c r="M86">
        <v>1.2E-2</v>
      </c>
      <c r="N86">
        <v>1.2E-2</v>
      </c>
      <c r="O86" s="13">
        <v>2.5000000000000001E-2</v>
      </c>
      <c r="P86">
        <v>2.5999999999999999E-2</v>
      </c>
      <c r="Q86">
        <v>0.03</v>
      </c>
      <c r="R86">
        <v>0.03</v>
      </c>
      <c r="S86">
        <v>4.3999999999999997E-2</v>
      </c>
      <c r="T86">
        <v>9.1999999999999998E-2</v>
      </c>
      <c r="U86">
        <v>5.8000000000000003E-2</v>
      </c>
      <c r="V86">
        <v>6.7000000000000004E-2</v>
      </c>
      <c r="W86">
        <v>8.2000000000000003E-2</v>
      </c>
      <c r="X86">
        <v>6.9000000000000006E-2</v>
      </c>
      <c r="Y86">
        <v>7.8E-2</v>
      </c>
      <c r="Z86" s="13">
        <v>8.3000000000000004E-2</v>
      </c>
      <c r="AA86">
        <v>8.7999999999999995E-2</v>
      </c>
      <c r="AB86">
        <v>9.7000000000000003E-2</v>
      </c>
      <c r="AC86">
        <v>0.108</v>
      </c>
      <c r="AD86">
        <v>9.9000000000000005E-2</v>
      </c>
      <c r="AE86">
        <v>9.2999999999999999E-2</v>
      </c>
      <c r="AF86">
        <v>0.13</v>
      </c>
      <c r="AG86">
        <v>9.1999999999999998E-2</v>
      </c>
      <c r="AH86">
        <v>0.12</v>
      </c>
      <c r="AI86">
        <v>0.13900000000000001</v>
      </c>
      <c r="AJ86" s="13">
        <v>0.189</v>
      </c>
      <c r="AK86" s="192">
        <v>0.19700000000000001</v>
      </c>
    </row>
    <row r="87" spans="1:37" x14ac:dyDescent="0.25">
      <c r="A87">
        <v>2</v>
      </c>
      <c r="B87" s="138" t="s">
        <v>2471</v>
      </c>
      <c r="C87" t="s">
        <v>2470</v>
      </c>
      <c r="D87" t="s">
        <v>2459</v>
      </c>
      <c r="E87" t="s">
        <v>2458</v>
      </c>
      <c r="F87" t="s">
        <v>27</v>
      </c>
      <c r="G87" t="s">
        <v>28</v>
      </c>
      <c r="H87">
        <v>2.3E-2</v>
      </c>
      <c r="I87">
        <v>3.0000000000000001E-3</v>
      </c>
      <c r="J87">
        <v>4.0000000000000001E-3</v>
      </c>
      <c r="K87">
        <v>1E-3</v>
      </c>
      <c r="L87">
        <v>2E-3</v>
      </c>
      <c r="M87">
        <v>5.0000000000000001E-3</v>
      </c>
      <c r="N87">
        <v>7.0000000000000001E-3</v>
      </c>
      <c r="O87" s="13">
        <v>0.01</v>
      </c>
      <c r="P87">
        <v>8.0000000000000002E-3</v>
      </c>
      <c r="Q87">
        <v>7.0000000000000001E-3</v>
      </c>
      <c r="R87">
        <v>8.9999999999999993E-3</v>
      </c>
      <c r="S87">
        <v>1.2E-2</v>
      </c>
      <c r="T87">
        <v>1.7999999999999999E-2</v>
      </c>
      <c r="U87">
        <v>3.5999999999999997E-2</v>
      </c>
      <c r="V87">
        <v>4.4999999999999998E-2</v>
      </c>
      <c r="W87">
        <v>0.04</v>
      </c>
      <c r="X87">
        <v>5.0000000000000001E-3</v>
      </c>
      <c r="Y87">
        <v>8.4000000000000005E-2</v>
      </c>
      <c r="Z87" s="13">
        <v>0.08</v>
      </c>
      <c r="AA87">
        <v>7.6999999999999999E-2</v>
      </c>
      <c r="AB87">
        <v>9.2999999999999999E-2</v>
      </c>
      <c r="AC87">
        <v>7.1999999999999995E-2</v>
      </c>
      <c r="AD87">
        <v>9.5000000000000001E-2</v>
      </c>
      <c r="AE87">
        <v>0.11</v>
      </c>
      <c r="AF87">
        <v>0.115</v>
      </c>
      <c r="AG87">
        <v>0.126</v>
      </c>
      <c r="AH87">
        <v>0.129</v>
      </c>
      <c r="AI87">
        <v>0.159</v>
      </c>
      <c r="AJ87" s="13">
        <v>0.186</v>
      </c>
      <c r="AK87" s="192">
        <v>0.246</v>
      </c>
    </row>
    <row r="88" spans="1:37" x14ac:dyDescent="0.25">
      <c r="A88">
        <v>2</v>
      </c>
      <c r="B88" s="138" t="s">
        <v>2471</v>
      </c>
      <c r="C88" t="s">
        <v>2470</v>
      </c>
      <c r="D88" t="s">
        <v>2457</v>
      </c>
      <c r="E88" t="s">
        <v>2456</v>
      </c>
      <c r="F88" t="s">
        <v>27</v>
      </c>
      <c r="G88" t="s">
        <v>28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13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s="13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3">
        <v>0</v>
      </c>
      <c r="AK88" s="192">
        <v>0</v>
      </c>
    </row>
    <row r="89" spans="1:37" x14ac:dyDescent="0.25">
      <c r="A89">
        <v>2</v>
      </c>
      <c r="B89" s="138" t="s">
        <v>2471</v>
      </c>
      <c r="C89" t="s">
        <v>2470</v>
      </c>
      <c r="D89" t="s">
        <v>2453</v>
      </c>
      <c r="E89" t="s">
        <v>2452</v>
      </c>
      <c r="F89" t="s">
        <v>27</v>
      </c>
      <c r="G89" t="s">
        <v>28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13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s="13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3">
        <v>0</v>
      </c>
      <c r="AK89" s="192">
        <v>0</v>
      </c>
    </row>
    <row r="90" spans="1:37" x14ac:dyDescent="0.25">
      <c r="A90">
        <v>2</v>
      </c>
      <c r="B90" s="138" t="s">
        <v>2455</v>
      </c>
      <c r="C90" t="s">
        <v>2454</v>
      </c>
      <c r="D90" t="s">
        <v>2469</v>
      </c>
      <c r="E90" t="s">
        <v>2468</v>
      </c>
      <c r="F90" t="s">
        <v>27</v>
      </c>
      <c r="G90" t="s">
        <v>28</v>
      </c>
      <c r="H90">
        <v>1.129</v>
      </c>
      <c r="I90">
        <v>1.08</v>
      </c>
      <c r="J90">
        <v>1.0249999999999999</v>
      </c>
      <c r="K90">
        <v>1.0449999999999999</v>
      </c>
      <c r="L90">
        <v>1.472</v>
      </c>
      <c r="M90">
        <v>1.3140000000000001</v>
      </c>
      <c r="N90">
        <v>1.48</v>
      </c>
      <c r="O90" s="13">
        <v>1.627</v>
      </c>
      <c r="P90">
        <v>1.573</v>
      </c>
      <c r="Q90">
        <v>1.6950000000000001</v>
      </c>
      <c r="R90">
        <v>1.752</v>
      </c>
      <c r="S90">
        <v>1.7350000000000001</v>
      </c>
      <c r="T90">
        <v>1.91</v>
      </c>
      <c r="U90">
        <v>2.0710000000000002</v>
      </c>
      <c r="V90">
        <v>2.2690000000000001</v>
      </c>
      <c r="W90">
        <v>2.379</v>
      </c>
      <c r="X90">
        <v>2.407</v>
      </c>
      <c r="Y90">
        <v>0.81100000000000005</v>
      </c>
      <c r="Z90" s="13">
        <v>2.7869999999999999</v>
      </c>
      <c r="AA90">
        <v>2.508</v>
      </c>
      <c r="AB90">
        <v>2.2930000000000001</v>
      </c>
      <c r="AC90">
        <v>2.1360000000000001</v>
      </c>
      <c r="AD90">
        <v>2.5</v>
      </c>
      <c r="AE90">
        <v>2.7879999999999998</v>
      </c>
      <c r="AF90">
        <v>3.093</v>
      </c>
      <c r="AG90">
        <v>2.468</v>
      </c>
      <c r="AH90">
        <v>2.778</v>
      </c>
      <c r="AI90">
        <v>3.2029999999999998</v>
      </c>
      <c r="AJ90" s="13">
        <v>3.6219999999999999</v>
      </c>
      <c r="AK90" s="192">
        <v>4.1710000000000003</v>
      </c>
    </row>
    <row r="91" spans="1:37" x14ac:dyDescent="0.25">
      <c r="A91">
        <v>2</v>
      </c>
      <c r="B91" s="138" t="s">
        <v>2455</v>
      </c>
      <c r="C91" t="s">
        <v>2454</v>
      </c>
      <c r="D91" t="s">
        <v>2467</v>
      </c>
      <c r="E91" t="s">
        <v>2466</v>
      </c>
      <c r="F91" t="s">
        <v>27</v>
      </c>
      <c r="G91" t="s">
        <v>28</v>
      </c>
      <c r="H91">
        <v>2.081</v>
      </c>
      <c r="I91">
        <v>1.984</v>
      </c>
      <c r="J91">
        <v>1.9239999999999999</v>
      </c>
      <c r="K91">
        <v>1.907</v>
      </c>
      <c r="L91">
        <v>2.6930000000000001</v>
      </c>
      <c r="M91">
        <v>2.4060000000000001</v>
      </c>
      <c r="N91">
        <v>2.746</v>
      </c>
      <c r="O91" s="13">
        <v>3.0209999999999999</v>
      </c>
      <c r="P91">
        <v>2.972</v>
      </c>
      <c r="Q91">
        <v>3.1850000000000001</v>
      </c>
      <c r="R91">
        <v>3.2509999999999999</v>
      </c>
      <c r="S91">
        <v>3.3330000000000002</v>
      </c>
      <c r="T91">
        <v>3.605</v>
      </c>
      <c r="U91">
        <v>3.8719999999999999</v>
      </c>
      <c r="V91">
        <v>4.28</v>
      </c>
      <c r="W91">
        <v>3.7290000000000001</v>
      </c>
      <c r="X91">
        <v>3.4780000000000002</v>
      </c>
      <c r="Y91">
        <v>5.2290000000000001</v>
      </c>
      <c r="Z91" s="13">
        <v>3.298</v>
      </c>
      <c r="AA91">
        <v>3.4089999999999998</v>
      </c>
      <c r="AB91">
        <v>3.411</v>
      </c>
      <c r="AC91">
        <v>3.2669999999999999</v>
      </c>
      <c r="AD91">
        <v>3.234</v>
      </c>
      <c r="AE91">
        <v>3.2850000000000001</v>
      </c>
      <c r="AF91">
        <v>3.6619999999999999</v>
      </c>
      <c r="AG91">
        <v>3.6429999999999998</v>
      </c>
      <c r="AH91">
        <v>4.2080000000000002</v>
      </c>
      <c r="AI91">
        <v>4.407</v>
      </c>
      <c r="AJ91" s="13">
        <v>4.6120000000000001</v>
      </c>
      <c r="AK91" s="192">
        <v>4.5570000000000004</v>
      </c>
    </row>
    <row r="92" spans="1:37" x14ac:dyDescent="0.25">
      <c r="A92">
        <v>2</v>
      </c>
      <c r="B92" s="138" t="s">
        <v>2455</v>
      </c>
      <c r="C92" t="s">
        <v>2454</v>
      </c>
      <c r="D92" t="s">
        <v>2465</v>
      </c>
      <c r="E92" t="s">
        <v>2464</v>
      </c>
      <c r="F92" t="s">
        <v>27</v>
      </c>
      <c r="G92" t="s">
        <v>28</v>
      </c>
      <c r="H92">
        <v>1.9E-2</v>
      </c>
      <c r="I92">
        <v>1.9E-2</v>
      </c>
      <c r="J92">
        <v>2.1000000000000001E-2</v>
      </c>
      <c r="K92">
        <v>2.1000000000000001E-2</v>
      </c>
      <c r="L92">
        <v>2.1000000000000001E-2</v>
      </c>
      <c r="M92">
        <v>2.4E-2</v>
      </c>
      <c r="N92">
        <v>2.4E-2</v>
      </c>
      <c r="O92" s="13">
        <v>2.5999999999999999E-2</v>
      </c>
      <c r="P92">
        <v>2.5999999999999999E-2</v>
      </c>
      <c r="Q92">
        <v>0.03</v>
      </c>
      <c r="R92">
        <v>2.8000000000000001E-2</v>
      </c>
      <c r="S92">
        <v>3.1E-2</v>
      </c>
      <c r="T92">
        <v>3.1E-2</v>
      </c>
      <c r="U92">
        <v>3.7999999999999999E-2</v>
      </c>
      <c r="V92">
        <v>4.9000000000000002E-2</v>
      </c>
      <c r="W92">
        <v>0.26400000000000001</v>
      </c>
      <c r="X92">
        <v>6.0999999999999999E-2</v>
      </c>
      <c r="Y92">
        <v>5.1999999999999998E-2</v>
      </c>
      <c r="Z92" s="13">
        <v>4.4999999999999998E-2</v>
      </c>
      <c r="AA92">
        <v>5.6000000000000001E-2</v>
      </c>
      <c r="AB92">
        <v>0.04</v>
      </c>
      <c r="AC92">
        <v>4.5999999999999999E-2</v>
      </c>
      <c r="AD92">
        <v>7.8E-2</v>
      </c>
      <c r="AE92">
        <v>0.06</v>
      </c>
      <c r="AF92">
        <v>0.05</v>
      </c>
      <c r="AG92">
        <v>4.0000000000000001E-3</v>
      </c>
      <c r="AH92">
        <v>4.2000000000000003E-2</v>
      </c>
      <c r="AI92">
        <v>5.2999999999999999E-2</v>
      </c>
      <c r="AJ92" s="13">
        <v>5.6000000000000001E-2</v>
      </c>
      <c r="AK92" s="192">
        <v>7.1999999999999995E-2</v>
      </c>
    </row>
    <row r="93" spans="1:37" x14ac:dyDescent="0.25">
      <c r="A93">
        <v>2</v>
      </c>
      <c r="B93" s="138" t="s">
        <v>2455</v>
      </c>
      <c r="C93" t="s">
        <v>2454</v>
      </c>
      <c r="D93" t="s">
        <v>2463</v>
      </c>
      <c r="E93" t="s">
        <v>2462</v>
      </c>
      <c r="F93" t="s">
        <v>27</v>
      </c>
      <c r="G93" t="s">
        <v>28</v>
      </c>
      <c r="H93">
        <v>0.91900000000000004</v>
      </c>
      <c r="I93">
        <v>0.91300000000000003</v>
      </c>
      <c r="J93">
        <v>1.0049999999999999</v>
      </c>
      <c r="K93">
        <v>1.1519999999999999</v>
      </c>
      <c r="L93">
        <v>0.88</v>
      </c>
      <c r="M93">
        <v>1.17</v>
      </c>
      <c r="N93">
        <v>1.252</v>
      </c>
      <c r="O93" s="13">
        <v>1.1779999999999999</v>
      </c>
      <c r="P93">
        <v>1.18</v>
      </c>
      <c r="Q93">
        <v>1.2949999999999999</v>
      </c>
      <c r="R93">
        <v>1.278</v>
      </c>
      <c r="S93">
        <v>1.2669999999999999</v>
      </c>
      <c r="T93">
        <v>1.268</v>
      </c>
      <c r="U93">
        <v>1.706</v>
      </c>
      <c r="V93">
        <v>2.2589999999999999</v>
      </c>
      <c r="W93">
        <v>2.7949999999999999</v>
      </c>
      <c r="X93">
        <v>2.6230000000000002</v>
      </c>
      <c r="Y93">
        <v>2.1360000000000001</v>
      </c>
      <c r="Z93" s="13">
        <v>1.5609999999999999</v>
      </c>
      <c r="AA93">
        <v>1.6619999999999999</v>
      </c>
      <c r="AB93">
        <v>1.6930000000000001</v>
      </c>
      <c r="AC93">
        <v>1.5589999999999999</v>
      </c>
      <c r="AD93">
        <v>1.56</v>
      </c>
      <c r="AE93">
        <v>1.825</v>
      </c>
      <c r="AF93">
        <v>1.968</v>
      </c>
      <c r="AG93">
        <v>1.3979999999999999</v>
      </c>
      <c r="AH93">
        <v>1.5489999999999999</v>
      </c>
      <c r="AI93">
        <v>1.9670000000000001</v>
      </c>
      <c r="AJ93" s="13">
        <v>1.962</v>
      </c>
      <c r="AK93" s="192">
        <v>1.7589999999999999</v>
      </c>
    </row>
    <row r="94" spans="1:37" x14ac:dyDescent="0.25">
      <c r="A94">
        <v>2</v>
      </c>
      <c r="B94" s="138" t="s">
        <v>2455</v>
      </c>
      <c r="C94" t="s">
        <v>2454</v>
      </c>
      <c r="D94" t="s">
        <v>2461</v>
      </c>
      <c r="E94" t="s">
        <v>2460</v>
      </c>
      <c r="F94" t="s">
        <v>27</v>
      </c>
      <c r="G94" t="s">
        <v>28</v>
      </c>
      <c r="H94">
        <v>0.17299999999999999</v>
      </c>
      <c r="I94">
        <v>0.17599999999999999</v>
      </c>
      <c r="J94">
        <v>0.21199999999999999</v>
      </c>
      <c r="K94">
        <v>0.23899999999999999</v>
      </c>
      <c r="L94">
        <v>0.17299999999999999</v>
      </c>
      <c r="M94">
        <v>0.245</v>
      </c>
      <c r="N94">
        <v>0.249</v>
      </c>
      <c r="O94" s="13">
        <v>0.248</v>
      </c>
      <c r="P94">
        <v>0.25800000000000001</v>
      </c>
      <c r="Q94">
        <v>0.28699999999999998</v>
      </c>
      <c r="R94">
        <v>0.27500000000000002</v>
      </c>
      <c r="S94">
        <v>0.29099999999999998</v>
      </c>
      <c r="T94">
        <v>0.27900000000000003</v>
      </c>
      <c r="U94">
        <v>0.38900000000000001</v>
      </c>
      <c r="V94">
        <v>0.53900000000000003</v>
      </c>
      <c r="W94">
        <v>0.26800000000000002</v>
      </c>
      <c r="X94">
        <v>8.1000000000000003E-2</v>
      </c>
      <c r="Y94">
        <v>8.6999999999999994E-2</v>
      </c>
      <c r="Z94" s="13">
        <v>9.5000000000000001E-2</v>
      </c>
      <c r="AA94">
        <v>0.10100000000000001</v>
      </c>
      <c r="AB94">
        <v>0.10199999999999999</v>
      </c>
      <c r="AC94">
        <v>0.113</v>
      </c>
      <c r="AD94">
        <v>0.128</v>
      </c>
      <c r="AE94">
        <v>0.104</v>
      </c>
      <c r="AF94">
        <v>9.5000000000000001E-2</v>
      </c>
      <c r="AG94">
        <v>0.124</v>
      </c>
      <c r="AH94">
        <v>6.5000000000000002E-2</v>
      </c>
      <c r="AI94">
        <v>6.9000000000000006E-2</v>
      </c>
      <c r="AJ94" s="13">
        <v>6.8000000000000005E-2</v>
      </c>
      <c r="AK94" s="192">
        <v>0.09</v>
      </c>
    </row>
    <row r="95" spans="1:37" x14ac:dyDescent="0.25">
      <c r="A95">
        <v>2</v>
      </c>
      <c r="B95" s="138" t="s">
        <v>2455</v>
      </c>
      <c r="C95" t="s">
        <v>2454</v>
      </c>
      <c r="D95" t="s">
        <v>2459</v>
      </c>
      <c r="E95" t="s">
        <v>2458</v>
      </c>
      <c r="F95" t="s">
        <v>27</v>
      </c>
      <c r="G95" t="s">
        <v>28</v>
      </c>
      <c r="H95">
        <v>0.39300000000000002</v>
      </c>
      <c r="I95">
        <v>0.38100000000000001</v>
      </c>
      <c r="J95">
        <v>0.35399999999999998</v>
      </c>
      <c r="K95">
        <v>0.40200000000000002</v>
      </c>
      <c r="L95">
        <v>0.44</v>
      </c>
      <c r="M95">
        <v>0.45400000000000001</v>
      </c>
      <c r="N95">
        <v>0.49399999999999999</v>
      </c>
      <c r="O95" s="13">
        <v>0.52200000000000002</v>
      </c>
      <c r="P95">
        <v>0.48399999999999999</v>
      </c>
      <c r="Q95">
        <v>0.52700000000000002</v>
      </c>
      <c r="R95">
        <v>0.55200000000000005</v>
      </c>
      <c r="S95">
        <v>0.50900000000000001</v>
      </c>
      <c r="T95">
        <v>0.55900000000000005</v>
      </c>
      <c r="U95">
        <v>0.65</v>
      </c>
      <c r="V95">
        <v>0.73299999999999998</v>
      </c>
      <c r="W95">
        <v>0.75700000000000001</v>
      </c>
      <c r="X95">
        <v>0.62</v>
      </c>
      <c r="Y95">
        <v>0.63900000000000001</v>
      </c>
      <c r="Z95" s="13">
        <v>0.74</v>
      </c>
      <c r="AA95">
        <v>0.72099999999999997</v>
      </c>
      <c r="AB95">
        <v>0.75700000000000001</v>
      </c>
      <c r="AC95">
        <v>0.624</v>
      </c>
      <c r="AD95">
        <v>0.56999999999999995</v>
      </c>
      <c r="AE95">
        <v>0.59399999999999997</v>
      </c>
      <c r="AF95">
        <v>0.90100000000000002</v>
      </c>
      <c r="AG95">
        <v>0.65400000000000003</v>
      </c>
      <c r="AH95">
        <v>0.75</v>
      </c>
      <c r="AI95">
        <v>0.74299999999999999</v>
      </c>
      <c r="AJ95" s="13">
        <v>0.84799999999999998</v>
      </c>
      <c r="AK95" s="192">
        <v>1.012</v>
      </c>
    </row>
    <row r="96" spans="1:37" x14ac:dyDescent="0.25">
      <c r="A96">
        <v>2</v>
      </c>
      <c r="B96" s="138" t="s">
        <v>2455</v>
      </c>
      <c r="C96" t="s">
        <v>2454</v>
      </c>
      <c r="D96" t="s">
        <v>2457</v>
      </c>
      <c r="E96" t="s">
        <v>2456</v>
      </c>
      <c r="F96" t="s">
        <v>27</v>
      </c>
      <c r="G96" t="s">
        <v>28</v>
      </c>
      <c r="H96">
        <v>2E-3</v>
      </c>
      <c r="I96">
        <v>1E-3</v>
      </c>
      <c r="J96">
        <v>1E-3</v>
      </c>
      <c r="K96">
        <v>1E-3</v>
      </c>
      <c r="L96">
        <v>0</v>
      </c>
      <c r="M96">
        <v>1E-3</v>
      </c>
      <c r="N96">
        <v>1E-3</v>
      </c>
      <c r="O96" s="13">
        <v>1E-3</v>
      </c>
      <c r="P96">
        <v>1E-3</v>
      </c>
      <c r="Q96">
        <v>1E-3</v>
      </c>
      <c r="R96">
        <v>1E-3</v>
      </c>
      <c r="S96">
        <v>1E-3</v>
      </c>
      <c r="T96">
        <v>1E-3</v>
      </c>
      <c r="U96">
        <v>2E-3</v>
      </c>
      <c r="V96">
        <v>2E-3</v>
      </c>
      <c r="W96">
        <v>8.0000000000000002E-3</v>
      </c>
      <c r="X96">
        <v>8.9999999999999993E-3</v>
      </c>
      <c r="Y96">
        <v>8.9999999999999993E-3</v>
      </c>
      <c r="Z96" s="13">
        <v>1.0999999999999999E-2</v>
      </c>
      <c r="AA96">
        <v>1.2999999999999999E-2</v>
      </c>
      <c r="AB96">
        <v>1.6E-2</v>
      </c>
      <c r="AC96">
        <v>1.4E-2</v>
      </c>
      <c r="AD96">
        <v>6.0000000000000001E-3</v>
      </c>
      <c r="AE96">
        <v>5.0000000000000001E-3</v>
      </c>
      <c r="AF96">
        <v>5.0000000000000001E-3</v>
      </c>
      <c r="AG96">
        <v>3.0000000000000001E-3</v>
      </c>
      <c r="AH96">
        <v>3.0000000000000001E-3</v>
      </c>
      <c r="AI96">
        <v>2E-3</v>
      </c>
      <c r="AJ96" s="13">
        <v>5.0000000000000001E-3</v>
      </c>
      <c r="AK96" s="192" t="e">
        <v>#N/A</v>
      </c>
    </row>
    <row r="97" spans="1:37" ht="15.75" thickBot="1" x14ac:dyDescent="0.3">
      <c r="A97">
        <v>2</v>
      </c>
      <c r="B97" s="139" t="s">
        <v>2455</v>
      </c>
      <c r="C97" s="140" t="s">
        <v>2454</v>
      </c>
      <c r="D97" s="140" t="s">
        <v>2453</v>
      </c>
      <c r="E97" s="140" t="s">
        <v>2452</v>
      </c>
      <c r="F97" s="140" t="s">
        <v>27</v>
      </c>
      <c r="G97" s="140" t="s">
        <v>28</v>
      </c>
      <c r="H97" s="140">
        <v>0</v>
      </c>
      <c r="I97" s="140">
        <v>0</v>
      </c>
      <c r="J97" s="140">
        <v>0</v>
      </c>
      <c r="K97" s="140">
        <v>1E-3</v>
      </c>
      <c r="L97" s="140">
        <v>0</v>
      </c>
      <c r="M97" s="140">
        <v>1E-3</v>
      </c>
      <c r="N97" s="140">
        <v>1E-3</v>
      </c>
      <c r="O97" s="395">
        <v>0</v>
      </c>
      <c r="P97" s="140">
        <v>0</v>
      </c>
      <c r="Q97" s="140">
        <v>0</v>
      </c>
      <c r="R97" s="140">
        <v>0</v>
      </c>
      <c r="S97" s="140">
        <v>0</v>
      </c>
      <c r="T97" s="140">
        <v>0</v>
      </c>
      <c r="U97" s="140">
        <v>0</v>
      </c>
      <c r="V97" s="140">
        <v>0</v>
      </c>
      <c r="W97" s="140">
        <v>0</v>
      </c>
      <c r="X97" s="140">
        <v>1E-3</v>
      </c>
      <c r="Y97" s="140">
        <v>0</v>
      </c>
      <c r="Z97" s="395">
        <v>0</v>
      </c>
      <c r="AA97" s="140">
        <v>0</v>
      </c>
      <c r="AB97" s="140">
        <v>0</v>
      </c>
      <c r="AC97" s="140">
        <v>0</v>
      </c>
      <c r="AD97" s="140">
        <v>0</v>
      </c>
      <c r="AE97" s="140">
        <v>0</v>
      </c>
      <c r="AF97" s="140">
        <v>0</v>
      </c>
      <c r="AG97" s="140">
        <v>0</v>
      </c>
      <c r="AH97" s="140">
        <v>0</v>
      </c>
      <c r="AI97" s="140">
        <v>0</v>
      </c>
      <c r="AJ97" s="395">
        <v>0</v>
      </c>
      <c r="AK97" s="193">
        <v>1E-3</v>
      </c>
    </row>
    <row r="98" spans="1:37" x14ac:dyDescent="0.25">
      <c r="A98">
        <v>2</v>
      </c>
      <c r="B98" t="s">
        <v>2433</v>
      </c>
      <c r="C98" t="s">
        <v>2432</v>
      </c>
      <c r="D98" t="s">
        <v>2451</v>
      </c>
      <c r="E98" t="s">
        <v>2450</v>
      </c>
      <c r="F98" t="s">
        <v>27</v>
      </c>
      <c r="G98" t="s">
        <v>28</v>
      </c>
      <c r="H98">
        <v>101.098</v>
      </c>
      <c r="I98">
        <v>106.398</v>
      </c>
      <c r="J98">
        <v>114.67100000000001</v>
      </c>
      <c r="K98">
        <v>113.36799999999999</v>
      </c>
      <c r="L98">
        <v>114.697</v>
      </c>
      <c r="M98">
        <v>118.97</v>
      </c>
      <c r="N98">
        <v>121.48</v>
      </c>
      <c r="O98">
        <v>123.53400000000001</v>
      </c>
      <c r="P98">
        <v>122.35899999999999</v>
      </c>
      <c r="Q98">
        <v>126.411</v>
      </c>
      <c r="R98">
        <v>131.09399999999999</v>
      </c>
      <c r="S98">
        <v>130.20400000000001</v>
      </c>
      <c r="T98">
        <v>137.333</v>
      </c>
      <c r="U98">
        <v>145.096</v>
      </c>
      <c r="V98">
        <v>144.946</v>
      </c>
      <c r="W98">
        <v>146.048</v>
      </c>
      <c r="X98">
        <v>151.64599999999999</v>
      </c>
      <c r="Y98">
        <v>155.45699999999999</v>
      </c>
      <c r="Z98">
        <v>153.608</v>
      </c>
      <c r="AA98">
        <v>149.56</v>
      </c>
      <c r="AB98">
        <v>145.578</v>
      </c>
      <c r="AC98">
        <v>144.28800000000001</v>
      </c>
      <c r="AD98">
        <v>149.87</v>
      </c>
      <c r="AE98">
        <v>146.09200000000001</v>
      </c>
      <c r="AF98">
        <v>145.858</v>
      </c>
      <c r="AG98">
        <v>140.89699999999999</v>
      </c>
      <c r="AH98">
        <v>152.71</v>
      </c>
      <c r="AI98">
        <v>173.22200000000001</v>
      </c>
      <c r="AJ98">
        <v>174.76400000000001</v>
      </c>
      <c r="AK98">
        <v>181.10300000000001</v>
      </c>
    </row>
    <row r="99" spans="1:37" x14ac:dyDescent="0.25">
      <c r="A99">
        <v>2</v>
      </c>
      <c r="B99" t="s">
        <v>2433</v>
      </c>
      <c r="C99" t="s">
        <v>2432</v>
      </c>
      <c r="D99" t="s">
        <v>2449</v>
      </c>
      <c r="E99" t="s">
        <v>2448</v>
      </c>
      <c r="F99" t="s">
        <v>27</v>
      </c>
      <c r="G99" t="s">
        <v>28</v>
      </c>
      <c r="H99">
        <v>29.850999999999999</v>
      </c>
      <c r="I99">
        <v>31.472000000000001</v>
      </c>
      <c r="J99">
        <v>29.57</v>
      </c>
      <c r="K99">
        <v>27.372</v>
      </c>
      <c r="L99">
        <v>27.640999999999998</v>
      </c>
      <c r="M99">
        <v>27.817</v>
      </c>
      <c r="N99">
        <v>30.657</v>
      </c>
      <c r="O99">
        <v>31.03</v>
      </c>
      <c r="P99">
        <v>28.658000000000001</v>
      </c>
      <c r="Q99">
        <v>30.007999999999999</v>
      </c>
      <c r="R99">
        <v>31.864999999999998</v>
      </c>
      <c r="S99">
        <v>33.862000000000002</v>
      </c>
      <c r="T99">
        <v>34.121000000000002</v>
      </c>
      <c r="U99">
        <v>35.908999999999999</v>
      </c>
      <c r="V99">
        <v>37.314999999999998</v>
      </c>
      <c r="W99">
        <v>39.359000000000002</v>
      </c>
      <c r="X99">
        <v>36.69</v>
      </c>
      <c r="Y99">
        <v>37.478000000000002</v>
      </c>
      <c r="Z99">
        <v>37.83</v>
      </c>
      <c r="AA99">
        <v>35.973999999999997</v>
      </c>
      <c r="AB99">
        <v>37.972000000000001</v>
      </c>
      <c r="AC99">
        <v>43.66</v>
      </c>
      <c r="AD99">
        <v>40.107999999999997</v>
      </c>
      <c r="AE99">
        <v>41.287999999999997</v>
      </c>
      <c r="AF99">
        <v>41.887999999999998</v>
      </c>
      <c r="AG99">
        <v>43.283000000000001</v>
      </c>
      <c r="AH99">
        <v>43.308999999999997</v>
      </c>
      <c r="AI99">
        <v>47.674999999999997</v>
      </c>
      <c r="AJ99">
        <v>51.18</v>
      </c>
      <c r="AK99">
        <v>54.198999999999998</v>
      </c>
    </row>
    <row r="100" spans="1:37" x14ac:dyDescent="0.25">
      <c r="A100">
        <v>2</v>
      </c>
      <c r="B100" t="s">
        <v>2433</v>
      </c>
      <c r="C100" t="s">
        <v>2432</v>
      </c>
      <c r="D100" t="s">
        <v>2447</v>
      </c>
      <c r="E100" t="s">
        <v>2446</v>
      </c>
      <c r="F100" t="s">
        <v>27</v>
      </c>
      <c r="G100" t="s">
        <v>28</v>
      </c>
      <c r="H100">
        <v>18.027000000000001</v>
      </c>
      <c r="I100">
        <v>18.346</v>
      </c>
      <c r="J100">
        <v>18.366</v>
      </c>
      <c r="K100">
        <v>18.821999999999999</v>
      </c>
      <c r="L100">
        <v>19.513999999999999</v>
      </c>
      <c r="M100">
        <v>20.202999999999999</v>
      </c>
      <c r="N100">
        <v>22.545000000000002</v>
      </c>
      <c r="O100">
        <v>24.498999999999999</v>
      </c>
      <c r="P100">
        <v>25.681000000000001</v>
      </c>
      <c r="Q100">
        <v>26.161000000000001</v>
      </c>
      <c r="R100">
        <v>26.853999999999999</v>
      </c>
      <c r="S100">
        <v>27.414999999999999</v>
      </c>
      <c r="T100">
        <v>28.477</v>
      </c>
      <c r="U100">
        <v>30.896000000000001</v>
      </c>
      <c r="V100">
        <v>32.292000000000002</v>
      </c>
      <c r="W100">
        <v>33.439</v>
      </c>
      <c r="X100">
        <v>33.749000000000002</v>
      </c>
      <c r="Y100">
        <v>34.073</v>
      </c>
      <c r="Z100">
        <v>34.523000000000003</v>
      </c>
      <c r="AA100">
        <v>35.048000000000002</v>
      </c>
      <c r="AB100">
        <v>35.770000000000003</v>
      </c>
      <c r="AC100">
        <v>36.710999999999999</v>
      </c>
      <c r="AD100">
        <v>37.847000000000001</v>
      </c>
      <c r="AE100">
        <v>38.606000000000002</v>
      </c>
      <c r="AF100">
        <v>40.210999999999999</v>
      </c>
      <c r="AG100">
        <v>41.22</v>
      </c>
      <c r="AH100">
        <v>42.776000000000003</v>
      </c>
      <c r="AI100">
        <v>45.475000000000001</v>
      </c>
      <c r="AJ100">
        <v>48.712000000000003</v>
      </c>
      <c r="AK100">
        <v>52.113</v>
      </c>
    </row>
    <row r="101" spans="1:37" x14ac:dyDescent="0.25">
      <c r="A101">
        <v>2</v>
      </c>
      <c r="B101" t="s">
        <v>2433</v>
      </c>
      <c r="C101" t="s">
        <v>2432</v>
      </c>
      <c r="D101" t="s">
        <v>2445</v>
      </c>
      <c r="E101" t="s">
        <v>2444</v>
      </c>
      <c r="F101" t="s">
        <v>27</v>
      </c>
      <c r="G101" t="s">
        <v>28</v>
      </c>
      <c r="H101">
        <v>77.799000000000007</v>
      </c>
      <c r="I101">
        <v>76.885000000000005</v>
      </c>
      <c r="J101">
        <v>73.483999999999995</v>
      </c>
      <c r="K101">
        <v>73.591999999999999</v>
      </c>
      <c r="L101">
        <v>73.260999999999996</v>
      </c>
      <c r="M101">
        <v>74.55</v>
      </c>
      <c r="N101">
        <v>72.408000000000001</v>
      </c>
      <c r="O101">
        <v>78.218999999999994</v>
      </c>
      <c r="P101">
        <v>82.108999999999995</v>
      </c>
      <c r="Q101">
        <v>85.078999999999994</v>
      </c>
      <c r="R101">
        <v>90.787999999999997</v>
      </c>
      <c r="S101">
        <v>91.706000000000003</v>
      </c>
      <c r="T101">
        <v>97.221999999999994</v>
      </c>
      <c r="U101">
        <v>100.35</v>
      </c>
      <c r="V101">
        <v>102.505</v>
      </c>
      <c r="W101">
        <v>107.066</v>
      </c>
      <c r="X101">
        <v>106.157</v>
      </c>
      <c r="Y101">
        <v>112.95699999999999</v>
      </c>
      <c r="Z101">
        <v>128.00700000000001</v>
      </c>
      <c r="AA101">
        <v>133.00700000000001</v>
      </c>
      <c r="AB101">
        <v>136.666</v>
      </c>
      <c r="AC101">
        <v>132.82599999999999</v>
      </c>
      <c r="AD101">
        <v>149.24299999999999</v>
      </c>
      <c r="AE101">
        <v>141.29499999999999</v>
      </c>
      <c r="AF101">
        <v>129.80600000000001</v>
      </c>
      <c r="AG101">
        <v>162.27000000000001</v>
      </c>
      <c r="AH101">
        <v>177.41900000000001</v>
      </c>
      <c r="AI101">
        <v>179.78899999999999</v>
      </c>
      <c r="AJ101">
        <v>177.62</v>
      </c>
      <c r="AK101">
        <v>166.07300000000001</v>
      </c>
    </row>
    <row r="102" spans="1:37" x14ac:dyDescent="0.25">
      <c r="A102">
        <v>2</v>
      </c>
      <c r="B102" t="s">
        <v>2433</v>
      </c>
      <c r="C102" t="s">
        <v>2432</v>
      </c>
      <c r="D102" t="s">
        <v>2443</v>
      </c>
      <c r="E102" t="s">
        <v>2442</v>
      </c>
      <c r="F102" t="s">
        <v>27</v>
      </c>
      <c r="G102" t="s">
        <v>28</v>
      </c>
      <c r="H102">
        <v>6.8239999999999998</v>
      </c>
      <c r="I102">
        <v>7.1440000000000001</v>
      </c>
      <c r="J102">
        <v>7.8440000000000003</v>
      </c>
      <c r="K102">
        <v>8.0229999999999997</v>
      </c>
      <c r="L102">
        <v>8.4640000000000004</v>
      </c>
      <c r="M102">
        <v>9.7850000000000001</v>
      </c>
      <c r="N102">
        <v>10.856</v>
      </c>
      <c r="O102">
        <v>11.282</v>
      </c>
      <c r="P102">
        <v>12.347</v>
      </c>
      <c r="Q102">
        <v>13.352</v>
      </c>
      <c r="R102">
        <v>14.273999999999999</v>
      </c>
      <c r="S102">
        <v>15.428000000000001</v>
      </c>
      <c r="T102">
        <v>15.813000000000001</v>
      </c>
      <c r="U102">
        <v>16.692</v>
      </c>
      <c r="V102">
        <v>17.977</v>
      </c>
      <c r="W102">
        <v>18.86</v>
      </c>
      <c r="X102">
        <v>19.231999999999999</v>
      </c>
      <c r="Y102">
        <v>19.632000000000001</v>
      </c>
      <c r="Z102">
        <v>20.302</v>
      </c>
      <c r="AA102">
        <v>20.629000000000001</v>
      </c>
      <c r="AB102">
        <v>20.687000000000001</v>
      </c>
      <c r="AC102">
        <v>19.896999999999998</v>
      </c>
      <c r="AD102">
        <v>20.29</v>
      </c>
      <c r="AE102">
        <v>21.484000000000002</v>
      </c>
      <c r="AF102">
        <v>23.012</v>
      </c>
      <c r="AG102">
        <v>22.747</v>
      </c>
      <c r="AH102">
        <v>24.57</v>
      </c>
      <c r="AI102">
        <v>27.163</v>
      </c>
      <c r="AJ102">
        <v>28.936</v>
      </c>
      <c r="AK102">
        <v>30.285</v>
      </c>
    </row>
    <row r="103" spans="1:37" x14ac:dyDescent="0.25">
      <c r="A103">
        <v>2</v>
      </c>
      <c r="B103" t="s">
        <v>2433</v>
      </c>
      <c r="C103" t="s">
        <v>2432</v>
      </c>
      <c r="D103" t="s">
        <v>2441</v>
      </c>
      <c r="E103" t="s">
        <v>2440</v>
      </c>
      <c r="F103" t="s">
        <v>27</v>
      </c>
      <c r="G103" t="s">
        <v>28</v>
      </c>
      <c r="H103">
        <v>12.848000000000001</v>
      </c>
      <c r="I103">
        <v>12.292999999999999</v>
      </c>
      <c r="J103">
        <v>13.340999999999999</v>
      </c>
      <c r="K103">
        <v>13.615</v>
      </c>
      <c r="L103">
        <v>14.433</v>
      </c>
      <c r="M103">
        <v>16.588000000000001</v>
      </c>
      <c r="N103">
        <v>17.058</v>
      </c>
      <c r="O103">
        <v>19.398</v>
      </c>
      <c r="P103">
        <v>19.295999999999999</v>
      </c>
      <c r="Q103">
        <v>20.317</v>
      </c>
      <c r="R103">
        <v>20.245000000000001</v>
      </c>
      <c r="S103">
        <v>22.123999999999999</v>
      </c>
      <c r="T103">
        <v>24.690999999999999</v>
      </c>
      <c r="U103">
        <v>26.529</v>
      </c>
      <c r="V103">
        <v>29.603000000000002</v>
      </c>
      <c r="W103">
        <v>28.745999999999999</v>
      </c>
      <c r="X103">
        <v>28.960999999999999</v>
      </c>
      <c r="Y103">
        <v>28.257999999999999</v>
      </c>
      <c r="Z103">
        <v>28.085999999999999</v>
      </c>
      <c r="AA103">
        <v>27.440999999999999</v>
      </c>
      <c r="AB103">
        <v>26.917000000000002</v>
      </c>
      <c r="AC103">
        <v>25.635999999999999</v>
      </c>
      <c r="AD103">
        <v>25.245000000000001</v>
      </c>
      <c r="AE103">
        <v>24.847999999999999</v>
      </c>
      <c r="AF103">
        <v>26.978000000000002</v>
      </c>
      <c r="AG103">
        <v>26.562000000000001</v>
      </c>
      <c r="AH103">
        <v>30.016999999999999</v>
      </c>
      <c r="AI103">
        <v>31.724</v>
      </c>
      <c r="AJ103">
        <v>35.601999999999997</v>
      </c>
      <c r="AK103">
        <v>42.128999999999998</v>
      </c>
    </row>
    <row r="104" spans="1:37" x14ac:dyDescent="0.25">
      <c r="A104">
        <v>2</v>
      </c>
      <c r="B104" t="s">
        <v>2433</v>
      </c>
      <c r="C104" t="s">
        <v>2432</v>
      </c>
      <c r="D104" t="s">
        <v>2439</v>
      </c>
      <c r="E104" t="s">
        <v>2438</v>
      </c>
      <c r="F104" t="s">
        <v>27</v>
      </c>
      <c r="G104" t="s">
        <v>28</v>
      </c>
      <c r="H104">
        <v>83.748000000000005</v>
      </c>
      <c r="I104">
        <v>87.638999999999996</v>
      </c>
      <c r="J104">
        <v>89.024000000000001</v>
      </c>
      <c r="K104">
        <v>92.441999999999993</v>
      </c>
      <c r="L104">
        <v>95.268000000000001</v>
      </c>
      <c r="M104">
        <v>101.712</v>
      </c>
      <c r="N104">
        <v>107.105</v>
      </c>
      <c r="O104">
        <v>115.04</v>
      </c>
      <c r="P104">
        <v>122.524</v>
      </c>
      <c r="Q104">
        <v>129.30799999999999</v>
      </c>
      <c r="R104">
        <v>137.428</v>
      </c>
      <c r="S104">
        <v>142.08799999999999</v>
      </c>
      <c r="T104">
        <v>147.17500000000001</v>
      </c>
      <c r="U104">
        <v>150.66499999999999</v>
      </c>
      <c r="V104">
        <v>157.398</v>
      </c>
      <c r="W104">
        <v>162.52600000000001</v>
      </c>
      <c r="X104">
        <v>167.49600000000001</v>
      </c>
      <c r="Y104">
        <v>170.53700000000001</v>
      </c>
      <c r="Z104">
        <v>174.363</v>
      </c>
      <c r="AA104">
        <v>179.572</v>
      </c>
      <c r="AB104">
        <v>180.941</v>
      </c>
      <c r="AC104">
        <v>184.631</v>
      </c>
      <c r="AD104">
        <v>190.006</v>
      </c>
      <c r="AE104">
        <v>193.53899999999999</v>
      </c>
      <c r="AF104">
        <v>198.14699999999999</v>
      </c>
      <c r="AG104">
        <v>208.024</v>
      </c>
      <c r="AH104">
        <v>234.72499999999999</v>
      </c>
      <c r="AI104">
        <v>240.773</v>
      </c>
      <c r="AJ104">
        <v>249.67599999999999</v>
      </c>
      <c r="AK104">
        <v>261.15600000000001</v>
      </c>
    </row>
    <row r="105" spans="1:37" x14ac:dyDescent="0.25">
      <c r="A105">
        <v>2</v>
      </c>
      <c r="B105" t="s">
        <v>2433</v>
      </c>
      <c r="C105" t="s">
        <v>2432</v>
      </c>
      <c r="D105" t="s">
        <v>2437</v>
      </c>
      <c r="E105" t="s">
        <v>2436</v>
      </c>
      <c r="F105" t="s">
        <v>27</v>
      </c>
      <c r="G105" t="s">
        <v>28</v>
      </c>
      <c r="H105">
        <v>13.198</v>
      </c>
      <c r="I105">
        <v>13.2</v>
      </c>
      <c r="J105">
        <v>13.891</v>
      </c>
      <c r="K105">
        <v>14.885999999999999</v>
      </c>
      <c r="L105">
        <v>15.942</v>
      </c>
      <c r="M105">
        <v>17.466999999999999</v>
      </c>
      <c r="N105">
        <v>19.873000000000001</v>
      </c>
      <c r="O105">
        <v>21.678000000000001</v>
      </c>
      <c r="P105">
        <v>23.242999999999999</v>
      </c>
      <c r="Q105">
        <v>23.95</v>
      </c>
      <c r="R105">
        <v>25.632999999999999</v>
      </c>
      <c r="S105">
        <v>27.614999999999998</v>
      </c>
      <c r="T105">
        <v>28.803000000000001</v>
      </c>
      <c r="U105">
        <v>29.881</v>
      </c>
      <c r="V105">
        <v>30.942</v>
      </c>
      <c r="W105">
        <v>32.119</v>
      </c>
      <c r="X105">
        <v>32.948</v>
      </c>
      <c r="Y105">
        <v>33.566000000000003</v>
      </c>
      <c r="Z105">
        <v>34.692999999999998</v>
      </c>
      <c r="AA105">
        <v>34.042000000000002</v>
      </c>
      <c r="AB105">
        <v>32.436999999999998</v>
      </c>
      <c r="AC105">
        <v>32.04</v>
      </c>
      <c r="AD105">
        <v>33.081000000000003</v>
      </c>
      <c r="AE105">
        <v>33.731999999999999</v>
      </c>
      <c r="AF105">
        <v>35.442999999999998</v>
      </c>
      <c r="AG105">
        <v>33.878999999999998</v>
      </c>
      <c r="AH105">
        <v>36.149000000000001</v>
      </c>
      <c r="AI105">
        <v>38.465000000000003</v>
      </c>
      <c r="AJ105">
        <v>41.417000000000002</v>
      </c>
      <c r="AK105">
        <v>43.067999999999998</v>
      </c>
    </row>
    <row r="106" spans="1:37" x14ac:dyDescent="0.25">
      <c r="A106">
        <v>2</v>
      </c>
      <c r="B106" t="s">
        <v>2433</v>
      </c>
      <c r="C106" t="s">
        <v>2432</v>
      </c>
      <c r="D106" t="s">
        <v>2435</v>
      </c>
      <c r="E106" t="s">
        <v>2434</v>
      </c>
      <c r="F106" t="s">
        <v>27</v>
      </c>
      <c r="G106" t="s">
        <v>28</v>
      </c>
      <c r="H106">
        <v>69.915000000000006</v>
      </c>
      <c r="I106">
        <v>71.271000000000001</v>
      </c>
      <c r="J106">
        <v>73.195999999999998</v>
      </c>
      <c r="K106">
        <v>75.176000000000002</v>
      </c>
      <c r="L106">
        <v>78.778999999999996</v>
      </c>
      <c r="M106">
        <v>82.001999999999995</v>
      </c>
      <c r="N106">
        <v>85.542000000000002</v>
      </c>
      <c r="O106">
        <v>90.561000000000007</v>
      </c>
      <c r="P106">
        <v>92.938000000000002</v>
      </c>
      <c r="Q106">
        <v>93.271000000000001</v>
      </c>
      <c r="R106">
        <v>96.262</v>
      </c>
      <c r="S106">
        <v>99.86</v>
      </c>
      <c r="T106">
        <v>101.51900000000001</v>
      </c>
      <c r="U106">
        <v>105.75</v>
      </c>
      <c r="V106">
        <v>109.069</v>
      </c>
      <c r="W106">
        <v>110.381</v>
      </c>
      <c r="X106">
        <v>110.02500000000001</v>
      </c>
      <c r="Y106">
        <v>111.041</v>
      </c>
      <c r="Z106">
        <v>112.624</v>
      </c>
      <c r="AA106">
        <v>114.29</v>
      </c>
      <c r="AB106">
        <v>115.80200000000001</v>
      </c>
      <c r="AC106">
        <v>115.328</v>
      </c>
      <c r="AD106">
        <v>118.685</v>
      </c>
      <c r="AE106">
        <v>120.51300000000001</v>
      </c>
      <c r="AF106">
        <v>122.43</v>
      </c>
      <c r="AG106">
        <v>120.102</v>
      </c>
      <c r="AH106">
        <v>127.072</v>
      </c>
      <c r="AI106">
        <v>134.017</v>
      </c>
      <c r="AJ106">
        <v>141.55500000000001</v>
      </c>
      <c r="AK106">
        <v>148.63999999999999</v>
      </c>
    </row>
    <row r="107" spans="1:37" x14ac:dyDescent="0.25">
      <c r="A107">
        <v>2</v>
      </c>
      <c r="B107" t="s">
        <v>2433</v>
      </c>
      <c r="C107" t="s">
        <v>2432</v>
      </c>
      <c r="D107" t="s">
        <v>2431</v>
      </c>
      <c r="E107" t="s">
        <v>2430</v>
      </c>
      <c r="F107" t="s">
        <v>27</v>
      </c>
      <c r="G107" t="s">
        <v>28</v>
      </c>
      <c r="H107">
        <v>267.06299999999999</v>
      </c>
      <c r="I107">
        <v>273.87700000000001</v>
      </c>
      <c r="J107">
        <v>283.26100000000002</v>
      </c>
      <c r="K107">
        <v>289.41899999999998</v>
      </c>
      <c r="L107">
        <v>300.59100000000001</v>
      </c>
      <c r="M107">
        <v>306.255</v>
      </c>
      <c r="N107">
        <v>320.70299999999997</v>
      </c>
      <c r="O107">
        <v>335.86700000000002</v>
      </c>
      <c r="P107">
        <v>352.63099999999997</v>
      </c>
      <c r="Q107">
        <v>368.05</v>
      </c>
      <c r="R107">
        <v>381.7</v>
      </c>
      <c r="S107">
        <v>401.93900000000002</v>
      </c>
      <c r="T107">
        <v>424.13099999999997</v>
      </c>
      <c r="U107">
        <v>438.45299999999997</v>
      </c>
      <c r="V107">
        <v>460.56200000000001</v>
      </c>
      <c r="W107">
        <v>473.41899999999998</v>
      </c>
      <c r="X107">
        <v>488.8</v>
      </c>
      <c r="Y107">
        <v>505.95299999999997</v>
      </c>
      <c r="Z107">
        <v>518.32299999999998</v>
      </c>
      <c r="AA107">
        <v>528.08600000000001</v>
      </c>
      <c r="AB107">
        <v>535.23699999999997</v>
      </c>
      <c r="AC107">
        <v>545.63</v>
      </c>
      <c r="AD107">
        <v>557.07000000000005</v>
      </c>
      <c r="AE107">
        <v>566.23599999999999</v>
      </c>
      <c r="AF107">
        <v>582.38599999999997</v>
      </c>
      <c r="AG107">
        <v>631.37300000000005</v>
      </c>
      <c r="AH107">
        <v>622.63499999999999</v>
      </c>
      <c r="AI107">
        <v>632.03</v>
      </c>
      <c r="AJ107">
        <v>657.93100000000004</v>
      </c>
      <c r="AK107">
        <v>693.029</v>
      </c>
    </row>
  </sheetData>
  <conditionalFormatting sqref="H3:AK3 H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:AK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{9254324D-EEB5-40C6-B2CC-E1CE4BE8F245}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4324D-EEB5-40C6-B2CC-E1CE4BE8F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I4:AK4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CD55-8426-43D3-8DDE-F6377553919C}">
  <dimension ref="A1:BX107"/>
  <sheetViews>
    <sheetView topLeftCell="AR45" workbookViewId="0">
      <selection activeCell="F20" sqref="F20"/>
    </sheetView>
  </sheetViews>
  <sheetFormatPr baseColWidth="10" defaultRowHeight="15" x14ac:dyDescent="0.25"/>
  <cols>
    <col min="2" max="2" width="14" bestFit="1" customWidth="1"/>
    <col min="3" max="3" width="120.28515625" bestFit="1" customWidth="1"/>
    <col min="4" max="4" width="12.7109375" bestFit="1" customWidth="1"/>
    <col min="5" max="5" width="48.5703125" bestFit="1" customWidth="1"/>
    <col min="6" max="6" width="9.28515625" bestFit="1" customWidth="1"/>
    <col min="7" max="7" width="7" bestFit="1" customWidth="1"/>
    <col min="8" max="19" width="8" bestFit="1" customWidth="1"/>
    <col min="20" max="37" width="9" bestFit="1" customWidth="1"/>
    <col min="41" max="41" width="14" bestFit="1" customWidth="1"/>
    <col min="42" max="42" width="120.28515625" bestFit="1" customWidth="1"/>
    <col min="43" max="43" width="12.7109375" bestFit="1" customWidth="1"/>
    <col min="44" max="44" width="48.5703125" bestFit="1" customWidth="1"/>
    <col min="45" max="45" width="9.28515625" bestFit="1" customWidth="1"/>
    <col min="46" max="46" width="7" bestFit="1" customWidth="1"/>
    <col min="47" max="47" width="15.85546875" bestFit="1" customWidth="1"/>
    <col min="48" max="58" width="8" bestFit="1" customWidth="1"/>
    <col min="59" max="76" width="9" bestFit="1" customWidth="1"/>
  </cols>
  <sheetData>
    <row r="1" spans="1:76" x14ac:dyDescent="0.25">
      <c r="A1" t="s">
        <v>2502</v>
      </c>
      <c r="B1" t="s">
        <v>2501</v>
      </c>
      <c r="C1" t="s">
        <v>2500</v>
      </c>
      <c r="D1" t="s">
        <v>2499</v>
      </c>
      <c r="E1" t="s">
        <v>2498</v>
      </c>
      <c r="F1" t="s">
        <v>107</v>
      </c>
      <c r="G1" t="s">
        <v>128</v>
      </c>
      <c r="H1" t="s">
        <v>2497</v>
      </c>
      <c r="I1" t="s">
        <v>2496</v>
      </c>
      <c r="J1" t="s">
        <v>2495</v>
      </c>
      <c r="K1" t="s">
        <v>2494</v>
      </c>
      <c r="L1" t="s">
        <v>2493</v>
      </c>
      <c r="M1" t="s">
        <v>2492</v>
      </c>
      <c r="N1" t="s">
        <v>2491</v>
      </c>
      <c r="O1" s="13" t="s">
        <v>58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s="13" t="s">
        <v>59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s="13" t="s">
        <v>60</v>
      </c>
      <c r="AK1" t="s">
        <v>127</v>
      </c>
      <c r="AM1" t="s">
        <v>2509</v>
      </c>
      <c r="AN1" t="s">
        <v>2502</v>
      </c>
      <c r="AO1" t="s">
        <v>2501</v>
      </c>
      <c r="AP1" t="s">
        <v>2500</v>
      </c>
      <c r="AQ1" t="s">
        <v>2499</v>
      </c>
      <c r="AR1" t="s">
        <v>2498</v>
      </c>
      <c r="AS1" t="s">
        <v>107</v>
      </c>
      <c r="AT1" t="s">
        <v>128</v>
      </c>
      <c r="AU1" t="s">
        <v>2497</v>
      </c>
      <c r="AV1" t="s">
        <v>2496</v>
      </c>
      <c r="AW1" t="s">
        <v>2495</v>
      </c>
      <c r="AX1" t="s">
        <v>2494</v>
      </c>
      <c r="AY1" t="s">
        <v>2493</v>
      </c>
      <c r="AZ1" t="s">
        <v>2492</v>
      </c>
      <c r="BA1" t="s">
        <v>2491</v>
      </c>
      <c r="BB1" s="13" t="s">
        <v>58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114</v>
      </c>
      <c r="BJ1" t="s">
        <v>115</v>
      </c>
      <c r="BK1" t="s">
        <v>116</v>
      </c>
      <c r="BL1" t="s">
        <v>117</v>
      </c>
      <c r="BM1" s="13" t="s">
        <v>59</v>
      </c>
      <c r="BN1" t="s">
        <v>118</v>
      </c>
      <c r="BO1" t="s">
        <v>119</v>
      </c>
      <c r="BP1" t="s">
        <v>120</v>
      </c>
      <c r="BQ1" t="s">
        <v>121</v>
      </c>
      <c r="BR1" t="s">
        <v>122</v>
      </c>
      <c r="BS1" t="s">
        <v>123</v>
      </c>
      <c r="BT1" t="s">
        <v>124</v>
      </c>
      <c r="BU1" t="s">
        <v>125</v>
      </c>
      <c r="BV1" t="s">
        <v>126</v>
      </c>
      <c r="BW1" s="13" t="s">
        <v>60</v>
      </c>
      <c r="BX1" t="s">
        <v>127</v>
      </c>
    </row>
    <row r="2" spans="1:76" s="448" customFormat="1" x14ac:dyDescent="0.25">
      <c r="A2" s="448">
        <v>0</v>
      </c>
      <c r="B2" s="448" t="s">
        <v>9</v>
      </c>
      <c r="C2" s="448" t="s">
        <v>9</v>
      </c>
      <c r="D2" s="448" t="s">
        <v>9</v>
      </c>
      <c r="E2" s="448" t="s">
        <v>9</v>
      </c>
      <c r="F2" s="448" t="s">
        <v>27</v>
      </c>
      <c r="G2" s="448" t="s">
        <v>28</v>
      </c>
      <c r="H2" s="448">
        <f t="shared" ref="H2:AK2" si="0">SUM(H98:H107)</f>
        <v>680.37100000000009</v>
      </c>
      <c r="I2" s="448">
        <f t="shared" si="0"/>
        <v>698.52500000000009</v>
      </c>
      <c r="J2" s="448">
        <f t="shared" si="0"/>
        <v>716.64800000000014</v>
      </c>
      <c r="K2" s="448">
        <f t="shared" si="0"/>
        <v>726.71499999999992</v>
      </c>
      <c r="L2" s="448">
        <f t="shared" si="0"/>
        <v>748.59</v>
      </c>
      <c r="M2" s="448">
        <f t="shared" si="0"/>
        <v>775.34899999999993</v>
      </c>
      <c r="N2" s="448">
        <f t="shared" si="0"/>
        <v>808.22699999999998</v>
      </c>
      <c r="O2" s="448">
        <f t="shared" si="0"/>
        <v>851.10800000000017</v>
      </c>
      <c r="P2" s="448">
        <f t="shared" si="0"/>
        <v>881.78599999999994</v>
      </c>
      <c r="Q2" s="448">
        <f t="shared" si="0"/>
        <v>915.90699999999993</v>
      </c>
      <c r="R2" s="448">
        <f t="shared" si="0"/>
        <v>956.14300000000003</v>
      </c>
      <c r="S2" s="448">
        <f t="shared" si="0"/>
        <v>992.24099999999999</v>
      </c>
      <c r="T2" s="448">
        <f t="shared" si="0"/>
        <v>1039.2849999999999</v>
      </c>
      <c r="U2" s="448">
        <f t="shared" si="0"/>
        <v>1080.221</v>
      </c>
      <c r="V2" s="448">
        <f t="shared" si="0"/>
        <v>1122.6089999999999</v>
      </c>
      <c r="W2" s="448">
        <f t="shared" si="0"/>
        <v>1151.9630000000002</v>
      </c>
      <c r="X2" s="448">
        <f t="shared" si="0"/>
        <v>1175.704</v>
      </c>
      <c r="Y2" s="448">
        <f t="shared" si="0"/>
        <v>1208.952</v>
      </c>
      <c r="Z2" s="448">
        <f t="shared" si="0"/>
        <v>1242.3589999999999</v>
      </c>
      <c r="AA2" s="448">
        <f t="shared" si="0"/>
        <v>1257.6489999999999</v>
      </c>
      <c r="AB2" s="448">
        <f t="shared" si="0"/>
        <v>1268.0070000000001</v>
      </c>
      <c r="AC2" s="448">
        <f t="shared" si="0"/>
        <v>1280.6469999999999</v>
      </c>
      <c r="AD2" s="448">
        <f t="shared" si="0"/>
        <v>1321.4450000000002</v>
      </c>
      <c r="AE2" s="448">
        <f t="shared" si="0"/>
        <v>1327.6329999999998</v>
      </c>
      <c r="AF2" s="448">
        <f t="shared" si="0"/>
        <v>1346.1590000000001</v>
      </c>
      <c r="AG2" s="448">
        <f t="shared" si="0"/>
        <v>1430.357</v>
      </c>
      <c r="AH2" s="448">
        <f t="shared" si="0"/>
        <v>1491.3820000000001</v>
      </c>
      <c r="AI2" s="448">
        <f t="shared" si="0"/>
        <v>1550.3330000000001</v>
      </c>
      <c r="AJ2" s="448">
        <f t="shared" si="0"/>
        <v>1607.393</v>
      </c>
      <c r="AK2" s="448">
        <f t="shared" si="0"/>
        <v>1671.7950000000001</v>
      </c>
      <c r="AN2" s="448">
        <v>0</v>
      </c>
      <c r="AO2" s="448" t="s">
        <v>9</v>
      </c>
      <c r="AP2" s="448" t="s">
        <v>9</v>
      </c>
      <c r="AQ2" s="448" t="s">
        <v>9</v>
      </c>
      <c r="AR2" s="448" t="s">
        <v>9</v>
      </c>
      <c r="AS2" s="448" t="s">
        <v>27</v>
      </c>
      <c r="AT2" s="448" t="s">
        <v>28</v>
      </c>
      <c r="AU2" s="451">
        <f t="array" ref="AU2:BX2">H2:AK2/$H2*100</f>
        <v>100</v>
      </c>
      <c r="AV2" s="451">
        <v>102.66825011648058</v>
      </c>
      <c r="AW2" s="451">
        <v>105.33194389531594</v>
      </c>
      <c r="AX2" s="451">
        <v>106.81157780093504</v>
      </c>
      <c r="AY2" s="451">
        <v>110.02673541347295</v>
      </c>
      <c r="AZ2" s="451">
        <v>113.95973667307982</v>
      </c>
      <c r="BA2" s="451">
        <v>118.79210019239501</v>
      </c>
      <c r="BB2" s="451">
        <v>125.09469098477155</v>
      </c>
      <c r="BC2" s="451">
        <v>129.60370150991147</v>
      </c>
      <c r="BD2" s="451">
        <v>134.61875947093569</v>
      </c>
      <c r="BE2" s="451">
        <v>140.53259177713335</v>
      </c>
      <c r="BF2" s="451">
        <v>145.83822649701409</v>
      </c>
      <c r="BG2" s="451">
        <v>152.75268934155037</v>
      </c>
      <c r="BH2" s="451">
        <v>158.76940669134925</v>
      </c>
      <c r="BI2" s="451">
        <v>164.99953701730377</v>
      </c>
      <c r="BJ2" s="451">
        <v>169.31394783140374</v>
      </c>
      <c r="BK2" s="451">
        <v>172.80336757445568</v>
      </c>
      <c r="BL2" s="451">
        <v>177.69011318824579</v>
      </c>
      <c r="BM2" s="451">
        <v>182.60022840479675</v>
      </c>
      <c r="BN2" s="451">
        <v>184.84753171431464</v>
      </c>
      <c r="BO2" s="451">
        <v>186.36993640234519</v>
      </c>
      <c r="BP2" s="451">
        <v>188.22774633251561</v>
      </c>
      <c r="BQ2" s="451">
        <v>194.2241806308617</v>
      </c>
      <c r="BR2" s="451">
        <v>195.13368441629635</v>
      </c>
      <c r="BS2" s="451">
        <v>197.8566105845193</v>
      </c>
      <c r="BT2" s="451">
        <v>210.23191758614047</v>
      </c>
      <c r="BU2" s="451">
        <v>219.20128870866037</v>
      </c>
      <c r="BV2" s="451">
        <v>227.86582614485332</v>
      </c>
      <c r="BW2" s="451">
        <v>236.25242698468921</v>
      </c>
      <c r="BX2" s="451">
        <v>245.71814495326811</v>
      </c>
    </row>
    <row r="3" spans="1:76" s="449" customFormat="1" x14ac:dyDescent="0.25">
      <c r="C3" s="449" t="s">
        <v>2490</v>
      </c>
      <c r="E3" s="449" t="s">
        <v>2489</v>
      </c>
      <c r="H3" s="450">
        <f t="shared" ref="H3:AK3" si="1">H5/H2</f>
        <v>0.10276011176255308</v>
      </c>
      <c r="I3" s="450">
        <f t="shared" si="1"/>
        <v>0.10203070756236354</v>
      </c>
      <c r="J3" s="450">
        <f t="shared" si="1"/>
        <v>0.10213661379087081</v>
      </c>
      <c r="K3" s="450">
        <f t="shared" si="1"/>
        <v>0.10344633040462907</v>
      </c>
      <c r="L3" s="450">
        <f t="shared" si="1"/>
        <v>0.10523651130792555</v>
      </c>
      <c r="M3" s="450">
        <f t="shared" si="1"/>
        <v>0.10576140550900305</v>
      </c>
      <c r="N3" s="450">
        <f t="shared" si="1"/>
        <v>0.10583907738791207</v>
      </c>
      <c r="O3" s="450">
        <f t="shared" si="1"/>
        <v>0.10640365265042744</v>
      </c>
      <c r="P3" s="450">
        <f t="shared" si="1"/>
        <v>0.1053974547112338</v>
      </c>
      <c r="Q3" s="450">
        <f t="shared" si="1"/>
        <v>0.10183457490771444</v>
      </c>
      <c r="R3" s="450">
        <f t="shared" si="1"/>
        <v>0.10067740913231597</v>
      </c>
      <c r="S3" s="450">
        <f t="shared" si="1"/>
        <v>0.10064087252995996</v>
      </c>
      <c r="T3" s="450">
        <f t="shared" si="1"/>
        <v>9.7681579162597384E-2</v>
      </c>
      <c r="U3" s="450">
        <f t="shared" si="1"/>
        <v>9.7896634114685785E-2</v>
      </c>
      <c r="V3" s="450">
        <f t="shared" si="1"/>
        <v>9.7156712622115102E-2</v>
      </c>
      <c r="W3" s="450">
        <f t="shared" si="1"/>
        <v>9.5819917827221865E-2</v>
      </c>
      <c r="X3" s="450">
        <f t="shared" si="1"/>
        <v>9.3582228179882015E-2</v>
      </c>
      <c r="Y3" s="450">
        <f t="shared" si="1"/>
        <v>9.1848973325657265E-2</v>
      </c>
      <c r="Z3" s="450">
        <f t="shared" si="1"/>
        <v>9.0653345772035293E-2</v>
      </c>
      <c r="AA3" s="450">
        <f t="shared" si="1"/>
        <v>9.0875912118564092E-2</v>
      </c>
      <c r="AB3" s="450">
        <f t="shared" si="1"/>
        <v>9.1325994257129492E-2</v>
      </c>
      <c r="AC3" s="450">
        <f t="shared" si="1"/>
        <v>9.0054480274423795E-2</v>
      </c>
      <c r="AD3" s="450">
        <f t="shared" si="1"/>
        <v>8.9814559062238675E-2</v>
      </c>
      <c r="AE3" s="450">
        <f t="shared" si="1"/>
        <v>9.0772826526607897E-2</v>
      </c>
      <c r="AF3" s="450">
        <f t="shared" si="1"/>
        <v>9.0947651800418819E-2</v>
      </c>
      <c r="AG3" s="450">
        <f t="shared" si="1"/>
        <v>8.3966450333727877E-2</v>
      </c>
      <c r="AH3" s="450">
        <f t="shared" si="1"/>
        <v>8.5204193157755695E-2</v>
      </c>
      <c r="AI3" s="450">
        <f t="shared" si="1"/>
        <v>8.644400912578136E-2</v>
      </c>
      <c r="AJ3" s="450">
        <f t="shared" si="1"/>
        <v>8.8064959844916579E-2</v>
      </c>
      <c r="AK3" s="450">
        <f t="shared" si="1"/>
        <v>8.8910422629568803E-2</v>
      </c>
      <c r="AP3" s="449" t="s">
        <v>2490</v>
      </c>
      <c r="AR3" s="449" t="s">
        <v>2489</v>
      </c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  <c r="BJ3" s="452"/>
      <c r="BK3" s="452"/>
      <c r="BL3" s="452"/>
      <c r="BM3" s="452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</row>
    <row r="4" spans="1:76" s="449" customFormat="1" x14ac:dyDescent="0.25">
      <c r="E4" s="449" t="s">
        <v>2488</v>
      </c>
      <c r="H4" s="450"/>
      <c r="I4" s="450">
        <f t="shared" ref="I4:AK4" si="2">I3-H3</f>
        <v>-7.2940420018953456E-4</v>
      </c>
      <c r="J4" s="450">
        <f t="shared" si="2"/>
        <v>1.0590622850727149E-4</v>
      </c>
      <c r="K4" s="450">
        <f t="shared" si="2"/>
        <v>1.309716613758255E-3</v>
      </c>
      <c r="L4" s="450">
        <f t="shared" si="2"/>
        <v>1.7901809032964816E-3</v>
      </c>
      <c r="M4" s="450">
        <f t="shared" si="2"/>
        <v>5.2489420107749984E-4</v>
      </c>
      <c r="N4" s="450">
        <f t="shared" si="2"/>
        <v>7.767187890901639E-5</v>
      </c>
      <c r="O4" s="450">
        <f t="shared" si="2"/>
        <v>5.6457526251536827E-4</v>
      </c>
      <c r="P4" s="450">
        <f t="shared" si="2"/>
        <v>-1.0061979391936399E-3</v>
      </c>
      <c r="Q4" s="450">
        <f t="shared" si="2"/>
        <v>-3.5628798035193532E-3</v>
      </c>
      <c r="R4" s="450">
        <f t="shared" si="2"/>
        <v>-1.1571657753984693E-3</v>
      </c>
      <c r="S4" s="450">
        <f t="shared" si="2"/>
        <v>-3.6536602356015968E-5</v>
      </c>
      <c r="T4" s="450">
        <f t="shared" si="2"/>
        <v>-2.9592933673625726E-3</v>
      </c>
      <c r="U4" s="450">
        <f t="shared" si="2"/>
        <v>2.1505495208840042E-4</v>
      </c>
      <c r="V4" s="450">
        <f t="shared" si="2"/>
        <v>-7.3992149257068318E-4</v>
      </c>
      <c r="W4" s="450">
        <f t="shared" si="2"/>
        <v>-1.3367947948932368E-3</v>
      </c>
      <c r="X4" s="450">
        <f t="shared" si="2"/>
        <v>-2.2376896473398494E-3</v>
      </c>
      <c r="Y4" s="450">
        <f t="shared" si="2"/>
        <v>-1.73325485422475E-3</v>
      </c>
      <c r="Z4" s="450">
        <f t="shared" si="2"/>
        <v>-1.1956275536219724E-3</v>
      </c>
      <c r="AA4" s="450">
        <f t="shared" si="2"/>
        <v>2.2256634652879914E-4</v>
      </c>
      <c r="AB4" s="450">
        <f t="shared" si="2"/>
        <v>4.5008213856539969E-4</v>
      </c>
      <c r="AC4" s="450">
        <f t="shared" si="2"/>
        <v>-1.2715139827056965E-3</v>
      </c>
      <c r="AD4" s="450">
        <f t="shared" si="2"/>
        <v>-2.3992121218512075E-4</v>
      </c>
      <c r="AE4" s="450">
        <f t="shared" si="2"/>
        <v>9.5826746436922239E-4</v>
      </c>
      <c r="AF4" s="450">
        <f t="shared" si="2"/>
        <v>1.7482527381092183E-4</v>
      </c>
      <c r="AG4" s="450">
        <f t="shared" si="2"/>
        <v>-6.9812014666909422E-3</v>
      </c>
      <c r="AH4" s="450">
        <f t="shared" si="2"/>
        <v>1.2377428240278182E-3</v>
      </c>
      <c r="AI4" s="450">
        <f t="shared" si="2"/>
        <v>1.2398159680256648E-3</v>
      </c>
      <c r="AJ4" s="450">
        <f t="shared" si="2"/>
        <v>1.6209507191352196E-3</v>
      </c>
      <c r="AK4" s="450">
        <f t="shared" si="2"/>
        <v>8.4546278465222335E-4</v>
      </c>
      <c r="AR4" s="449" t="s">
        <v>2488</v>
      </c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2"/>
      <c r="BK4" s="452"/>
      <c r="BL4" s="452"/>
      <c r="BM4" s="452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</row>
    <row r="5" spans="1:76" s="444" customFormat="1" x14ac:dyDescent="0.25">
      <c r="A5" s="444">
        <v>1</v>
      </c>
      <c r="B5" s="445" t="s">
        <v>2433</v>
      </c>
      <c r="C5" s="445" t="s">
        <v>2432</v>
      </c>
      <c r="D5" s="445" t="s">
        <v>2435</v>
      </c>
      <c r="E5" s="445" t="s">
        <v>2434</v>
      </c>
      <c r="F5" s="445" t="s">
        <v>27</v>
      </c>
      <c r="G5" s="445" t="s">
        <v>28</v>
      </c>
      <c r="H5" s="445">
        <v>69.915000000000006</v>
      </c>
      <c r="I5" s="445">
        <v>71.271000000000001</v>
      </c>
      <c r="J5" s="445">
        <v>73.195999999999998</v>
      </c>
      <c r="K5" s="445">
        <v>75.176000000000002</v>
      </c>
      <c r="L5" s="445">
        <v>78.778999999999996</v>
      </c>
      <c r="M5" s="445">
        <v>82.001999999999995</v>
      </c>
      <c r="N5" s="445">
        <v>85.542000000000002</v>
      </c>
      <c r="O5" s="445">
        <v>90.561000000000007</v>
      </c>
      <c r="P5" s="445">
        <v>92.938000000000002</v>
      </c>
      <c r="Q5" s="445">
        <v>93.271000000000001</v>
      </c>
      <c r="R5" s="445">
        <v>96.262</v>
      </c>
      <c r="S5" s="445">
        <v>99.86</v>
      </c>
      <c r="T5" s="445">
        <v>101.51900000000001</v>
      </c>
      <c r="U5" s="445">
        <v>105.75</v>
      </c>
      <c r="V5" s="445">
        <v>109.069</v>
      </c>
      <c r="W5" s="445">
        <v>110.381</v>
      </c>
      <c r="X5" s="445">
        <v>110.02500000000001</v>
      </c>
      <c r="Y5" s="445">
        <v>111.041</v>
      </c>
      <c r="Z5" s="445">
        <v>112.624</v>
      </c>
      <c r="AA5" s="445">
        <v>114.29</v>
      </c>
      <c r="AB5" s="445">
        <v>115.80200000000001</v>
      </c>
      <c r="AC5" s="445">
        <v>115.328</v>
      </c>
      <c r="AD5" s="445">
        <v>118.685</v>
      </c>
      <c r="AE5" s="445">
        <v>120.51300000000001</v>
      </c>
      <c r="AF5" s="445">
        <v>122.43</v>
      </c>
      <c r="AG5" s="445">
        <v>120.102</v>
      </c>
      <c r="AH5" s="445">
        <v>127.072</v>
      </c>
      <c r="AI5" s="445">
        <v>134.017</v>
      </c>
      <c r="AJ5" s="445">
        <v>141.55500000000001</v>
      </c>
      <c r="AK5" s="445">
        <v>148.63999999999999</v>
      </c>
      <c r="AN5" s="444">
        <v>1</v>
      </c>
      <c r="AO5" s="445" t="s">
        <v>2433</v>
      </c>
      <c r="AP5" s="445" t="s">
        <v>2432</v>
      </c>
      <c r="AQ5" s="445" t="s">
        <v>2435</v>
      </c>
      <c r="AR5" s="445" t="s">
        <v>2434</v>
      </c>
      <c r="AS5" s="445" t="s">
        <v>27</v>
      </c>
      <c r="AT5" s="445" t="s">
        <v>28</v>
      </c>
      <c r="AU5" s="451">
        <f t="array" ref="AU5:BX5">H5:AK5/$H5*100</f>
        <v>100</v>
      </c>
      <c r="AV5" s="451">
        <v>101.93949796181076</v>
      </c>
      <c r="AW5" s="451">
        <v>104.69284130730172</v>
      </c>
      <c r="AX5" s="451">
        <v>107.52485160552099</v>
      </c>
      <c r="AY5" s="451">
        <v>112.67825216334117</v>
      </c>
      <c r="AZ5" s="451">
        <v>117.28813559322033</v>
      </c>
      <c r="BA5" s="451">
        <v>122.35142673246085</v>
      </c>
      <c r="BB5" s="451">
        <v>129.53014374597726</v>
      </c>
      <c r="BC5" s="451">
        <v>132.9299864120718</v>
      </c>
      <c r="BD5" s="451">
        <v>133.40627905313593</v>
      </c>
      <c r="BE5" s="451">
        <v>137.68433097332473</v>
      </c>
      <c r="BF5" s="451">
        <v>142.83057998998783</v>
      </c>
      <c r="BG5" s="451">
        <v>145.20346134592003</v>
      </c>
      <c r="BH5" s="451">
        <v>151.25509547307442</v>
      </c>
      <c r="BI5" s="451">
        <v>156.00228849317025</v>
      </c>
      <c r="BJ5" s="451">
        <v>157.87885289279839</v>
      </c>
      <c r="BK5" s="451">
        <v>157.36966316241151</v>
      </c>
      <c r="BL5" s="451">
        <v>158.82285632553814</v>
      </c>
      <c r="BM5" s="451">
        <v>161.08703425588212</v>
      </c>
      <c r="BN5" s="451">
        <v>163.46992776943429</v>
      </c>
      <c r="BO5" s="451">
        <v>165.63255381534719</v>
      </c>
      <c r="BP5" s="451">
        <v>164.95458771365227</v>
      </c>
      <c r="BQ5" s="451">
        <v>169.75613244654221</v>
      </c>
      <c r="BR5" s="451">
        <v>172.37073589358508</v>
      </c>
      <c r="BS5" s="451">
        <v>175.11263677322461</v>
      </c>
      <c r="BT5" s="451">
        <v>171.78287921046984</v>
      </c>
      <c r="BU5" s="451">
        <v>181.75212758349423</v>
      </c>
      <c r="BV5" s="451">
        <v>191.685618250733</v>
      </c>
      <c r="BW5" s="451">
        <v>202.46728169920618</v>
      </c>
      <c r="BX5" s="451">
        <v>212.60101551884429</v>
      </c>
    </row>
    <row r="6" spans="1:76" s="444" customFormat="1" x14ac:dyDescent="0.25">
      <c r="A6" s="444">
        <v>1</v>
      </c>
      <c r="B6" s="444" t="s">
        <v>2487</v>
      </c>
      <c r="C6" s="444" t="s">
        <v>2486</v>
      </c>
      <c r="D6" s="444" t="s">
        <v>2435</v>
      </c>
      <c r="E6" s="444" t="s">
        <v>2434</v>
      </c>
      <c r="F6" s="444" t="s">
        <v>27</v>
      </c>
      <c r="G6" s="444" t="s">
        <v>28</v>
      </c>
      <c r="H6" s="444">
        <v>51.180999999999997</v>
      </c>
      <c r="I6" s="444">
        <v>53.19</v>
      </c>
      <c r="J6" s="444">
        <v>54.110999999999997</v>
      </c>
      <c r="K6" s="444">
        <v>55.487000000000002</v>
      </c>
      <c r="L6" s="444">
        <v>57.826000000000001</v>
      </c>
      <c r="M6" s="444">
        <v>60.161000000000001</v>
      </c>
      <c r="N6" s="444">
        <v>62.210999999999999</v>
      </c>
      <c r="O6" s="445">
        <v>64.59</v>
      </c>
      <c r="P6" s="444">
        <v>65.927999999999997</v>
      </c>
      <c r="Q6" s="444">
        <v>66.143000000000001</v>
      </c>
      <c r="R6" s="444">
        <v>67.58</v>
      </c>
      <c r="S6" s="444">
        <v>68.492000000000004</v>
      </c>
      <c r="T6" s="444">
        <v>68.906999999999996</v>
      </c>
      <c r="U6" s="444">
        <v>70.569999999999993</v>
      </c>
      <c r="V6" s="444">
        <v>73.102999999999994</v>
      </c>
      <c r="W6" s="444">
        <v>73.793000000000006</v>
      </c>
      <c r="X6" s="444">
        <v>74.481999999999999</v>
      </c>
      <c r="Y6" s="444">
        <v>75.069999999999993</v>
      </c>
      <c r="Z6" s="445">
        <v>76.341999999999999</v>
      </c>
      <c r="AA6" s="444">
        <v>78.105999999999995</v>
      </c>
      <c r="AB6" s="444">
        <v>79.558000000000007</v>
      </c>
      <c r="AC6" s="444">
        <v>80.417000000000002</v>
      </c>
      <c r="AD6" s="444">
        <v>83.057000000000002</v>
      </c>
      <c r="AE6" s="444">
        <v>84.066999999999993</v>
      </c>
      <c r="AF6" s="444">
        <v>85.293000000000006</v>
      </c>
      <c r="AG6" s="444">
        <v>86.71</v>
      </c>
      <c r="AH6" s="444">
        <v>89.322000000000003</v>
      </c>
      <c r="AI6" s="444">
        <v>93.150999999999996</v>
      </c>
      <c r="AJ6" s="445">
        <v>97.72</v>
      </c>
      <c r="AK6" s="444">
        <v>103.785</v>
      </c>
      <c r="AN6" s="444">
        <v>1</v>
      </c>
      <c r="AO6" s="444" t="s">
        <v>2487</v>
      </c>
      <c r="AP6" s="444" t="s">
        <v>2486</v>
      </c>
      <c r="AQ6" s="444" t="s">
        <v>2435</v>
      </c>
      <c r="AR6" s="444" t="s">
        <v>2434</v>
      </c>
      <c r="AS6" s="444" t="s">
        <v>27</v>
      </c>
      <c r="AT6" s="444" t="s">
        <v>28</v>
      </c>
      <c r="AU6" s="451">
        <f t="array" ref="AU6:BX6">H6:AK6/$H6*100</f>
        <v>100</v>
      </c>
      <c r="AV6" s="451">
        <v>103.92528477364647</v>
      </c>
      <c r="AW6" s="451">
        <v>105.7247806803306</v>
      </c>
      <c r="AX6" s="451">
        <v>108.41327836501829</v>
      </c>
      <c r="AY6" s="451">
        <v>112.98333365897501</v>
      </c>
      <c r="AZ6" s="451">
        <v>117.54557355268558</v>
      </c>
      <c r="BA6" s="451">
        <v>121.55096617885543</v>
      </c>
      <c r="BB6" s="451">
        <v>126.19917547527405</v>
      </c>
      <c r="BC6" s="451">
        <v>128.81342685762294</v>
      </c>
      <c r="BD6" s="451">
        <v>129.2335046208554</v>
      </c>
      <c r="BE6" s="451">
        <v>132.04118715929741</v>
      </c>
      <c r="BF6" s="451">
        <v>133.82309841542761</v>
      </c>
      <c r="BG6" s="451">
        <v>134.63394619096931</v>
      </c>
      <c r="BH6" s="451">
        <v>137.88319884332077</v>
      </c>
      <c r="BI6" s="451">
        <v>142.83230104921748</v>
      </c>
      <c r="BJ6" s="451">
        <v>144.18045759168444</v>
      </c>
      <c r="BK6" s="451">
        <v>145.52666028408981</v>
      </c>
      <c r="BL6" s="451">
        <v>146.67552412027899</v>
      </c>
      <c r="BM6" s="451">
        <v>149.16082139856587</v>
      </c>
      <c r="BN6" s="451">
        <v>152.60741290713352</v>
      </c>
      <c r="BO6" s="451">
        <v>155.44440319649874</v>
      </c>
      <c r="BP6" s="451">
        <v>157.12276039936697</v>
      </c>
      <c r="BQ6" s="451">
        <v>162.28092456184913</v>
      </c>
      <c r="BR6" s="451">
        <v>164.25431312401088</v>
      </c>
      <c r="BS6" s="451">
        <v>166.64973329946662</v>
      </c>
      <c r="BT6" s="451">
        <v>169.41833883667766</v>
      </c>
      <c r="BU6" s="451">
        <v>174.52179519743655</v>
      </c>
      <c r="BV6" s="451">
        <v>182.00308708309726</v>
      </c>
      <c r="BW6" s="451">
        <v>190.9302280143022</v>
      </c>
      <c r="BX6" s="451">
        <v>202.78032863758034</v>
      </c>
    </row>
    <row r="7" spans="1:76" s="444" customFormat="1" x14ac:dyDescent="0.25">
      <c r="A7" s="444">
        <v>1</v>
      </c>
      <c r="B7" s="444" t="s">
        <v>2485</v>
      </c>
      <c r="C7" s="444" t="s">
        <v>2484</v>
      </c>
      <c r="D7" s="444" t="s">
        <v>2435</v>
      </c>
      <c r="E7" s="444" t="s">
        <v>2434</v>
      </c>
      <c r="F7" s="444" t="s">
        <v>27</v>
      </c>
      <c r="G7" s="444" t="s">
        <v>28</v>
      </c>
      <c r="H7" s="444">
        <v>6.44</v>
      </c>
      <c r="I7" s="444">
        <v>5.9969999999999999</v>
      </c>
      <c r="J7" s="444">
        <v>6.468</v>
      </c>
      <c r="K7" s="444">
        <v>6.2169999999999996</v>
      </c>
      <c r="L7" s="444">
        <v>6.452</v>
      </c>
      <c r="M7" s="444">
        <v>7.12</v>
      </c>
      <c r="N7" s="444">
        <v>6.8529999999999998</v>
      </c>
      <c r="O7" s="445">
        <v>7.9870000000000001</v>
      </c>
      <c r="P7" s="444">
        <v>8.1460000000000008</v>
      </c>
      <c r="Q7" s="444">
        <v>8.1470000000000002</v>
      </c>
      <c r="R7" s="444">
        <v>8.48</v>
      </c>
      <c r="S7" s="444">
        <v>8.8480000000000008</v>
      </c>
      <c r="T7" s="444">
        <v>8.8339999999999996</v>
      </c>
      <c r="U7" s="444">
        <v>9.2289999999999992</v>
      </c>
      <c r="V7" s="444">
        <v>9.9390000000000001</v>
      </c>
      <c r="W7" s="444">
        <v>10.348000000000001</v>
      </c>
      <c r="X7" s="444">
        <v>10.250999999999999</v>
      </c>
      <c r="Y7" s="444">
        <v>10.366</v>
      </c>
      <c r="Z7" s="445">
        <v>10.404999999999999</v>
      </c>
      <c r="AA7" s="444">
        <v>10.27</v>
      </c>
      <c r="AB7" s="444">
        <v>10.403</v>
      </c>
      <c r="AC7" s="444">
        <v>10.342000000000001</v>
      </c>
      <c r="AD7" s="444">
        <v>10.503</v>
      </c>
      <c r="AE7" s="444">
        <v>10.493</v>
      </c>
      <c r="AF7" s="444">
        <v>10.733000000000001</v>
      </c>
      <c r="AG7" s="444">
        <v>9.218</v>
      </c>
      <c r="AH7" s="444">
        <v>10.595000000000001</v>
      </c>
      <c r="AI7" s="444">
        <v>11.874000000000001</v>
      </c>
      <c r="AJ7" s="445">
        <v>13.9</v>
      </c>
      <c r="AK7" s="444">
        <v>13.82</v>
      </c>
      <c r="AN7" s="444">
        <v>1</v>
      </c>
      <c r="AO7" s="444" t="s">
        <v>2485</v>
      </c>
      <c r="AP7" s="444" t="s">
        <v>2484</v>
      </c>
      <c r="AQ7" s="444" t="s">
        <v>2435</v>
      </c>
      <c r="AR7" s="444" t="s">
        <v>2434</v>
      </c>
      <c r="AS7" s="444" t="s">
        <v>27</v>
      </c>
      <c r="AT7" s="444" t="s">
        <v>28</v>
      </c>
      <c r="AU7" s="451">
        <f t="array" ref="AU7:BX7">H7:AK7/$H7*100</f>
        <v>100</v>
      </c>
      <c r="AV7" s="451">
        <v>93.121118012422357</v>
      </c>
      <c r="AW7" s="451">
        <v>100.43478260869566</v>
      </c>
      <c r="AX7" s="451">
        <v>96.537267080745323</v>
      </c>
      <c r="AY7" s="451">
        <v>100.1863354037267</v>
      </c>
      <c r="AZ7" s="451">
        <v>110.5590062111801</v>
      </c>
      <c r="BA7" s="451">
        <v>106.41304347826086</v>
      </c>
      <c r="BB7" s="451">
        <v>124.02173913043477</v>
      </c>
      <c r="BC7" s="451">
        <v>126.49068322981367</v>
      </c>
      <c r="BD7" s="451">
        <v>126.50621118012421</v>
      </c>
      <c r="BE7" s="451">
        <v>131.67701863354037</v>
      </c>
      <c r="BF7" s="451">
        <v>137.39130434782609</v>
      </c>
      <c r="BG7" s="451">
        <v>137.17391304347825</v>
      </c>
      <c r="BH7" s="451">
        <v>143.30745341614906</v>
      </c>
      <c r="BI7" s="451">
        <v>154.33229813664596</v>
      </c>
      <c r="BJ7" s="451">
        <v>160.68322981366461</v>
      </c>
      <c r="BK7" s="451">
        <v>159.17701863354034</v>
      </c>
      <c r="BL7" s="451">
        <v>160.96273291925465</v>
      </c>
      <c r="BM7" s="451">
        <v>161.56832298136644</v>
      </c>
      <c r="BN7" s="451">
        <v>159.47204968944098</v>
      </c>
      <c r="BO7" s="451">
        <v>161.53726708074535</v>
      </c>
      <c r="BP7" s="451">
        <v>160.59006211180125</v>
      </c>
      <c r="BQ7" s="451">
        <v>163.09006211180125</v>
      </c>
      <c r="BR7" s="451">
        <v>162.93478260869566</v>
      </c>
      <c r="BS7" s="451">
        <v>166.66149068322983</v>
      </c>
      <c r="BT7" s="451">
        <v>143.1366459627329</v>
      </c>
      <c r="BU7" s="451">
        <v>164.51863354037266</v>
      </c>
      <c r="BV7" s="451">
        <v>184.37888198757764</v>
      </c>
      <c r="BW7" s="451">
        <v>215.8385093167702</v>
      </c>
      <c r="BX7" s="451">
        <v>214.59627329192546</v>
      </c>
    </row>
    <row r="8" spans="1:76" s="444" customFormat="1" x14ac:dyDescent="0.25">
      <c r="A8" s="444">
        <v>1</v>
      </c>
      <c r="B8" s="444" t="s">
        <v>2483</v>
      </c>
      <c r="C8" s="444" t="s">
        <v>2482</v>
      </c>
      <c r="D8" s="444" t="s">
        <v>2435</v>
      </c>
      <c r="E8" s="444" t="s">
        <v>2434</v>
      </c>
      <c r="F8" s="444" t="s">
        <v>27</v>
      </c>
      <c r="G8" s="444" t="s">
        <v>28</v>
      </c>
      <c r="H8" s="444">
        <v>0.42799999999999999</v>
      </c>
      <c r="I8" s="444">
        <v>0.46400000000000002</v>
      </c>
      <c r="J8" s="444">
        <v>0.50800000000000001</v>
      </c>
      <c r="K8" s="444">
        <v>0.60299999999999998</v>
      </c>
      <c r="L8" s="444">
        <v>0.499</v>
      </c>
      <c r="M8" s="444">
        <v>0.48799999999999999</v>
      </c>
      <c r="N8" s="444">
        <v>0.48099999999999998</v>
      </c>
      <c r="O8" s="445">
        <v>0.48399999999999999</v>
      </c>
      <c r="P8" s="444">
        <v>0.56100000000000005</v>
      </c>
      <c r="Q8" s="444">
        <v>0.58499999999999996</v>
      </c>
      <c r="R8" s="444">
        <v>0.63200000000000001</v>
      </c>
      <c r="S8" s="444">
        <v>0.73299999999999998</v>
      </c>
      <c r="T8" s="444">
        <v>0.82499999999999996</v>
      </c>
      <c r="U8" s="444">
        <v>0.90900000000000003</v>
      </c>
      <c r="V8" s="444">
        <v>0.89200000000000002</v>
      </c>
      <c r="W8" s="444">
        <v>0.90800000000000003</v>
      </c>
      <c r="X8" s="444">
        <v>0.88800000000000001</v>
      </c>
      <c r="Y8" s="444">
        <v>0.91500000000000004</v>
      </c>
      <c r="Z8" s="445">
        <v>0.93500000000000005</v>
      </c>
      <c r="AA8" s="444">
        <v>0.97899999999999998</v>
      </c>
      <c r="AB8" s="444">
        <v>1.0089999999999999</v>
      </c>
      <c r="AC8" s="444">
        <v>1.0069999999999999</v>
      </c>
      <c r="AD8" s="444">
        <v>1.0609999999999999</v>
      </c>
      <c r="AE8" s="444">
        <v>1.101</v>
      </c>
      <c r="AF8" s="444">
        <v>1.1439999999999999</v>
      </c>
      <c r="AG8" s="444">
        <v>1.1830000000000001</v>
      </c>
      <c r="AH8" s="444">
        <v>1.2549999999999999</v>
      </c>
      <c r="AI8" s="444">
        <v>1.3009999999999999</v>
      </c>
      <c r="AJ8" s="445">
        <v>1.3779999999999999</v>
      </c>
      <c r="AK8" s="444">
        <v>1.3979999999999999</v>
      </c>
      <c r="AN8" s="444">
        <v>1</v>
      </c>
      <c r="AO8" s="444" t="s">
        <v>2483</v>
      </c>
      <c r="AP8" s="444" t="s">
        <v>2482</v>
      </c>
      <c r="AQ8" s="444" t="s">
        <v>2435</v>
      </c>
      <c r="AR8" s="444" t="s">
        <v>2434</v>
      </c>
      <c r="AS8" s="444" t="s">
        <v>27</v>
      </c>
      <c r="AT8" s="444" t="s">
        <v>28</v>
      </c>
      <c r="AU8" s="451">
        <f t="array" ref="AU8:BX8">H8:AK8/$H8*100</f>
        <v>100</v>
      </c>
      <c r="AV8" s="451">
        <v>108.41121495327104</v>
      </c>
      <c r="AW8" s="451">
        <v>118.69158878504673</v>
      </c>
      <c r="AX8" s="451">
        <v>140.88785046728972</v>
      </c>
      <c r="AY8" s="451">
        <v>116.58878504672899</v>
      </c>
      <c r="AZ8" s="451">
        <v>114.01869158878503</v>
      </c>
      <c r="BA8" s="451">
        <v>112.38317757009347</v>
      </c>
      <c r="BB8" s="451">
        <v>113.08411214953271</v>
      </c>
      <c r="BC8" s="451">
        <v>131.07476635514018</v>
      </c>
      <c r="BD8" s="451">
        <v>136.6822429906542</v>
      </c>
      <c r="BE8" s="451">
        <v>147.66355140186914</v>
      </c>
      <c r="BF8" s="451">
        <v>171.26168224299064</v>
      </c>
      <c r="BG8" s="451">
        <v>192.75700934579439</v>
      </c>
      <c r="BH8" s="451">
        <v>212.38317757009347</v>
      </c>
      <c r="BI8" s="451">
        <v>208.41121495327104</v>
      </c>
      <c r="BJ8" s="451">
        <v>212.1495327102804</v>
      </c>
      <c r="BK8" s="451">
        <v>207.47663551401868</v>
      </c>
      <c r="BL8" s="451">
        <v>213.78504672897196</v>
      </c>
      <c r="BM8" s="451">
        <v>218.45794392523365</v>
      </c>
      <c r="BN8" s="451">
        <v>228.73831775700936</v>
      </c>
      <c r="BO8" s="451">
        <v>235.74766355140184</v>
      </c>
      <c r="BP8" s="451">
        <v>235.28037383177571</v>
      </c>
      <c r="BQ8" s="451">
        <v>247.89719626168224</v>
      </c>
      <c r="BR8" s="451">
        <v>257.24299065420564</v>
      </c>
      <c r="BS8" s="451">
        <v>267.28971962616816</v>
      </c>
      <c r="BT8" s="451">
        <v>276.40186915887853</v>
      </c>
      <c r="BU8" s="451">
        <v>293.22429906542055</v>
      </c>
      <c r="BV8" s="451">
        <v>303.9719626168224</v>
      </c>
      <c r="BW8" s="451">
        <v>321.96261682242988</v>
      </c>
      <c r="BX8" s="451">
        <v>326.63551401869159</v>
      </c>
    </row>
    <row r="9" spans="1:76" s="444" customFormat="1" x14ac:dyDescent="0.25">
      <c r="A9" s="444">
        <v>1</v>
      </c>
      <c r="B9" s="444" t="s">
        <v>2481</v>
      </c>
      <c r="C9" s="444" t="s">
        <v>2480</v>
      </c>
      <c r="D9" s="444" t="s">
        <v>2435</v>
      </c>
      <c r="E9" s="444" t="s">
        <v>2434</v>
      </c>
      <c r="F9" s="444" t="s">
        <v>27</v>
      </c>
      <c r="G9" s="444" t="s">
        <v>28</v>
      </c>
      <c r="H9" s="444">
        <v>0.84299999999999997</v>
      </c>
      <c r="I9" s="444">
        <v>0.91500000000000004</v>
      </c>
      <c r="J9" s="444">
        <v>1.0009999999999999</v>
      </c>
      <c r="K9" s="444">
        <v>1.1599999999999999</v>
      </c>
      <c r="L9" s="444">
        <v>1.131</v>
      </c>
      <c r="M9" s="444">
        <v>1.2709999999999999</v>
      </c>
      <c r="N9" s="444">
        <v>2.02</v>
      </c>
      <c r="O9" s="445">
        <v>1.573</v>
      </c>
      <c r="P9" s="444">
        <v>1.665</v>
      </c>
      <c r="Q9" s="444">
        <v>1.7749999999999999</v>
      </c>
      <c r="R9" s="444">
        <v>2.089</v>
      </c>
      <c r="S9" s="444">
        <v>2.3029999999999999</v>
      </c>
      <c r="T9" s="444">
        <v>2.855</v>
      </c>
      <c r="U9" s="444">
        <v>3.07</v>
      </c>
      <c r="V9" s="444">
        <v>2.9710000000000001</v>
      </c>
      <c r="W9" s="444">
        <v>2.7629999999999999</v>
      </c>
      <c r="X9" s="444">
        <v>2.8170000000000002</v>
      </c>
      <c r="Y9" s="444">
        <v>2.762</v>
      </c>
      <c r="Z9" s="445">
        <v>2.798</v>
      </c>
      <c r="AA9" s="444">
        <v>2.5129999999999999</v>
      </c>
      <c r="AB9" s="444">
        <v>2.2509999999999999</v>
      </c>
      <c r="AC9" s="444">
        <v>2.157</v>
      </c>
      <c r="AD9" s="444">
        <v>2.08</v>
      </c>
      <c r="AE9" s="444">
        <v>2.1269999999999998</v>
      </c>
      <c r="AF9" s="444">
        <v>1.927</v>
      </c>
      <c r="AG9" s="444">
        <v>1.175</v>
      </c>
      <c r="AH9" s="444">
        <v>1.0509999999999999</v>
      </c>
      <c r="AI9" s="444">
        <v>1.139</v>
      </c>
      <c r="AJ9" s="445">
        <v>1.2709999999999999</v>
      </c>
      <c r="AK9" s="444">
        <v>1.244</v>
      </c>
      <c r="AN9" s="444">
        <v>1</v>
      </c>
      <c r="AO9" s="444" t="s">
        <v>2481</v>
      </c>
      <c r="AP9" s="444" t="s">
        <v>2480</v>
      </c>
      <c r="AQ9" s="444" t="s">
        <v>2435</v>
      </c>
      <c r="AR9" s="444" t="s">
        <v>2434</v>
      </c>
      <c r="AS9" s="444" t="s">
        <v>27</v>
      </c>
      <c r="AT9" s="444" t="s">
        <v>28</v>
      </c>
      <c r="AU9" s="451">
        <f t="array" ref="AU9:BX9">H9:AK9/$H9*100</f>
        <v>100</v>
      </c>
      <c r="AV9" s="451">
        <v>108.54092526690393</v>
      </c>
      <c r="AW9" s="451">
        <v>118.74258600237246</v>
      </c>
      <c r="AX9" s="451">
        <v>137.6037959667853</v>
      </c>
      <c r="AY9" s="451">
        <v>134.16370106761565</v>
      </c>
      <c r="AZ9" s="451">
        <v>150.77105575326215</v>
      </c>
      <c r="BA9" s="451">
        <v>239.62040332147097</v>
      </c>
      <c r="BB9" s="451">
        <v>186.59549228944249</v>
      </c>
      <c r="BC9" s="451">
        <v>197.50889679715306</v>
      </c>
      <c r="BD9" s="451">
        <v>210.55753262158956</v>
      </c>
      <c r="BE9" s="451">
        <v>247.80545670225385</v>
      </c>
      <c r="BF9" s="451">
        <v>273.19098457888498</v>
      </c>
      <c r="BG9" s="451">
        <v>338.67141162514832</v>
      </c>
      <c r="BH9" s="451">
        <v>364.17556346381969</v>
      </c>
      <c r="BI9" s="451">
        <v>352.43179122182681</v>
      </c>
      <c r="BJ9" s="451">
        <v>327.75800711743773</v>
      </c>
      <c r="BK9" s="451">
        <v>334.1637010676157</v>
      </c>
      <c r="BL9" s="451">
        <v>327.63938315539741</v>
      </c>
      <c r="BM9" s="451">
        <v>331.90984578884934</v>
      </c>
      <c r="BN9" s="451">
        <v>298.1020166073547</v>
      </c>
      <c r="BO9" s="451">
        <v>267.02253855278764</v>
      </c>
      <c r="BP9" s="451">
        <v>255.87188612099646</v>
      </c>
      <c r="BQ9" s="451">
        <v>246.73784104389088</v>
      </c>
      <c r="BR9" s="451">
        <v>252.31316725978647</v>
      </c>
      <c r="BS9" s="451">
        <v>228.58837485172009</v>
      </c>
      <c r="BT9" s="451">
        <v>139.38315539739028</v>
      </c>
      <c r="BU9" s="451">
        <v>124.67378410438907</v>
      </c>
      <c r="BV9" s="451">
        <v>135.11269276393833</v>
      </c>
      <c r="BW9" s="451">
        <v>150.77105575326215</v>
      </c>
      <c r="BX9" s="451">
        <v>147.56820877817322</v>
      </c>
    </row>
    <row r="10" spans="1:76" s="444" customFormat="1" x14ac:dyDescent="0.25">
      <c r="A10" s="444">
        <v>1</v>
      </c>
      <c r="B10" s="444" t="s">
        <v>2479</v>
      </c>
      <c r="C10" s="444" t="s">
        <v>2478</v>
      </c>
      <c r="D10" s="444" t="s">
        <v>2435</v>
      </c>
      <c r="E10" s="444" t="s">
        <v>2434</v>
      </c>
      <c r="F10" s="444" t="s">
        <v>27</v>
      </c>
      <c r="G10" s="444" t="s">
        <v>28</v>
      </c>
      <c r="H10" s="444">
        <v>0</v>
      </c>
      <c r="I10" s="444">
        <v>0</v>
      </c>
      <c r="J10" s="444">
        <v>7.0000000000000001E-3</v>
      </c>
      <c r="K10" s="444">
        <v>7.0000000000000001E-3</v>
      </c>
      <c r="L10" s="444">
        <v>5.0000000000000001E-3</v>
      </c>
      <c r="M10" s="444">
        <v>8.0000000000000002E-3</v>
      </c>
      <c r="N10" s="444">
        <v>1.0999999999999999E-2</v>
      </c>
      <c r="O10" s="445">
        <v>0.01</v>
      </c>
      <c r="P10" s="444">
        <v>1.2E-2</v>
      </c>
      <c r="Q10" s="444">
        <v>1.2999999999999999E-2</v>
      </c>
      <c r="R10" s="444">
        <v>1.4E-2</v>
      </c>
      <c r="S10" s="444">
        <v>1.4E-2</v>
      </c>
      <c r="T10" s="444">
        <v>1.4E-2</v>
      </c>
      <c r="U10" s="444">
        <v>1.7999999999999999E-2</v>
      </c>
      <c r="V10" s="444">
        <v>1.2E-2</v>
      </c>
      <c r="W10" s="444">
        <v>1.2E-2</v>
      </c>
      <c r="X10" s="444">
        <v>1.2999999999999999E-2</v>
      </c>
      <c r="Y10" s="444">
        <v>1.7000000000000001E-2</v>
      </c>
      <c r="Z10" s="445">
        <v>5.0000000000000001E-3</v>
      </c>
      <c r="AA10" s="444">
        <v>5.0000000000000001E-3</v>
      </c>
      <c r="AB10" s="444">
        <v>5.0000000000000001E-3</v>
      </c>
      <c r="AC10" s="444">
        <v>5.0000000000000001E-3</v>
      </c>
      <c r="AD10" s="444">
        <v>4.0000000000000001E-3</v>
      </c>
      <c r="AE10" s="444">
        <v>6.0000000000000001E-3</v>
      </c>
      <c r="AF10" s="444">
        <v>6.0000000000000001E-3</v>
      </c>
      <c r="AG10" s="444">
        <v>7.0000000000000001E-3</v>
      </c>
      <c r="AH10" s="444">
        <v>6.0000000000000001E-3</v>
      </c>
      <c r="AI10" s="444">
        <v>6.0000000000000001E-3</v>
      </c>
      <c r="AJ10" s="445">
        <v>5.0000000000000001E-3</v>
      </c>
      <c r="AK10" s="444">
        <v>4.0000000000000001E-3</v>
      </c>
      <c r="AN10" s="444">
        <v>1</v>
      </c>
      <c r="AO10" s="444" t="s">
        <v>2479</v>
      </c>
      <c r="AP10" s="444" t="s">
        <v>2478</v>
      </c>
      <c r="AQ10" s="444" t="s">
        <v>2435</v>
      </c>
      <c r="AR10" s="444" t="s">
        <v>2434</v>
      </c>
      <c r="AS10" s="444" t="s">
        <v>27</v>
      </c>
      <c r="AT10" s="444" t="s">
        <v>28</v>
      </c>
      <c r="AU10" s="451" t="e">
        <f t="array" ref="AU10:BX10">H10:AK10/$H10*100</f>
        <v>#DIV/0!</v>
      </c>
      <c r="AV10" s="451" t="e">
        <v>#DIV/0!</v>
      </c>
      <c r="AW10" s="451" t="e">
        <v>#DIV/0!</v>
      </c>
      <c r="AX10" s="451" t="e">
        <v>#DIV/0!</v>
      </c>
      <c r="AY10" s="451" t="e">
        <v>#DIV/0!</v>
      </c>
      <c r="AZ10" s="451" t="e">
        <v>#DIV/0!</v>
      </c>
      <c r="BA10" s="451" t="e">
        <v>#DIV/0!</v>
      </c>
      <c r="BB10" s="451" t="e">
        <v>#DIV/0!</v>
      </c>
      <c r="BC10" s="451" t="e">
        <v>#DIV/0!</v>
      </c>
      <c r="BD10" s="451" t="e">
        <v>#DIV/0!</v>
      </c>
      <c r="BE10" s="451" t="e">
        <v>#DIV/0!</v>
      </c>
      <c r="BF10" s="451" t="e">
        <v>#DIV/0!</v>
      </c>
      <c r="BG10" s="451" t="e">
        <v>#DIV/0!</v>
      </c>
      <c r="BH10" s="451" t="e">
        <v>#DIV/0!</v>
      </c>
      <c r="BI10" s="451" t="e">
        <v>#DIV/0!</v>
      </c>
      <c r="BJ10" s="451" t="e">
        <v>#DIV/0!</v>
      </c>
      <c r="BK10" s="451" t="e">
        <v>#DIV/0!</v>
      </c>
      <c r="BL10" s="451" t="e">
        <v>#DIV/0!</v>
      </c>
      <c r="BM10" s="451" t="e">
        <v>#DIV/0!</v>
      </c>
      <c r="BN10" s="451" t="e">
        <v>#DIV/0!</v>
      </c>
      <c r="BO10" s="451" t="e">
        <v>#DIV/0!</v>
      </c>
      <c r="BP10" s="451" t="e">
        <v>#DIV/0!</v>
      </c>
      <c r="BQ10" s="451" t="e">
        <v>#DIV/0!</v>
      </c>
      <c r="BR10" s="451" t="e">
        <v>#DIV/0!</v>
      </c>
      <c r="BS10" s="451" t="e">
        <v>#DIV/0!</v>
      </c>
      <c r="BT10" s="451" t="e">
        <v>#DIV/0!</v>
      </c>
      <c r="BU10" s="451" t="e">
        <v>#DIV/0!</v>
      </c>
      <c r="BV10" s="451" t="e">
        <v>#DIV/0!</v>
      </c>
      <c r="BW10" s="451" t="e">
        <v>#DIV/0!</v>
      </c>
      <c r="BX10" s="451" t="e">
        <v>#DIV/0!</v>
      </c>
    </row>
    <row r="11" spans="1:76" s="444" customFormat="1" x14ac:dyDescent="0.25">
      <c r="A11" s="444">
        <v>1</v>
      </c>
      <c r="B11" s="444" t="s">
        <v>2477</v>
      </c>
      <c r="C11" s="444" t="s">
        <v>2476</v>
      </c>
      <c r="D11" s="444" t="s">
        <v>2435</v>
      </c>
      <c r="E11" s="444" t="s">
        <v>2434</v>
      </c>
      <c r="F11" s="444" t="s">
        <v>27</v>
      </c>
      <c r="G11" s="444" t="s">
        <v>28</v>
      </c>
      <c r="H11" s="444">
        <v>2.5249999999999999</v>
      </c>
      <c r="I11" s="444">
        <v>2.6739999999999999</v>
      </c>
      <c r="J11" s="444">
        <v>2.87</v>
      </c>
      <c r="K11" s="444">
        <v>2.9049999999999998</v>
      </c>
      <c r="L11" s="444">
        <v>2.9430000000000001</v>
      </c>
      <c r="M11" s="444">
        <v>3.113</v>
      </c>
      <c r="N11" s="444">
        <v>3.1760000000000002</v>
      </c>
      <c r="O11" s="445">
        <v>3.359</v>
      </c>
      <c r="P11" s="444">
        <v>3.3889999999999998</v>
      </c>
      <c r="Q11" s="444">
        <v>3.7810000000000001</v>
      </c>
      <c r="R11" s="444">
        <v>3.9780000000000002</v>
      </c>
      <c r="S11" s="444">
        <v>4.3230000000000004</v>
      </c>
      <c r="T11" s="444">
        <v>4.26</v>
      </c>
      <c r="U11" s="444">
        <v>4.1639999999999997</v>
      </c>
      <c r="V11" s="444">
        <v>5.0289999999999999</v>
      </c>
      <c r="W11" s="444">
        <v>5.0670000000000002</v>
      </c>
      <c r="X11" s="444">
        <v>4.774</v>
      </c>
      <c r="Y11" s="444">
        <v>4.9169999999999998</v>
      </c>
      <c r="Z11" s="445">
        <v>5.5679999999999996</v>
      </c>
      <c r="AA11" s="444">
        <v>5.694</v>
      </c>
      <c r="AB11" s="444">
        <v>5.9240000000000004</v>
      </c>
      <c r="AC11" s="444">
        <v>5.0990000000000002</v>
      </c>
      <c r="AD11" s="444">
        <v>5.2329999999999997</v>
      </c>
      <c r="AE11" s="444">
        <v>5.2720000000000002</v>
      </c>
      <c r="AF11" s="444">
        <v>4.7859999999999996</v>
      </c>
      <c r="AG11" s="444">
        <v>5.1589999999999998</v>
      </c>
      <c r="AH11" s="444">
        <v>5.2080000000000002</v>
      </c>
      <c r="AI11" s="444">
        <v>5.2670000000000003</v>
      </c>
      <c r="AJ11" s="445">
        <v>5.5830000000000002</v>
      </c>
      <c r="AK11" s="444">
        <v>5.92</v>
      </c>
      <c r="AN11" s="444">
        <v>1</v>
      </c>
      <c r="AO11" s="444" t="s">
        <v>2477</v>
      </c>
      <c r="AP11" s="444" t="s">
        <v>2476</v>
      </c>
      <c r="AQ11" s="444" t="s">
        <v>2435</v>
      </c>
      <c r="AR11" s="444" t="s">
        <v>2434</v>
      </c>
      <c r="AS11" s="444" t="s">
        <v>27</v>
      </c>
      <c r="AT11" s="444" t="s">
        <v>28</v>
      </c>
      <c r="AU11" s="451">
        <f t="array" ref="AU11:BX11">H11:AK11/$H11*100</f>
        <v>100</v>
      </c>
      <c r="AV11" s="451">
        <v>105.9009900990099</v>
      </c>
      <c r="AW11" s="451">
        <v>113.66336633663367</v>
      </c>
      <c r="AX11" s="451">
        <v>115.04950495049503</v>
      </c>
      <c r="AY11" s="451">
        <v>116.55445544554456</v>
      </c>
      <c r="AZ11" s="451">
        <v>123.28712871287128</v>
      </c>
      <c r="BA11" s="451">
        <v>125.78217821782178</v>
      </c>
      <c r="BB11" s="451">
        <v>133.02970297029702</v>
      </c>
      <c r="BC11" s="451">
        <v>134.21782178217819</v>
      </c>
      <c r="BD11" s="451">
        <v>149.74257425742573</v>
      </c>
      <c r="BE11" s="451">
        <v>157.54455445544556</v>
      </c>
      <c r="BF11" s="451">
        <v>171.20792079207922</v>
      </c>
      <c r="BG11" s="451">
        <v>168.71287128712871</v>
      </c>
      <c r="BH11" s="451">
        <v>164.9108910891089</v>
      </c>
      <c r="BI11" s="451">
        <v>199.16831683168317</v>
      </c>
      <c r="BJ11" s="451">
        <v>200.67326732673268</v>
      </c>
      <c r="BK11" s="451">
        <v>189.06930693069307</v>
      </c>
      <c r="BL11" s="451">
        <v>194.73267326732673</v>
      </c>
      <c r="BM11" s="451">
        <v>220.51485148514848</v>
      </c>
      <c r="BN11" s="451">
        <v>225.50495049504951</v>
      </c>
      <c r="BO11" s="451">
        <v>234.61386138613864</v>
      </c>
      <c r="BP11" s="451">
        <v>201.94059405940595</v>
      </c>
      <c r="BQ11" s="451">
        <v>207.24752475247524</v>
      </c>
      <c r="BR11" s="451">
        <v>208.79207920792081</v>
      </c>
      <c r="BS11" s="451">
        <v>189.54455445544554</v>
      </c>
      <c r="BT11" s="451">
        <v>204.31683168316832</v>
      </c>
      <c r="BU11" s="451">
        <v>206.25742574257427</v>
      </c>
      <c r="BV11" s="451">
        <v>208.59405940594061</v>
      </c>
      <c r="BW11" s="451">
        <v>221.10891089108912</v>
      </c>
      <c r="BX11" s="451">
        <v>234.45544554455444</v>
      </c>
    </row>
    <row r="12" spans="1:76" s="444" customFormat="1" x14ac:dyDescent="0.25">
      <c r="A12" s="444">
        <v>1</v>
      </c>
      <c r="B12" s="444" t="s">
        <v>2475</v>
      </c>
      <c r="C12" s="444" t="s">
        <v>2474</v>
      </c>
      <c r="D12" s="444" t="s">
        <v>2435</v>
      </c>
      <c r="E12" s="444" t="s">
        <v>2434</v>
      </c>
      <c r="F12" s="444" t="s">
        <v>27</v>
      </c>
      <c r="G12" s="444" t="s">
        <v>28</v>
      </c>
      <c r="H12" s="444">
        <v>0.81299999999999994</v>
      </c>
      <c r="I12" s="444">
        <v>0.97399999999999998</v>
      </c>
      <c r="J12" s="444">
        <v>1.0880000000000001</v>
      </c>
      <c r="K12" s="444">
        <v>1.1180000000000001</v>
      </c>
      <c r="L12" s="444">
        <v>1.2669999999999999</v>
      </c>
      <c r="M12" s="444">
        <v>1.2470000000000001</v>
      </c>
      <c r="N12" s="444">
        <v>1.351</v>
      </c>
      <c r="O12" s="445">
        <v>1.2090000000000001</v>
      </c>
      <c r="P12" s="444">
        <v>1.585</v>
      </c>
      <c r="Q12" s="444">
        <v>1.87</v>
      </c>
      <c r="R12" s="444">
        <v>1.873</v>
      </c>
      <c r="S12" s="444">
        <v>2.0739999999999998</v>
      </c>
      <c r="T12" s="444">
        <v>2.2549999999999999</v>
      </c>
      <c r="U12" s="444">
        <v>2.2170000000000001</v>
      </c>
      <c r="V12" s="444">
        <v>2.6509999999999998</v>
      </c>
      <c r="W12" s="444">
        <v>2.7069999999999999</v>
      </c>
      <c r="X12" s="444">
        <v>2.8519999999999999</v>
      </c>
      <c r="Y12" s="444">
        <v>3.1579999999999999</v>
      </c>
      <c r="Z12" s="445">
        <v>3.2080000000000002</v>
      </c>
      <c r="AA12" s="444">
        <v>3.2890000000000001</v>
      </c>
      <c r="AB12" s="444">
        <v>3.27</v>
      </c>
      <c r="AC12" s="444">
        <v>3.3679999999999999</v>
      </c>
      <c r="AD12" s="444">
        <v>3.47</v>
      </c>
      <c r="AE12" s="444">
        <v>3.49</v>
      </c>
      <c r="AF12" s="444">
        <v>3.246</v>
      </c>
      <c r="AG12" s="444">
        <v>2.964</v>
      </c>
      <c r="AH12" s="444">
        <v>4.7080000000000002</v>
      </c>
      <c r="AI12" s="444">
        <v>5.2409999999999997</v>
      </c>
      <c r="AJ12" s="445">
        <v>4.4660000000000002</v>
      </c>
      <c r="AK12" s="444">
        <v>4.6849999999999996</v>
      </c>
      <c r="AN12" s="444">
        <v>1</v>
      </c>
      <c r="AO12" s="444" t="s">
        <v>2475</v>
      </c>
      <c r="AP12" s="444" t="s">
        <v>2474</v>
      </c>
      <c r="AQ12" s="444" t="s">
        <v>2435</v>
      </c>
      <c r="AR12" s="444" t="s">
        <v>2434</v>
      </c>
      <c r="AS12" s="444" t="s">
        <v>27</v>
      </c>
      <c r="AT12" s="444" t="s">
        <v>28</v>
      </c>
      <c r="AU12" s="451">
        <f t="array" ref="AU12:BX12">H12:AK12/$H12*100</f>
        <v>100</v>
      </c>
      <c r="AV12" s="451">
        <v>119.80319803198032</v>
      </c>
      <c r="AW12" s="451">
        <v>133.82533825338254</v>
      </c>
      <c r="AX12" s="451">
        <v>137.51537515375156</v>
      </c>
      <c r="AY12" s="451">
        <v>155.84255842558426</v>
      </c>
      <c r="AZ12" s="451">
        <v>153.38253382533827</v>
      </c>
      <c r="BA12" s="451">
        <v>166.17466174661749</v>
      </c>
      <c r="BB12" s="451">
        <v>148.70848708487088</v>
      </c>
      <c r="BC12" s="451">
        <v>194.95694956949569</v>
      </c>
      <c r="BD12" s="451">
        <v>230.01230012300127</v>
      </c>
      <c r="BE12" s="451">
        <v>230.38130381303813</v>
      </c>
      <c r="BF12" s="451">
        <v>255.10455104551048</v>
      </c>
      <c r="BG12" s="451">
        <v>277.36777367773675</v>
      </c>
      <c r="BH12" s="451">
        <v>272.69372693726939</v>
      </c>
      <c r="BI12" s="451">
        <v>326.0762607626076</v>
      </c>
      <c r="BJ12" s="451">
        <v>332.96432964329642</v>
      </c>
      <c r="BK12" s="451">
        <v>350.79950799507998</v>
      </c>
      <c r="BL12" s="451">
        <v>388.43788437884382</v>
      </c>
      <c r="BM12" s="451">
        <v>394.5879458794588</v>
      </c>
      <c r="BN12" s="451">
        <v>404.55104551045514</v>
      </c>
      <c r="BO12" s="451">
        <v>402.2140221402214</v>
      </c>
      <c r="BP12" s="451">
        <v>414.26814268142681</v>
      </c>
      <c r="BQ12" s="451">
        <v>426.81426814268144</v>
      </c>
      <c r="BR12" s="451">
        <v>429.27429274292751</v>
      </c>
      <c r="BS12" s="451">
        <v>399.26199261992622</v>
      </c>
      <c r="BT12" s="451">
        <v>364.57564575645762</v>
      </c>
      <c r="BU12" s="451">
        <v>579.0897908979091</v>
      </c>
      <c r="BV12" s="451">
        <v>644.64944649446488</v>
      </c>
      <c r="BW12" s="451">
        <v>549.32349323493236</v>
      </c>
      <c r="BX12" s="451">
        <v>576.26076260762613</v>
      </c>
    </row>
    <row r="13" spans="1:76" s="444" customFormat="1" x14ac:dyDescent="0.25">
      <c r="A13" s="444">
        <v>1</v>
      </c>
      <c r="B13" s="444" t="s">
        <v>2473</v>
      </c>
      <c r="C13" s="444" t="s">
        <v>2472</v>
      </c>
      <c r="D13" s="444" t="s">
        <v>2435</v>
      </c>
      <c r="E13" s="444" t="s">
        <v>2434</v>
      </c>
      <c r="F13" s="444" t="s">
        <v>27</v>
      </c>
      <c r="G13" s="444" t="s">
        <v>28</v>
      </c>
      <c r="H13" s="444">
        <v>2.2559999999999998</v>
      </c>
      <c r="I13" s="444">
        <v>2.27</v>
      </c>
      <c r="J13" s="444">
        <v>2.4689999999999999</v>
      </c>
      <c r="K13" s="444">
        <v>2.8039999999999998</v>
      </c>
      <c r="L13" s="444">
        <v>2.8929999999999998</v>
      </c>
      <c r="M13" s="444">
        <v>2.9</v>
      </c>
      <c r="N13" s="444">
        <v>3.1230000000000002</v>
      </c>
      <c r="O13" s="445">
        <v>4.5439999999999996</v>
      </c>
      <c r="P13" s="444">
        <v>4.97</v>
      </c>
      <c r="Q13" s="444">
        <v>3.7069999999999999</v>
      </c>
      <c r="R13" s="444">
        <v>4.2359999999999998</v>
      </c>
      <c r="S13" s="444">
        <v>5.5629999999999997</v>
      </c>
      <c r="T13" s="444">
        <v>5.6360000000000001</v>
      </c>
      <c r="U13" s="444">
        <v>6.3710000000000004</v>
      </c>
      <c r="V13" s="444">
        <v>4.0419999999999998</v>
      </c>
      <c r="W13" s="444">
        <v>4.29</v>
      </c>
      <c r="X13" s="444">
        <v>4.4020000000000001</v>
      </c>
      <c r="Y13" s="444">
        <v>4.4640000000000004</v>
      </c>
      <c r="Z13" s="445">
        <v>4.4480000000000004</v>
      </c>
      <c r="AA13" s="444">
        <v>4.5640000000000001</v>
      </c>
      <c r="AB13" s="444">
        <v>4.633</v>
      </c>
      <c r="AC13" s="444">
        <v>4.7359999999999998</v>
      </c>
      <c r="AD13" s="444">
        <v>4.7249999999999996</v>
      </c>
      <c r="AE13" s="444">
        <v>4.7530000000000001</v>
      </c>
      <c r="AF13" s="444">
        <v>4.8890000000000002</v>
      </c>
      <c r="AG13" s="444">
        <v>4.8220000000000001</v>
      </c>
      <c r="AH13" s="444">
        <v>4.8949999999999996</v>
      </c>
      <c r="AI13" s="444">
        <v>4.8819999999999997</v>
      </c>
      <c r="AJ13" s="445">
        <v>5.2450000000000001</v>
      </c>
      <c r="AK13" s="444">
        <v>5.1669999999999998</v>
      </c>
      <c r="AN13" s="444">
        <v>1</v>
      </c>
      <c r="AO13" s="444" t="s">
        <v>2473</v>
      </c>
      <c r="AP13" s="444" t="s">
        <v>2472</v>
      </c>
      <c r="AQ13" s="444" t="s">
        <v>2435</v>
      </c>
      <c r="AR13" s="444" t="s">
        <v>2434</v>
      </c>
      <c r="AS13" s="444" t="s">
        <v>27</v>
      </c>
      <c r="AT13" s="444" t="s">
        <v>28</v>
      </c>
      <c r="AU13" s="451">
        <f t="array" ref="AU13:BX13">H13:AK13/$H13*100</f>
        <v>100</v>
      </c>
      <c r="AV13" s="451">
        <v>100.62056737588654</v>
      </c>
      <c r="AW13" s="451">
        <v>109.44148936170212</v>
      </c>
      <c r="AX13" s="451">
        <v>124.29078014184398</v>
      </c>
      <c r="AY13" s="451">
        <v>128.23581560283688</v>
      </c>
      <c r="AZ13" s="451">
        <v>128.54609929078015</v>
      </c>
      <c r="BA13" s="451">
        <v>138.43085106382981</v>
      </c>
      <c r="BB13" s="451">
        <v>201.41843971631204</v>
      </c>
      <c r="BC13" s="451">
        <v>220.30141843971634</v>
      </c>
      <c r="BD13" s="451">
        <v>164.31737588652484</v>
      </c>
      <c r="BE13" s="451">
        <v>187.76595744680853</v>
      </c>
      <c r="BF13" s="451">
        <v>246.58687943262413</v>
      </c>
      <c r="BG13" s="451">
        <v>249.82269503546104</v>
      </c>
      <c r="BH13" s="451">
        <v>282.40248226950359</v>
      </c>
      <c r="BI13" s="451">
        <v>179.16666666666669</v>
      </c>
      <c r="BJ13" s="451">
        <v>190.15957446808514</v>
      </c>
      <c r="BK13" s="451">
        <v>195.12411347517732</v>
      </c>
      <c r="BL13" s="451">
        <v>197.87234042553195</v>
      </c>
      <c r="BM13" s="451">
        <v>197.16312056737593</v>
      </c>
      <c r="BN13" s="451">
        <v>202.3049645390071</v>
      </c>
      <c r="BO13" s="451">
        <v>205.36347517730496</v>
      </c>
      <c r="BP13" s="451">
        <v>209.9290780141844</v>
      </c>
      <c r="BQ13" s="451">
        <v>209.44148936170214</v>
      </c>
      <c r="BR13" s="451">
        <v>210.68262411347521</v>
      </c>
      <c r="BS13" s="451">
        <v>216.71099290780145</v>
      </c>
      <c r="BT13" s="451">
        <v>213.74113475177307</v>
      </c>
      <c r="BU13" s="451">
        <v>216.9769503546099</v>
      </c>
      <c r="BV13" s="451">
        <v>216.40070921985816</v>
      </c>
      <c r="BW13" s="451">
        <v>232.49113475177307</v>
      </c>
      <c r="BX13" s="451">
        <v>229.03368794326244</v>
      </c>
    </row>
    <row r="14" spans="1:76" s="444" customFormat="1" x14ac:dyDescent="0.25">
      <c r="A14" s="444">
        <v>1</v>
      </c>
      <c r="B14" s="444" t="s">
        <v>2471</v>
      </c>
      <c r="C14" s="444" t="s">
        <v>2470</v>
      </c>
      <c r="D14" s="444" t="s">
        <v>2435</v>
      </c>
      <c r="E14" s="444" t="s">
        <v>2434</v>
      </c>
      <c r="F14" s="444" t="s">
        <v>27</v>
      </c>
      <c r="G14" s="444" t="s">
        <v>28</v>
      </c>
      <c r="H14" s="444">
        <v>0.71399999999999997</v>
      </c>
      <c r="I14" s="444">
        <v>0.23499999999999999</v>
      </c>
      <c r="J14" s="444">
        <v>0.13400000000000001</v>
      </c>
      <c r="K14" s="444">
        <v>0.109</v>
      </c>
      <c r="L14" s="444">
        <v>8.4000000000000005E-2</v>
      </c>
      <c r="M14" s="444">
        <v>8.2000000000000003E-2</v>
      </c>
      <c r="N14" s="444">
        <v>6.9000000000000006E-2</v>
      </c>
      <c r="O14" s="445">
        <v>0.18099999999999999</v>
      </c>
      <c r="P14" s="444">
        <v>0.189</v>
      </c>
      <c r="Q14" s="444">
        <v>0.23</v>
      </c>
      <c r="R14" s="444">
        <v>0.24399999999999999</v>
      </c>
      <c r="S14" s="444">
        <v>0.34499999999999997</v>
      </c>
      <c r="T14" s="444">
        <v>0.28199999999999997</v>
      </c>
      <c r="U14" s="444">
        <v>0.47499999999999998</v>
      </c>
      <c r="V14" s="444">
        <v>0.29899999999999999</v>
      </c>
      <c r="W14" s="444">
        <v>0.29399999999999998</v>
      </c>
      <c r="X14" s="444">
        <v>0.26900000000000002</v>
      </c>
      <c r="Y14" s="444">
        <v>0.40699999999999997</v>
      </c>
      <c r="Z14" s="445">
        <v>0.379</v>
      </c>
      <c r="AA14" s="444">
        <v>0.4</v>
      </c>
      <c r="AB14" s="444">
        <v>0.437</v>
      </c>
      <c r="AC14" s="444">
        <v>0.437</v>
      </c>
      <c r="AD14" s="444">
        <v>0.47699999999999998</v>
      </c>
      <c r="AE14" s="444">
        <v>0.54200000000000004</v>
      </c>
      <c r="AF14" s="444">
        <v>0.63400000000000001</v>
      </c>
      <c r="AG14" s="444">
        <v>0.57099999999999995</v>
      </c>
      <c r="AH14" s="444">
        <v>0.63900000000000001</v>
      </c>
      <c r="AI14" s="444">
        <v>0.71199999999999997</v>
      </c>
      <c r="AJ14" s="445">
        <v>0.81399999999999995</v>
      </c>
      <c r="AK14" s="444">
        <v>0.95599999999999996</v>
      </c>
      <c r="AN14" s="444">
        <v>1</v>
      </c>
      <c r="AO14" s="444" t="s">
        <v>2471</v>
      </c>
      <c r="AP14" s="444" t="s">
        <v>2470</v>
      </c>
      <c r="AQ14" s="444" t="s">
        <v>2435</v>
      </c>
      <c r="AR14" s="444" t="s">
        <v>2434</v>
      </c>
      <c r="AS14" s="444" t="s">
        <v>27</v>
      </c>
      <c r="AT14" s="444" t="s">
        <v>28</v>
      </c>
      <c r="AU14" s="451">
        <f t="array" ref="AU14:BX14">H14:AK14/$H14*100</f>
        <v>100</v>
      </c>
      <c r="AV14" s="451">
        <v>32.913165266106439</v>
      </c>
      <c r="AW14" s="451">
        <v>18.767507002801125</v>
      </c>
      <c r="AX14" s="451">
        <v>15.266106442577032</v>
      </c>
      <c r="AY14" s="451">
        <v>11.764705882352942</v>
      </c>
      <c r="AZ14" s="451">
        <v>11.484593837535014</v>
      </c>
      <c r="BA14" s="451">
        <v>9.6638655462184886</v>
      </c>
      <c r="BB14" s="451">
        <v>25.350140056022408</v>
      </c>
      <c r="BC14" s="451">
        <v>26.47058823529412</v>
      </c>
      <c r="BD14" s="451">
        <v>32.212885154061624</v>
      </c>
      <c r="BE14" s="451">
        <v>34.173669467787114</v>
      </c>
      <c r="BF14" s="451">
        <v>48.319327731092436</v>
      </c>
      <c r="BG14" s="451">
        <v>39.495798319327733</v>
      </c>
      <c r="BH14" s="451">
        <v>66.526610644257701</v>
      </c>
      <c r="BI14" s="451">
        <v>41.876750700280112</v>
      </c>
      <c r="BJ14" s="451">
        <v>41.17647058823529</v>
      </c>
      <c r="BK14" s="451">
        <v>37.675070028011213</v>
      </c>
      <c r="BL14" s="451">
        <v>57.002801120448176</v>
      </c>
      <c r="BM14" s="451">
        <v>53.081232492997202</v>
      </c>
      <c r="BN14" s="451">
        <v>56.022408963585434</v>
      </c>
      <c r="BO14" s="451">
        <v>61.20448179271709</v>
      </c>
      <c r="BP14" s="451">
        <v>61.20448179271709</v>
      </c>
      <c r="BQ14" s="451">
        <v>66.806722689075627</v>
      </c>
      <c r="BR14" s="451">
        <v>75.910364145658278</v>
      </c>
      <c r="BS14" s="451">
        <v>88.795518207282925</v>
      </c>
      <c r="BT14" s="451">
        <v>79.9719887955182</v>
      </c>
      <c r="BU14" s="451">
        <v>89.495798319327733</v>
      </c>
      <c r="BV14" s="451">
        <v>99.719887955182074</v>
      </c>
      <c r="BW14" s="451">
        <v>114.00560224089635</v>
      </c>
      <c r="BX14" s="451">
        <v>133.89355742296917</v>
      </c>
    </row>
    <row r="15" spans="1:76" s="444" customFormat="1" ht="15.75" thickBot="1" x14ac:dyDescent="0.3">
      <c r="A15" s="444">
        <v>1</v>
      </c>
      <c r="B15" s="444" t="s">
        <v>2455</v>
      </c>
      <c r="C15" s="444" t="s">
        <v>2454</v>
      </c>
      <c r="D15" s="444" t="s">
        <v>2435</v>
      </c>
      <c r="E15" s="444" t="s">
        <v>2434</v>
      </c>
      <c r="F15" s="444" t="s">
        <v>27</v>
      </c>
      <c r="G15" s="444" t="s">
        <v>28</v>
      </c>
      <c r="H15" s="444">
        <v>4.7149999999999999</v>
      </c>
      <c r="I15" s="444">
        <v>4.5529999999999999</v>
      </c>
      <c r="J15" s="444">
        <v>4.5410000000000004</v>
      </c>
      <c r="K15" s="444">
        <v>4.7670000000000003</v>
      </c>
      <c r="L15" s="444">
        <v>5.6790000000000003</v>
      </c>
      <c r="M15" s="444">
        <v>5.6139999999999999</v>
      </c>
      <c r="N15" s="444">
        <v>6.2469999999999999</v>
      </c>
      <c r="O15" s="445">
        <v>6.6230000000000002</v>
      </c>
      <c r="P15" s="444">
        <v>6.4930000000000003</v>
      </c>
      <c r="Q15" s="444">
        <v>7.0190000000000001</v>
      </c>
      <c r="R15" s="444">
        <v>7.1369999999999996</v>
      </c>
      <c r="S15" s="444">
        <v>7.1669999999999998</v>
      </c>
      <c r="T15" s="444">
        <v>7.6520000000000001</v>
      </c>
      <c r="U15" s="444">
        <v>8.7270000000000003</v>
      </c>
      <c r="V15" s="444">
        <v>10.131</v>
      </c>
      <c r="W15" s="444">
        <v>10.199999999999999</v>
      </c>
      <c r="X15" s="444">
        <v>9.2789999999999999</v>
      </c>
      <c r="Y15" s="444">
        <v>8.9640000000000004</v>
      </c>
      <c r="Z15" s="445">
        <v>8.5370000000000008</v>
      </c>
      <c r="AA15" s="444">
        <v>8.4700000000000006</v>
      </c>
      <c r="AB15" s="444">
        <v>8.3130000000000006</v>
      </c>
      <c r="AC15" s="444">
        <v>7.7590000000000003</v>
      </c>
      <c r="AD15" s="444">
        <v>8.0749999999999993</v>
      </c>
      <c r="AE15" s="444">
        <v>8.6609999999999996</v>
      </c>
      <c r="AF15" s="444">
        <v>9.7729999999999997</v>
      </c>
      <c r="AG15" s="444">
        <v>8.2929999999999993</v>
      </c>
      <c r="AH15" s="444">
        <v>9.3940000000000001</v>
      </c>
      <c r="AI15" s="444">
        <v>10.445</v>
      </c>
      <c r="AJ15" s="445">
        <v>11.173</v>
      </c>
      <c r="AK15" s="444">
        <v>11.661</v>
      </c>
      <c r="AN15" s="444">
        <v>1</v>
      </c>
      <c r="AO15" s="444" t="s">
        <v>2455</v>
      </c>
      <c r="AP15" s="444" t="s">
        <v>2454</v>
      </c>
      <c r="AQ15" s="444" t="s">
        <v>2435</v>
      </c>
      <c r="AR15" s="444" t="s">
        <v>2434</v>
      </c>
      <c r="AS15" s="444" t="s">
        <v>27</v>
      </c>
      <c r="AT15" s="444" t="s">
        <v>28</v>
      </c>
      <c r="AU15" s="451">
        <f t="array" ref="AU15:BX15">H15:AK15/$H15*100</f>
        <v>100</v>
      </c>
      <c r="AV15" s="451">
        <v>96.56415694591729</v>
      </c>
      <c r="AW15" s="451">
        <v>96.309650053022281</v>
      </c>
      <c r="AX15" s="451">
        <v>101.10286320254509</v>
      </c>
      <c r="AY15" s="451">
        <v>120.44538706256628</v>
      </c>
      <c r="AZ15" s="451">
        <v>119.06680805938494</v>
      </c>
      <c r="BA15" s="451">
        <v>132.49204665959704</v>
      </c>
      <c r="BB15" s="451">
        <v>140.46659597030754</v>
      </c>
      <c r="BC15" s="451">
        <v>137.70943796394485</v>
      </c>
      <c r="BD15" s="451">
        <v>148.86532343584307</v>
      </c>
      <c r="BE15" s="451">
        <v>151.3679745493107</v>
      </c>
      <c r="BF15" s="451">
        <v>152.00424178154825</v>
      </c>
      <c r="BG15" s="451">
        <v>162.29056203605515</v>
      </c>
      <c r="BH15" s="451">
        <v>185.09013785790034</v>
      </c>
      <c r="BI15" s="451">
        <v>214.8674443266172</v>
      </c>
      <c r="BJ15" s="451">
        <v>216.33085896076349</v>
      </c>
      <c r="BK15" s="451">
        <v>196.79745493107106</v>
      </c>
      <c r="BL15" s="451">
        <v>190.1166489925769</v>
      </c>
      <c r="BM15" s="451">
        <v>181.06044538706257</v>
      </c>
      <c r="BN15" s="451">
        <v>179.63944856839876</v>
      </c>
      <c r="BO15" s="451">
        <v>176.3096500530223</v>
      </c>
      <c r="BP15" s="451">
        <v>164.55991516436904</v>
      </c>
      <c r="BQ15" s="451">
        <v>171.26193001060443</v>
      </c>
      <c r="BR15" s="451">
        <v>183.69034994697773</v>
      </c>
      <c r="BS15" s="451">
        <v>207.27465535524919</v>
      </c>
      <c r="BT15" s="451">
        <v>175.88547189819724</v>
      </c>
      <c r="BU15" s="451">
        <v>199.23647932131496</v>
      </c>
      <c r="BV15" s="451">
        <v>221.52704135737008</v>
      </c>
      <c r="BW15" s="451">
        <v>236.96712619300109</v>
      </c>
      <c r="BX15" s="451">
        <v>247.3170731707317</v>
      </c>
    </row>
    <row r="16" spans="1:76" x14ac:dyDescent="0.25">
      <c r="A16">
        <v>2</v>
      </c>
      <c r="B16" s="134" t="s">
        <v>2433</v>
      </c>
      <c r="C16" s="135" t="s">
        <v>2432</v>
      </c>
      <c r="D16" s="135" t="s">
        <v>2469</v>
      </c>
      <c r="E16" s="135" t="s">
        <v>2468</v>
      </c>
      <c r="F16" s="135" t="s">
        <v>27</v>
      </c>
      <c r="G16" s="135" t="s">
        <v>28</v>
      </c>
      <c r="H16" s="135">
        <v>18.146999999999998</v>
      </c>
      <c r="I16" s="135">
        <v>18.617000000000001</v>
      </c>
      <c r="J16" s="135">
        <v>18.943999999999999</v>
      </c>
      <c r="K16" s="135">
        <v>19.439</v>
      </c>
      <c r="L16" s="135">
        <v>20.681999999999999</v>
      </c>
      <c r="M16" s="135">
        <v>21.387</v>
      </c>
      <c r="N16" s="135">
        <v>22.192</v>
      </c>
      <c r="O16" s="384">
        <v>23.385000000000002</v>
      </c>
      <c r="P16" s="135">
        <v>23.917999999999999</v>
      </c>
      <c r="Q16" s="135">
        <v>24.045000000000002</v>
      </c>
      <c r="R16" s="135">
        <v>24.715</v>
      </c>
      <c r="S16" s="135">
        <v>25.346</v>
      </c>
      <c r="T16" s="135">
        <v>25.808</v>
      </c>
      <c r="U16" s="135">
        <v>26.72</v>
      </c>
      <c r="V16" s="135">
        <v>26.84</v>
      </c>
      <c r="W16" s="135">
        <v>27.513999999999999</v>
      </c>
      <c r="X16" s="135">
        <v>28.141999999999999</v>
      </c>
      <c r="Y16" s="135">
        <v>25.263000000000002</v>
      </c>
      <c r="Z16" s="384">
        <v>29.36</v>
      </c>
      <c r="AA16" s="135">
        <v>30.349</v>
      </c>
      <c r="AB16" s="135">
        <v>30.382999999999999</v>
      </c>
      <c r="AC16" s="135">
        <v>30.756</v>
      </c>
      <c r="AD16" s="135">
        <v>32.401000000000003</v>
      </c>
      <c r="AE16" s="135">
        <v>32.994999999999997</v>
      </c>
      <c r="AF16" s="135">
        <v>33.835000000000001</v>
      </c>
      <c r="AG16" s="135">
        <v>33.713999999999999</v>
      </c>
      <c r="AH16" s="135">
        <v>35.093000000000004</v>
      </c>
      <c r="AI16" s="135">
        <v>36.978000000000002</v>
      </c>
      <c r="AJ16" s="384">
        <v>39.317</v>
      </c>
      <c r="AK16" s="387">
        <v>42.176000000000002</v>
      </c>
      <c r="AN16">
        <v>2</v>
      </c>
      <c r="AO16" s="134" t="s">
        <v>2433</v>
      </c>
      <c r="AP16" s="135" t="s">
        <v>2432</v>
      </c>
      <c r="AQ16" s="135" t="s">
        <v>2469</v>
      </c>
      <c r="AR16" s="135" t="s">
        <v>2468</v>
      </c>
      <c r="AS16" s="135" t="s">
        <v>27</v>
      </c>
      <c r="AT16" s="135" t="s">
        <v>28</v>
      </c>
      <c r="AU16" s="451">
        <f t="array" ref="AU16:BX16">H16:AK16/$H16*100</f>
        <v>100</v>
      </c>
      <c r="AV16" s="451">
        <v>102.58995977296523</v>
      </c>
      <c r="AW16" s="451">
        <v>104.39191050862402</v>
      </c>
      <c r="AX16" s="451">
        <v>107.11963409930017</v>
      </c>
      <c r="AY16" s="451">
        <v>113.96925111588692</v>
      </c>
      <c r="AZ16" s="451">
        <v>117.85419077533479</v>
      </c>
      <c r="BA16" s="451">
        <v>122.29018570562629</v>
      </c>
      <c r="BB16" s="451">
        <v>128.86427508679122</v>
      </c>
      <c r="BC16" s="451">
        <v>131.80139968038796</v>
      </c>
      <c r="BD16" s="451">
        <v>132.50123987435941</v>
      </c>
      <c r="BE16" s="451">
        <v>136.19331018901198</v>
      </c>
      <c r="BF16" s="451">
        <v>139.67046894803551</v>
      </c>
      <c r="BG16" s="451">
        <v>142.21634429933323</v>
      </c>
      <c r="BH16" s="451">
        <v>147.24196836942747</v>
      </c>
      <c r="BI16" s="451">
        <v>147.90323469443987</v>
      </c>
      <c r="BJ16" s="451">
        <v>151.61734721992616</v>
      </c>
      <c r="BK16" s="451">
        <v>155.07797432082441</v>
      </c>
      <c r="BL16" s="451">
        <v>139.21309307323526</v>
      </c>
      <c r="BM16" s="451">
        <v>161.78982751970022</v>
      </c>
      <c r="BN16" s="451">
        <v>167.23976414834411</v>
      </c>
      <c r="BO16" s="451">
        <v>167.42712294043093</v>
      </c>
      <c r="BP16" s="451">
        <v>169.48255910067783</v>
      </c>
      <c r="BQ16" s="451">
        <v>178.54741830605613</v>
      </c>
      <c r="BR16" s="451">
        <v>181.82068661486747</v>
      </c>
      <c r="BS16" s="451">
        <v>186.44955088995428</v>
      </c>
      <c r="BT16" s="451">
        <v>185.78277401223343</v>
      </c>
      <c r="BU16" s="451">
        <v>193.38182619716761</v>
      </c>
      <c r="BV16" s="451">
        <v>203.76921805257072</v>
      </c>
      <c r="BW16" s="451">
        <v>216.65840083760401</v>
      </c>
      <c r="BX16" s="451">
        <v>232.41307103102443</v>
      </c>
    </row>
    <row r="17" spans="1:76" x14ac:dyDescent="0.25">
      <c r="A17">
        <v>2</v>
      </c>
      <c r="B17" s="138" t="s">
        <v>2433</v>
      </c>
      <c r="C17" t="s">
        <v>2432</v>
      </c>
      <c r="D17" t="s">
        <v>2467</v>
      </c>
      <c r="E17" t="s">
        <v>2466</v>
      </c>
      <c r="F17" t="s">
        <v>27</v>
      </c>
      <c r="G17" t="s">
        <v>28</v>
      </c>
      <c r="H17">
        <v>32.963999999999999</v>
      </c>
      <c r="I17">
        <v>33.807000000000002</v>
      </c>
      <c r="J17">
        <v>34.433</v>
      </c>
      <c r="K17">
        <v>35.154000000000003</v>
      </c>
      <c r="L17">
        <v>37.290999999999997</v>
      </c>
      <c r="M17">
        <v>38.558999999999997</v>
      </c>
      <c r="N17">
        <v>39.881999999999998</v>
      </c>
      <c r="O17" s="13">
        <v>42.142000000000003</v>
      </c>
      <c r="P17">
        <v>43.052</v>
      </c>
      <c r="Q17">
        <v>43.399000000000001</v>
      </c>
      <c r="R17">
        <v>44.542999999999999</v>
      </c>
      <c r="S17">
        <v>45.905999999999999</v>
      </c>
      <c r="T17">
        <v>46.542000000000002</v>
      </c>
      <c r="U17">
        <v>47.935000000000002</v>
      </c>
      <c r="V17">
        <v>48.5</v>
      </c>
      <c r="W17">
        <v>48.848999999999997</v>
      </c>
      <c r="X17">
        <v>49.283000000000001</v>
      </c>
      <c r="Y17">
        <v>52.941000000000003</v>
      </c>
      <c r="Z17" s="13">
        <v>50.529000000000003</v>
      </c>
      <c r="AA17">
        <v>50.631</v>
      </c>
      <c r="AB17">
        <v>51.783999999999999</v>
      </c>
      <c r="AC17">
        <v>52.112000000000002</v>
      </c>
      <c r="AD17">
        <v>53.198</v>
      </c>
      <c r="AE17">
        <v>53.405999999999999</v>
      </c>
      <c r="AF17">
        <v>53.793999999999997</v>
      </c>
      <c r="AG17">
        <v>53.478000000000002</v>
      </c>
      <c r="AH17">
        <v>55.476999999999997</v>
      </c>
      <c r="AI17">
        <v>58.206000000000003</v>
      </c>
      <c r="AJ17" s="13">
        <v>61.316000000000003</v>
      </c>
      <c r="AK17" s="192">
        <v>63.779000000000003</v>
      </c>
      <c r="AN17">
        <v>2</v>
      </c>
      <c r="AO17" s="138" t="s">
        <v>2433</v>
      </c>
      <c r="AP17" t="s">
        <v>2432</v>
      </c>
      <c r="AQ17" t="s">
        <v>2467</v>
      </c>
      <c r="AR17" t="s">
        <v>2466</v>
      </c>
      <c r="AS17" t="s">
        <v>27</v>
      </c>
      <c r="AT17" t="s">
        <v>28</v>
      </c>
      <c r="AU17" s="451">
        <f t="array" ref="AU17:BX17">H17:AK17/$H17*100</f>
        <v>100</v>
      </c>
      <c r="AV17" s="451">
        <v>102.5573352748453</v>
      </c>
      <c r="AW17" s="451">
        <v>104.45637665331877</v>
      </c>
      <c r="AX17" s="451">
        <v>106.64361121223153</v>
      </c>
      <c r="AY17" s="451">
        <v>113.12644096590219</v>
      </c>
      <c r="AZ17" s="451">
        <v>116.97306152165999</v>
      </c>
      <c r="BA17" s="451">
        <v>120.98653076082999</v>
      </c>
      <c r="BB17" s="451">
        <v>127.8424948428589</v>
      </c>
      <c r="BC17" s="451">
        <v>130.60308215022448</v>
      </c>
      <c r="BD17" s="451">
        <v>131.65574566193422</v>
      </c>
      <c r="BE17" s="451">
        <v>135.12619827690816</v>
      </c>
      <c r="BF17" s="451">
        <v>139.26101201310522</v>
      </c>
      <c r="BG17" s="451">
        <v>141.19038951583548</v>
      </c>
      <c r="BH17" s="451">
        <v>145.41621162480283</v>
      </c>
      <c r="BI17" s="451">
        <v>147.13020264531005</v>
      </c>
      <c r="BJ17" s="451">
        <v>148.18893338187112</v>
      </c>
      <c r="BK17" s="451">
        <v>149.50552117461473</v>
      </c>
      <c r="BL17" s="451">
        <v>160.60247542773936</v>
      </c>
      <c r="BM17" s="451">
        <v>153.28540225700766</v>
      </c>
      <c r="BN17" s="451">
        <v>153.59483072442666</v>
      </c>
      <c r="BO17" s="451">
        <v>157.09258585123166</v>
      </c>
      <c r="BP17" s="451">
        <v>158.08761072685357</v>
      </c>
      <c r="BQ17" s="451">
        <v>161.38211382113823</v>
      </c>
      <c r="BR17" s="451">
        <v>162.01310520567893</v>
      </c>
      <c r="BS17" s="451">
        <v>163.19014682684141</v>
      </c>
      <c r="BT17" s="451">
        <v>162.23152530032766</v>
      </c>
      <c r="BU17" s="451">
        <v>168.29571653925495</v>
      </c>
      <c r="BV17" s="451">
        <v>176.57444484892613</v>
      </c>
      <c r="BW17" s="451">
        <v>186.00897949278001</v>
      </c>
      <c r="BX17" s="451">
        <v>193.48076689722123</v>
      </c>
    </row>
    <row r="18" spans="1:76" x14ac:dyDescent="0.25">
      <c r="A18">
        <v>2</v>
      </c>
      <c r="B18" s="138" t="s">
        <v>2433</v>
      </c>
      <c r="C18" t="s">
        <v>2432</v>
      </c>
      <c r="D18" t="s">
        <v>2465</v>
      </c>
      <c r="E18" t="s">
        <v>2464</v>
      </c>
      <c r="F18" t="s">
        <v>27</v>
      </c>
      <c r="G18" t="s">
        <v>28</v>
      </c>
      <c r="H18">
        <v>0.35599999999999998</v>
      </c>
      <c r="I18">
        <v>0.35299999999999998</v>
      </c>
      <c r="J18">
        <v>0.38500000000000001</v>
      </c>
      <c r="K18">
        <v>0.39500000000000002</v>
      </c>
      <c r="L18">
        <v>0.41499999999999998</v>
      </c>
      <c r="M18">
        <v>0.44700000000000001</v>
      </c>
      <c r="N18">
        <v>0.45700000000000002</v>
      </c>
      <c r="O18" s="13">
        <v>0.49299999999999999</v>
      </c>
      <c r="P18">
        <v>0.52300000000000002</v>
      </c>
      <c r="Q18">
        <v>0.52800000000000002</v>
      </c>
      <c r="R18">
        <v>0.69399999999999995</v>
      </c>
      <c r="S18">
        <v>0.85</v>
      </c>
      <c r="T18">
        <v>0.96899999999999997</v>
      </c>
      <c r="U18">
        <v>1.0620000000000001</v>
      </c>
      <c r="V18">
        <v>1.1459999999999999</v>
      </c>
      <c r="W18">
        <v>1.3680000000000001</v>
      </c>
      <c r="X18">
        <v>1.246</v>
      </c>
      <c r="Y18">
        <v>1.27</v>
      </c>
      <c r="Z18" s="13">
        <v>1.3129999999999999</v>
      </c>
      <c r="AA18">
        <v>1.2190000000000001</v>
      </c>
      <c r="AB18">
        <v>1.1100000000000001</v>
      </c>
      <c r="AC18">
        <v>1.006</v>
      </c>
      <c r="AD18">
        <v>0.98799999999999999</v>
      </c>
      <c r="AE18">
        <v>1.0169999999999999</v>
      </c>
      <c r="AF18">
        <v>1.038</v>
      </c>
      <c r="AG18">
        <v>0.79800000000000004</v>
      </c>
      <c r="AH18">
        <v>0.90500000000000003</v>
      </c>
      <c r="AI18">
        <v>1.0409999999999999</v>
      </c>
      <c r="AJ18" s="13">
        <v>1.0660000000000001</v>
      </c>
      <c r="AK18" s="192">
        <v>1.1559999999999999</v>
      </c>
      <c r="AN18">
        <v>2</v>
      </c>
      <c r="AO18" s="138" t="s">
        <v>2433</v>
      </c>
      <c r="AP18" t="s">
        <v>2432</v>
      </c>
      <c r="AQ18" t="s">
        <v>2465</v>
      </c>
      <c r="AR18" t="s">
        <v>2464</v>
      </c>
      <c r="AS18" t="s">
        <v>27</v>
      </c>
      <c r="AT18" t="s">
        <v>28</v>
      </c>
      <c r="AU18" s="451">
        <f t="array" ref="AU18:BX18">H18:AK18/$H18*100</f>
        <v>100</v>
      </c>
      <c r="AV18" s="451">
        <v>99.157303370786522</v>
      </c>
      <c r="AW18" s="451">
        <v>108.14606741573034</v>
      </c>
      <c r="AX18" s="451">
        <v>110.9550561797753</v>
      </c>
      <c r="AY18" s="451">
        <v>116.57303370786516</v>
      </c>
      <c r="AZ18" s="451">
        <v>125.561797752809</v>
      </c>
      <c r="BA18" s="451">
        <v>128.37078651685394</v>
      </c>
      <c r="BB18" s="451">
        <v>138.48314606741573</v>
      </c>
      <c r="BC18" s="451">
        <v>146.9101123595506</v>
      </c>
      <c r="BD18" s="451">
        <v>148.31460674157304</v>
      </c>
      <c r="BE18" s="451">
        <v>194.9438202247191</v>
      </c>
      <c r="BF18" s="451">
        <v>238.76404494382024</v>
      </c>
      <c r="BG18" s="451">
        <v>272.1910112359551</v>
      </c>
      <c r="BH18" s="451">
        <v>298.31460674157307</v>
      </c>
      <c r="BI18" s="451">
        <v>321.91011235955057</v>
      </c>
      <c r="BJ18" s="451">
        <v>384.26966292134836</v>
      </c>
      <c r="BK18" s="451">
        <v>350</v>
      </c>
      <c r="BL18" s="451">
        <v>356.74157303370788</v>
      </c>
      <c r="BM18" s="451">
        <v>368.82022471910113</v>
      </c>
      <c r="BN18" s="451">
        <v>342.41573033707868</v>
      </c>
      <c r="BO18" s="451">
        <v>311.79775280898878</v>
      </c>
      <c r="BP18" s="451">
        <v>282.58426966292137</v>
      </c>
      <c r="BQ18" s="451">
        <v>277.52808988764042</v>
      </c>
      <c r="BR18" s="451">
        <v>285.67415730337075</v>
      </c>
      <c r="BS18" s="451">
        <v>291.57303370786519</v>
      </c>
      <c r="BT18" s="451">
        <v>224.15730337078651</v>
      </c>
      <c r="BU18" s="451">
        <v>254.21348314606743</v>
      </c>
      <c r="BV18" s="451">
        <v>292.41573033707863</v>
      </c>
      <c r="BW18" s="451">
        <v>299.43820224719104</v>
      </c>
      <c r="BX18" s="451">
        <v>324.71910112359546</v>
      </c>
    </row>
    <row r="19" spans="1:76" x14ac:dyDescent="0.25">
      <c r="A19">
        <v>2</v>
      </c>
      <c r="B19" s="138" t="s">
        <v>2433</v>
      </c>
      <c r="C19" t="s">
        <v>2432</v>
      </c>
      <c r="D19" t="s">
        <v>2463</v>
      </c>
      <c r="E19" t="s">
        <v>2462</v>
      </c>
      <c r="F19" t="s">
        <v>27</v>
      </c>
      <c r="G19" t="s">
        <v>28</v>
      </c>
      <c r="H19">
        <v>6.8029999999999999</v>
      </c>
      <c r="I19">
        <v>6.556</v>
      </c>
      <c r="J19">
        <v>6.8959999999999999</v>
      </c>
      <c r="K19">
        <v>7.1760000000000002</v>
      </c>
      <c r="L19">
        <v>7.0030000000000001</v>
      </c>
      <c r="M19">
        <v>7.5410000000000004</v>
      </c>
      <c r="N19">
        <v>7.7949999999999999</v>
      </c>
      <c r="O19" s="13">
        <v>8.6059999999999999</v>
      </c>
      <c r="P19">
        <v>8.8729999999999993</v>
      </c>
      <c r="Q19">
        <v>8.5429999999999993</v>
      </c>
      <c r="R19">
        <v>8.8279999999999994</v>
      </c>
      <c r="S19">
        <v>9.1150000000000002</v>
      </c>
      <c r="T19">
        <v>8.7959999999999994</v>
      </c>
      <c r="U19">
        <v>9.7330000000000005</v>
      </c>
      <c r="V19">
        <v>10.193</v>
      </c>
      <c r="W19">
        <v>11.051</v>
      </c>
      <c r="X19">
        <v>10.957000000000001</v>
      </c>
      <c r="Y19">
        <v>10.352</v>
      </c>
      <c r="Z19" s="13">
        <v>9.782</v>
      </c>
      <c r="AA19">
        <v>9.9830000000000005</v>
      </c>
      <c r="AB19">
        <v>10.083</v>
      </c>
      <c r="AC19">
        <v>9.8919999999999995</v>
      </c>
      <c r="AD19">
        <v>10.099</v>
      </c>
      <c r="AE19">
        <v>10.615</v>
      </c>
      <c r="AF19">
        <v>11.031000000000001</v>
      </c>
      <c r="AG19">
        <v>10.584</v>
      </c>
      <c r="AH19">
        <v>11.336</v>
      </c>
      <c r="AI19">
        <v>12.43</v>
      </c>
      <c r="AJ19" s="13">
        <v>13.222</v>
      </c>
      <c r="AK19" s="192">
        <v>12.308</v>
      </c>
      <c r="AN19">
        <v>2</v>
      </c>
      <c r="AO19" s="138" t="s">
        <v>2433</v>
      </c>
      <c r="AP19" t="s">
        <v>2432</v>
      </c>
      <c r="AQ19" t="s">
        <v>2463</v>
      </c>
      <c r="AR19" t="s">
        <v>2462</v>
      </c>
      <c r="AS19" t="s">
        <v>27</v>
      </c>
      <c r="AT19" t="s">
        <v>28</v>
      </c>
      <c r="AU19" s="451">
        <f t="array" ref="AU19:BX19">H19:AK19/$H19*100</f>
        <v>100</v>
      </c>
      <c r="AV19" s="451">
        <v>96.369248860796702</v>
      </c>
      <c r="AW19" s="451">
        <v>101.367043951198</v>
      </c>
      <c r="AX19" s="451">
        <v>105.48287520211672</v>
      </c>
      <c r="AY19" s="451">
        <v>102.93987946494194</v>
      </c>
      <c r="AZ19" s="451">
        <v>110.84815522563576</v>
      </c>
      <c r="BA19" s="451">
        <v>114.581802146112</v>
      </c>
      <c r="BB19" s="451">
        <v>126.50301337645156</v>
      </c>
      <c r="BC19" s="451">
        <v>130.42775246214904</v>
      </c>
      <c r="BD19" s="451">
        <v>125.57695134499485</v>
      </c>
      <c r="BE19" s="451">
        <v>129.76627958253709</v>
      </c>
      <c r="BF19" s="451">
        <v>133.9850066147288</v>
      </c>
      <c r="BG19" s="451">
        <v>129.29589886814639</v>
      </c>
      <c r="BH19" s="451">
        <v>143.06923416139938</v>
      </c>
      <c r="BI19" s="451">
        <v>149.83095693076584</v>
      </c>
      <c r="BJ19" s="451">
        <v>162.44303983536676</v>
      </c>
      <c r="BK19" s="451">
        <v>161.06129648684404</v>
      </c>
      <c r="BL19" s="451">
        <v>152.16816110539469</v>
      </c>
      <c r="BM19" s="451">
        <v>143.78950463031015</v>
      </c>
      <c r="BN19" s="451">
        <v>146.74408349257681</v>
      </c>
      <c r="BO19" s="451">
        <v>148.21402322504778</v>
      </c>
      <c r="BP19" s="451">
        <v>145.40643833602823</v>
      </c>
      <c r="BQ19" s="451">
        <v>148.44921358224312</v>
      </c>
      <c r="BR19" s="451">
        <v>156.03410260179334</v>
      </c>
      <c r="BS19" s="451">
        <v>162.14905188887258</v>
      </c>
      <c r="BT19" s="451">
        <v>155.57842128472731</v>
      </c>
      <c r="BU19" s="451">
        <v>166.63236807290903</v>
      </c>
      <c r="BV19" s="451">
        <v>182.7135087461414</v>
      </c>
      <c r="BW19" s="451">
        <v>194.35543142731146</v>
      </c>
      <c r="BX19" s="451">
        <v>180.92018227252683</v>
      </c>
    </row>
    <row r="20" spans="1:76" x14ac:dyDescent="0.25">
      <c r="A20">
        <v>2</v>
      </c>
      <c r="B20" s="138" t="s">
        <v>2433</v>
      </c>
      <c r="C20" t="s">
        <v>2432</v>
      </c>
      <c r="D20" t="s">
        <v>2461</v>
      </c>
      <c r="E20" t="s">
        <v>2460</v>
      </c>
      <c r="F20" t="s">
        <v>27</v>
      </c>
      <c r="G20" t="s">
        <v>28</v>
      </c>
      <c r="H20">
        <v>3.6030000000000002</v>
      </c>
      <c r="I20">
        <v>3.7669999999999999</v>
      </c>
      <c r="J20">
        <v>4.0819999999999999</v>
      </c>
      <c r="K20">
        <v>4.2450000000000001</v>
      </c>
      <c r="L20">
        <v>4.1379999999999999</v>
      </c>
      <c r="M20">
        <v>4.4740000000000002</v>
      </c>
      <c r="N20">
        <v>5.2350000000000003</v>
      </c>
      <c r="O20" s="13">
        <v>5.0599999999999996</v>
      </c>
      <c r="P20">
        <v>5.3890000000000002</v>
      </c>
      <c r="Q20">
        <v>5.4720000000000004</v>
      </c>
      <c r="R20">
        <v>5.98</v>
      </c>
      <c r="S20">
        <v>6.5330000000000004</v>
      </c>
      <c r="T20">
        <v>7.1669999999999998</v>
      </c>
      <c r="U20">
        <v>7.4569999999999999</v>
      </c>
      <c r="V20">
        <v>8.4740000000000002</v>
      </c>
      <c r="W20">
        <v>8.1210000000000004</v>
      </c>
      <c r="X20">
        <v>6.9989999999999997</v>
      </c>
      <c r="Y20">
        <v>7.2320000000000002</v>
      </c>
      <c r="Z20" s="13">
        <v>7.4429999999999996</v>
      </c>
      <c r="AA20">
        <v>7.5060000000000002</v>
      </c>
      <c r="AB20">
        <v>7.74</v>
      </c>
      <c r="AC20">
        <v>6.9450000000000003</v>
      </c>
      <c r="AD20">
        <v>7.1020000000000003</v>
      </c>
      <c r="AE20">
        <v>7.2169999999999996</v>
      </c>
      <c r="AF20">
        <v>6.9420000000000002</v>
      </c>
      <c r="AG20">
        <v>6.4320000000000004</v>
      </c>
      <c r="AH20">
        <v>8.0470000000000006</v>
      </c>
      <c r="AI20">
        <v>8.6370000000000005</v>
      </c>
      <c r="AJ20" s="13">
        <v>8.4019999999999992</v>
      </c>
      <c r="AK20" s="192">
        <v>8.6219999999999999</v>
      </c>
      <c r="AN20">
        <v>2</v>
      </c>
      <c r="AO20" s="138" t="s">
        <v>2433</v>
      </c>
      <c r="AP20" t="s">
        <v>2432</v>
      </c>
      <c r="AQ20" t="s">
        <v>2461</v>
      </c>
      <c r="AR20" t="s">
        <v>2460</v>
      </c>
      <c r="AS20" t="s">
        <v>27</v>
      </c>
      <c r="AT20" t="s">
        <v>28</v>
      </c>
      <c r="AU20" s="451">
        <f t="array" ref="AU20:BX20">H20:AK20/$H20*100</f>
        <v>100</v>
      </c>
      <c r="AV20" s="451">
        <v>104.55176242020539</v>
      </c>
      <c r="AW20" s="451">
        <v>113.29447682486816</v>
      </c>
      <c r="AX20" s="451">
        <v>117.81848459616985</v>
      </c>
      <c r="AY20" s="451">
        <v>114.84873716347488</v>
      </c>
      <c r="AZ20" s="451">
        <v>124.17429919511518</v>
      </c>
      <c r="BA20" s="451">
        <v>145.29558701082433</v>
      </c>
      <c r="BB20" s="451">
        <v>140.43852345267831</v>
      </c>
      <c r="BC20" s="451">
        <v>149.56980294199278</v>
      </c>
      <c r="BD20" s="451">
        <v>151.87343880099917</v>
      </c>
      <c r="BE20" s="451">
        <v>165.97280044407438</v>
      </c>
      <c r="BF20" s="451">
        <v>181.32112128781571</v>
      </c>
      <c r="BG20" s="451">
        <v>198.91756869275602</v>
      </c>
      <c r="BH20" s="451">
        <v>206.96641687482651</v>
      </c>
      <c r="BI20" s="451">
        <v>235.19289480988067</v>
      </c>
      <c r="BJ20" s="451">
        <v>225.39550374687761</v>
      </c>
      <c r="BK20" s="451">
        <v>194.25478767693588</v>
      </c>
      <c r="BL20" s="451">
        <v>200.72162087149596</v>
      </c>
      <c r="BM20" s="451">
        <v>206.57785179017486</v>
      </c>
      <c r="BN20" s="451">
        <v>208.32639467110741</v>
      </c>
      <c r="BO20" s="451">
        <v>214.82098251457117</v>
      </c>
      <c r="BP20" s="451">
        <v>192.75603663613654</v>
      </c>
      <c r="BQ20" s="451">
        <v>197.11351651401608</v>
      </c>
      <c r="BR20" s="451">
        <v>200.30530113794057</v>
      </c>
      <c r="BS20" s="451">
        <v>192.67277268942547</v>
      </c>
      <c r="BT20" s="451">
        <v>178.51790174854287</v>
      </c>
      <c r="BU20" s="451">
        <v>223.34165972800446</v>
      </c>
      <c r="BV20" s="451">
        <v>239.71690258118235</v>
      </c>
      <c r="BW20" s="451">
        <v>233.19456008881482</v>
      </c>
      <c r="BX20" s="451">
        <v>239.30058284762694</v>
      </c>
    </row>
    <row r="21" spans="1:76" x14ac:dyDescent="0.25">
      <c r="A21">
        <v>2</v>
      </c>
      <c r="B21" s="138" t="s">
        <v>2433</v>
      </c>
      <c r="C21" t="s">
        <v>2432</v>
      </c>
      <c r="D21" t="s">
        <v>2459</v>
      </c>
      <c r="E21" t="s">
        <v>2458</v>
      </c>
      <c r="F21" t="s">
        <v>27</v>
      </c>
      <c r="G21" t="s">
        <v>28</v>
      </c>
      <c r="H21">
        <v>6.968</v>
      </c>
      <c r="I21">
        <v>7.048</v>
      </c>
      <c r="J21">
        <v>7.3129999999999997</v>
      </c>
      <c r="K21">
        <v>7.5869999999999997</v>
      </c>
      <c r="L21">
        <v>8.0210000000000008</v>
      </c>
      <c r="M21">
        <v>8.3870000000000005</v>
      </c>
      <c r="N21">
        <v>8.7490000000000006</v>
      </c>
      <c r="O21" s="13">
        <v>9.5109999999999992</v>
      </c>
      <c r="P21">
        <v>9.7959999999999994</v>
      </c>
      <c r="Q21">
        <v>9.9459999999999997</v>
      </c>
      <c r="R21">
        <v>10.130000000000001</v>
      </c>
      <c r="S21">
        <v>10.702999999999999</v>
      </c>
      <c r="T21">
        <v>10.885</v>
      </c>
      <c r="U21">
        <v>11.487</v>
      </c>
      <c r="V21">
        <v>12.583</v>
      </c>
      <c r="W21">
        <v>12.506</v>
      </c>
      <c r="X21">
        <v>12.64</v>
      </c>
      <c r="Y21">
        <v>13.295</v>
      </c>
      <c r="Z21" s="13">
        <v>13.523999999999999</v>
      </c>
      <c r="AA21">
        <v>13.936999999999999</v>
      </c>
      <c r="AB21">
        <v>14.11</v>
      </c>
      <c r="AC21">
        <v>14.009</v>
      </c>
      <c r="AD21">
        <v>14.295999999999999</v>
      </c>
      <c r="AE21">
        <v>14.657999999999999</v>
      </c>
      <c r="AF21">
        <v>15.191000000000001</v>
      </c>
      <c r="AG21">
        <v>14.496</v>
      </c>
      <c r="AH21">
        <v>15.590999999999999</v>
      </c>
      <c r="AI21">
        <v>16.125</v>
      </c>
      <c r="AJ21" s="13">
        <v>17.646999999999998</v>
      </c>
      <c r="AK21" s="192">
        <v>20.023</v>
      </c>
      <c r="AN21">
        <v>2</v>
      </c>
      <c r="AO21" s="138" t="s">
        <v>2433</v>
      </c>
      <c r="AP21" t="s">
        <v>2432</v>
      </c>
      <c r="AQ21" t="s">
        <v>2459</v>
      </c>
      <c r="AR21" t="s">
        <v>2458</v>
      </c>
      <c r="AS21" t="s">
        <v>27</v>
      </c>
      <c r="AT21" t="s">
        <v>28</v>
      </c>
      <c r="AU21" s="451">
        <f t="array" ref="AU21:BX21">H21:AK21/$H21*100</f>
        <v>100</v>
      </c>
      <c r="AV21" s="451">
        <v>101.14810562571756</v>
      </c>
      <c r="AW21" s="451">
        <v>104.951205510907</v>
      </c>
      <c r="AX21" s="451">
        <v>108.88346727898966</v>
      </c>
      <c r="AY21" s="451">
        <v>115.11194029850746</v>
      </c>
      <c r="AZ21" s="451">
        <v>120.36452353616534</v>
      </c>
      <c r="BA21" s="451">
        <v>125.55970149253733</v>
      </c>
      <c r="BB21" s="451">
        <v>136.49540757749713</v>
      </c>
      <c r="BC21" s="451">
        <v>140.58553386911595</v>
      </c>
      <c r="BD21" s="451">
        <v>142.73823191733638</v>
      </c>
      <c r="BE21" s="451">
        <v>145.37887485648682</v>
      </c>
      <c r="BF21" s="451">
        <v>153.60218140068886</v>
      </c>
      <c r="BG21" s="451">
        <v>156.21412169919634</v>
      </c>
      <c r="BH21" s="451">
        <v>164.85361653272102</v>
      </c>
      <c r="BI21" s="451">
        <v>180.58266360505166</v>
      </c>
      <c r="BJ21" s="451">
        <v>179.47761194029852</v>
      </c>
      <c r="BK21" s="451">
        <v>181.40068886337545</v>
      </c>
      <c r="BL21" s="451">
        <v>190.80080367393802</v>
      </c>
      <c r="BM21" s="451">
        <v>194.08725602755453</v>
      </c>
      <c r="BN21" s="451">
        <v>200.01435132032145</v>
      </c>
      <c r="BO21" s="451">
        <v>202.49712973593569</v>
      </c>
      <c r="BP21" s="451">
        <v>201.04764638346731</v>
      </c>
      <c r="BQ21" s="451">
        <v>205.16647531572906</v>
      </c>
      <c r="BR21" s="451">
        <v>210.36165327210102</v>
      </c>
      <c r="BS21" s="451">
        <v>218.01090700344434</v>
      </c>
      <c r="BT21" s="451">
        <v>208.03673938002296</v>
      </c>
      <c r="BU21" s="451">
        <v>223.75143513203213</v>
      </c>
      <c r="BV21" s="451">
        <v>231.41504018369693</v>
      </c>
      <c r="BW21" s="451">
        <v>253.25774971297358</v>
      </c>
      <c r="BX21" s="451">
        <v>287.3564867967853</v>
      </c>
    </row>
    <row r="22" spans="1:76" x14ac:dyDescent="0.25">
      <c r="A22">
        <v>2</v>
      </c>
      <c r="B22" s="138" t="s">
        <v>2433</v>
      </c>
      <c r="C22" t="s">
        <v>2432</v>
      </c>
      <c r="D22" t="s">
        <v>2457</v>
      </c>
      <c r="E22" t="s">
        <v>2456</v>
      </c>
      <c r="F22" t="s">
        <v>27</v>
      </c>
      <c r="G22" t="s">
        <v>28</v>
      </c>
      <c r="H22">
        <v>3.0000000000000001E-3</v>
      </c>
      <c r="I22">
        <v>1E-3</v>
      </c>
      <c r="J22">
        <v>2E-3</v>
      </c>
      <c r="K22">
        <v>3.0000000000000001E-3</v>
      </c>
      <c r="L22">
        <v>1E-3</v>
      </c>
      <c r="M22">
        <v>2E-3</v>
      </c>
      <c r="N22">
        <v>2E-3</v>
      </c>
      <c r="O22" s="13">
        <v>2E-3</v>
      </c>
      <c r="P22">
        <v>2E-3</v>
      </c>
      <c r="Q22">
        <v>2E-3</v>
      </c>
      <c r="R22">
        <v>3.0000000000000001E-3</v>
      </c>
      <c r="S22">
        <v>3.0000000000000001E-3</v>
      </c>
      <c r="T22">
        <v>3.0000000000000001E-3</v>
      </c>
      <c r="U22">
        <v>4.0000000000000001E-3</v>
      </c>
      <c r="V22">
        <v>4.0000000000000001E-3</v>
      </c>
      <c r="W22">
        <v>0.03</v>
      </c>
      <c r="X22">
        <v>2.8000000000000001E-2</v>
      </c>
      <c r="Y22">
        <v>2.5999999999999999E-2</v>
      </c>
      <c r="Z22" s="13">
        <v>2.5999999999999999E-2</v>
      </c>
      <c r="AA22">
        <v>0.03</v>
      </c>
      <c r="AB22">
        <v>3.6999999999999998E-2</v>
      </c>
      <c r="AC22">
        <v>2.9000000000000001E-2</v>
      </c>
      <c r="AD22">
        <v>1.2999999999999999E-2</v>
      </c>
      <c r="AE22">
        <v>1.0999999999999999E-2</v>
      </c>
      <c r="AF22">
        <v>0.01</v>
      </c>
      <c r="AG22">
        <v>6.0000000000000001E-3</v>
      </c>
      <c r="AH22">
        <v>5.0000000000000001E-3</v>
      </c>
      <c r="AI22">
        <v>4.0000000000000001E-3</v>
      </c>
      <c r="AJ22" s="13">
        <v>1.0999999999999999E-2</v>
      </c>
      <c r="AK22" s="192">
        <v>0</v>
      </c>
      <c r="AN22">
        <v>2</v>
      </c>
      <c r="AO22" s="138" t="s">
        <v>2433</v>
      </c>
      <c r="AP22" t="s">
        <v>2432</v>
      </c>
      <c r="AQ22" t="s">
        <v>2457</v>
      </c>
      <c r="AR22" t="s">
        <v>2456</v>
      </c>
      <c r="AS22" t="s">
        <v>27</v>
      </c>
      <c r="AT22" t="s">
        <v>28</v>
      </c>
      <c r="AU22" s="451">
        <f t="array" ref="AU22:BX22">H22:AK22/$H22*100</f>
        <v>100</v>
      </c>
      <c r="AV22" s="451">
        <v>33.333333333333329</v>
      </c>
      <c r="AW22" s="451">
        <v>66.666666666666657</v>
      </c>
      <c r="AX22" s="451">
        <v>100</v>
      </c>
      <c r="AY22" s="451">
        <v>33.333333333333329</v>
      </c>
      <c r="AZ22" s="451">
        <v>66.666666666666657</v>
      </c>
      <c r="BA22" s="451">
        <v>66.666666666666657</v>
      </c>
      <c r="BB22" s="451">
        <v>66.666666666666657</v>
      </c>
      <c r="BC22" s="451">
        <v>66.666666666666657</v>
      </c>
      <c r="BD22" s="451">
        <v>66.666666666666657</v>
      </c>
      <c r="BE22" s="451">
        <v>100</v>
      </c>
      <c r="BF22" s="451">
        <v>100</v>
      </c>
      <c r="BG22" s="451">
        <v>100</v>
      </c>
      <c r="BH22" s="451">
        <v>133.33333333333331</v>
      </c>
      <c r="BI22" s="451">
        <v>133.33333333333331</v>
      </c>
      <c r="BJ22" s="451">
        <v>1000</v>
      </c>
      <c r="BK22" s="451">
        <v>933.33333333333337</v>
      </c>
      <c r="BL22" s="451">
        <v>866.66666666666663</v>
      </c>
      <c r="BM22" s="451">
        <v>866.66666666666663</v>
      </c>
      <c r="BN22" s="451">
        <v>1000</v>
      </c>
      <c r="BO22" s="451">
        <v>1233.3333333333333</v>
      </c>
      <c r="BP22" s="451">
        <v>966.66666666666663</v>
      </c>
      <c r="BQ22" s="451">
        <v>433.33333333333331</v>
      </c>
      <c r="BR22" s="451">
        <v>366.66666666666663</v>
      </c>
      <c r="BS22" s="451">
        <v>333.33333333333337</v>
      </c>
      <c r="BT22" s="451">
        <v>200</v>
      </c>
      <c r="BU22" s="451">
        <v>166.66666666666669</v>
      </c>
      <c r="BV22" s="451">
        <v>133.33333333333331</v>
      </c>
      <c r="BW22" s="451">
        <v>366.66666666666663</v>
      </c>
      <c r="BX22" s="451">
        <v>0</v>
      </c>
    </row>
    <row r="23" spans="1:76" ht="15.75" thickBot="1" x14ac:dyDescent="0.3">
      <c r="A23">
        <v>2</v>
      </c>
      <c r="B23" s="139" t="s">
        <v>2433</v>
      </c>
      <c r="C23" s="140" t="s">
        <v>2432</v>
      </c>
      <c r="D23" s="140" t="s">
        <v>2453</v>
      </c>
      <c r="E23" s="140" t="s">
        <v>2452</v>
      </c>
      <c r="F23" s="140" t="s">
        <v>27</v>
      </c>
      <c r="G23" s="140" t="s">
        <v>28</v>
      </c>
      <c r="H23" s="140">
        <v>1.071</v>
      </c>
      <c r="I23" s="140">
        <v>1.123</v>
      </c>
      <c r="J23" s="140">
        <v>1.1419999999999999</v>
      </c>
      <c r="K23" s="140">
        <v>1.1779999999999999</v>
      </c>
      <c r="L23" s="140">
        <v>1.2270000000000001</v>
      </c>
      <c r="M23" s="140">
        <v>1.2070000000000001</v>
      </c>
      <c r="N23" s="140">
        <v>1.232</v>
      </c>
      <c r="O23" s="395">
        <v>1.3620000000000001</v>
      </c>
      <c r="P23" s="140">
        <v>1.3859999999999999</v>
      </c>
      <c r="Q23" s="140">
        <v>1.335</v>
      </c>
      <c r="R23" s="140">
        <v>1.369</v>
      </c>
      <c r="S23" s="140">
        <v>1.4039999999999999</v>
      </c>
      <c r="T23" s="140">
        <v>1.35</v>
      </c>
      <c r="U23" s="140">
        <v>1.351</v>
      </c>
      <c r="V23" s="140">
        <v>1.33</v>
      </c>
      <c r="W23" s="140">
        <v>0.94299999999999995</v>
      </c>
      <c r="X23" s="140">
        <v>0.73099999999999998</v>
      </c>
      <c r="Y23" s="140">
        <v>0.66200000000000003</v>
      </c>
      <c r="Z23" s="395">
        <v>0.64600000000000002</v>
      </c>
      <c r="AA23" s="140">
        <v>0.63700000000000001</v>
      </c>
      <c r="AB23" s="140">
        <v>0.55600000000000005</v>
      </c>
      <c r="AC23" s="140">
        <v>0.57899999999999996</v>
      </c>
      <c r="AD23" s="140">
        <v>0.58799999999999997</v>
      </c>
      <c r="AE23" s="140">
        <v>0.59499999999999997</v>
      </c>
      <c r="AF23" s="140">
        <v>0.59</v>
      </c>
      <c r="AG23" s="140">
        <v>0.59399999999999997</v>
      </c>
      <c r="AH23" s="140">
        <v>0.61799999999999999</v>
      </c>
      <c r="AI23" s="140">
        <v>0.59599999999999997</v>
      </c>
      <c r="AJ23" s="395">
        <v>0.57499999999999996</v>
      </c>
      <c r="AK23" s="193">
        <v>0.57499999999999996</v>
      </c>
      <c r="AN23">
        <v>2</v>
      </c>
      <c r="AO23" s="139" t="s">
        <v>2433</v>
      </c>
      <c r="AP23" s="140" t="s">
        <v>2432</v>
      </c>
      <c r="AQ23" s="140" t="s">
        <v>2453</v>
      </c>
      <c r="AR23" s="140" t="s">
        <v>2452</v>
      </c>
      <c r="AS23" s="140" t="s">
        <v>27</v>
      </c>
      <c r="AT23" s="140" t="s">
        <v>28</v>
      </c>
      <c r="AU23" s="451">
        <f t="array" ref="AU23:BX23">H23:AK23/$H23*100</f>
        <v>100</v>
      </c>
      <c r="AV23" s="451">
        <v>104.85527544351075</v>
      </c>
      <c r="AW23" s="451">
        <v>106.62931839402428</v>
      </c>
      <c r="AX23" s="451">
        <v>109.99066293183941</v>
      </c>
      <c r="AY23" s="451">
        <v>114.56582633053223</v>
      </c>
      <c r="AZ23" s="451">
        <v>112.69841269841272</v>
      </c>
      <c r="BA23" s="451">
        <v>115.03267973856211</v>
      </c>
      <c r="BB23" s="451">
        <v>127.17086834733895</v>
      </c>
      <c r="BC23" s="451">
        <v>129.41176470588235</v>
      </c>
      <c r="BD23" s="451">
        <v>124.64985994397759</v>
      </c>
      <c r="BE23" s="451">
        <v>127.82446311858078</v>
      </c>
      <c r="BF23" s="451">
        <v>131.0924369747899</v>
      </c>
      <c r="BG23" s="451">
        <v>126.05042016806725</v>
      </c>
      <c r="BH23" s="451">
        <v>126.14379084967319</v>
      </c>
      <c r="BI23" s="451">
        <v>124.18300653594771</v>
      </c>
      <c r="BJ23" s="451">
        <v>88.048552754435107</v>
      </c>
      <c r="BK23" s="451">
        <v>68.253968253968253</v>
      </c>
      <c r="BL23" s="451">
        <v>61.81139122315593</v>
      </c>
      <c r="BM23" s="451">
        <v>60.317460317460323</v>
      </c>
      <c r="BN23" s="451">
        <v>59.477124183006538</v>
      </c>
      <c r="BO23" s="451">
        <v>51.91409897292251</v>
      </c>
      <c r="BP23" s="451">
        <v>54.061624649859944</v>
      </c>
      <c r="BQ23" s="451">
        <v>54.901960784313729</v>
      </c>
      <c r="BR23" s="451">
        <v>55.555555555555557</v>
      </c>
      <c r="BS23" s="451">
        <v>55.08870214752568</v>
      </c>
      <c r="BT23" s="451">
        <v>55.462184873949582</v>
      </c>
      <c r="BU23" s="451">
        <v>57.703081232493005</v>
      </c>
      <c r="BV23" s="451">
        <v>55.648926237161533</v>
      </c>
      <c r="BW23" s="451">
        <v>53.688141923436042</v>
      </c>
      <c r="BX23" s="451">
        <v>53.688141923436042</v>
      </c>
    </row>
    <row r="24" spans="1:76" x14ac:dyDescent="0.25">
      <c r="A24">
        <v>2</v>
      </c>
      <c r="B24" s="134" t="s">
        <v>2487</v>
      </c>
      <c r="C24" s="135" t="s">
        <v>2486</v>
      </c>
      <c r="D24" s="135" t="s">
        <v>2469</v>
      </c>
      <c r="E24" s="135" t="s">
        <v>2468</v>
      </c>
      <c r="F24" s="135" t="s">
        <v>27</v>
      </c>
      <c r="G24" s="135" t="s">
        <v>28</v>
      </c>
      <c r="H24" s="135">
        <v>15.598000000000001</v>
      </c>
      <c r="I24" s="135">
        <v>16.2</v>
      </c>
      <c r="J24" s="135">
        <v>16.448</v>
      </c>
      <c r="K24" s="135">
        <v>16.91</v>
      </c>
      <c r="L24" s="135">
        <v>17.683</v>
      </c>
      <c r="M24" s="135">
        <v>18.395</v>
      </c>
      <c r="N24" s="135">
        <v>19.044</v>
      </c>
      <c r="O24" s="384">
        <v>19.734000000000002</v>
      </c>
      <c r="P24" s="135">
        <v>20.172999999999998</v>
      </c>
      <c r="Q24" s="135">
        <v>20.242999999999999</v>
      </c>
      <c r="R24" s="135">
        <v>20.670999999999999</v>
      </c>
      <c r="S24" s="135">
        <v>20.9</v>
      </c>
      <c r="T24" s="135">
        <v>21.053000000000001</v>
      </c>
      <c r="U24" s="135">
        <v>21.626000000000001</v>
      </c>
      <c r="V24" s="135">
        <v>21.946000000000002</v>
      </c>
      <c r="W24" s="135">
        <v>22.431999999999999</v>
      </c>
      <c r="X24" s="135">
        <v>23.064</v>
      </c>
      <c r="Y24" s="135">
        <v>22.446000000000002</v>
      </c>
      <c r="Z24" s="384">
        <v>23.800999999999998</v>
      </c>
      <c r="AA24" s="135">
        <v>25.082000000000001</v>
      </c>
      <c r="AB24" s="135">
        <v>25.295999999999999</v>
      </c>
      <c r="AC24" s="135">
        <v>25.838000000000001</v>
      </c>
      <c r="AD24" s="135">
        <v>27.042999999999999</v>
      </c>
      <c r="AE24" s="135">
        <v>27.375</v>
      </c>
      <c r="AF24" s="135">
        <v>27.88</v>
      </c>
      <c r="AG24" s="135">
        <v>28.503</v>
      </c>
      <c r="AH24" s="135">
        <v>29.332999999999998</v>
      </c>
      <c r="AI24" s="135">
        <v>30.536000000000001</v>
      </c>
      <c r="AJ24" s="384">
        <v>32.037999999999997</v>
      </c>
      <c r="AK24" s="387">
        <v>34.256</v>
      </c>
      <c r="AN24">
        <v>2</v>
      </c>
      <c r="AO24" s="134" t="s">
        <v>2487</v>
      </c>
      <c r="AP24" s="135" t="s">
        <v>2486</v>
      </c>
      <c r="AQ24" s="135" t="s">
        <v>2469</v>
      </c>
      <c r="AR24" s="135" t="s">
        <v>2468</v>
      </c>
      <c r="AS24" s="135" t="s">
        <v>27</v>
      </c>
      <c r="AT24" s="135" t="s">
        <v>28</v>
      </c>
      <c r="AU24" s="451">
        <f t="array" ref="AU24:BX24">H24:AK24/$H24*100</f>
        <v>100</v>
      </c>
      <c r="AV24" s="451">
        <v>103.85946916271315</v>
      </c>
      <c r="AW24" s="451">
        <v>105.44941659187074</v>
      </c>
      <c r="AX24" s="451">
        <v>108.41133478651108</v>
      </c>
      <c r="AY24" s="451">
        <v>113.36709834594178</v>
      </c>
      <c r="AZ24" s="451">
        <v>117.93178612642646</v>
      </c>
      <c r="BA24" s="451">
        <v>122.09257597127836</v>
      </c>
      <c r="BB24" s="451">
        <v>126.51622002820875</v>
      </c>
      <c r="BC24" s="451">
        <v>129.33068342095137</v>
      </c>
      <c r="BD24" s="451">
        <v>129.77945890498782</v>
      </c>
      <c r="BE24" s="451">
        <v>132.52340043595331</v>
      </c>
      <c r="BF24" s="451">
        <v>133.99153737658673</v>
      </c>
      <c r="BG24" s="451">
        <v>134.97243236312349</v>
      </c>
      <c r="BH24" s="451">
        <v>138.64598025387872</v>
      </c>
      <c r="BI24" s="451">
        <v>140.69752532375946</v>
      </c>
      <c r="BJ24" s="451">
        <v>143.81330939864083</v>
      </c>
      <c r="BK24" s="451">
        <v>147.86511091165534</v>
      </c>
      <c r="BL24" s="451">
        <v>143.90306449544815</v>
      </c>
      <c r="BM24" s="451">
        <v>152.59007565072443</v>
      </c>
      <c r="BN24" s="451">
        <v>160.80266700859084</v>
      </c>
      <c r="BO24" s="451">
        <v>162.1746377740736</v>
      </c>
      <c r="BP24" s="451">
        <v>165.64944223618411</v>
      </c>
      <c r="BQ24" s="451">
        <v>173.37479163995383</v>
      </c>
      <c r="BR24" s="451">
        <v>175.50326964995512</v>
      </c>
      <c r="BS24" s="451">
        <v>178.74086421336065</v>
      </c>
      <c r="BT24" s="451">
        <v>182.73496602128475</v>
      </c>
      <c r="BU24" s="451">
        <v>188.05616104628797</v>
      </c>
      <c r="BV24" s="451">
        <v>195.76868829337096</v>
      </c>
      <c r="BW24" s="451">
        <v>205.39812796512371</v>
      </c>
      <c r="BX24" s="451">
        <v>219.61789973073471</v>
      </c>
    </row>
    <row r="25" spans="1:76" x14ac:dyDescent="0.25">
      <c r="A25">
        <v>2</v>
      </c>
      <c r="B25" s="138" t="s">
        <v>2487</v>
      </c>
      <c r="C25" t="s">
        <v>2486</v>
      </c>
      <c r="D25" t="s">
        <v>2467</v>
      </c>
      <c r="E25" t="s">
        <v>2466</v>
      </c>
      <c r="F25" t="s">
        <v>27</v>
      </c>
      <c r="G25" t="s">
        <v>28</v>
      </c>
      <c r="H25">
        <v>27.41</v>
      </c>
      <c r="I25">
        <v>28.524999999999999</v>
      </c>
      <c r="J25">
        <v>28.876999999999999</v>
      </c>
      <c r="K25">
        <v>29.61</v>
      </c>
      <c r="L25">
        <v>30.872</v>
      </c>
      <c r="M25">
        <v>32.087000000000003</v>
      </c>
      <c r="N25">
        <v>33.142000000000003</v>
      </c>
      <c r="O25" s="13">
        <v>34.335999999999999</v>
      </c>
      <c r="P25">
        <v>34.966999999999999</v>
      </c>
      <c r="Q25">
        <v>35.085999999999999</v>
      </c>
      <c r="R25">
        <v>35.837000000000003</v>
      </c>
      <c r="S25">
        <v>36.338999999999999</v>
      </c>
      <c r="T25">
        <v>36.497</v>
      </c>
      <c r="U25">
        <v>37.279000000000003</v>
      </c>
      <c r="V25">
        <v>37.710999999999999</v>
      </c>
      <c r="W25">
        <v>38.441000000000003</v>
      </c>
      <c r="X25">
        <v>39.048999999999999</v>
      </c>
      <c r="Y25">
        <v>40.130000000000003</v>
      </c>
      <c r="Z25" s="13">
        <v>39.768999999999998</v>
      </c>
      <c r="AA25">
        <v>39.863</v>
      </c>
      <c r="AB25">
        <v>40.859000000000002</v>
      </c>
      <c r="AC25">
        <v>41.14</v>
      </c>
      <c r="AD25">
        <v>42.076000000000001</v>
      </c>
      <c r="AE25">
        <v>42.25</v>
      </c>
      <c r="AF25">
        <v>42.625</v>
      </c>
      <c r="AG25">
        <v>43.158000000000001</v>
      </c>
      <c r="AH25">
        <v>44.164000000000001</v>
      </c>
      <c r="AI25">
        <v>45.945999999999998</v>
      </c>
      <c r="AJ25" s="13">
        <v>47.601999999999997</v>
      </c>
      <c r="AK25" s="192">
        <v>49.762</v>
      </c>
      <c r="AN25">
        <v>2</v>
      </c>
      <c r="AO25" s="138" t="s">
        <v>2487</v>
      </c>
      <c r="AP25" t="s">
        <v>2486</v>
      </c>
      <c r="AQ25" t="s">
        <v>2467</v>
      </c>
      <c r="AR25" t="s">
        <v>2466</v>
      </c>
      <c r="AS25" t="s">
        <v>27</v>
      </c>
      <c r="AT25" t="s">
        <v>28</v>
      </c>
      <c r="AU25" s="451">
        <f t="array" ref="AU25:BX25">H25:AK25/$H25*100</f>
        <v>100</v>
      </c>
      <c r="AV25" s="451">
        <v>104.06785844582269</v>
      </c>
      <c r="AW25" s="451">
        <v>105.35206129149945</v>
      </c>
      <c r="AX25" s="451">
        <v>108.02626778547975</v>
      </c>
      <c r="AY25" s="451">
        <v>112.63042685151406</v>
      </c>
      <c r="AZ25" s="451">
        <v>117.06311565122218</v>
      </c>
      <c r="BA25" s="451">
        <v>120.91207588471362</v>
      </c>
      <c r="BB25" s="451">
        <v>125.26815031010578</v>
      </c>
      <c r="BC25" s="451">
        <v>127.57022984312295</v>
      </c>
      <c r="BD25" s="451">
        <v>128.00437796424663</v>
      </c>
      <c r="BE25" s="451">
        <v>130.74425392192632</v>
      </c>
      <c r="BF25" s="451">
        <v>132.57570229843122</v>
      </c>
      <c r="BG25" s="451">
        <v>133.15213425757022</v>
      </c>
      <c r="BH25" s="451">
        <v>136.00510762495441</v>
      </c>
      <c r="BI25" s="451">
        <v>137.5811747537395</v>
      </c>
      <c r="BJ25" s="451">
        <v>140.24443633710325</v>
      </c>
      <c r="BK25" s="451">
        <v>142.46260488872673</v>
      </c>
      <c r="BL25" s="451">
        <v>146.40642101422839</v>
      </c>
      <c r="BM25" s="451">
        <v>145.08938343670192</v>
      </c>
      <c r="BN25" s="451">
        <v>145.43232396935423</v>
      </c>
      <c r="BO25" s="451">
        <v>149.06603429405328</v>
      </c>
      <c r="BP25" s="451">
        <v>150.09120758847138</v>
      </c>
      <c r="BQ25" s="451">
        <v>153.50601970083909</v>
      </c>
      <c r="BR25" s="451">
        <v>154.14082451659979</v>
      </c>
      <c r="BS25" s="451">
        <v>155.5089383436702</v>
      </c>
      <c r="BT25" s="451">
        <v>157.4534841298796</v>
      </c>
      <c r="BU25" s="451">
        <v>161.12367748996718</v>
      </c>
      <c r="BV25" s="451">
        <v>167.62495439620574</v>
      </c>
      <c r="BW25" s="451">
        <v>173.66654505654867</v>
      </c>
      <c r="BX25" s="451">
        <v>181.54688070047428</v>
      </c>
    </row>
    <row r="26" spans="1:76" x14ac:dyDescent="0.25">
      <c r="A26">
        <v>2</v>
      </c>
      <c r="B26" s="138" t="s">
        <v>2487</v>
      </c>
      <c r="C26" t="s">
        <v>2486</v>
      </c>
      <c r="D26" t="s">
        <v>2465</v>
      </c>
      <c r="E26" t="s">
        <v>2464</v>
      </c>
      <c r="F26" t="s">
        <v>27</v>
      </c>
      <c r="G26" t="s">
        <v>28</v>
      </c>
      <c r="H26">
        <v>0.218</v>
      </c>
      <c r="I26">
        <v>0.22</v>
      </c>
      <c r="J26">
        <v>0.23699999999999999</v>
      </c>
      <c r="K26">
        <v>0.249</v>
      </c>
      <c r="L26">
        <v>0.26700000000000002</v>
      </c>
      <c r="M26">
        <v>0.28199999999999997</v>
      </c>
      <c r="N26">
        <v>0.29799999999999999</v>
      </c>
      <c r="O26" s="13">
        <v>0.314</v>
      </c>
      <c r="P26">
        <v>0.33500000000000002</v>
      </c>
      <c r="Q26">
        <v>0.33600000000000002</v>
      </c>
      <c r="R26">
        <v>0.34300000000000003</v>
      </c>
      <c r="S26">
        <v>0.33900000000000002</v>
      </c>
      <c r="T26">
        <v>0.35099999999999998</v>
      </c>
      <c r="U26">
        <v>0.38200000000000001</v>
      </c>
      <c r="V26">
        <v>0.42399999999999999</v>
      </c>
      <c r="W26">
        <v>0.42699999999999999</v>
      </c>
      <c r="X26">
        <v>0.45300000000000001</v>
      </c>
      <c r="Y26">
        <v>0.48699999999999999</v>
      </c>
      <c r="Z26" s="13">
        <v>0.48899999999999999</v>
      </c>
      <c r="AA26">
        <v>0.5</v>
      </c>
      <c r="AB26">
        <v>0.54600000000000004</v>
      </c>
      <c r="AC26">
        <v>0.54600000000000004</v>
      </c>
      <c r="AD26">
        <v>0.53300000000000003</v>
      </c>
      <c r="AE26">
        <v>0.54700000000000004</v>
      </c>
      <c r="AF26">
        <v>0.57199999999999995</v>
      </c>
      <c r="AG26">
        <v>0.56699999999999995</v>
      </c>
      <c r="AH26">
        <v>0.6</v>
      </c>
      <c r="AI26">
        <v>0.621</v>
      </c>
      <c r="AJ26" s="13">
        <v>0.66200000000000003</v>
      </c>
      <c r="AK26" s="192">
        <v>0.65100000000000002</v>
      </c>
      <c r="AN26">
        <v>2</v>
      </c>
      <c r="AO26" s="138" t="s">
        <v>2487</v>
      </c>
      <c r="AP26" t="s">
        <v>2486</v>
      </c>
      <c r="AQ26" t="s">
        <v>2465</v>
      </c>
      <c r="AR26" t="s">
        <v>2464</v>
      </c>
      <c r="AS26" t="s">
        <v>27</v>
      </c>
      <c r="AT26" t="s">
        <v>28</v>
      </c>
      <c r="AU26" s="451">
        <f t="array" ref="AU26:BX26">H26:AK26/$H26*100</f>
        <v>100</v>
      </c>
      <c r="AV26" s="451">
        <v>100.91743119266054</v>
      </c>
      <c r="AW26" s="451">
        <v>108.71559633027523</v>
      </c>
      <c r="AX26" s="451">
        <v>114.22018348623853</v>
      </c>
      <c r="AY26" s="451">
        <v>122.47706422018349</v>
      </c>
      <c r="AZ26" s="451">
        <v>129.35779816513758</v>
      </c>
      <c r="BA26" s="451">
        <v>136.69724770642202</v>
      </c>
      <c r="BB26" s="451">
        <v>144.03669724770643</v>
      </c>
      <c r="BC26" s="451">
        <v>153.6697247706422</v>
      </c>
      <c r="BD26" s="451">
        <v>154.12844036697248</v>
      </c>
      <c r="BE26" s="451">
        <v>157.33944954128444</v>
      </c>
      <c r="BF26" s="451">
        <v>155.50458715596332</v>
      </c>
      <c r="BG26" s="451">
        <v>161.00917431192661</v>
      </c>
      <c r="BH26" s="451">
        <v>175.22935779816513</v>
      </c>
      <c r="BI26" s="451">
        <v>194.49541284403668</v>
      </c>
      <c r="BJ26" s="451">
        <v>195.87155963302752</v>
      </c>
      <c r="BK26" s="451">
        <v>207.79816513761466</v>
      </c>
      <c r="BL26" s="451">
        <v>223.39449541284404</v>
      </c>
      <c r="BM26" s="451">
        <v>224.31192660550457</v>
      </c>
      <c r="BN26" s="451">
        <v>229.35779816513761</v>
      </c>
      <c r="BO26" s="451">
        <v>250.45871559633031</v>
      </c>
      <c r="BP26" s="451">
        <v>250.45871559633031</v>
      </c>
      <c r="BQ26" s="451">
        <v>244.49541284403674</v>
      </c>
      <c r="BR26" s="451">
        <v>250.91743119266056</v>
      </c>
      <c r="BS26" s="451">
        <v>262.38532110091739</v>
      </c>
      <c r="BT26" s="451">
        <v>260.09174311926603</v>
      </c>
      <c r="BU26" s="451">
        <v>275.22935779816515</v>
      </c>
      <c r="BV26" s="451">
        <v>284.86238532110093</v>
      </c>
      <c r="BW26" s="451">
        <v>303.66972477064223</v>
      </c>
      <c r="BX26" s="451">
        <v>298.62385321100919</v>
      </c>
    </row>
    <row r="27" spans="1:76" x14ac:dyDescent="0.25">
      <c r="A27">
        <v>2</v>
      </c>
      <c r="B27" s="138" t="s">
        <v>2487</v>
      </c>
      <c r="C27" t="s">
        <v>2486</v>
      </c>
      <c r="D27" t="s">
        <v>2463</v>
      </c>
      <c r="E27" t="s">
        <v>2462</v>
      </c>
      <c r="F27" t="s">
        <v>27</v>
      </c>
      <c r="G27" t="s">
        <v>28</v>
      </c>
      <c r="H27">
        <v>3.351</v>
      </c>
      <c r="I27">
        <v>3.48</v>
      </c>
      <c r="J27">
        <v>3.641</v>
      </c>
      <c r="K27">
        <v>3.68</v>
      </c>
      <c r="L27">
        <v>3.7549999999999999</v>
      </c>
      <c r="M27">
        <v>3.9220000000000002</v>
      </c>
      <c r="N27">
        <v>4.0469999999999997</v>
      </c>
      <c r="O27" s="13">
        <v>4.2809999999999997</v>
      </c>
      <c r="P27">
        <v>4.3659999999999997</v>
      </c>
      <c r="Q27">
        <v>4.3730000000000002</v>
      </c>
      <c r="R27">
        <v>4.4889999999999999</v>
      </c>
      <c r="S27">
        <v>4.6029999999999998</v>
      </c>
      <c r="T27">
        <v>4.6269999999999998</v>
      </c>
      <c r="U27">
        <v>4.6989999999999998</v>
      </c>
      <c r="V27">
        <v>5.5750000000000002</v>
      </c>
      <c r="W27">
        <v>5.8929999999999998</v>
      </c>
      <c r="X27">
        <v>5.9089999999999998</v>
      </c>
      <c r="Y27">
        <v>5.93</v>
      </c>
      <c r="Z27" s="13">
        <v>5.9630000000000001</v>
      </c>
      <c r="AA27">
        <v>6.0750000000000002</v>
      </c>
      <c r="AB27">
        <v>6.17</v>
      </c>
      <c r="AC27">
        <v>6.1550000000000002</v>
      </c>
      <c r="AD27">
        <v>6.2649999999999997</v>
      </c>
      <c r="AE27">
        <v>6.3570000000000002</v>
      </c>
      <c r="AF27">
        <v>6.4420000000000002</v>
      </c>
      <c r="AG27">
        <v>6.7389999999999999</v>
      </c>
      <c r="AH27">
        <v>7.0090000000000003</v>
      </c>
      <c r="AI27">
        <v>7.359</v>
      </c>
      <c r="AJ27" s="13">
        <v>7.7460000000000004</v>
      </c>
      <c r="AK27" s="192">
        <v>7.4169999999999998</v>
      </c>
      <c r="AN27">
        <v>2</v>
      </c>
      <c r="AO27" s="138" t="s">
        <v>2487</v>
      </c>
      <c r="AP27" t="s">
        <v>2486</v>
      </c>
      <c r="AQ27" t="s">
        <v>2463</v>
      </c>
      <c r="AR27" t="s">
        <v>2462</v>
      </c>
      <c r="AS27" t="s">
        <v>27</v>
      </c>
      <c r="AT27" t="s">
        <v>28</v>
      </c>
      <c r="AU27" s="451">
        <f t="array" ref="AU27:BX27">H27:AK27/$H27*100</f>
        <v>100</v>
      </c>
      <c r="AV27" s="451">
        <v>103.84959713518353</v>
      </c>
      <c r="AW27" s="451">
        <v>108.65413309459863</v>
      </c>
      <c r="AX27" s="451">
        <v>109.81796478663087</v>
      </c>
      <c r="AY27" s="451">
        <v>112.05610265592361</v>
      </c>
      <c r="AZ27" s="451">
        <v>117.03968964488215</v>
      </c>
      <c r="BA27" s="451">
        <v>120.7699194270367</v>
      </c>
      <c r="BB27" s="451">
        <v>127.75290957923006</v>
      </c>
      <c r="BC27" s="451">
        <v>130.28946583109519</v>
      </c>
      <c r="BD27" s="451">
        <v>130.49835869889586</v>
      </c>
      <c r="BE27" s="451">
        <v>133.9600119367353</v>
      </c>
      <c r="BF27" s="451">
        <v>137.36198149806026</v>
      </c>
      <c r="BG27" s="451">
        <v>138.07818561623395</v>
      </c>
      <c r="BH27" s="451">
        <v>140.226797970755</v>
      </c>
      <c r="BI27" s="451">
        <v>166.36824828409431</v>
      </c>
      <c r="BJ27" s="451">
        <v>175.85795284989553</v>
      </c>
      <c r="BK27" s="451">
        <v>176.33542226201132</v>
      </c>
      <c r="BL27" s="451">
        <v>176.9621008654133</v>
      </c>
      <c r="BM27" s="451">
        <v>177.94688152790212</v>
      </c>
      <c r="BN27" s="451">
        <v>181.28916741271263</v>
      </c>
      <c r="BO27" s="451">
        <v>184.12414204715012</v>
      </c>
      <c r="BP27" s="451">
        <v>183.67651447329158</v>
      </c>
      <c r="BQ27" s="451">
        <v>186.95911668158757</v>
      </c>
      <c r="BR27" s="451">
        <v>189.70456580125335</v>
      </c>
      <c r="BS27" s="451">
        <v>192.24112205311849</v>
      </c>
      <c r="BT27" s="451">
        <v>201.10414801551775</v>
      </c>
      <c r="BU27" s="451">
        <v>209.16144434497167</v>
      </c>
      <c r="BV27" s="451">
        <v>219.60608773500448</v>
      </c>
      <c r="BW27" s="451">
        <v>231.15487914055507</v>
      </c>
      <c r="BX27" s="451">
        <v>221.33691435392419</v>
      </c>
    </row>
    <row r="28" spans="1:76" x14ac:dyDescent="0.25">
      <c r="A28">
        <v>2</v>
      </c>
      <c r="B28" s="138" t="s">
        <v>2487</v>
      </c>
      <c r="C28" t="s">
        <v>2486</v>
      </c>
      <c r="D28" t="s">
        <v>2461</v>
      </c>
      <c r="E28" t="s">
        <v>2460</v>
      </c>
      <c r="F28" t="s">
        <v>27</v>
      </c>
      <c r="G28" t="s">
        <v>28</v>
      </c>
      <c r="H28">
        <v>0.874</v>
      </c>
      <c r="I28">
        <v>0.90600000000000003</v>
      </c>
      <c r="J28">
        <v>0.95599999999999996</v>
      </c>
      <c r="K28">
        <v>0.96499999999999997</v>
      </c>
      <c r="L28">
        <v>0.98199999999999998</v>
      </c>
      <c r="M28">
        <v>1.0269999999999999</v>
      </c>
      <c r="N28">
        <v>1.0609999999999999</v>
      </c>
      <c r="O28" s="13">
        <v>1.1259999999999999</v>
      </c>
      <c r="P28">
        <v>1.151</v>
      </c>
      <c r="Q28">
        <v>1.153</v>
      </c>
      <c r="R28">
        <v>1.1839999999999999</v>
      </c>
      <c r="S28">
        <v>1.214</v>
      </c>
      <c r="T28">
        <v>1.222</v>
      </c>
      <c r="U28">
        <v>1.2430000000000001</v>
      </c>
      <c r="V28">
        <v>1.4870000000000001</v>
      </c>
      <c r="W28">
        <v>1.4410000000000001</v>
      </c>
      <c r="X28">
        <v>0.88300000000000001</v>
      </c>
      <c r="Y28">
        <v>0.90300000000000002</v>
      </c>
      <c r="Z28" s="13">
        <v>0.93300000000000005</v>
      </c>
      <c r="AA28">
        <v>1.0329999999999999</v>
      </c>
      <c r="AB28">
        <v>1.0860000000000001</v>
      </c>
      <c r="AC28">
        <v>1</v>
      </c>
      <c r="AD28">
        <v>1.03</v>
      </c>
      <c r="AE28">
        <v>1.099</v>
      </c>
      <c r="AF28">
        <v>1.105</v>
      </c>
      <c r="AG28">
        <v>1.125</v>
      </c>
      <c r="AH28">
        <v>1.173</v>
      </c>
      <c r="AI28">
        <v>1.242</v>
      </c>
      <c r="AJ28" s="13">
        <v>1.3440000000000001</v>
      </c>
      <c r="AK28" s="192">
        <v>1.49</v>
      </c>
      <c r="AN28">
        <v>2</v>
      </c>
      <c r="AO28" s="138" t="s">
        <v>2487</v>
      </c>
      <c r="AP28" t="s">
        <v>2486</v>
      </c>
      <c r="AQ28" t="s">
        <v>2461</v>
      </c>
      <c r="AR28" t="s">
        <v>2460</v>
      </c>
      <c r="AS28" t="s">
        <v>27</v>
      </c>
      <c r="AT28" t="s">
        <v>28</v>
      </c>
      <c r="AU28" s="451">
        <f t="array" ref="AU28:BX28">H28:AK28/$H28*100</f>
        <v>100</v>
      </c>
      <c r="AV28" s="451">
        <v>103.66132723112129</v>
      </c>
      <c r="AW28" s="451">
        <v>109.38215102974829</v>
      </c>
      <c r="AX28" s="451">
        <v>110.41189931350115</v>
      </c>
      <c r="AY28" s="451">
        <v>112.35697940503432</v>
      </c>
      <c r="AZ28" s="451">
        <v>117.50572082379863</v>
      </c>
      <c r="BA28" s="451">
        <v>121.39588100686498</v>
      </c>
      <c r="BB28" s="451">
        <v>128.83295194508008</v>
      </c>
      <c r="BC28" s="451">
        <v>131.69336384439359</v>
      </c>
      <c r="BD28" s="451">
        <v>131.92219679633868</v>
      </c>
      <c r="BE28" s="451">
        <v>135.46910755148741</v>
      </c>
      <c r="BF28" s="451">
        <v>138.90160183066359</v>
      </c>
      <c r="BG28" s="451">
        <v>139.81693363844394</v>
      </c>
      <c r="BH28" s="451">
        <v>142.21967963386729</v>
      </c>
      <c r="BI28" s="451">
        <v>170.13729977116705</v>
      </c>
      <c r="BJ28" s="451">
        <v>164.8741418764302</v>
      </c>
      <c r="BK28" s="451">
        <v>101.02974828375287</v>
      </c>
      <c r="BL28" s="451">
        <v>103.31807780320365</v>
      </c>
      <c r="BM28" s="451">
        <v>106.75057208237986</v>
      </c>
      <c r="BN28" s="451">
        <v>118.19221967963385</v>
      </c>
      <c r="BO28" s="451">
        <v>124.2562929061785</v>
      </c>
      <c r="BP28" s="451">
        <v>114.41647597254006</v>
      </c>
      <c r="BQ28" s="451">
        <v>117.84897025171625</v>
      </c>
      <c r="BR28" s="451">
        <v>125.7437070938215</v>
      </c>
      <c r="BS28" s="451">
        <v>126.43020594965675</v>
      </c>
      <c r="BT28" s="451">
        <v>128.71853546910754</v>
      </c>
      <c r="BU28" s="451">
        <v>134.21052631578948</v>
      </c>
      <c r="BV28" s="451">
        <v>142.10526315789474</v>
      </c>
      <c r="BW28" s="451">
        <v>153.77574370709382</v>
      </c>
      <c r="BX28" s="451">
        <v>170.48054919908466</v>
      </c>
    </row>
    <row r="29" spans="1:76" x14ac:dyDescent="0.25">
      <c r="A29">
        <v>2</v>
      </c>
      <c r="B29" s="138" t="s">
        <v>2487</v>
      </c>
      <c r="C29" t="s">
        <v>2486</v>
      </c>
      <c r="D29" t="s">
        <v>2459</v>
      </c>
      <c r="E29" t="s">
        <v>2458</v>
      </c>
      <c r="F29" t="s">
        <v>27</v>
      </c>
      <c r="G29" t="s">
        <v>28</v>
      </c>
      <c r="H29">
        <v>2.7989999999999999</v>
      </c>
      <c r="I29">
        <v>2.8839999999999999</v>
      </c>
      <c r="J29">
        <v>2.9740000000000002</v>
      </c>
      <c r="K29">
        <v>3.0779999999999998</v>
      </c>
      <c r="L29">
        <v>3.2410000000000001</v>
      </c>
      <c r="M29">
        <v>3.383</v>
      </c>
      <c r="N29">
        <v>3.53</v>
      </c>
      <c r="O29" s="13">
        <v>3.67</v>
      </c>
      <c r="P29">
        <v>3.7989999999999999</v>
      </c>
      <c r="Q29">
        <v>3.8119999999999998</v>
      </c>
      <c r="R29">
        <v>3.8889999999999998</v>
      </c>
      <c r="S29">
        <v>3.903</v>
      </c>
      <c r="T29">
        <v>3.9689999999999999</v>
      </c>
      <c r="U29">
        <v>4.1509999999999998</v>
      </c>
      <c r="V29">
        <v>4.7709999999999999</v>
      </c>
      <c r="W29">
        <v>4.3579999999999997</v>
      </c>
      <c r="X29">
        <v>4.5439999999999996</v>
      </c>
      <c r="Y29">
        <v>4.6609999999999996</v>
      </c>
      <c r="Z29" s="13">
        <v>4.8819999999999997</v>
      </c>
      <c r="AA29">
        <v>5.0490000000000004</v>
      </c>
      <c r="AB29">
        <v>5.173</v>
      </c>
      <c r="AC29">
        <v>5.2859999999999996</v>
      </c>
      <c r="AD29">
        <v>5.6509999999999998</v>
      </c>
      <c r="AE29">
        <v>5.9829999999999997</v>
      </c>
      <c r="AF29">
        <v>6.2160000000000002</v>
      </c>
      <c r="AG29">
        <v>6.1589999999999998</v>
      </c>
      <c r="AH29">
        <v>6.5750000000000002</v>
      </c>
      <c r="AI29">
        <v>7.0019999999999998</v>
      </c>
      <c r="AJ29" s="13">
        <v>7.9109999999999996</v>
      </c>
      <c r="AK29" s="192">
        <v>9.7889999999999997</v>
      </c>
      <c r="AN29">
        <v>2</v>
      </c>
      <c r="AO29" s="138" t="s">
        <v>2487</v>
      </c>
      <c r="AP29" t="s">
        <v>2486</v>
      </c>
      <c r="AQ29" t="s">
        <v>2459</v>
      </c>
      <c r="AR29" t="s">
        <v>2458</v>
      </c>
      <c r="AS29" t="s">
        <v>27</v>
      </c>
      <c r="AT29" t="s">
        <v>28</v>
      </c>
      <c r="AU29" s="451">
        <f t="array" ref="AU29:BX29">H29:AK29/$H29*100</f>
        <v>100</v>
      </c>
      <c r="AV29" s="451">
        <v>103.03679885673456</v>
      </c>
      <c r="AW29" s="451">
        <v>106.25223294033583</v>
      </c>
      <c r="AX29" s="451">
        <v>109.96784565916397</v>
      </c>
      <c r="AY29" s="451">
        <v>115.79135405501965</v>
      </c>
      <c r="AZ29" s="451">
        <v>120.86459449803502</v>
      </c>
      <c r="BA29" s="451">
        <v>126.11647016791711</v>
      </c>
      <c r="BB29" s="451">
        <v>131.11825652018578</v>
      </c>
      <c r="BC29" s="451">
        <v>135.72704537334764</v>
      </c>
      <c r="BD29" s="451">
        <v>136.19149696320113</v>
      </c>
      <c r="BE29" s="451">
        <v>138.94247945694892</v>
      </c>
      <c r="BF29" s="451">
        <v>139.44265809217578</v>
      </c>
      <c r="BG29" s="451">
        <v>141.80064308681673</v>
      </c>
      <c r="BH29" s="451">
        <v>148.30296534476599</v>
      </c>
      <c r="BI29" s="451">
        <v>170.4537334762415</v>
      </c>
      <c r="BJ29" s="451">
        <v>155.69846373704894</v>
      </c>
      <c r="BK29" s="451">
        <v>162.3436941764916</v>
      </c>
      <c r="BL29" s="451">
        <v>166.52375848517326</v>
      </c>
      <c r="BM29" s="451">
        <v>174.41943551268309</v>
      </c>
      <c r="BN29" s="451">
        <v>180.38585209003216</v>
      </c>
      <c r="BO29" s="451">
        <v>184.81600571632725</v>
      </c>
      <c r="BP29" s="451">
        <v>188.85316184351552</v>
      </c>
      <c r="BQ29" s="451">
        <v>201.89353340478741</v>
      </c>
      <c r="BR29" s="451">
        <v>213.75491246873884</v>
      </c>
      <c r="BS29" s="451">
        <v>222.07931404072886</v>
      </c>
      <c r="BT29" s="451">
        <v>220.042872454448</v>
      </c>
      <c r="BU29" s="451">
        <v>234.90532332976068</v>
      </c>
      <c r="BV29" s="451">
        <v>250.16077170418006</v>
      </c>
      <c r="BW29" s="451">
        <v>282.63665594855303</v>
      </c>
      <c r="BX29" s="451">
        <v>349.7320471596999</v>
      </c>
    </row>
    <row r="30" spans="1:76" x14ac:dyDescent="0.25">
      <c r="A30">
        <v>2</v>
      </c>
      <c r="B30" s="138" t="s">
        <v>2487</v>
      </c>
      <c r="C30" t="s">
        <v>2486</v>
      </c>
      <c r="D30" t="s">
        <v>2457</v>
      </c>
      <c r="E30" t="s">
        <v>2456</v>
      </c>
      <c r="F30" t="s">
        <v>27</v>
      </c>
      <c r="G30" t="s">
        <v>28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13">
        <v>0</v>
      </c>
      <c r="P30">
        <v>0</v>
      </c>
      <c r="Q30">
        <v>0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3.0000000000000001E-3</v>
      </c>
      <c r="X30">
        <v>3.0000000000000001E-3</v>
      </c>
      <c r="Y30">
        <v>3.0000000000000001E-3</v>
      </c>
      <c r="Z30" s="13">
        <v>3.0000000000000001E-3</v>
      </c>
      <c r="AA30">
        <v>3.0000000000000001E-3</v>
      </c>
      <c r="AB30">
        <v>4.0000000000000001E-3</v>
      </c>
      <c r="AC30">
        <v>3.0000000000000001E-3</v>
      </c>
      <c r="AD30">
        <v>1E-3</v>
      </c>
      <c r="AE30">
        <v>1E-3</v>
      </c>
      <c r="AF30">
        <v>1E-3</v>
      </c>
      <c r="AG30">
        <v>1E-3</v>
      </c>
      <c r="AH30">
        <v>1E-3</v>
      </c>
      <c r="AI30">
        <v>1E-3</v>
      </c>
      <c r="AJ30" s="13">
        <v>2E-3</v>
      </c>
      <c r="AK30" s="192" t="e">
        <v>#N/A</v>
      </c>
      <c r="AN30">
        <v>2</v>
      </c>
      <c r="AO30" s="138" t="s">
        <v>2487</v>
      </c>
      <c r="AP30" t="s">
        <v>2486</v>
      </c>
      <c r="AQ30" t="s">
        <v>2457</v>
      </c>
      <c r="AR30" t="s">
        <v>2456</v>
      </c>
      <c r="AS30" t="s">
        <v>27</v>
      </c>
      <c r="AT30" t="s">
        <v>28</v>
      </c>
      <c r="AU30" s="451" t="e">
        <f t="array" ref="AU30:BX30">H30:AK30/$H30*100</f>
        <v>#DIV/0!</v>
      </c>
      <c r="AV30" s="451" t="e">
        <v>#DIV/0!</v>
      </c>
      <c r="AW30" s="451" t="e">
        <v>#DIV/0!</v>
      </c>
      <c r="AX30" s="451" t="e">
        <v>#DIV/0!</v>
      </c>
      <c r="AY30" s="451" t="e">
        <v>#DIV/0!</v>
      </c>
      <c r="AZ30" s="451" t="e">
        <v>#DIV/0!</v>
      </c>
      <c r="BA30" s="451" t="e">
        <v>#DIV/0!</v>
      </c>
      <c r="BB30" s="451" t="e">
        <v>#DIV/0!</v>
      </c>
      <c r="BC30" s="451" t="e">
        <v>#DIV/0!</v>
      </c>
      <c r="BD30" s="451" t="e">
        <v>#DIV/0!</v>
      </c>
      <c r="BE30" s="451" t="e">
        <v>#DIV/0!</v>
      </c>
      <c r="BF30" s="451" t="e">
        <v>#DIV/0!</v>
      </c>
      <c r="BG30" s="451" t="e">
        <v>#DIV/0!</v>
      </c>
      <c r="BH30" s="451" t="e">
        <v>#DIV/0!</v>
      </c>
      <c r="BI30" s="451" t="e">
        <v>#DIV/0!</v>
      </c>
      <c r="BJ30" s="451" t="e">
        <v>#DIV/0!</v>
      </c>
      <c r="BK30" s="451" t="e">
        <v>#DIV/0!</v>
      </c>
      <c r="BL30" s="451" t="e">
        <v>#DIV/0!</v>
      </c>
      <c r="BM30" s="451" t="e">
        <v>#DIV/0!</v>
      </c>
      <c r="BN30" s="451" t="e">
        <v>#DIV/0!</v>
      </c>
      <c r="BO30" s="451" t="e">
        <v>#DIV/0!</v>
      </c>
      <c r="BP30" s="451" t="e">
        <v>#DIV/0!</v>
      </c>
      <c r="BQ30" s="451" t="e">
        <v>#DIV/0!</v>
      </c>
      <c r="BR30" s="451" t="e">
        <v>#DIV/0!</v>
      </c>
      <c r="BS30" s="451" t="e">
        <v>#DIV/0!</v>
      </c>
      <c r="BT30" s="451" t="e">
        <v>#DIV/0!</v>
      </c>
      <c r="BU30" s="451" t="e">
        <v>#DIV/0!</v>
      </c>
      <c r="BV30" s="451" t="e">
        <v>#DIV/0!</v>
      </c>
      <c r="BW30" s="451" t="e">
        <v>#DIV/0!</v>
      </c>
      <c r="BX30" s="451" t="e">
        <v>#N/A</v>
      </c>
    </row>
    <row r="31" spans="1:76" x14ac:dyDescent="0.25">
      <c r="A31">
        <v>2</v>
      </c>
      <c r="B31" s="138" t="s">
        <v>2487</v>
      </c>
      <c r="C31" t="s">
        <v>2486</v>
      </c>
      <c r="D31" t="s">
        <v>2453</v>
      </c>
      <c r="E31" t="s">
        <v>2452</v>
      </c>
      <c r="F31" t="s">
        <v>27</v>
      </c>
      <c r="G31" t="s">
        <v>28</v>
      </c>
      <c r="H31">
        <v>0.93</v>
      </c>
      <c r="I31">
        <v>0.97599999999999998</v>
      </c>
      <c r="J31">
        <v>0.97799999999999998</v>
      </c>
      <c r="K31">
        <v>0.995</v>
      </c>
      <c r="L31">
        <v>1.028</v>
      </c>
      <c r="M31">
        <v>1.0649999999999999</v>
      </c>
      <c r="N31">
        <v>1.0900000000000001</v>
      </c>
      <c r="O31" s="13">
        <v>1.1299999999999999</v>
      </c>
      <c r="P31">
        <v>1.1359999999999999</v>
      </c>
      <c r="Q31">
        <v>1.1399999999999999</v>
      </c>
      <c r="R31">
        <v>1.165</v>
      </c>
      <c r="S31">
        <v>1.1930000000000001</v>
      </c>
      <c r="T31">
        <v>1.1879999999999999</v>
      </c>
      <c r="U31">
        <v>1.19</v>
      </c>
      <c r="V31">
        <v>1.19</v>
      </c>
      <c r="W31">
        <v>0.79800000000000004</v>
      </c>
      <c r="X31">
        <v>0.57699999999999996</v>
      </c>
      <c r="Y31">
        <v>0.51100000000000001</v>
      </c>
      <c r="Z31" s="13">
        <v>0.503</v>
      </c>
      <c r="AA31">
        <v>0.501</v>
      </c>
      <c r="AB31">
        <v>0.42399999999999999</v>
      </c>
      <c r="AC31">
        <v>0.45</v>
      </c>
      <c r="AD31">
        <v>0.45800000000000002</v>
      </c>
      <c r="AE31">
        <v>0.45700000000000002</v>
      </c>
      <c r="AF31">
        <v>0.45200000000000001</v>
      </c>
      <c r="AG31">
        <v>0.45800000000000002</v>
      </c>
      <c r="AH31">
        <v>0.46899999999999997</v>
      </c>
      <c r="AI31">
        <v>0.443</v>
      </c>
      <c r="AJ31" s="13">
        <v>0.41499999999999998</v>
      </c>
      <c r="AK31" s="192">
        <v>0.42</v>
      </c>
      <c r="AN31">
        <v>2</v>
      </c>
      <c r="AO31" s="138" t="s">
        <v>2487</v>
      </c>
      <c r="AP31" t="s">
        <v>2486</v>
      </c>
      <c r="AQ31" t="s">
        <v>2453</v>
      </c>
      <c r="AR31" t="s">
        <v>2452</v>
      </c>
      <c r="AS31" t="s">
        <v>27</v>
      </c>
      <c r="AT31" t="s">
        <v>28</v>
      </c>
      <c r="AU31" s="451">
        <f t="array" ref="AU31:BX31">H31:AK31/$H31*100</f>
        <v>100</v>
      </c>
      <c r="AV31" s="451">
        <v>104.94623655913978</v>
      </c>
      <c r="AW31" s="451">
        <v>105.16129032258064</v>
      </c>
      <c r="AX31" s="451">
        <v>106.98924731182795</v>
      </c>
      <c r="AY31" s="451">
        <v>110.53763440860213</v>
      </c>
      <c r="AZ31" s="451">
        <v>114.51612903225805</v>
      </c>
      <c r="BA31" s="451">
        <v>117.20430107526883</v>
      </c>
      <c r="BB31" s="451">
        <v>121.505376344086</v>
      </c>
      <c r="BC31" s="451">
        <v>122.15053763440859</v>
      </c>
      <c r="BD31" s="451">
        <v>122.58064516129031</v>
      </c>
      <c r="BE31" s="451">
        <v>125.26881720430107</v>
      </c>
      <c r="BF31" s="451">
        <v>128.27956989247312</v>
      </c>
      <c r="BG31" s="451">
        <v>127.74193548387096</v>
      </c>
      <c r="BH31" s="451">
        <v>127.95698924731182</v>
      </c>
      <c r="BI31" s="451">
        <v>127.95698924731182</v>
      </c>
      <c r="BJ31" s="451">
        <v>85.806451612903217</v>
      </c>
      <c r="BK31" s="451">
        <v>62.043010752688168</v>
      </c>
      <c r="BL31" s="451">
        <v>54.946236559139784</v>
      </c>
      <c r="BM31" s="451">
        <v>54.086021505376337</v>
      </c>
      <c r="BN31" s="451">
        <v>53.87096774193548</v>
      </c>
      <c r="BO31" s="451">
        <v>45.591397849462361</v>
      </c>
      <c r="BP31" s="451">
        <v>48.387096774193544</v>
      </c>
      <c r="BQ31" s="451">
        <v>49.247311827956992</v>
      </c>
      <c r="BR31" s="451">
        <v>49.13978494623656</v>
      </c>
      <c r="BS31" s="451">
        <v>48.602150537634408</v>
      </c>
      <c r="BT31" s="451">
        <v>49.247311827956992</v>
      </c>
      <c r="BU31" s="451">
        <v>50.43010752688172</v>
      </c>
      <c r="BV31" s="451">
        <v>47.634408602150536</v>
      </c>
      <c r="BW31" s="451">
        <v>44.623655913978489</v>
      </c>
      <c r="BX31" s="451">
        <v>45.161290322580641</v>
      </c>
    </row>
    <row r="32" spans="1:76" x14ac:dyDescent="0.25">
      <c r="A32">
        <v>2</v>
      </c>
      <c r="B32" s="138" t="s">
        <v>2485</v>
      </c>
      <c r="C32" t="s">
        <v>2484</v>
      </c>
      <c r="D32" t="s">
        <v>2469</v>
      </c>
      <c r="E32" t="s">
        <v>2468</v>
      </c>
      <c r="F32" t="s">
        <v>27</v>
      </c>
      <c r="G32" t="s">
        <v>28</v>
      </c>
      <c r="H32">
        <v>1.137</v>
      </c>
      <c r="I32">
        <v>1.04</v>
      </c>
      <c r="J32">
        <v>1.1259999999999999</v>
      </c>
      <c r="K32">
        <v>1.0760000000000001</v>
      </c>
      <c r="L32">
        <v>1.115</v>
      </c>
      <c r="M32">
        <v>1.204</v>
      </c>
      <c r="N32">
        <v>1.1319999999999999</v>
      </c>
      <c r="O32" s="13">
        <v>1.33</v>
      </c>
      <c r="P32">
        <v>1.4</v>
      </c>
      <c r="Q32">
        <v>1.415</v>
      </c>
      <c r="R32">
        <v>1.4570000000000001</v>
      </c>
      <c r="S32">
        <v>1.5469999999999999</v>
      </c>
      <c r="T32">
        <v>1.5620000000000001</v>
      </c>
      <c r="U32">
        <v>1.5980000000000001</v>
      </c>
      <c r="V32">
        <v>1.7010000000000001</v>
      </c>
      <c r="W32">
        <v>1.784</v>
      </c>
      <c r="X32">
        <v>1.7949999999999999</v>
      </c>
      <c r="Y32">
        <v>1.6060000000000001</v>
      </c>
      <c r="Z32" s="13">
        <v>1.91</v>
      </c>
      <c r="AA32">
        <v>1.875</v>
      </c>
      <c r="AB32">
        <v>1.883</v>
      </c>
      <c r="AC32">
        <v>1.883</v>
      </c>
      <c r="AD32">
        <v>1.9359999999999999</v>
      </c>
      <c r="AE32">
        <v>1.9350000000000001</v>
      </c>
      <c r="AF32">
        <v>1.95</v>
      </c>
      <c r="AG32">
        <v>1.7889999999999999</v>
      </c>
      <c r="AH32">
        <v>1.986</v>
      </c>
      <c r="AI32">
        <v>2.1869999999999998</v>
      </c>
      <c r="AJ32" s="13">
        <v>2.4660000000000002</v>
      </c>
      <c r="AK32" s="192">
        <v>2.5110000000000001</v>
      </c>
      <c r="AN32">
        <v>2</v>
      </c>
      <c r="AO32" s="138" t="s">
        <v>2485</v>
      </c>
      <c r="AP32" t="s">
        <v>2484</v>
      </c>
      <c r="AQ32" t="s">
        <v>2469</v>
      </c>
      <c r="AR32" t="s">
        <v>2468</v>
      </c>
      <c r="AS32" t="s">
        <v>27</v>
      </c>
      <c r="AT32" t="s">
        <v>28</v>
      </c>
      <c r="AU32" s="451">
        <f t="array" ref="AU32:BX32">H32:AK32/$H32*100</f>
        <v>100</v>
      </c>
      <c r="AV32" s="451">
        <v>91.468777484608623</v>
      </c>
      <c r="AW32" s="451">
        <v>99.032541776605086</v>
      </c>
      <c r="AX32" s="451">
        <v>94.635004397537386</v>
      </c>
      <c r="AY32" s="451">
        <v>98.065083553210201</v>
      </c>
      <c r="AZ32" s="451">
        <v>105.89270008795076</v>
      </c>
      <c r="BA32" s="451">
        <v>99.560246262093216</v>
      </c>
      <c r="BB32" s="451">
        <v>116.97449428320141</v>
      </c>
      <c r="BC32" s="451">
        <v>123.1310466138962</v>
      </c>
      <c r="BD32" s="451">
        <v>124.45030782761654</v>
      </c>
      <c r="BE32" s="451">
        <v>128.14423922603342</v>
      </c>
      <c r="BF32" s="451">
        <v>136.05980650835531</v>
      </c>
      <c r="BG32" s="451">
        <v>137.37906772207563</v>
      </c>
      <c r="BH32" s="451">
        <v>140.54529463500441</v>
      </c>
      <c r="BI32" s="451">
        <v>149.6042216358839</v>
      </c>
      <c r="BJ32" s="451">
        <v>156.90413368513632</v>
      </c>
      <c r="BK32" s="451">
        <v>157.87159190853123</v>
      </c>
      <c r="BL32" s="451">
        <v>141.24890061565526</v>
      </c>
      <c r="BM32" s="451">
        <v>167.98592788038698</v>
      </c>
      <c r="BN32" s="451">
        <v>164.90765171503958</v>
      </c>
      <c r="BO32" s="451">
        <v>165.6112576956904</v>
      </c>
      <c r="BP32" s="451">
        <v>165.6112576956904</v>
      </c>
      <c r="BQ32" s="451">
        <v>170.27264731750219</v>
      </c>
      <c r="BR32" s="451">
        <v>170.18469656992085</v>
      </c>
      <c r="BS32" s="451">
        <v>171.50395778364117</v>
      </c>
      <c r="BT32" s="451">
        <v>157.34388742304307</v>
      </c>
      <c r="BU32" s="451">
        <v>174.67018469656992</v>
      </c>
      <c r="BV32" s="451">
        <v>192.34828496042215</v>
      </c>
      <c r="BW32" s="451">
        <v>216.88654353562006</v>
      </c>
      <c r="BX32" s="451">
        <v>220.84432717678101</v>
      </c>
    </row>
    <row r="33" spans="1:76" x14ac:dyDescent="0.25">
      <c r="A33">
        <v>2</v>
      </c>
      <c r="B33" s="138" t="s">
        <v>2485</v>
      </c>
      <c r="C33" t="s">
        <v>2484</v>
      </c>
      <c r="D33" t="s">
        <v>2467</v>
      </c>
      <c r="E33" t="s">
        <v>2466</v>
      </c>
      <c r="F33" t="s">
        <v>27</v>
      </c>
      <c r="G33" t="s">
        <v>28</v>
      </c>
      <c r="H33">
        <v>2.5750000000000002</v>
      </c>
      <c r="I33">
        <v>2.3460000000000001</v>
      </c>
      <c r="J33">
        <v>2.5760000000000001</v>
      </c>
      <c r="K33">
        <v>2.4609999999999999</v>
      </c>
      <c r="L33">
        <v>2.56</v>
      </c>
      <c r="M33">
        <v>2.7890000000000001</v>
      </c>
      <c r="N33">
        <v>2.5939999999999999</v>
      </c>
      <c r="O33" s="13">
        <v>3.0680000000000001</v>
      </c>
      <c r="P33">
        <v>3.2509999999999999</v>
      </c>
      <c r="Q33">
        <v>3.2789999999999999</v>
      </c>
      <c r="R33">
        <v>3.3929999999999998</v>
      </c>
      <c r="S33">
        <v>3.629</v>
      </c>
      <c r="T33">
        <v>3.665</v>
      </c>
      <c r="U33">
        <v>3.75</v>
      </c>
      <c r="V33">
        <v>4.0069999999999997</v>
      </c>
      <c r="W33">
        <v>4.141</v>
      </c>
      <c r="X33">
        <v>4.2290000000000001</v>
      </c>
      <c r="Y33">
        <v>4.6079999999999997</v>
      </c>
      <c r="Z33" s="13">
        <v>4.3170000000000002</v>
      </c>
      <c r="AA33">
        <v>4.1890000000000001</v>
      </c>
      <c r="AB33">
        <v>4.242</v>
      </c>
      <c r="AC33">
        <v>4.3440000000000003</v>
      </c>
      <c r="AD33">
        <v>4.4260000000000002</v>
      </c>
      <c r="AE33">
        <v>4.3310000000000004</v>
      </c>
      <c r="AF33">
        <v>4.4349999999999996</v>
      </c>
      <c r="AG33">
        <v>3.577</v>
      </c>
      <c r="AH33">
        <v>3.9569999999999999</v>
      </c>
      <c r="AI33">
        <v>4.5919999999999996</v>
      </c>
      <c r="AJ33" s="13">
        <v>5.6079999999999997</v>
      </c>
      <c r="AK33" s="192">
        <v>5.67</v>
      </c>
      <c r="AN33">
        <v>2</v>
      </c>
      <c r="AO33" s="138" t="s">
        <v>2485</v>
      </c>
      <c r="AP33" t="s">
        <v>2484</v>
      </c>
      <c r="AQ33" t="s">
        <v>2467</v>
      </c>
      <c r="AR33" t="s">
        <v>2466</v>
      </c>
      <c r="AS33" t="s">
        <v>27</v>
      </c>
      <c r="AT33" t="s">
        <v>28</v>
      </c>
      <c r="AU33" s="451">
        <f t="array" ref="AU33:BX33">H33:AK33/$H33*100</f>
        <v>100</v>
      </c>
      <c r="AV33" s="451">
        <v>91.106796116504853</v>
      </c>
      <c r="AW33" s="451">
        <v>100.03883495145631</v>
      </c>
      <c r="AX33" s="451">
        <v>95.572815533980574</v>
      </c>
      <c r="AY33" s="451">
        <v>99.417475728155338</v>
      </c>
      <c r="AZ33" s="451">
        <v>108.31067961165049</v>
      </c>
      <c r="BA33" s="451">
        <v>100.7378640776699</v>
      </c>
      <c r="BB33" s="451">
        <v>119.14563106796116</v>
      </c>
      <c r="BC33" s="451">
        <v>126.25242718446601</v>
      </c>
      <c r="BD33" s="451">
        <v>127.33980582524271</v>
      </c>
      <c r="BE33" s="451">
        <v>131.76699029126212</v>
      </c>
      <c r="BF33" s="451">
        <v>140.93203883495144</v>
      </c>
      <c r="BG33" s="451">
        <v>142.33009708737862</v>
      </c>
      <c r="BH33" s="451">
        <v>145.63106796116503</v>
      </c>
      <c r="BI33" s="451">
        <v>155.61165048543685</v>
      </c>
      <c r="BJ33" s="451">
        <v>160.8155339805825</v>
      </c>
      <c r="BK33" s="451">
        <v>164.23300970873785</v>
      </c>
      <c r="BL33" s="451">
        <v>178.95145631067959</v>
      </c>
      <c r="BM33" s="451">
        <v>167.65048543689321</v>
      </c>
      <c r="BN33" s="451">
        <v>162.67961165048544</v>
      </c>
      <c r="BO33" s="451">
        <v>164.73786407766988</v>
      </c>
      <c r="BP33" s="451">
        <v>168.69902912621359</v>
      </c>
      <c r="BQ33" s="451">
        <v>171.88349514563106</v>
      </c>
      <c r="BR33" s="451">
        <v>168.19417475728156</v>
      </c>
      <c r="BS33" s="451">
        <v>172.23300970873782</v>
      </c>
      <c r="BT33" s="451">
        <v>138.91262135922329</v>
      </c>
      <c r="BU33" s="451">
        <v>153.66990291262135</v>
      </c>
      <c r="BV33" s="451">
        <v>178.33009708737862</v>
      </c>
      <c r="BW33" s="451">
        <v>217.78640776699027</v>
      </c>
      <c r="BX33" s="451">
        <v>220.19417475728153</v>
      </c>
    </row>
    <row r="34" spans="1:76" x14ac:dyDescent="0.25">
      <c r="A34">
        <v>2</v>
      </c>
      <c r="B34" s="138" t="s">
        <v>2485</v>
      </c>
      <c r="C34" t="s">
        <v>2484</v>
      </c>
      <c r="D34" t="s">
        <v>2465</v>
      </c>
      <c r="E34" t="s">
        <v>2464</v>
      </c>
      <c r="F34" t="s">
        <v>27</v>
      </c>
      <c r="G34" t="s">
        <v>28</v>
      </c>
      <c r="H34">
        <v>0.112</v>
      </c>
      <c r="I34">
        <v>0.107</v>
      </c>
      <c r="J34">
        <v>0.11799999999999999</v>
      </c>
      <c r="K34">
        <v>0.114</v>
      </c>
      <c r="L34">
        <v>0.11899999999999999</v>
      </c>
      <c r="M34">
        <v>0.13200000000000001</v>
      </c>
      <c r="N34">
        <v>0.125</v>
      </c>
      <c r="O34" s="13">
        <v>0.14399999999999999</v>
      </c>
      <c r="P34">
        <v>0.152</v>
      </c>
      <c r="Q34">
        <v>0.152</v>
      </c>
      <c r="R34">
        <v>0.159</v>
      </c>
      <c r="S34">
        <v>0.16900000000000001</v>
      </c>
      <c r="T34">
        <v>0.17</v>
      </c>
      <c r="U34">
        <v>0.17499999999999999</v>
      </c>
      <c r="V34">
        <v>0.19400000000000001</v>
      </c>
      <c r="W34">
        <v>0.19600000000000001</v>
      </c>
      <c r="X34">
        <v>0.21099999999999999</v>
      </c>
      <c r="Y34">
        <v>0.187</v>
      </c>
      <c r="Z34" s="13">
        <v>0.18099999999999999</v>
      </c>
      <c r="AA34">
        <v>0.17599999999999999</v>
      </c>
      <c r="AB34">
        <v>0.2</v>
      </c>
      <c r="AC34">
        <v>0.20499999999999999</v>
      </c>
      <c r="AD34">
        <v>0.187</v>
      </c>
      <c r="AE34">
        <v>0.19</v>
      </c>
      <c r="AF34">
        <v>0.19800000000000001</v>
      </c>
      <c r="AG34">
        <v>0.16600000000000001</v>
      </c>
      <c r="AH34">
        <v>0.21</v>
      </c>
      <c r="AI34">
        <v>0.28599999999999998</v>
      </c>
      <c r="AJ34" s="13">
        <v>0.32600000000000001</v>
      </c>
      <c r="AK34" s="192">
        <v>0.41299999999999998</v>
      </c>
      <c r="AN34">
        <v>2</v>
      </c>
      <c r="AO34" s="138" t="s">
        <v>2485</v>
      </c>
      <c r="AP34" t="s">
        <v>2484</v>
      </c>
      <c r="AQ34" t="s">
        <v>2465</v>
      </c>
      <c r="AR34" t="s">
        <v>2464</v>
      </c>
      <c r="AS34" t="s">
        <v>27</v>
      </c>
      <c r="AT34" t="s">
        <v>28</v>
      </c>
      <c r="AU34" s="451">
        <f t="array" ref="AU34:BX34">H34:AK34/$H34*100</f>
        <v>100</v>
      </c>
      <c r="AV34" s="451">
        <v>95.535714285714278</v>
      </c>
      <c r="AW34" s="451">
        <v>105.35714285714286</v>
      </c>
      <c r="AX34" s="451">
        <v>101.78571428571428</v>
      </c>
      <c r="AY34" s="451">
        <v>106.25</v>
      </c>
      <c r="AZ34" s="451">
        <v>117.85714285714286</v>
      </c>
      <c r="BA34" s="451">
        <v>111.60714285714286</v>
      </c>
      <c r="BB34" s="451">
        <v>128.57142857142856</v>
      </c>
      <c r="BC34" s="451">
        <v>135.71428571428569</v>
      </c>
      <c r="BD34" s="451">
        <v>135.71428571428569</v>
      </c>
      <c r="BE34" s="451">
        <v>141.96428571428572</v>
      </c>
      <c r="BF34" s="451">
        <v>150.89285714285714</v>
      </c>
      <c r="BG34" s="451">
        <v>151.78571428571431</v>
      </c>
      <c r="BH34" s="451">
        <v>156.24999999999997</v>
      </c>
      <c r="BI34" s="451">
        <v>173.21428571428572</v>
      </c>
      <c r="BJ34" s="451">
        <v>175</v>
      </c>
      <c r="BK34" s="451">
        <v>188.39285714285714</v>
      </c>
      <c r="BL34" s="451">
        <v>166.96428571428572</v>
      </c>
      <c r="BM34" s="451">
        <v>161.60714285714283</v>
      </c>
      <c r="BN34" s="451">
        <v>157.14285714285714</v>
      </c>
      <c r="BO34" s="451">
        <v>178.57142857142858</v>
      </c>
      <c r="BP34" s="451">
        <v>183.03571428571428</v>
      </c>
      <c r="BQ34" s="451">
        <v>166.96428571428572</v>
      </c>
      <c r="BR34" s="451">
        <v>169.64285714285714</v>
      </c>
      <c r="BS34" s="451">
        <v>176.78571428571428</v>
      </c>
      <c r="BT34" s="451">
        <v>148.21428571428572</v>
      </c>
      <c r="BU34" s="451">
        <v>187.5</v>
      </c>
      <c r="BV34" s="451">
        <v>255.35714285714283</v>
      </c>
      <c r="BW34" s="451">
        <v>291.07142857142856</v>
      </c>
      <c r="BX34" s="451">
        <v>368.74999999999994</v>
      </c>
    </row>
    <row r="35" spans="1:76" x14ac:dyDescent="0.25">
      <c r="A35">
        <v>2</v>
      </c>
      <c r="B35" s="138" t="s">
        <v>2485</v>
      </c>
      <c r="C35" t="s">
        <v>2484</v>
      </c>
      <c r="D35" t="s">
        <v>2463</v>
      </c>
      <c r="E35" t="s">
        <v>2462</v>
      </c>
      <c r="F35" t="s">
        <v>27</v>
      </c>
      <c r="G35" t="s">
        <v>28</v>
      </c>
      <c r="H35">
        <v>0.76600000000000001</v>
      </c>
      <c r="I35">
        <v>0.85199999999999998</v>
      </c>
      <c r="J35">
        <v>0.92600000000000005</v>
      </c>
      <c r="K35">
        <v>0.90700000000000003</v>
      </c>
      <c r="L35">
        <v>0.95199999999999996</v>
      </c>
      <c r="M35">
        <v>1.0609999999999999</v>
      </c>
      <c r="N35">
        <v>1.099</v>
      </c>
      <c r="O35" s="13">
        <v>1.173</v>
      </c>
      <c r="P35">
        <v>1.2030000000000001</v>
      </c>
      <c r="Q35">
        <v>1.1930000000000001</v>
      </c>
      <c r="R35">
        <v>1.28</v>
      </c>
      <c r="S35">
        <v>1.268</v>
      </c>
      <c r="T35">
        <v>1.2549999999999999</v>
      </c>
      <c r="U35">
        <v>1.37</v>
      </c>
      <c r="V35">
        <v>1.6559999999999999</v>
      </c>
      <c r="W35">
        <v>1.64</v>
      </c>
      <c r="X35">
        <v>1.6679999999999999</v>
      </c>
      <c r="Y35">
        <v>1.5369999999999999</v>
      </c>
      <c r="Z35" s="13">
        <v>1.5309999999999999</v>
      </c>
      <c r="AA35">
        <v>1.47</v>
      </c>
      <c r="AB35">
        <v>1.512</v>
      </c>
      <c r="AC35">
        <v>1.4890000000000001</v>
      </c>
      <c r="AD35">
        <v>1.518</v>
      </c>
      <c r="AE35">
        <v>1.5580000000000001</v>
      </c>
      <c r="AF35">
        <v>1.631</v>
      </c>
      <c r="AG35">
        <v>1.506</v>
      </c>
      <c r="AH35">
        <v>1.6739999999999999</v>
      </c>
      <c r="AI35">
        <v>1.925</v>
      </c>
      <c r="AJ35" s="13">
        <v>2.2709999999999999</v>
      </c>
      <c r="AK35" s="192">
        <v>1.952</v>
      </c>
      <c r="AN35">
        <v>2</v>
      </c>
      <c r="AO35" s="138" t="s">
        <v>2485</v>
      </c>
      <c r="AP35" t="s">
        <v>2484</v>
      </c>
      <c r="AQ35" t="s">
        <v>2463</v>
      </c>
      <c r="AR35" t="s">
        <v>2462</v>
      </c>
      <c r="AS35" t="s">
        <v>27</v>
      </c>
      <c r="AT35" t="s">
        <v>28</v>
      </c>
      <c r="AU35" s="451">
        <f t="array" ref="AU35:BX35">H35:AK35/$H35*100</f>
        <v>100</v>
      </c>
      <c r="AV35" s="451">
        <v>111.22715404699738</v>
      </c>
      <c r="AW35" s="451">
        <v>120.88772845953002</v>
      </c>
      <c r="AX35" s="451">
        <v>118.40731070496085</v>
      </c>
      <c r="AY35" s="451">
        <v>124.28198433420366</v>
      </c>
      <c r="AZ35" s="451">
        <v>138.51174934725847</v>
      </c>
      <c r="BA35" s="451">
        <v>143.47258485639688</v>
      </c>
      <c r="BB35" s="451">
        <v>153.13315926892949</v>
      </c>
      <c r="BC35" s="451">
        <v>157.04960835509138</v>
      </c>
      <c r="BD35" s="451">
        <v>155.74412532637075</v>
      </c>
      <c r="BE35" s="451">
        <v>167.10182767624019</v>
      </c>
      <c r="BF35" s="451">
        <v>165.53524804177547</v>
      </c>
      <c r="BG35" s="451">
        <v>163.83812010443864</v>
      </c>
      <c r="BH35" s="451">
        <v>178.85117493472586</v>
      </c>
      <c r="BI35" s="451">
        <v>216.18798955613573</v>
      </c>
      <c r="BJ35" s="451">
        <v>214.09921671018276</v>
      </c>
      <c r="BK35" s="451">
        <v>217.75456919060053</v>
      </c>
      <c r="BL35" s="451">
        <v>200.65274151436029</v>
      </c>
      <c r="BM35" s="451">
        <v>199.86945169712794</v>
      </c>
      <c r="BN35" s="451">
        <v>191.90600522193211</v>
      </c>
      <c r="BO35" s="451">
        <v>197.38903394255874</v>
      </c>
      <c r="BP35" s="451">
        <v>194.38642297650131</v>
      </c>
      <c r="BQ35" s="451">
        <v>198.17232375979111</v>
      </c>
      <c r="BR35" s="451">
        <v>203.3942558746736</v>
      </c>
      <c r="BS35" s="451">
        <v>212.92428198433421</v>
      </c>
      <c r="BT35" s="451">
        <v>196.60574412532637</v>
      </c>
      <c r="BU35" s="451">
        <v>218.53785900783288</v>
      </c>
      <c r="BV35" s="451">
        <v>251.30548302872063</v>
      </c>
      <c r="BW35" s="451">
        <v>296.47519582245428</v>
      </c>
      <c r="BX35" s="451">
        <v>254.83028720626629</v>
      </c>
    </row>
    <row r="36" spans="1:76" x14ac:dyDescent="0.25">
      <c r="A36">
        <v>2</v>
      </c>
      <c r="B36" s="138" t="s">
        <v>2485</v>
      </c>
      <c r="C36" t="s">
        <v>2484</v>
      </c>
      <c r="D36" t="s">
        <v>2461</v>
      </c>
      <c r="E36" t="s">
        <v>2460</v>
      </c>
      <c r="F36" t="s">
        <v>27</v>
      </c>
      <c r="G36" t="s">
        <v>28</v>
      </c>
      <c r="H36">
        <v>0.29199999999999998</v>
      </c>
      <c r="I36">
        <v>0.191</v>
      </c>
      <c r="J36">
        <v>0.24</v>
      </c>
      <c r="K36">
        <v>0.23899999999999999</v>
      </c>
      <c r="L36">
        <v>0.26200000000000001</v>
      </c>
      <c r="M36">
        <v>0.434</v>
      </c>
      <c r="N36">
        <v>0.436</v>
      </c>
      <c r="O36" s="13">
        <v>0.60599999999999998</v>
      </c>
      <c r="P36">
        <v>0.437</v>
      </c>
      <c r="Q36">
        <v>0.38800000000000001</v>
      </c>
      <c r="R36">
        <v>0.441</v>
      </c>
      <c r="S36">
        <v>0.47199999999999998</v>
      </c>
      <c r="T36">
        <v>0.41099999999999998</v>
      </c>
      <c r="U36">
        <v>0.53300000000000003</v>
      </c>
      <c r="V36">
        <v>0.46400000000000002</v>
      </c>
      <c r="W36">
        <v>0.504</v>
      </c>
      <c r="X36">
        <v>0.248</v>
      </c>
      <c r="Y36">
        <v>0.23899999999999999</v>
      </c>
      <c r="Z36" s="13">
        <v>0.22600000000000001</v>
      </c>
      <c r="AA36">
        <v>0.22600000000000001</v>
      </c>
      <c r="AB36">
        <v>0.191</v>
      </c>
      <c r="AC36">
        <v>0.161</v>
      </c>
      <c r="AD36">
        <v>0.16900000000000001</v>
      </c>
      <c r="AE36">
        <v>0.189</v>
      </c>
      <c r="AF36">
        <v>0.185</v>
      </c>
      <c r="AG36">
        <v>0.214</v>
      </c>
      <c r="AH36">
        <v>0.29299999999999998</v>
      </c>
      <c r="AI36">
        <v>0.376</v>
      </c>
      <c r="AJ36" s="13">
        <v>0.45500000000000002</v>
      </c>
      <c r="AK36" s="192">
        <v>0.38200000000000001</v>
      </c>
      <c r="AN36">
        <v>2</v>
      </c>
      <c r="AO36" s="138" t="s">
        <v>2485</v>
      </c>
      <c r="AP36" t="s">
        <v>2484</v>
      </c>
      <c r="AQ36" t="s">
        <v>2461</v>
      </c>
      <c r="AR36" t="s">
        <v>2460</v>
      </c>
      <c r="AS36" t="s">
        <v>27</v>
      </c>
      <c r="AT36" t="s">
        <v>28</v>
      </c>
      <c r="AU36" s="451">
        <f t="array" ref="AU36:BX36">H36:AK36/$H36*100</f>
        <v>100</v>
      </c>
      <c r="AV36" s="451">
        <v>65.410958904109592</v>
      </c>
      <c r="AW36" s="451">
        <v>82.191780821917817</v>
      </c>
      <c r="AX36" s="451">
        <v>81.849315068493155</v>
      </c>
      <c r="AY36" s="451">
        <v>89.726027397260282</v>
      </c>
      <c r="AZ36" s="451">
        <v>148.63013698630138</v>
      </c>
      <c r="BA36" s="451">
        <v>149.3150684931507</v>
      </c>
      <c r="BB36" s="451">
        <v>207.53424657534248</v>
      </c>
      <c r="BC36" s="451">
        <v>149.65753424657535</v>
      </c>
      <c r="BD36" s="451">
        <v>132.87671232876716</v>
      </c>
      <c r="BE36" s="451">
        <v>151.027397260274</v>
      </c>
      <c r="BF36" s="451">
        <v>161.64383561643837</v>
      </c>
      <c r="BG36" s="451">
        <v>140.75342465753425</v>
      </c>
      <c r="BH36" s="451">
        <v>182.53424657534251</v>
      </c>
      <c r="BI36" s="451">
        <v>158.9041095890411</v>
      </c>
      <c r="BJ36" s="451">
        <v>172.60273972602741</v>
      </c>
      <c r="BK36" s="451">
        <v>84.93150684931507</v>
      </c>
      <c r="BL36" s="451">
        <v>81.849315068493155</v>
      </c>
      <c r="BM36" s="451">
        <v>77.397260273972606</v>
      </c>
      <c r="BN36" s="451">
        <v>77.397260273972606</v>
      </c>
      <c r="BO36" s="451">
        <v>65.410958904109592</v>
      </c>
      <c r="BP36" s="451">
        <v>55.136986301369873</v>
      </c>
      <c r="BQ36" s="451">
        <v>57.876712328767134</v>
      </c>
      <c r="BR36" s="451">
        <v>64.726027397260282</v>
      </c>
      <c r="BS36" s="451">
        <v>63.356164383561641</v>
      </c>
      <c r="BT36" s="451">
        <v>73.287671232876718</v>
      </c>
      <c r="BU36" s="451">
        <v>100.34246575342465</v>
      </c>
      <c r="BV36" s="451">
        <v>128.76712328767124</v>
      </c>
      <c r="BW36" s="451">
        <v>155.82191780821918</v>
      </c>
      <c r="BX36" s="451">
        <v>130.82191780821918</v>
      </c>
    </row>
    <row r="37" spans="1:76" x14ac:dyDescent="0.25">
      <c r="A37">
        <v>2</v>
      </c>
      <c r="B37" s="138" t="s">
        <v>2485</v>
      </c>
      <c r="C37" t="s">
        <v>2484</v>
      </c>
      <c r="D37" t="s">
        <v>2459</v>
      </c>
      <c r="E37" t="s">
        <v>2458</v>
      </c>
      <c r="F37" t="s">
        <v>27</v>
      </c>
      <c r="G37" t="s">
        <v>28</v>
      </c>
      <c r="H37">
        <v>1.5580000000000001</v>
      </c>
      <c r="I37">
        <v>1.4610000000000001</v>
      </c>
      <c r="J37">
        <v>1.48</v>
      </c>
      <c r="K37">
        <v>1.42</v>
      </c>
      <c r="L37">
        <v>1.4430000000000001</v>
      </c>
      <c r="M37">
        <v>1.498</v>
      </c>
      <c r="N37">
        <v>1.4670000000000001</v>
      </c>
      <c r="O37" s="13">
        <v>1.665</v>
      </c>
      <c r="P37">
        <v>1.702</v>
      </c>
      <c r="Q37">
        <v>1.72</v>
      </c>
      <c r="R37">
        <v>1.7490000000000001</v>
      </c>
      <c r="S37">
        <v>1.7609999999999999</v>
      </c>
      <c r="T37">
        <v>1.77</v>
      </c>
      <c r="U37">
        <v>1.8029999999999999</v>
      </c>
      <c r="V37">
        <v>1.917</v>
      </c>
      <c r="W37">
        <v>2.0790000000000002</v>
      </c>
      <c r="X37">
        <v>2.0939999999999999</v>
      </c>
      <c r="Y37">
        <v>2.1829999999999998</v>
      </c>
      <c r="Z37" s="13">
        <v>2.234</v>
      </c>
      <c r="AA37">
        <v>2.3279999999999998</v>
      </c>
      <c r="AB37">
        <v>2.3660000000000001</v>
      </c>
      <c r="AC37">
        <v>2.2519999999999998</v>
      </c>
      <c r="AD37">
        <v>2.2610000000000001</v>
      </c>
      <c r="AE37">
        <v>2.2839999999999998</v>
      </c>
      <c r="AF37">
        <v>2.3279999999999998</v>
      </c>
      <c r="AG37">
        <v>1.9630000000000001</v>
      </c>
      <c r="AH37">
        <v>2.4710000000000001</v>
      </c>
      <c r="AI37">
        <v>2.5049999999999999</v>
      </c>
      <c r="AJ37" s="13">
        <v>2.7679999999999998</v>
      </c>
      <c r="AK37" s="192">
        <v>2.8860000000000001</v>
      </c>
      <c r="AN37">
        <v>2</v>
      </c>
      <c r="AO37" s="138" t="s">
        <v>2485</v>
      </c>
      <c r="AP37" t="s">
        <v>2484</v>
      </c>
      <c r="AQ37" t="s">
        <v>2459</v>
      </c>
      <c r="AR37" t="s">
        <v>2458</v>
      </c>
      <c r="AS37" t="s">
        <v>27</v>
      </c>
      <c r="AT37" t="s">
        <v>28</v>
      </c>
      <c r="AU37" s="451">
        <f t="array" ref="AU37:BX37">H37:AK37/$H37*100</f>
        <v>100</v>
      </c>
      <c r="AV37" s="451">
        <v>93.77406931964056</v>
      </c>
      <c r="AW37" s="451">
        <v>94.993581514762511</v>
      </c>
      <c r="AX37" s="451">
        <v>91.142490372272135</v>
      </c>
      <c r="AY37" s="451">
        <v>92.61874197689346</v>
      </c>
      <c r="AZ37" s="451">
        <v>96.148908857509625</v>
      </c>
      <c r="BA37" s="451">
        <v>94.159178433889608</v>
      </c>
      <c r="BB37" s="451">
        <v>106.86777920410783</v>
      </c>
      <c r="BC37" s="451">
        <v>109.2426187419769</v>
      </c>
      <c r="BD37" s="451">
        <v>110.397946084724</v>
      </c>
      <c r="BE37" s="451">
        <v>112.25930680359436</v>
      </c>
      <c r="BF37" s="451">
        <v>113.02952503209242</v>
      </c>
      <c r="BG37" s="451">
        <v>113.60718870346598</v>
      </c>
      <c r="BH37" s="451">
        <v>115.72528883183568</v>
      </c>
      <c r="BI37" s="451">
        <v>123.0423620025674</v>
      </c>
      <c r="BJ37" s="451">
        <v>133.44030808729141</v>
      </c>
      <c r="BK37" s="451">
        <v>134.40308087291396</v>
      </c>
      <c r="BL37" s="451">
        <v>140.11553273427469</v>
      </c>
      <c r="BM37" s="451">
        <v>143.38896020539153</v>
      </c>
      <c r="BN37" s="451">
        <v>149.42233632862641</v>
      </c>
      <c r="BO37" s="451">
        <v>151.86136071887034</v>
      </c>
      <c r="BP37" s="451">
        <v>144.54428754813861</v>
      </c>
      <c r="BQ37" s="451">
        <v>145.1219512195122</v>
      </c>
      <c r="BR37" s="451">
        <v>146.59820282413349</v>
      </c>
      <c r="BS37" s="451">
        <v>149.42233632862641</v>
      </c>
      <c r="BT37" s="451">
        <v>125.99486521181001</v>
      </c>
      <c r="BU37" s="451">
        <v>158.60077021822849</v>
      </c>
      <c r="BV37" s="451">
        <v>160.78305519897302</v>
      </c>
      <c r="BW37" s="451">
        <v>177.66367137355584</v>
      </c>
      <c r="BX37" s="451">
        <v>185.23748395378692</v>
      </c>
    </row>
    <row r="38" spans="1:76" x14ac:dyDescent="0.25">
      <c r="A38">
        <v>2</v>
      </c>
      <c r="B38" s="138" t="s">
        <v>2485</v>
      </c>
      <c r="C38" t="s">
        <v>2484</v>
      </c>
      <c r="D38" t="s">
        <v>2457</v>
      </c>
      <c r="E38" t="s">
        <v>2456</v>
      </c>
      <c r="F38" t="s">
        <v>27</v>
      </c>
      <c r="G38" t="s">
        <v>28</v>
      </c>
      <c r="H38">
        <v>0</v>
      </c>
      <c r="I38">
        <v>0</v>
      </c>
      <c r="J38">
        <v>1E-3</v>
      </c>
      <c r="K38">
        <v>1E-3</v>
      </c>
      <c r="L38">
        <v>1E-3</v>
      </c>
      <c r="M38">
        <v>1E-3</v>
      </c>
      <c r="N38">
        <v>1E-3</v>
      </c>
      <c r="O38" s="13">
        <v>1E-3</v>
      </c>
      <c r="P38">
        <v>1E-3</v>
      </c>
      <c r="Q38">
        <v>1E-3</v>
      </c>
      <c r="R38">
        <v>1E-3</v>
      </c>
      <c r="S38">
        <v>1E-3</v>
      </c>
      <c r="T38">
        <v>1E-3</v>
      </c>
      <c r="U38">
        <v>1E-3</v>
      </c>
      <c r="V38">
        <v>1E-3</v>
      </c>
      <c r="W38">
        <v>3.0000000000000001E-3</v>
      </c>
      <c r="X38">
        <v>5.0000000000000001E-3</v>
      </c>
      <c r="Y38">
        <v>5.0000000000000001E-3</v>
      </c>
      <c r="Z38" s="13">
        <v>6.0000000000000001E-3</v>
      </c>
      <c r="AA38">
        <v>7.0000000000000001E-3</v>
      </c>
      <c r="AB38">
        <v>8.9999999999999993E-3</v>
      </c>
      <c r="AC38">
        <v>8.0000000000000002E-3</v>
      </c>
      <c r="AD38">
        <v>3.0000000000000001E-3</v>
      </c>
      <c r="AE38">
        <v>3.0000000000000001E-3</v>
      </c>
      <c r="AF38">
        <v>3.0000000000000001E-3</v>
      </c>
      <c r="AG38">
        <v>2E-3</v>
      </c>
      <c r="AH38">
        <v>2E-3</v>
      </c>
      <c r="AI38">
        <v>1E-3</v>
      </c>
      <c r="AJ38" s="13">
        <v>2E-3</v>
      </c>
      <c r="AK38" s="192" t="e">
        <v>#N/A</v>
      </c>
      <c r="AN38">
        <v>2</v>
      </c>
      <c r="AO38" s="138" t="s">
        <v>2485</v>
      </c>
      <c r="AP38" t="s">
        <v>2484</v>
      </c>
      <c r="AQ38" t="s">
        <v>2457</v>
      </c>
      <c r="AR38" t="s">
        <v>2456</v>
      </c>
      <c r="AS38" t="s">
        <v>27</v>
      </c>
      <c r="AT38" t="s">
        <v>28</v>
      </c>
      <c r="AU38" s="451" t="e">
        <f t="array" ref="AU38:BX38">H38:AK38/$H38*100</f>
        <v>#DIV/0!</v>
      </c>
      <c r="AV38" s="451" t="e">
        <v>#DIV/0!</v>
      </c>
      <c r="AW38" s="451" t="e">
        <v>#DIV/0!</v>
      </c>
      <c r="AX38" s="451" t="e">
        <v>#DIV/0!</v>
      </c>
      <c r="AY38" s="451" t="e">
        <v>#DIV/0!</v>
      </c>
      <c r="AZ38" s="451" t="e">
        <v>#DIV/0!</v>
      </c>
      <c r="BA38" s="451" t="e">
        <v>#DIV/0!</v>
      </c>
      <c r="BB38" s="451" t="e">
        <v>#DIV/0!</v>
      </c>
      <c r="BC38" s="451" t="e">
        <v>#DIV/0!</v>
      </c>
      <c r="BD38" s="451" t="e">
        <v>#DIV/0!</v>
      </c>
      <c r="BE38" s="451" t="e">
        <v>#DIV/0!</v>
      </c>
      <c r="BF38" s="451" t="e">
        <v>#DIV/0!</v>
      </c>
      <c r="BG38" s="451" t="e">
        <v>#DIV/0!</v>
      </c>
      <c r="BH38" s="451" t="e">
        <v>#DIV/0!</v>
      </c>
      <c r="BI38" s="451" t="e">
        <v>#DIV/0!</v>
      </c>
      <c r="BJ38" s="451" t="e">
        <v>#DIV/0!</v>
      </c>
      <c r="BK38" s="451" t="e">
        <v>#DIV/0!</v>
      </c>
      <c r="BL38" s="451" t="e">
        <v>#DIV/0!</v>
      </c>
      <c r="BM38" s="451" t="e">
        <v>#DIV/0!</v>
      </c>
      <c r="BN38" s="451" t="e">
        <v>#DIV/0!</v>
      </c>
      <c r="BO38" s="451" t="e">
        <v>#DIV/0!</v>
      </c>
      <c r="BP38" s="451" t="e">
        <v>#DIV/0!</v>
      </c>
      <c r="BQ38" s="451" t="e">
        <v>#DIV/0!</v>
      </c>
      <c r="BR38" s="451" t="e">
        <v>#DIV/0!</v>
      </c>
      <c r="BS38" s="451" t="e">
        <v>#DIV/0!</v>
      </c>
      <c r="BT38" s="451" t="e">
        <v>#DIV/0!</v>
      </c>
      <c r="BU38" s="451" t="e">
        <v>#DIV/0!</v>
      </c>
      <c r="BV38" s="451" t="e">
        <v>#DIV/0!</v>
      </c>
      <c r="BW38" s="451" t="e">
        <v>#DIV/0!</v>
      </c>
      <c r="BX38" s="451" t="e">
        <v>#N/A</v>
      </c>
    </row>
    <row r="39" spans="1:76" x14ac:dyDescent="0.25">
      <c r="A39">
        <v>2</v>
      </c>
      <c r="B39" s="138" t="s">
        <v>2485</v>
      </c>
      <c r="C39" t="s">
        <v>2484</v>
      </c>
      <c r="D39" t="s">
        <v>2453</v>
      </c>
      <c r="E39" t="s">
        <v>2452</v>
      </c>
      <c r="F39" t="s">
        <v>27</v>
      </c>
      <c r="G39" t="s">
        <v>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13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1E-3</v>
      </c>
      <c r="Y39">
        <v>2E-3</v>
      </c>
      <c r="Z39" s="13">
        <v>1E-3</v>
      </c>
      <c r="AA39">
        <v>1E-3</v>
      </c>
      <c r="AB39">
        <v>1E-3</v>
      </c>
      <c r="AC39">
        <v>1E-3</v>
      </c>
      <c r="AD39">
        <v>2E-3</v>
      </c>
      <c r="AE39">
        <v>3.0000000000000001E-3</v>
      </c>
      <c r="AF39">
        <v>3.0000000000000001E-3</v>
      </c>
      <c r="AG39">
        <v>2E-3</v>
      </c>
      <c r="AH39">
        <v>3.0000000000000001E-3</v>
      </c>
      <c r="AI39">
        <v>3.0000000000000001E-3</v>
      </c>
      <c r="AJ39" s="13">
        <v>5.0000000000000001E-3</v>
      </c>
      <c r="AK39" s="192">
        <v>7.0000000000000001E-3</v>
      </c>
      <c r="AN39">
        <v>2</v>
      </c>
      <c r="AO39" s="138" t="s">
        <v>2485</v>
      </c>
      <c r="AP39" t="s">
        <v>2484</v>
      </c>
      <c r="AQ39" t="s">
        <v>2453</v>
      </c>
      <c r="AR39" t="s">
        <v>2452</v>
      </c>
      <c r="AS39" t="s">
        <v>27</v>
      </c>
      <c r="AT39" t="s">
        <v>28</v>
      </c>
      <c r="AU39" s="451" t="e">
        <f t="array" ref="AU39:BX39">H39:AK39/$H39*100</f>
        <v>#DIV/0!</v>
      </c>
      <c r="AV39" s="451" t="e">
        <v>#DIV/0!</v>
      </c>
      <c r="AW39" s="451" t="e">
        <v>#DIV/0!</v>
      </c>
      <c r="AX39" s="451" t="e">
        <v>#DIV/0!</v>
      </c>
      <c r="AY39" s="451" t="e">
        <v>#DIV/0!</v>
      </c>
      <c r="AZ39" s="451" t="e">
        <v>#DIV/0!</v>
      </c>
      <c r="BA39" s="451" t="e">
        <v>#DIV/0!</v>
      </c>
      <c r="BB39" s="451" t="e">
        <v>#DIV/0!</v>
      </c>
      <c r="BC39" s="451" t="e">
        <v>#DIV/0!</v>
      </c>
      <c r="BD39" s="451" t="e">
        <v>#DIV/0!</v>
      </c>
      <c r="BE39" s="451" t="e">
        <v>#DIV/0!</v>
      </c>
      <c r="BF39" s="451" t="e">
        <v>#DIV/0!</v>
      </c>
      <c r="BG39" s="451" t="e">
        <v>#DIV/0!</v>
      </c>
      <c r="BH39" s="451" t="e">
        <v>#DIV/0!</v>
      </c>
      <c r="BI39" s="451" t="e">
        <v>#DIV/0!</v>
      </c>
      <c r="BJ39" s="451" t="e">
        <v>#DIV/0!</v>
      </c>
      <c r="BK39" s="451" t="e">
        <v>#DIV/0!</v>
      </c>
      <c r="BL39" s="451" t="e">
        <v>#DIV/0!</v>
      </c>
      <c r="BM39" s="451" t="e">
        <v>#DIV/0!</v>
      </c>
      <c r="BN39" s="451" t="e">
        <v>#DIV/0!</v>
      </c>
      <c r="BO39" s="451" t="e">
        <v>#DIV/0!</v>
      </c>
      <c r="BP39" s="451" t="e">
        <v>#DIV/0!</v>
      </c>
      <c r="BQ39" s="451" t="e">
        <v>#DIV/0!</v>
      </c>
      <c r="BR39" s="451" t="e">
        <v>#DIV/0!</v>
      </c>
      <c r="BS39" s="451" t="e">
        <v>#DIV/0!</v>
      </c>
      <c r="BT39" s="451" t="e">
        <v>#DIV/0!</v>
      </c>
      <c r="BU39" s="451" t="e">
        <v>#DIV/0!</v>
      </c>
      <c r="BV39" s="451" t="e">
        <v>#DIV/0!</v>
      </c>
      <c r="BW39" s="451" t="e">
        <v>#DIV/0!</v>
      </c>
      <c r="BX39" s="451" t="e">
        <v>#DIV/0!</v>
      </c>
    </row>
    <row r="40" spans="1:76" x14ac:dyDescent="0.25">
      <c r="A40">
        <v>2</v>
      </c>
      <c r="B40" s="138" t="s">
        <v>2483</v>
      </c>
      <c r="C40" t="s">
        <v>2482</v>
      </c>
      <c r="D40" t="s">
        <v>2469</v>
      </c>
      <c r="E40" t="s">
        <v>2468</v>
      </c>
      <c r="F40" t="s">
        <v>27</v>
      </c>
      <c r="G40" t="s">
        <v>28</v>
      </c>
      <c r="H40">
        <v>7.1999999999999995E-2</v>
      </c>
      <c r="I40">
        <v>8.1000000000000003E-2</v>
      </c>
      <c r="J40">
        <v>0.09</v>
      </c>
      <c r="K40">
        <v>0.113</v>
      </c>
      <c r="L40">
        <v>8.8999999999999996E-2</v>
      </c>
      <c r="M40">
        <v>9.7000000000000003E-2</v>
      </c>
      <c r="N40">
        <v>9.5000000000000001E-2</v>
      </c>
      <c r="O40" s="13">
        <v>0.104</v>
      </c>
      <c r="P40">
        <v>0.11899999999999999</v>
      </c>
      <c r="Q40">
        <v>0.124</v>
      </c>
      <c r="R40">
        <v>0.13800000000000001</v>
      </c>
      <c r="S40">
        <v>0.156</v>
      </c>
      <c r="T40">
        <v>0.186</v>
      </c>
      <c r="U40">
        <v>0.221</v>
      </c>
      <c r="V40">
        <v>0.20100000000000001</v>
      </c>
      <c r="W40">
        <v>0.20399999999999999</v>
      </c>
      <c r="X40">
        <v>0.21299999999999999</v>
      </c>
      <c r="Y40">
        <v>0.21199999999999999</v>
      </c>
      <c r="Z40" s="13">
        <v>0.22900000000000001</v>
      </c>
      <c r="AA40">
        <v>0.24299999999999999</v>
      </c>
      <c r="AB40">
        <v>0.255</v>
      </c>
      <c r="AC40">
        <v>0.26400000000000001</v>
      </c>
      <c r="AD40">
        <v>0.28199999999999997</v>
      </c>
      <c r="AE40">
        <v>0.28999999999999998</v>
      </c>
      <c r="AF40">
        <v>0.30199999999999999</v>
      </c>
      <c r="AG40">
        <v>0.312</v>
      </c>
      <c r="AH40">
        <v>0.33300000000000002</v>
      </c>
      <c r="AI40">
        <v>0.34399999999999997</v>
      </c>
      <c r="AJ40" s="13">
        <v>0.36599999999999999</v>
      </c>
      <c r="AK40" s="192">
        <v>0.39</v>
      </c>
      <c r="AN40">
        <v>2</v>
      </c>
      <c r="AO40" s="138" t="s">
        <v>2483</v>
      </c>
      <c r="AP40" t="s">
        <v>2482</v>
      </c>
      <c r="AQ40" t="s">
        <v>2469</v>
      </c>
      <c r="AR40" t="s">
        <v>2468</v>
      </c>
      <c r="AS40" t="s">
        <v>27</v>
      </c>
      <c r="AT40" t="s">
        <v>28</v>
      </c>
      <c r="AU40" s="451">
        <f t="array" ref="AU40:BX40">H40:AK40/$H40*100</f>
        <v>100</v>
      </c>
      <c r="AV40" s="451">
        <v>112.50000000000003</v>
      </c>
      <c r="AW40" s="451">
        <v>125</v>
      </c>
      <c r="AX40" s="451">
        <v>156.94444444444446</v>
      </c>
      <c r="AY40" s="451">
        <v>123.61111111111111</v>
      </c>
      <c r="AZ40" s="451">
        <v>134.72222222222223</v>
      </c>
      <c r="BA40" s="451">
        <v>131.94444444444446</v>
      </c>
      <c r="BB40" s="451">
        <v>144.44444444444443</v>
      </c>
      <c r="BC40" s="451">
        <v>165.2777777777778</v>
      </c>
      <c r="BD40" s="451">
        <v>172.22222222222223</v>
      </c>
      <c r="BE40" s="451">
        <v>191.66666666666669</v>
      </c>
      <c r="BF40" s="451">
        <v>216.66666666666669</v>
      </c>
      <c r="BG40" s="451">
        <v>258.33333333333337</v>
      </c>
      <c r="BH40" s="451">
        <v>306.94444444444446</v>
      </c>
      <c r="BI40" s="451">
        <v>279.16666666666669</v>
      </c>
      <c r="BJ40" s="451">
        <v>283.33333333333337</v>
      </c>
      <c r="BK40" s="451">
        <v>295.83333333333337</v>
      </c>
      <c r="BL40" s="451">
        <v>294.44444444444446</v>
      </c>
      <c r="BM40" s="451">
        <v>318.0555555555556</v>
      </c>
      <c r="BN40" s="451">
        <v>337.5</v>
      </c>
      <c r="BO40" s="451">
        <v>354.16666666666669</v>
      </c>
      <c r="BP40" s="451">
        <v>366.66666666666669</v>
      </c>
      <c r="BQ40" s="451">
        <v>391.66666666666663</v>
      </c>
      <c r="BR40" s="451">
        <v>402.77777777777777</v>
      </c>
      <c r="BS40" s="451">
        <v>419.44444444444446</v>
      </c>
      <c r="BT40" s="451">
        <v>433.33333333333337</v>
      </c>
      <c r="BU40" s="451">
        <v>462.50000000000011</v>
      </c>
      <c r="BV40" s="451">
        <v>477.77777777777777</v>
      </c>
      <c r="BW40" s="451">
        <v>508.33333333333337</v>
      </c>
      <c r="BX40" s="451">
        <v>541.66666666666674</v>
      </c>
    </row>
    <row r="41" spans="1:76" x14ac:dyDescent="0.25">
      <c r="A41">
        <v>2</v>
      </c>
      <c r="B41" s="138" t="s">
        <v>2483</v>
      </c>
      <c r="C41" t="s">
        <v>2482</v>
      </c>
      <c r="D41" t="s">
        <v>2467</v>
      </c>
      <c r="E41" t="s">
        <v>2466</v>
      </c>
      <c r="F41" t="s">
        <v>27</v>
      </c>
      <c r="G41" t="s">
        <v>28</v>
      </c>
      <c r="H41">
        <v>0.14099999999999999</v>
      </c>
      <c r="I41">
        <v>0.16200000000000001</v>
      </c>
      <c r="J41">
        <v>0.17899999999999999</v>
      </c>
      <c r="K41">
        <v>0.24199999999999999</v>
      </c>
      <c r="L41">
        <v>0.17699999999999999</v>
      </c>
      <c r="M41">
        <v>0.193</v>
      </c>
      <c r="N41">
        <v>0.183</v>
      </c>
      <c r="O41" s="13">
        <v>0.20100000000000001</v>
      </c>
      <c r="P41">
        <v>0.22900000000000001</v>
      </c>
      <c r="Q41">
        <v>0.23899999999999999</v>
      </c>
      <c r="R41">
        <v>0.26800000000000002</v>
      </c>
      <c r="S41">
        <v>0.30499999999999999</v>
      </c>
      <c r="T41">
        <v>0.36599999999999999</v>
      </c>
      <c r="U41">
        <v>0.438</v>
      </c>
      <c r="V41">
        <v>0.39900000000000002</v>
      </c>
      <c r="W41">
        <v>0.40799999999999997</v>
      </c>
      <c r="X41">
        <v>0.41599999999999998</v>
      </c>
      <c r="Y41">
        <v>0.434</v>
      </c>
      <c r="Z41" s="13">
        <v>0.437</v>
      </c>
      <c r="AA41">
        <v>0.44700000000000001</v>
      </c>
      <c r="AB41">
        <v>0.46500000000000002</v>
      </c>
      <c r="AC41">
        <v>0.47599999999999998</v>
      </c>
      <c r="AD41">
        <v>0.501</v>
      </c>
      <c r="AE41">
        <v>0.505</v>
      </c>
      <c r="AF41">
        <v>0.53</v>
      </c>
      <c r="AG41">
        <v>0.55500000000000005</v>
      </c>
      <c r="AH41">
        <v>0.58499999999999996</v>
      </c>
      <c r="AI41">
        <v>0.60599999999999998</v>
      </c>
      <c r="AJ41" s="13">
        <v>0.63200000000000001</v>
      </c>
      <c r="AK41" s="192">
        <v>0.59599999999999997</v>
      </c>
      <c r="AN41">
        <v>2</v>
      </c>
      <c r="AO41" s="138" t="s">
        <v>2483</v>
      </c>
      <c r="AP41" t="s">
        <v>2482</v>
      </c>
      <c r="AQ41" t="s">
        <v>2467</v>
      </c>
      <c r="AR41" t="s">
        <v>2466</v>
      </c>
      <c r="AS41" t="s">
        <v>27</v>
      </c>
      <c r="AT41" t="s">
        <v>28</v>
      </c>
      <c r="AU41" s="451">
        <f t="array" ref="AU41:BX41">H41:AK41/$H41*100</f>
        <v>100</v>
      </c>
      <c r="AV41" s="451">
        <v>114.89361702127661</v>
      </c>
      <c r="AW41" s="451">
        <v>126.95035460992909</v>
      </c>
      <c r="AX41" s="451">
        <v>171.63120567375887</v>
      </c>
      <c r="AY41" s="451">
        <v>125.53191489361704</v>
      </c>
      <c r="AZ41" s="451">
        <v>136.87943262411349</v>
      </c>
      <c r="BA41" s="451">
        <v>129.78723404255319</v>
      </c>
      <c r="BB41" s="451">
        <v>142.55319148936172</v>
      </c>
      <c r="BC41" s="451">
        <v>162.41134751773052</v>
      </c>
      <c r="BD41" s="451">
        <v>169.50354609929079</v>
      </c>
      <c r="BE41" s="451">
        <v>190.07092198581563</v>
      </c>
      <c r="BF41" s="451">
        <v>216.31205673758868</v>
      </c>
      <c r="BG41" s="451">
        <v>259.57446808510639</v>
      </c>
      <c r="BH41" s="451">
        <v>310.63829787234044</v>
      </c>
      <c r="BI41" s="451">
        <v>282.97872340425539</v>
      </c>
      <c r="BJ41" s="451">
        <v>289.36170212765961</v>
      </c>
      <c r="BK41" s="451">
        <v>295.03546099290782</v>
      </c>
      <c r="BL41" s="451">
        <v>307.80141843971631</v>
      </c>
      <c r="BM41" s="451">
        <v>309.92907801418443</v>
      </c>
      <c r="BN41" s="451">
        <v>317.02127659574472</v>
      </c>
      <c r="BO41" s="451">
        <v>329.78723404255328</v>
      </c>
      <c r="BP41" s="451">
        <v>337.58865248226948</v>
      </c>
      <c r="BQ41" s="451">
        <v>355.31914893617022</v>
      </c>
      <c r="BR41" s="451">
        <v>358.15602836879435</v>
      </c>
      <c r="BS41" s="451">
        <v>375.88652482269509</v>
      </c>
      <c r="BT41" s="451">
        <v>393.61702127659584</v>
      </c>
      <c r="BU41" s="451">
        <v>414.89361702127667</v>
      </c>
      <c r="BV41" s="451">
        <v>429.78723404255322</v>
      </c>
      <c r="BW41" s="451">
        <v>448.22695035460993</v>
      </c>
      <c r="BX41" s="451">
        <v>422.69503546099293</v>
      </c>
    </row>
    <row r="42" spans="1:76" x14ac:dyDescent="0.25">
      <c r="A42">
        <v>2</v>
      </c>
      <c r="B42" s="138" t="s">
        <v>2483</v>
      </c>
      <c r="C42" t="s">
        <v>2482</v>
      </c>
      <c r="D42" t="s">
        <v>2465</v>
      </c>
      <c r="E42" t="s">
        <v>2464</v>
      </c>
      <c r="F42" t="s">
        <v>27</v>
      </c>
      <c r="G42" t="s">
        <v>28</v>
      </c>
      <c r="H42">
        <v>6.0000000000000001E-3</v>
      </c>
      <c r="I42">
        <v>7.0000000000000001E-3</v>
      </c>
      <c r="J42">
        <v>8.0000000000000002E-3</v>
      </c>
      <c r="K42">
        <v>0.01</v>
      </c>
      <c r="L42">
        <v>7.0000000000000001E-3</v>
      </c>
      <c r="M42">
        <v>6.0000000000000001E-3</v>
      </c>
      <c r="N42">
        <v>6.0000000000000001E-3</v>
      </c>
      <c r="O42" s="13">
        <v>5.0000000000000001E-3</v>
      </c>
      <c r="P42">
        <v>6.0000000000000001E-3</v>
      </c>
      <c r="Q42">
        <v>7.0000000000000001E-3</v>
      </c>
      <c r="R42">
        <v>7.0000000000000001E-3</v>
      </c>
      <c r="S42">
        <v>8.0000000000000002E-3</v>
      </c>
      <c r="T42">
        <v>8.9999999999999993E-3</v>
      </c>
      <c r="U42">
        <v>8.9999999999999993E-3</v>
      </c>
      <c r="V42">
        <v>8.9999999999999993E-3</v>
      </c>
      <c r="W42">
        <v>0.01</v>
      </c>
      <c r="X42">
        <v>0.01</v>
      </c>
      <c r="Y42">
        <v>1.2999999999999999E-2</v>
      </c>
      <c r="Z42" s="13">
        <v>1.4999999999999999E-2</v>
      </c>
      <c r="AA42">
        <v>1.2999999999999999E-2</v>
      </c>
      <c r="AB42">
        <v>1.2999999999999999E-2</v>
      </c>
      <c r="AC42">
        <v>1.2E-2</v>
      </c>
      <c r="AD42">
        <v>1.0999999999999999E-2</v>
      </c>
      <c r="AE42">
        <v>1.0999999999999999E-2</v>
      </c>
      <c r="AF42">
        <v>1.0999999999999999E-2</v>
      </c>
      <c r="AG42">
        <v>1.0999999999999999E-2</v>
      </c>
      <c r="AH42">
        <v>1.2E-2</v>
      </c>
      <c r="AI42">
        <v>1.2E-2</v>
      </c>
      <c r="AJ42" s="13">
        <v>1.2999999999999999E-2</v>
      </c>
      <c r="AK42" s="192">
        <v>1.2999999999999999E-2</v>
      </c>
      <c r="AN42">
        <v>2</v>
      </c>
      <c r="AO42" s="138" t="s">
        <v>2483</v>
      </c>
      <c r="AP42" t="s">
        <v>2482</v>
      </c>
      <c r="AQ42" t="s">
        <v>2465</v>
      </c>
      <c r="AR42" t="s">
        <v>2464</v>
      </c>
      <c r="AS42" t="s">
        <v>27</v>
      </c>
      <c r="AT42" t="s">
        <v>28</v>
      </c>
      <c r="AU42" s="451">
        <f t="array" ref="AU42:BX42">H42:AK42/$H42*100</f>
        <v>100</v>
      </c>
      <c r="AV42" s="451">
        <v>116.66666666666667</v>
      </c>
      <c r="AW42" s="451">
        <v>133.33333333333331</v>
      </c>
      <c r="AX42" s="451">
        <v>166.66666666666669</v>
      </c>
      <c r="AY42" s="451">
        <v>116.66666666666667</v>
      </c>
      <c r="AZ42" s="451">
        <v>100</v>
      </c>
      <c r="BA42" s="451">
        <v>100</v>
      </c>
      <c r="BB42" s="451">
        <v>83.333333333333343</v>
      </c>
      <c r="BC42" s="451">
        <v>100</v>
      </c>
      <c r="BD42" s="451">
        <v>116.66666666666667</v>
      </c>
      <c r="BE42" s="451">
        <v>116.66666666666667</v>
      </c>
      <c r="BF42" s="451">
        <v>133.33333333333331</v>
      </c>
      <c r="BG42" s="451">
        <v>149.99999999999997</v>
      </c>
      <c r="BH42" s="451">
        <v>149.99999999999997</v>
      </c>
      <c r="BI42" s="451">
        <v>149.99999999999997</v>
      </c>
      <c r="BJ42" s="451">
        <v>166.66666666666669</v>
      </c>
      <c r="BK42" s="451">
        <v>166.66666666666669</v>
      </c>
      <c r="BL42" s="451">
        <v>216.66666666666666</v>
      </c>
      <c r="BM42" s="451">
        <v>250</v>
      </c>
      <c r="BN42" s="451">
        <v>216.66666666666666</v>
      </c>
      <c r="BO42" s="451">
        <v>216.66666666666666</v>
      </c>
      <c r="BP42" s="451">
        <v>200</v>
      </c>
      <c r="BQ42" s="451">
        <v>183.33333333333331</v>
      </c>
      <c r="BR42" s="451">
        <v>183.33333333333331</v>
      </c>
      <c r="BS42" s="451">
        <v>183.33333333333331</v>
      </c>
      <c r="BT42" s="451">
        <v>183.33333333333331</v>
      </c>
      <c r="BU42" s="451">
        <v>200</v>
      </c>
      <c r="BV42" s="451">
        <v>200</v>
      </c>
      <c r="BW42" s="451">
        <v>216.66666666666666</v>
      </c>
      <c r="BX42" s="451">
        <v>216.66666666666666</v>
      </c>
    </row>
    <row r="43" spans="1:76" x14ac:dyDescent="0.25">
      <c r="A43">
        <v>2</v>
      </c>
      <c r="B43" s="138" t="s">
        <v>2483</v>
      </c>
      <c r="C43" t="s">
        <v>2482</v>
      </c>
      <c r="D43" t="s">
        <v>2463</v>
      </c>
      <c r="E43" t="s">
        <v>2462</v>
      </c>
      <c r="F43" t="s">
        <v>27</v>
      </c>
      <c r="G43" t="s">
        <v>28</v>
      </c>
      <c r="H43">
        <v>0.11</v>
      </c>
      <c r="I43">
        <v>0.112</v>
      </c>
      <c r="J43">
        <v>0.122</v>
      </c>
      <c r="K43">
        <v>0.122</v>
      </c>
      <c r="L43">
        <v>0.11899999999999999</v>
      </c>
      <c r="M43">
        <v>0.1</v>
      </c>
      <c r="N43">
        <v>0.10299999999999999</v>
      </c>
      <c r="O43" s="13">
        <v>9.0999999999999998E-2</v>
      </c>
      <c r="P43">
        <v>0.109</v>
      </c>
      <c r="Q43">
        <v>0.113</v>
      </c>
      <c r="R43">
        <v>0.11600000000000001</v>
      </c>
      <c r="S43">
        <v>0.13800000000000001</v>
      </c>
      <c r="T43">
        <v>0.13900000000000001</v>
      </c>
      <c r="U43">
        <v>0.126</v>
      </c>
      <c r="V43">
        <v>0.15</v>
      </c>
      <c r="W43">
        <v>0.16600000000000001</v>
      </c>
      <c r="X43">
        <v>0.185</v>
      </c>
      <c r="Y43">
        <v>0.19</v>
      </c>
      <c r="Z43" s="13">
        <v>0.183</v>
      </c>
      <c r="AA43">
        <v>0.19800000000000001</v>
      </c>
      <c r="AB43">
        <v>0.19600000000000001</v>
      </c>
      <c r="AC43">
        <v>0.17799999999999999</v>
      </c>
      <c r="AD43">
        <v>0.184</v>
      </c>
      <c r="AE43">
        <v>0.20499999999999999</v>
      </c>
      <c r="AF43">
        <v>0.20599999999999999</v>
      </c>
      <c r="AG43">
        <v>0.20799999999999999</v>
      </c>
      <c r="AH43">
        <v>0.219</v>
      </c>
      <c r="AI43">
        <v>0.22600000000000001</v>
      </c>
      <c r="AJ43" s="13">
        <v>0.23899999999999999</v>
      </c>
      <c r="AK43" s="192">
        <v>0.23899999999999999</v>
      </c>
      <c r="AN43">
        <v>2</v>
      </c>
      <c r="AO43" s="138" t="s">
        <v>2483</v>
      </c>
      <c r="AP43" t="s">
        <v>2482</v>
      </c>
      <c r="AQ43" t="s">
        <v>2463</v>
      </c>
      <c r="AR43" t="s">
        <v>2462</v>
      </c>
      <c r="AS43" t="s">
        <v>27</v>
      </c>
      <c r="AT43" t="s">
        <v>28</v>
      </c>
      <c r="AU43" s="451">
        <f t="array" ref="AU43:BX43">H43:AK43/$H43*100</f>
        <v>100</v>
      </c>
      <c r="AV43" s="451">
        <v>101.81818181818183</v>
      </c>
      <c r="AW43" s="451">
        <v>110.90909090909091</v>
      </c>
      <c r="AX43" s="451">
        <v>110.90909090909091</v>
      </c>
      <c r="AY43" s="451">
        <v>108.18181818181817</v>
      </c>
      <c r="AZ43" s="451">
        <v>90.909090909090921</v>
      </c>
      <c r="BA43" s="451">
        <v>93.636363636363626</v>
      </c>
      <c r="BB43" s="451">
        <v>82.727272727272734</v>
      </c>
      <c r="BC43" s="451">
        <v>99.090909090909079</v>
      </c>
      <c r="BD43" s="451">
        <v>102.72727272727273</v>
      </c>
      <c r="BE43" s="451">
        <v>105.45454545454547</v>
      </c>
      <c r="BF43" s="451">
        <v>125.45454545454547</v>
      </c>
      <c r="BG43" s="451">
        <v>126.36363636363637</v>
      </c>
      <c r="BH43" s="451">
        <v>114.54545454545455</v>
      </c>
      <c r="BI43" s="451">
        <v>136.36363636363635</v>
      </c>
      <c r="BJ43" s="451">
        <v>150.90909090909093</v>
      </c>
      <c r="BK43" s="451">
        <v>168.18181818181819</v>
      </c>
      <c r="BL43" s="451">
        <v>172.72727272727272</v>
      </c>
      <c r="BM43" s="451">
        <v>166.36363636363635</v>
      </c>
      <c r="BN43" s="451">
        <v>180</v>
      </c>
      <c r="BO43" s="451">
        <v>178.18181818181819</v>
      </c>
      <c r="BP43" s="451">
        <v>161.81818181818181</v>
      </c>
      <c r="BQ43" s="451">
        <v>167.27272727272725</v>
      </c>
      <c r="BR43" s="451">
        <v>186.36363636363635</v>
      </c>
      <c r="BS43" s="451">
        <v>187.27272727272725</v>
      </c>
      <c r="BT43" s="451">
        <v>189.09090909090909</v>
      </c>
      <c r="BU43" s="451">
        <v>199.09090909090909</v>
      </c>
      <c r="BV43" s="451">
        <v>205.45454545454547</v>
      </c>
      <c r="BW43" s="451">
        <v>217.27272727272728</v>
      </c>
      <c r="BX43" s="451">
        <v>217.27272727272728</v>
      </c>
    </row>
    <row r="44" spans="1:76" x14ac:dyDescent="0.25">
      <c r="A44">
        <v>2</v>
      </c>
      <c r="B44" s="138" t="s">
        <v>2483</v>
      </c>
      <c r="C44" t="s">
        <v>2482</v>
      </c>
      <c r="D44" t="s">
        <v>2461</v>
      </c>
      <c r="E44" t="s">
        <v>2460</v>
      </c>
      <c r="F44" t="s">
        <v>27</v>
      </c>
      <c r="G44" t="s">
        <v>28</v>
      </c>
      <c r="H44">
        <v>7.0000000000000007E-2</v>
      </c>
      <c r="I44">
        <v>7.0999999999999994E-2</v>
      </c>
      <c r="J44">
        <v>7.5999999999999998E-2</v>
      </c>
      <c r="K44">
        <v>7.5999999999999998E-2</v>
      </c>
      <c r="L44">
        <v>7.2999999999999995E-2</v>
      </c>
      <c r="M44">
        <v>5.8000000000000003E-2</v>
      </c>
      <c r="N44">
        <v>6.0999999999999999E-2</v>
      </c>
      <c r="O44" s="13">
        <v>4.9000000000000002E-2</v>
      </c>
      <c r="P44">
        <v>5.8000000000000003E-2</v>
      </c>
      <c r="Q44">
        <v>6.0999999999999999E-2</v>
      </c>
      <c r="R44">
        <v>0.06</v>
      </c>
      <c r="S44">
        <v>7.2999999999999995E-2</v>
      </c>
      <c r="T44">
        <v>6.8000000000000005E-2</v>
      </c>
      <c r="U44">
        <v>5.0999999999999997E-2</v>
      </c>
      <c r="V44">
        <v>6.8000000000000005E-2</v>
      </c>
      <c r="W44">
        <v>6.3E-2</v>
      </c>
      <c r="X44">
        <v>8.0000000000000002E-3</v>
      </c>
      <c r="Y44">
        <v>8.0000000000000002E-3</v>
      </c>
      <c r="Z44" s="13">
        <v>8.0000000000000002E-3</v>
      </c>
      <c r="AA44">
        <v>0.01</v>
      </c>
      <c r="AB44">
        <v>1.0999999999999999E-2</v>
      </c>
      <c r="AC44">
        <v>8.9999999999999993E-3</v>
      </c>
      <c r="AD44">
        <v>0.01</v>
      </c>
      <c r="AE44">
        <v>1.2E-2</v>
      </c>
      <c r="AF44">
        <v>1.2E-2</v>
      </c>
      <c r="AG44">
        <v>1.4E-2</v>
      </c>
      <c r="AH44">
        <v>1.4E-2</v>
      </c>
      <c r="AI44">
        <v>1.6E-2</v>
      </c>
      <c r="AJ44" s="13">
        <v>1.7999999999999999E-2</v>
      </c>
      <c r="AK44" s="192">
        <v>2.1000000000000001E-2</v>
      </c>
      <c r="AN44">
        <v>2</v>
      </c>
      <c r="AO44" s="138" t="s">
        <v>2483</v>
      </c>
      <c r="AP44" t="s">
        <v>2482</v>
      </c>
      <c r="AQ44" t="s">
        <v>2461</v>
      </c>
      <c r="AR44" t="s">
        <v>2460</v>
      </c>
      <c r="AS44" t="s">
        <v>27</v>
      </c>
      <c r="AT44" t="s">
        <v>28</v>
      </c>
      <c r="AU44" s="451">
        <f t="array" ref="AU44:BX44">H44:AK44/$H44*100</f>
        <v>100</v>
      </c>
      <c r="AV44" s="451">
        <v>101.4285714285714</v>
      </c>
      <c r="AW44" s="451">
        <v>108.57142857142857</v>
      </c>
      <c r="AX44" s="451">
        <v>108.57142857142857</v>
      </c>
      <c r="AY44" s="451">
        <v>104.28571428571428</v>
      </c>
      <c r="AZ44" s="451">
        <v>82.857142857142847</v>
      </c>
      <c r="BA44" s="451">
        <v>87.142857142857139</v>
      </c>
      <c r="BB44" s="451">
        <v>70</v>
      </c>
      <c r="BC44" s="451">
        <v>82.857142857142847</v>
      </c>
      <c r="BD44" s="451">
        <v>87.142857142857139</v>
      </c>
      <c r="BE44" s="451">
        <v>85.714285714285694</v>
      </c>
      <c r="BF44" s="451">
        <v>104.28571428571428</v>
      </c>
      <c r="BG44" s="451">
        <v>97.142857142857139</v>
      </c>
      <c r="BH44" s="451">
        <v>72.857142857142847</v>
      </c>
      <c r="BI44" s="451">
        <v>97.142857142857139</v>
      </c>
      <c r="BJ44" s="451">
        <v>89.999999999999986</v>
      </c>
      <c r="BK44" s="451">
        <v>11.428571428571429</v>
      </c>
      <c r="BL44" s="451">
        <v>11.428571428571429</v>
      </c>
      <c r="BM44" s="451">
        <v>11.428571428571429</v>
      </c>
      <c r="BN44" s="451">
        <v>14.285714285714285</v>
      </c>
      <c r="BO44" s="451">
        <v>15.714285714285712</v>
      </c>
      <c r="BP44" s="451">
        <v>12.857142857142856</v>
      </c>
      <c r="BQ44" s="451">
        <v>14.285714285714285</v>
      </c>
      <c r="BR44" s="451">
        <v>17.142857142857139</v>
      </c>
      <c r="BS44" s="451">
        <v>17.142857142857139</v>
      </c>
      <c r="BT44" s="451">
        <v>20</v>
      </c>
      <c r="BU44" s="451">
        <v>20</v>
      </c>
      <c r="BV44" s="451">
        <v>22.857142857142858</v>
      </c>
      <c r="BW44" s="451">
        <v>25.714285714285712</v>
      </c>
      <c r="BX44" s="451">
        <v>30</v>
      </c>
    </row>
    <row r="45" spans="1:76" x14ac:dyDescent="0.25">
      <c r="A45">
        <v>2</v>
      </c>
      <c r="B45" s="138" t="s">
        <v>2483</v>
      </c>
      <c r="C45" t="s">
        <v>2482</v>
      </c>
      <c r="D45" t="s">
        <v>2459</v>
      </c>
      <c r="E45" t="s">
        <v>2458</v>
      </c>
      <c r="F45" t="s">
        <v>27</v>
      </c>
      <c r="G45" t="s">
        <v>28</v>
      </c>
      <c r="H45">
        <v>2.5999999999999999E-2</v>
      </c>
      <c r="I45">
        <v>2.5999999999999999E-2</v>
      </c>
      <c r="J45">
        <v>2.8000000000000001E-2</v>
      </c>
      <c r="K45">
        <v>3.4000000000000002E-2</v>
      </c>
      <c r="L45">
        <v>2.8000000000000001E-2</v>
      </c>
      <c r="M45">
        <v>2.8000000000000001E-2</v>
      </c>
      <c r="N45">
        <v>2.7E-2</v>
      </c>
      <c r="O45" s="13">
        <v>2.5999999999999999E-2</v>
      </c>
      <c r="P45">
        <v>3.1E-2</v>
      </c>
      <c r="Q45">
        <v>3.2000000000000001E-2</v>
      </c>
      <c r="R45">
        <v>3.3000000000000002E-2</v>
      </c>
      <c r="S45">
        <v>0.04</v>
      </c>
      <c r="T45">
        <v>4.4999999999999998E-2</v>
      </c>
      <c r="U45">
        <v>4.8000000000000001E-2</v>
      </c>
      <c r="V45">
        <v>5.1999999999999998E-2</v>
      </c>
      <c r="W45">
        <v>4.7E-2</v>
      </c>
      <c r="X45">
        <v>4.9000000000000002E-2</v>
      </c>
      <c r="Y45">
        <v>5.2999999999999999E-2</v>
      </c>
      <c r="Z45" s="13">
        <v>5.8000000000000003E-2</v>
      </c>
      <c r="AA45">
        <v>6.0999999999999999E-2</v>
      </c>
      <c r="AB45">
        <v>6.3E-2</v>
      </c>
      <c r="AC45">
        <v>6.2E-2</v>
      </c>
      <c r="AD45">
        <v>6.7000000000000004E-2</v>
      </c>
      <c r="AE45">
        <v>7.2999999999999995E-2</v>
      </c>
      <c r="AF45">
        <v>7.6999999999999999E-2</v>
      </c>
      <c r="AG45">
        <v>7.8E-2</v>
      </c>
      <c r="AH45">
        <v>8.5999999999999993E-2</v>
      </c>
      <c r="AI45">
        <v>9.0999999999999998E-2</v>
      </c>
      <c r="AJ45" s="13">
        <v>0.104</v>
      </c>
      <c r="AK45" s="192">
        <v>0.13200000000000001</v>
      </c>
      <c r="AN45">
        <v>2</v>
      </c>
      <c r="AO45" s="138" t="s">
        <v>2483</v>
      </c>
      <c r="AP45" t="s">
        <v>2482</v>
      </c>
      <c r="AQ45" t="s">
        <v>2459</v>
      </c>
      <c r="AR45" t="s">
        <v>2458</v>
      </c>
      <c r="AS45" t="s">
        <v>27</v>
      </c>
      <c r="AT45" t="s">
        <v>28</v>
      </c>
      <c r="AU45" s="451">
        <f t="array" ref="AU45:BX45">H45:AK45/$H45*100</f>
        <v>100</v>
      </c>
      <c r="AV45" s="451">
        <v>100</v>
      </c>
      <c r="AW45" s="451">
        <v>107.69230769230771</v>
      </c>
      <c r="AX45" s="451">
        <v>130.7692307692308</v>
      </c>
      <c r="AY45" s="451">
        <v>107.69230769230771</v>
      </c>
      <c r="AZ45" s="451">
        <v>107.69230769230771</v>
      </c>
      <c r="BA45" s="451">
        <v>103.84615384615385</v>
      </c>
      <c r="BB45" s="451">
        <v>100</v>
      </c>
      <c r="BC45" s="451">
        <v>119.23076923076923</v>
      </c>
      <c r="BD45" s="451">
        <v>123.07692307692308</v>
      </c>
      <c r="BE45" s="451">
        <v>126.92307692307693</v>
      </c>
      <c r="BF45" s="451">
        <v>153.84615384615387</v>
      </c>
      <c r="BG45" s="451">
        <v>173.07692307692309</v>
      </c>
      <c r="BH45" s="451">
        <v>184.61538461538461</v>
      </c>
      <c r="BI45" s="451">
        <v>200</v>
      </c>
      <c r="BJ45" s="451">
        <v>180.76923076923077</v>
      </c>
      <c r="BK45" s="451">
        <v>188.46153846153848</v>
      </c>
      <c r="BL45" s="451">
        <v>203.84615384615384</v>
      </c>
      <c r="BM45" s="451">
        <v>223.07692307692309</v>
      </c>
      <c r="BN45" s="451">
        <v>234.61538461538461</v>
      </c>
      <c r="BO45" s="451">
        <v>242.30769230769232</v>
      </c>
      <c r="BP45" s="451">
        <v>238.46153846153845</v>
      </c>
      <c r="BQ45" s="451">
        <v>257.69230769230774</v>
      </c>
      <c r="BR45" s="451">
        <v>280.76923076923077</v>
      </c>
      <c r="BS45" s="451">
        <v>296.15384615384619</v>
      </c>
      <c r="BT45" s="451">
        <v>300</v>
      </c>
      <c r="BU45" s="451">
        <v>330.76923076923077</v>
      </c>
      <c r="BV45" s="451">
        <v>350</v>
      </c>
      <c r="BW45" s="451">
        <v>400</v>
      </c>
      <c r="BX45" s="451">
        <v>507.69230769230774</v>
      </c>
    </row>
    <row r="46" spans="1:76" x14ac:dyDescent="0.25">
      <c r="A46">
        <v>2</v>
      </c>
      <c r="B46" s="138" t="s">
        <v>2483</v>
      </c>
      <c r="C46" t="s">
        <v>2482</v>
      </c>
      <c r="D46" t="s">
        <v>2457</v>
      </c>
      <c r="E46" t="s">
        <v>2456</v>
      </c>
      <c r="F46" t="s">
        <v>27</v>
      </c>
      <c r="G46" t="s">
        <v>28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3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13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3">
        <v>0</v>
      </c>
      <c r="AK46" s="192" t="e">
        <v>#N/A</v>
      </c>
      <c r="AN46">
        <v>2</v>
      </c>
      <c r="AO46" s="138" t="s">
        <v>2483</v>
      </c>
      <c r="AP46" t="s">
        <v>2482</v>
      </c>
      <c r="AQ46" t="s">
        <v>2457</v>
      </c>
      <c r="AR46" t="s">
        <v>2456</v>
      </c>
      <c r="AS46" t="s">
        <v>27</v>
      </c>
      <c r="AT46" t="s">
        <v>28</v>
      </c>
      <c r="AU46" s="451" t="e">
        <f t="array" ref="AU46:BX46">H46:AK46/$H46*100</f>
        <v>#DIV/0!</v>
      </c>
      <c r="AV46" s="451" t="e">
        <v>#DIV/0!</v>
      </c>
      <c r="AW46" s="451" t="e">
        <v>#DIV/0!</v>
      </c>
      <c r="AX46" s="451" t="e">
        <v>#DIV/0!</v>
      </c>
      <c r="AY46" s="451" t="e">
        <v>#DIV/0!</v>
      </c>
      <c r="AZ46" s="451" t="e">
        <v>#DIV/0!</v>
      </c>
      <c r="BA46" s="451" t="e">
        <v>#DIV/0!</v>
      </c>
      <c r="BB46" s="451" t="e">
        <v>#DIV/0!</v>
      </c>
      <c r="BC46" s="451" t="e">
        <v>#DIV/0!</v>
      </c>
      <c r="BD46" s="451" t="e">
        <v>#DIV/0!</v>
      </c>
      <c r="BE46" s="451" t="e">
        <v>#DIV/0!</v>
      </c>
      <c r="BF46" s="451" t="e">
        <v>#DIV/0!</v>
      </c>
      <c r="BG46" s="451" t="e">
        <v>#DIV/0!</v>
      </c>
      <c r="BH46" s="451" t="e">
        <v>#DIV/0!</v>
      </c>
      <c r="BI46" s="451" t="e">
        <v>#DIV/0!</v>
      </c>
      <c r="BJ46" s="451" t="e">
        <v>#DIV/0!</v>
      </c>
      <c r="BK46" s="451" t="e">
        <v>#DIV/0!</v>
      </c>
      <c r="BL46" s="451" t="e">
        <v>#DIV/0!</v>
      </c>
      <c r="BM46" s="451" t="e">
        <v>#DIV/0!</v>
      </c>
      <c r="BN46" s="451" t="e">
        <v>#DIV/0!</v>
      </c>
      <c r="BO46" s="451" t="e">
        <v>#DIV/0!</v>
      </c>
      <c r="BP46" s="451" t="e">
        <v>#DIV/0!</v>
      </c>
      <c r="BQ46" s="451" t="e">
        <v>#DIV/0!</v>
      </c>
      <c r="BR46" s="451" t="e">
        <v>#DIV/0!</v>
      </c>
      <c r="BS46" s="451" t="e">
        <v>#DIV/0!</v>
      </c>
      <c r="BT46" s="451" t="e">
        <v>#DIV/0!</v>
      </c>
      <c r="BU46" s="451" t="e">
        <v>#DIV/0!</v>
      </c>
      <c r="BV46" s="451" t="e">
        <v>#DIV/0!</v>
      </c>
      <c r="BW46" s="451" t="e">
        <v>#DIV/0!</v>
      </c>
      <c r="BX46" s="451" t="e">
        <v>#N/A</v>
      </c>
    </row>
    <row r="47" spans="1:76" x14ac:dyDescent="0.25">
      <c r="A47">
        <v>2</v>
      </c>
      <c r="B47" s="138" t="s">
        <v>2483</v>
      </c>
      <c r="C47" t="s">
        <v>2482</v>
      </c>
      <c r="D47" t="s">
        <v>2453</v>
      </c>
      <c r="E47" t="s">
        <v>2452</v>
      </c>
      <c r="F47" t="s">
        <v>27</v>
      </c>
      <c r="G47" t="s">
        <v>28</v>
      </c>
      <c r="H47">
        <v>4.0000000000000001E-3</v>
      </c>
      <c r="I47">
        <v>6.0000000000000001E-3</v>
      </c>
      <c r="J47">
        <v>6.0000000000000001E-3</v>
      </c>
      <c r="K47">
        <v>6.0000000000000001E-3</v>
      </c>
      <c r="L47">
        <v>6.0000000000000001E-3</v>
      </c>
      <c r="M47">
        <v>7.0000000000000001E-3</v>
      </c>
      <c r="N47">
        <v>7.0000000000000001E-3</v>
      </c>
      <c r="O47" s="13">
        <v>8.0000000000000002E-3</v>
      </c>
      <c r="P47">
        <v>0.01</v>
      </c>
      <c r="Q47">
        <v>8.9999999999999993E-3</v>
      </c>
      <c r="R47">
        <v>1.0999999999999999E-2</v>
      </c>
      <c r="S47">
        <v>1.2999999999999999E-2</v>
      </c>
      <c r="T47">
        <v>1.4E-2</v>
      </c>
      <c r="U47">
        <v>1.6E-2</v>
      </c>
      <c r="V47">
        <v>1.4E-2</v>
      </c>
      <c r="W47">
        <v>0.01</v>
      </c>
      <c r="X47">
        <v>7.0000000000000001E-3</v>
      </c>
      <c r="Y47">
        <v>6.0000000000000001E-3</v>
      </c>
      <c r="Z47" s="13">
        <v>6.0000000000000001E-3</v>
      </c>
      <c r="AA47">
        <v>6.0000000000000001E-3</v>
      </c>
      <c r="AB47">
        <v>5.0000000000000001E-3</v>
      </c>
      <c r="AC47">
        <v>6.0000000000000001E-3</v>
      </c>
      <c r="AD47">
        <v>6.0000000000000001E-3</v>
      </c>
      <c r="AE47">
        <v>6.0000000000000001E-3</v>
      </c>
      <c r="AF47">
        <v>6.0000000000000001E-3</v>
      </c>
      <c r="AG47">
        <v>6.0000000000000001E-3</v>
      </c>
      <c r="AH47">
        <v>6.0000000000000001E-3</v>
      </c>
      <c r="AI47">
        <v>6.0000000000000001E-3</v>
      </c>
      <c r="AJ47" s="13">
        <v>6.0000000000000001E-3</v>
      </c>
      <c r="AK47" s="192">
        <v>6.0000000000000001E-3</v>
      </c>
      <c r="AN47">
        <v>2</v>
      </c>
      <c r="AO47" s="138" t="s">
        <v>2483</v>
      </c>
      <c r="AP47" t="s">
        <v>2482</v>
      </c>
      <c r="AQ47" t="s">
        <v>2453</v>
      </c>
      <c r="AR47" t="s">
        <v>2452</v>
      </c>
      <c r="AS47" t="s">
        <v>27</v>
      </c>
      <c r="AT47" t="s">
        <v>28</v>
      </c>
      <c r="AU47" s="451">
        <f t="array" ref="AU47:BX47">H47:AK47/$H47*100</f>
        <v>100</v>
      </c>
      <c r="AV47" s="451">
        <v>150</v>
      </c>
      <c r="AW47" s="451">
        <v>150</v>
      </c>
      <c r="AX47" s="451">
        <v>150</v>
      </c>
      <c r="AY47" s="451">
        <v>150</v>
      </c>
      <c r="AZ47" s="451">
        <v>175</v>
      </c>
      <c r="BA47" s="451">
        <v>175</v>
      </c>
      <c r="BB47" s="451">
        <v>200</v>
      </c>
      <c r="BC47" s="451">
        <v>250</v>
      </c>
      <c r="BD47" s="451">
        <v>225</v>
      </c>
      <c r="BE47" s="451">
        <v>275</v>
      </c>
      <c r="BF47" s="451">
        <v>325</v>
      </c>
      <c r="BG47" s="451">
        <v>350</v>
      </c>
      <c r="BH47" s="451">
        <v>400</v>
      </c>
      <c r="BI47" s="451">
        <v>350</v>
      </c>
      <c r="BJ47" s="451">
        <v>250</v>
      </c>
      <c r="BK47" s="451">
        <v>175</v>
      </c>
      <c r="BL47" s="451">
        <v>150</v>
      </c>
      <c r="BM47" s="451">
        <v>150</v>
      </c>
      <c r="BN47" s="451">
        <v>150</v>
      </c>
      <c r="BO47" s="451">
        <v>125</v>
      </c>
      <c r="BP47" s="451">
        <v>150</v>
      </c>
      <c r="BQ47" s="451">
        <v>150</v>
      </c>
      <c r="BR47" s="451">
        <v>150</v>
      </c>
      <c r="BS47" s="451">
        <v>150</v>
      </c>
      <c r="BT47" s="451">
        <v>150</v>
      </c>
      <c r="BU47" s="451">
        <v>150</v>
      </c>
      <c r="BV47" s="451">
        <v>150</v>
      </c>
      <c r="BW47" s="451">
        <v>150</v>
      </c>
      <c r="BX47" s="451">
        <v>150</v>
      </c>
    </row>
    <row r="48" spans="1:76" x14ac:dyDescent="0.25">
      <c r="A48">
        <v>2</v>
      </c>
      <c r="B48" s="138" t="s">
        <v>2481</v>
      </c>
      <c r="C48" t="s">
        <v>2480</v>
      </c>
      <c r="D48" t="s">
        <v>2469</v>
      </c>
      <c r="E48" t="s">
        <v>2468</v>
      </c>
      <c r="F48" t="s">
        <v>27</v>
      </c>
      <c r="G48" t="s">
        <v>28</v>
      </c>
      <c r="H48">
        <v>5.0000000000000001E-3</v>
      </c>
      <c r="I48">
        <v>5.0000000000000001E-3</v>
      </c>
      <c r="J48">
        <v>5.0000000000000001E-3</v>
      </c>
      <c r="K48">
        <v>6.0000000000000001E-3</v>
      </c>
      <c r="L48">
        <v>6.0000000000000001E-3</v>
      </c>
      <c r="M48">
        <v>5.0000000000000001E-3</v>
      </c>
      <c r="N48">
        <v>8.9999999999999993E-3</v>
      </c>
      <c r="O48" s="13">
        <v>6.0000000000000001E-3</v>
      </c>
      <c r="P48">
        <v>7.0000000000000001E-3</v>
      </c>
      <c r="Q48">
        <v>7.0000000000000001E-3</v>
      </c>
      <c r="R48">
        <v>8.9999999999999993E-3</v>
      </c>
      <c r="S48">
        <v>8.9999999999999993E-3</v>
      </c>
      <c r="T48">
        <v>1.0999999999999999E-2</v>
      </c>
      <c r="U48">
        <v>1.2E-2</v>
      </c>
      <c r="V48">
        <v>1.0999999999999999E-2</v>
      </c>
      <c r="W48">
        <v>1E-3</v>
      </c>
      <c r="X48">
        <v>1E-3</v>
      </c>
      <c r="Y48">
        <v>0</v>
      </c>
      <c r="Z48" s="13">
        <v>1E-3</v>
      </c>
      <c r="AA48">
        <v>0</v>
      </c>
      <c r="AB48">
        <v>0</v>
      </c>
      <c r="AC48">
        <v>0</v>
      </c>
      <c r="AD48">
        <v>1E-3</v>
      </c>
      <c r="AE48">
        <v>1E-3</v>
      </c>
      <c r="AF48">
        <v>2E-3</v>
      </c>
      <c r="AG48">
        <v>3.0000000000000001E-3</v>
      </c>
      <c r="AH48">
        <v>7.0000000000000001E-3</v>
      </c>
      <c r="AI48">
        <v>6.0000000000000001E-3</v>
      </c>
      <c r="AJ48" s="13">
        <v>6.0000000000000001E-3</v>
      </c>
      <c r="AK48" s="192">
        <v>0.03</v>
      </c>
      <c r="AN48">
        <v>2</v>
      </c>
      <c r="AO48" s="138" t="s">
        <v>2481</v>
      </c>
      <c r="AP48" t="s">
        <v>2480</v>
      </c>
      <c r="AQ48" t="s">
        <v>2469</v>
      </c>
      <c r="AR48" t="s">
        <v>2468</v>
      </c>
      <c r="AS48" t="s">
        <v>27</v>
      </c>
      <c r="AT48" t="s">
        <v>28</v>
      </c>
      <c r="AU48" s="451">
        <f t="array" ref="AU48:BX48">H48:AK48/$H48*100</f>
        <v>100</v>
      </c>
      <c r="AV48" s="451">
        <v>100</v>
      </c>
      <c r="AW48" s="451">
        <v>100</v>
      </c>
      <c r="AX48" s="451">
        <v>120</v>
      </c>
      <c r="AY48" s="451">
        <v>120</v>
      </c>
      <c r="AZ48" s="451">
        <v>100</v>
      </c>
      <c r="BA48" s="451">
        <v>179.99999999999997</v>
      </c>
      <c r="BB48" s="451">
        <v>120</v>
      </c>
      <c r="BC48" s="451">
        <v>140</v>
      </c>
      <c r="BD48" s="451">
        <v>140</v>
      </c>
      <c r="BE48" s="451">
        <v>179.99999999999997</v>
      </c>
      <c r="BF48" s="451">
        <v>179.99999999999997</v>
      </c>
      <c r="BG48" s="451">
        <v>219.99999999999997</v>
      </c>
      <c r="BH48" s="451">
        <v>240</v>
      </c>
      <c r="BI48" s="451">
        <v>219.99999999999997</v>
      </c>
      <c r="BJ48" s="451">
        <v>20</v>
      </c>
      <c r="BK48" s="451">
        <v>20</v>
      </c>
      <c r="BL48" s="451">
        <v>0</v>
      </c>
      <c r="BM48" s="451">
        <v>20</v>
      </c>
      <c r="BN48" s="451">
        <v>0</v>
      </c>
      <c r="BO48" s="451">
        <v>0</v>
      </c>
      <c r="BP48" s="451">
        <v>0</v>
      </c>
      <c r="BQ48" s="451">
        <v>20</v>
      </c>
      <c r="BR48" s="451">
        <v>20</v>
      </c>
      <c r="BS48" s="451">
        <v>40</v>
      </c>
      <c r="BT48" s="451">
        <v>60</v>
      </c>
      <c r="BU48" s="451">
        <v>140</v>
      </c>
      <c r="BV48" s="451">
        <v>120</v>
      </c>
      <c r="BW48" s="451">
        <v>120</v>
      </c>
      <c r="BX48" s="451">
        <v>600</v>
      </c>
    </row>
    <row r="49" spans="1:76" x14ac:dyDescent="0.25">
      <c r="A49">
        <v>2</v>
      </c>
      <c r="B49" s="138" t="s">
        <v>2481</v>
      </c>
      <c r="C49" t="s">
        <v>2480</v>
      </c>
      <c r="D49" t="s">
        <v>2467</v>
      </c>
      <c r="E49" t="s">
        <v>2466</v>
      </c>
      <c r="F49" t="s">
        <v>27</v>
      </c>
      <c r="G49" t="s">
        <v>28</v>
      </c>
      <c r="H49">
        <v>1.0999999999999999E-2</v>
      </c>
      <c r="I49">
        <v>1.0999999999999999E-2</v>
      </c>
      <c r="J49">
        <v>1.2E-2</v>
      </c>
      <c r="K49">
        <v>1.2999999999999999E-2</v>
      </c>
      <c r="L49">
        <v>1.2999999999999999E-2</v>
      </c>
      <c r="M49">
        <v>1.4E-2</v>
      </c>
      <c r="N49">
        <v>2.4E-2</v>
      </c>
      <c r="O49" s="13">
        <v>1.7000000000000001E-2</v>
      </c>
      <c r="P49">
        <v>0.02</v>
      </c>
      <c r="Q49">
        <v>2.1000000000000001E-2</v>
      </c>
      <c r="R49">
        <v>2.3E-2</v>
      </c>
      <c r="S49">
        <v>2.4E-2</v>
      </c>
      <c r="T49">
        <v>2.9000000000000001E-2</v>
      </c>
      <c r="U49">
        <v>3.1E-2</v>
      </c>
      <c r="V49">
        <v>2.9000000000000001E-2</v>
      </c>
      <c r="W49">
        <v>3.9E-2</v>
      </c>
      <c r="X49">
        <v>0.04</v>
      </c>
      <c r="Y49">
        <v>5.2999999999999999E-2</v>
      </c>
      <c r="Z49" s="13">
        <v>5.5E-2</v>
      </c>
      <c r="AA49">
        <v>5.5E-2</v>
      </c>
      <c r="AB49">
        <v>5.1999999999999998E-2</v>
      </c>
      <c r="AC49">
        <v>1.9E-2</v>
      </c>
      <c r="AD49">
        <v>2.3E-2</v>
      </c>
      <c r="AE49">
        <v>2.5999999999999999E-2</v>
      </c>
      <c r="AF49">
        <v>1.7999999999999999E-2</v>
      </c>
      <c r="AG49">
        <v>1.7000000000000001E-2</v>
      </c>
      <c r="AH49">
        <v>1.4999999999999999E-2</v>
      </c>
      <c r="AI49">
        <v>1.7000000000000001E-2</v>
      </c>
      <c r="AJ49" s="13">
        <v>1.4999999999999999E-2</v>
      </c>
      <c r="AK49" s="192">
        <v>1.4E-2</v>
      </c>
      <c r="AN49">
        <v>2</v>
      </c>
      <c r="AO49" s="138" t="s">
        <v>2481</v>
      </c>
      <c r="AP49" t="s">
        <v>2480</v>
      </c>
      <c r="AQ49" t="s">
        <v>2467</v>
      </c>
      <c r="AR49" t="s">
        <v>2466</v>
      </c>
      <c r="AS49" t="s">
        <v>27</v>
      </c>
      <c r="AT49" t="s">
        <v>28</v>
      </c>
      <c r="AU49" s="451">
        <f t="array" ref="AU49:BX49">H49:AK49/$H49*100</f>
        <v>100</v>
      </c>
      <c r="AV49" s="451">
        <v>100</v>
      </c>
      <c r="AW49" s="451">
        <v>109.09090909090911</v>
      </c>
      <c r="AX49" s="451">
        <v>118.18181818181819</v>
      </c>
      <c r="AY49" s="451">
        <v>118.18181818181819</v>
      </c>
      <c r="AZ49" s="451">
        <v>127.27272727272729</v>
      </c>
      <c r="BA49" s="451">
        <v>218.18181818181822</v>
      </c>
      <c r="BB49" s="451">
        <v>154.54545454545456</v>
      </c>
      <c r="BC49" s="451">
        <v>181.81818181818184</v>
      </c>
      <c r="BD49" s="451">
        <v>190.90909090909093</v>
      </c>
      <c r="BE49" s="451">
        <v>209.09090909090909</v>
      </c>
      <c r="BF49" s="451">
        <v>218.18181818181822</v>
      </c>
      <c r="BG49" s="451">
        <v>263.63636363636368</v>
      </c>
      <c r="BH49" s="451">
        <v>281.81818181818181</v>
      </c>
      <c r="BI49" s="451">
        <v>263.63636363636368</v>
      </c>
      <c r="BJ49" s="451">
        <v>354.54545454545456</v>
      </c>
      <c r="BK49" s="451">
        <v>363.63636363636368</v>
      </c>
      <c r="BL49" s="451">
        <v>481.81818181818181</v>
      </c>
      <c r="BM49" s="451">
        <v>500</v>
      </c>
      <c r="BN49" s="451">
        <v>500</v>
      </c>
      <c r="BO49" s="451">
        <v>472.72727272727275</v>
      </c>
      <c r="BP49" s="451">
        <v>172.72727272727272</v>
      </c>
      <c r="BQ49" s="451">
        <v>209.09090909090909</v>
      </c>
      <c r="BR49" s="451">
        <v>236.36363636363637</v>
      </c>
      <c r="BS49" s="451">
        <v>163.63636363636363</v>
      </c>
      <c r="BT49" s="451">
        <v>154.54545454545456</v>
      </c>
      <c r="BU49" s="451">
        <v>136.36363636363637</v>
      </c>
      <c r="BV49" s="451">
        <v>154.54545454545456</v>
      </c>
      <c r="BW49" s="451">
        <v>136.36363636363637</v>
      </c>
      <c r="BX49" s="451">
        <v>127.27272727272729</v>
      </c>
    </row>
    <row r="50" spans="1:76" x14ac:dyDescent="0.25">
      <c r="A50">
        <v>2</v>
      </c>
      <c r="B50" s="138" t="s">
        <v>2481</v>
      </c>
      <c r="C50" t="s">
        <v>2480</v>
      </c>
      <c r="D50" t="s">
        <v>2465</v>
      </c>
      <c r="E50" t="s">
        <v>2464</v>
      </c>
      <c r="F50" t="s">
        <v>27</v>
      </c>
      <c r="G50" t="s">
        <v>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3">
        <v>0</v>
      </c>
      <c r="P50">
        <v>0</v>
      </c>
      <c r="Q50">
        <v>0</v>
      </c>
      <c r="R50">
        <v>0.153</v>
      </c>
      <c r="S50">
        <v>0.29699999999999999</v>
      </c>
      <c r="T50">
        <v>0.40300000000000002</v>
      </c>
      <c r="U50">
        <v>0.45200000000000001</v>
      </c>
      <c r="V50">
        <v>0.46100000000000002</v>
      </c>
      <c r="W50">
        <v>0.46</v>
      </c>
      <c r="X50">
        <v>0.49</v>
      </c>
      <c r="Y50">
        <v>0.51200000000000001</v>
      </c>
      <c r="Z50" s="13">
        <v>0.55700000000000005</v>
      </c>
      <c r="AA50">
        <v>0.45400000000000001</v>
      </c>
      <c r="AB50">
        <v>0.28499999999999998</v>
      </c>
      <c r="AC50">
        <v>0.185</v>
      </c>
      <c r="AD50">
        <v>0.17199999999999999</v>
      </c>
      <c r="AE50">
        <v>0.2</v>
      </c>
      <c r="AF50">
        <v>0.19800000000000001</v>
      </c>
      <c r="AG50">
        <v>4.3999999999999997E-2</v>
      </c>
      <c r="AH50">
        <v>3.3000000000000002E-2</v>
      </c>
      <c r="AI50">
        <v>5.8999999999999997E-2</v>
      </c>
      <c r="AJ50" s="13">
        <v>0</v>
      </c>
      <c r="AK50" s="192" t="e">
        <v>#N/A</v>
      </c>
      <c r="AN50">
        <v>2</v>
      </c>
      <c r="AO50" s="138" t="s">
        <v>2481</v>
      </c>
      <c r="AP50" t="s">
        <v>2480</v>
      </c>
      <c r="AQ50" t="s">
        <v>2465</v>
      </c>
      <c r="AR50" t="s">
        <v>2464</v>
      </c>
      <c r="AS50" t="s">
        <v>27</v>
      </c>
      <c r="AT50" t="s">
        <v>28</v>
      </c>
      <c r="AU50" s="451" t="e">
        <f t="array" ref="AU50:BX50">H50:AK50/$H50*100</f>
        <v>#DIV/0!</v>
      </c>
      <c r="AV50" s="451" t="e">
        <v>#DIV/0!</v>
      </c>
      <c r="AW50" s="451" t="e">
        <v>#DIV/0!</v>
      </c>
      <c r="AX50" s="451" t="e">
        <v>#DIV/0!</v>
      </c>
      <c r="AY50" s="451" t="e">
        <v>#DIV/0!</v>
      </c>
      <c r="AZ50" s="451" t="e">
        <v>#DIV/0!</v>
      </c>
      <c r="BA50" s="451" t="e">
        <v>#DIV/0!</v>
      </c>
      <c r="BB50" s="451" t="e">
        <v>#DIV/0!</v>
      </c>
      <c r="BC50" s="451" t="e">
        <v>#DIV/0!</v>
      </c>
      <c r="BD50" s="451" t="e">
        <v>#DIV/0!</v>
      </c>
      <c r="BE50" s="451" t="e">
        <v>#DIV/0!</v>
      </c>
      <c r="BF50" s="451" t="e">
        <v>#DIV/0!</v>
      </c>
      <c r="BG50" s="451" t="e">
        <v>#DIV/0!</v>
      </c>
      <c r="BH50" s="451" t="e">
        <v>#DIV/0!</v>
      </c>
      <c r="BI50" s="451" t="e">
        <v>#DIV/0!</v>
      </c>
      <c r="BJ50" s="451" t="e">
        <v>#DIV/0!</v>
      </c>
      <c r="BK50" s="451" t="e">
        <v>#DIV/0!</v>
      </c>
      <c r="BL50" s="451" t="e">
        <v>#DIV/0!</v>
      </c>
      <c r="BM50" s="451" t="e">
        <v>#DIV/0!</v>
      </c>
      <c r="BN50" s="451" t="e">
        <v>#DIV/0!</v>
      </c>
      <c r="BO50" s="451" t="e">
        <v>#DIV/0!</v>
      </c>
      <c r="BP50" s="451" t="e">
        <v>#DIV/0!</v>
      </c>
      <c r="BQ50" s="451" t="e">
        <v>#DIV/0!</v>
      </c>
      <c r="BR50" s="451" t="e">
        <v>#DIV/0!</v>
      </c>
      <c r="BS50" s="451" t="e">
        <v>#DIV/0!</v>
      </c>
      <c r="BT50" s="451" t="e">
        <v>#DIV/0!</v>
      </c>
      <c r="BU50" s="451" t="e">
        <v>#DIV/0!</v>
      </c>
      <c r="BV50" s="451" t="e">
        <v>#DIV/0!</v>
      </c>
      <c r="BW50" s="451" t="e">
        <v>#DIV/0!</v>
      </c>
      <c r="BX50" s="451" t="e">
        <v>#N/A</v>
      </c>
    </row>
    <row r="51" spans="1:76" x14ac:dyDescent="0.25">
      <c r="A51">
        <v>2</v>
      </c>
      <c r="B51" s="138" t="s">
        <v>2481</v>
      </c>
      <c r="C51" t="s">
        <v>2480</v>
      </c>
      <c r="D51" t="s">
        <v>2463</v>
      </c>
      <c r="E51" t="s">
        <v>2462</v>
      </c>
      <c r="F51" t="s">
        <v>27</v>
      </c>
      <c r="G51" t="s">
        <v>28</v>
      </c>
      <c r="H51">
        <v>3.0000000000000001E-3</v>
      </c>
      <c r="I51">
        <v>5.0000000000000001E-3</v>
      </c>
      <c r="J51">
        <v>5.0000000000000001E-3</v>
      </c>
      <c r="K51">
        <v>6.0000000000000001E-3</v>
      </c>
      <c r="L51">
        <v>8.0000000000000002E-3</v>
      </c>
      <c r="M51">
        <v>8.9999999999999993E-3</v>
      </c>
      <c r="N51">
        <v>1.0999999999999999E-2</v>
      </c>
      <c r="O51" s="13">
        <v>0.01</v>
      </c>
      <c r="P51">
        <v>8.0000000000000002E-3</v>
      </c>
      <c r="Q51">
        <v>8.0000000000000002E-3</v>
      </c>
      <c r="R51">
        <v>8.9999999999999993E-3</v>
      </c>
      <c r="S51">
        <v>0.01</v>
      </c>
      <c r="T51">
        <v>1.7999999999999999E-2</v>
      </c>
      <c r="U51">
        <v>1.4999999999999999E-2</v>
      </c>
      <c r="V51">
        <v>1.4E-2</v>
      </c>
      <c r="W51">
        <v>8.0000000000000002E-3</v>
      </c>
      <c r="X51">
        <v>5.0000000000000001E-3</v>
      </c>
      <c r="Y51">
        <v>6.0000000000000001E-3</v>
      </c>
      <c r="Z51" s="13">
        <v>4.0000000000000001E-3</v>
      </c>
      <c r="AA51">
        <v>0</v>
      </c>
      <c r="AB51">
        <v>0</v>
      </c>
      <c r="AC51">
        <v>0</v>
      </c>
      <c r="AD51">
        <v>5.0000000000000001E-3</v>
      </c>
      <c r="AE51">
        <v>4.0000000000000001E-3</v>
      </c>
      <c r="AF51">
        <v>4.0000000000000001E-3</v>
      </c>
      <c r="AG51">
        <v>4.0000000000000001E-3</v>
      </c>
      <c r="AH51">
        <v>4.0000000000000001E-3</v>
      </c>
      <c r="AI51">
        <v>3.0000000000000001E-3</v>
      </c>
      <c r="AJ51" s="13">
        <v>3.0000000000000001E-3</v>
      </c>
      <c r="AK51" s="192">
        <v>3.0000000000000001E-3</v>
      </c>
      <c r="AN51">
        <v>2</v>
      </c>
      <c r="AO51" s="138" t="s">
        <v>2481</v>
      </c>
      <c r="AP51" t="s">
        <v>2480</v>
      </c>
      <c r="AQ51" t="s">
        <v>2463</v>
      </c>
      <c r="AR51" t="s">
        <v>2462</v>
      </c>
      <c r="AS51" t="s">
        <v>27</v>
      </c>
      <c r="AT51" t="s">
        <v>28</v>
      </c>
      <c r="AU51" s="451">
        <f t="array" ref="AU51:BX51">H51:AK51/$H51*100</f>
        <v>100</v>
      </c>
      <c r="AV51" s="451">
        <v>166.66666666666669</v>
      </c>
      <c r="AW51" s="451">
        <v>166.66666666666669</v>
      </c>
      <c r="AX51" s="451">
        <v>200</v>
      </c>
      <c r="AY51" s="451">
        <v>266.66666666666663</v>
      </c>
      <c r="AZ51" s="451">
        <v>299.99999999999994</v>
      </c>
      <c r="BA51" s="451">
        <v>366.66666666666663</v>
      </c>
      <c r="BB51" s="451">
        <v>333.33333333333337</v>
      </c>
      <c r="BC51" s="451">
        <v>266.66666666666663</v>
      </c>
      <c r="BD51" s="451">
        <v>266.66666666666663</v>
      </c>
      <c r="BE51" s="451">
        <v>299.99999999999994</v>
      </c>
      <c r="BF51" s="451">
        <v>333.33333333333337</v>
      </c>
      <c r="BG51" s="451">
        <v>599.99999999999989</v>
      </c>
      <c r="BH51" s="451">
        <v>500</v>
      </c>
      <c r="BI51" s="451">
        <v>466.66666666666669</v>
      </c>
      <c r="BJ51" s="451">
        <v>266.66666666666663</v>
      </c>
      <c r="BK51" s="451">
        <v>166.66666666666669</v>
      </c>
      <c r="BL51" s="451">
        <v>200</v>
      </c>
      <c r="BM51" s="451">
        <v>133.33333333333331</v>
      </c>
      <c r="BN51" s="451">
        <v>0</v>
      </c>
      <c r="BO51" s="451">
        <v>0</v>
      </c>
      <c r="BP51" s="451">
        <v>0</v>
      </c>
      <c r="BQ51" s="451">
        <v>166.66666666666669</v>
      </c>
      <c r="BR51" s="451">
        <v>133.33333333333331</v>
      </c>
      <c r="BS51" s="451">
        <v>133.33333333333331</v>
      </c>
      <c r="BT51" s="451">
        <v>133.33333333333331</v>
      </c>
      <c r="BU51" s="451">
        <v>133.33333333333331</v>
      </c>
      <c r="BV51" s="451">
        <v>100</v>
      </c>
      <c r="BW51" s="451">
        <v>100</v>
      </c>
      <c r="BX51" s="451">
        <v>100</v>
      </c>
    </row>
    <row r="52" spans="1:76" x14ac:dyDescent="0.25">
      <c r="A52">
        <v>2</v>
      </c>
      <c r="B52" s="138" t="s">
        <v>2481</v>
      </c>
      <c r="C52" t="s">
        <v>2480</v>
      </c>
      <c r="D52" t="s">
        <v>2461</v>
      </c>
      <c r="E52" t="s">
        <v>2460</v>
      </c>
      <c r="F52" t="s">
        <v>27</v>
      </c>
      <c r="G52" t="s">
        <v>28</v>
      </c>
      <c r="H52">
        <v>0.74</v>
      </c>
      <c r="I52">
        <v>0.76700000000000002</v>
      </c>
      <c r="J52">
        <v>0.86099999999999999</v>
      </c>
      <c r="K52">
        <v>0.96399999999999997</v>
      </c>
      <c r="L52">
        <v>0.90700000000000003</v>
      </c>
      <c r="M52">
        <v>0.995</v>
      </c>
      <c r="N52">
        <v>1.7170000000000001</v>
      </c>
      <c r="O52" s="13">
        <v>1.272</v>
      </c>
      <c r="P52">
        <v>1.4079999999999999</v>
      </c>
      <c r="Q52">
        <v>1.5169999999999999</v>
      </c>
      <c r="R52">
        <v>1.667</v>
      </c>
      <c r="S52">
        <v>1.716</v>
      </c>
      <c r="T52">
        <v>2.105</v>
      </c>
      <c r="U52">
        <v>2.2240000000000002</v>
      </c>
      <c r="V52">
        <v>2.1429999999999998</v>
      </c>
      <c r="W52">
        <v>1.9390000000000001</v>
      </c>
      <c r="X52">
        <v>1.984</v>
      </c>
      <c r="Y52">
        <v>1.889</v>
      </c>
      <c r="Z52" s="13">
        <v>1.873</v>
      </c>
      <c r="AA52">
        <v>1.712</v>
      </c>
      <c r="AB52">
        <v>1.623</v>
      </c>
      <c r="AC52">
        <v>1.5469999999999999</v>
      </c>
      <c r="AD52">
        <v>1.474</v>
      </c>
      <c r="AE52">
        <v>1.5189999999999999</v>
      </c>
      <c r="AF52">
        <v>1.3560000000000001</v>
      </c>
      <c r="AG52">
        <v>0.64600000000000002</v>
      </c>
      <c r="AH52">
        <v>0.57699999999999996</v>
      </c>
      <c r="AI52">
        <v>0.63600000000000001</v>
      </c>
      <c r="AJ52" s="13">
        <v>0.74399999999999999</v>
      </c>
      <c r="AK52" s="192">
        <v>0.69399999999999995</v>
      </c>
      <c r="AN52">
        <v>2</v>
      </c>
      <c r="AO52" s="138" t="s">
        <v>2481</v>
      </c>
      <c r="AP52" t="s">
        <v>2480</v>
      </c>
      <c r="AQ52" t="s">
        <v>2461</v>
      </c>
      <c r="AR52" t="s">
        <v>2460</v>
      </c>
      <c r="AS52" t="s">
        <v>27</v>
      </c>
      <c r="AT52" t="s">
        <v>28</v>
      </c>
      <c r="AU52" s="451">
        <f t="array" ref="AU52:BX52">H52:AK52/$H52*100</f>
        <v>100</v>
      </c>
      <c r="AV52" s="451">
        <v>103.64864864864865</v>
      </c>
      <c r="AW52" s="451">
        <v>116.35135135135135</v>
      </c>
      <c r="AX52" s="451">
        <v>130.27027027027026</v>
      </c>
      <c r="AY52" s="451">
        <v>122.56756756756756</v>
      </c>
      <c r="AZ52" s="451">
        <v>134.45945945945945</v>
      </c>
      <c r="BA52" s="451">
        <v>232.02702702702703</v>
      </c>
      <c r="BB52" s="451">
        <v>171.8918918918919</v>
      </c>
      <c r="BC52" s="451">
        <v>190.27027027027026</v>
      </c>
      <c r="BD52" s="451">
        <v>204.99999999999997</v>
      </c>
      <c r="BE52" s="451">
        <v>225.27027027027029</v>
      </c>
      <c r="BF52" s="451">
        <v>231.89189189189187</v>
      </c>
      <c r="BG52" s="451">
        <v>284.45945945945948</v>
      </c>
      <c r="BH52" s="451">
        <v>300.54054054054058</v>
      </c>
      <c r="BI52" s="451">
        <v>289.59459459459458</v>
      </c>
      <c r="BJ52" s="451">
        <v>262.02702702702703</v>
      </c>
      <c r="BK52" s="451">
        <v>268.10810810810813</v>
      </c>
      <c r="BL52" s="451">
        <v>255.27027027027026</v>
      </c>
      <c r="BM52" s="451">
        <v>253.10810810810813</v>
      </c>
      <c r="BN52" s="451">
        <v>231.35135135135135</v>
      </c>
      <c r="BO52" s="451">
        <v>219.32432432432432</v>
      </c>
      <c r="BP52" s="451">
        <v>209.05405405405406</v>
      </c>
      <c r="BQ52" s="451">
        <v>199.18918918918919</v>
      </c>
      <c r="BR52" s="451">
        <v>205.27027027027026</v>
      </c>
      <c r="BS52" s="451">
        <v>183.24324324324326</v>
      </c>
      <c r="BT52" s="451">
        <v>87.297297297297305</v>
      </c>
      <c r="BU52" s="451">
        <v>77.972972972972968</v>
      </c>
      <c r="BV52" s="451">
        <v>85.945945945945951</v>
      </c>
      <c r="BW52" s="451">
        <v>100.54054054054053</v>
      </c>
      <c r="BX52" s="451">
        <v>93.783783783783775</v>
      </c>
    </row>
    <row r="53" spans="1:76" x14ac:dyDescent="0.25">
      <c r="A53">
        <v>2</v>
      </c>
      <c r="B53" s="138" t="s">
        <v>2481</v>
      </c>
      <c r="C53" t="s">
        <v>2480</v>
      </c>
      <c r="D53" t="s">
        <v>2459</v>
      </c>
      <c r="E53" t="s">
        <v>2458</v>
      </c>
      <c r="F53" t="s">
        <v>27</v>
      </c>
      <c r="G53" t="s">
        <v>28</v>
      </c>
      <c r="H53">
        <v>8.4000000000000005E-2</v>
      </c>
      <c r="I53">
        <v>0.128</v>
      </c>
      <c r="J53">
        <v>0.11899999999999999</v>
      </c>
      <c r="K53">
        <v>0.17100000000000001</v>
      </c>
      <c r="L53">
        <v>0.19800000000000001</v>
      </c>
      <c r="M53">
        <v>0.248</v>
      </c>
      <c r="N53">
        <v>0.26</v>
      </c>
      <c r="O53" s="13">
        <v>0.26800000000000002</v>
      </c>
      <c r="P53">
        <v>0.222</v>
      </c>
      <c r="Q53">
        <v>0.222</v>
      </c>
      <c r="R53">
        <v>0.22800000000000001</v>
      </c>
      <c r="S53">
        <v>0.247</v>
      </c>
      <c r="T53">
        <v>0.28899999999999998</v>
      </c>
      <c r="U53">
        <v>0.33600000000000002</v>
      </c>
      <c r="V53">
        <v>0.313</v>
      </c>
      <c r="W53">
        <v>0.316</v>
      </c>
      <c r="X53">
        <v>0.29699999999999999</v>
      </c>
      <c r="Y53">
        <v>0.30299999999999999</v>
      </c>
      <c r="Z53" s="13">
        <v>0.308</v>
      </c>
      <c r="AA53">
        <v>0.29199999999999998</v>
      </c>
      <c r="AB53">
        <v>0.29199999999999998</v>
      </c>
      <c r="AC53">
        <v>0.40600000000000003</v>
      </c>
      <c r="AD53">
        <v>0.40500000000000003</v>
      </c>
      <c r="AE53">
        <v>0.378</v>
      </c>
      <c r="AF53">
        <v>0.35</v>
      </c>
      <c r="AG53">
        <v>0.46100000000000002</v>
      </c>
      <c r="AH53">
        <v>0.41399999999999998</v>
      </c>
      <c r="AI53">
        <v>0.41799999999999998</v>
      </c>
      <c r="AJ53" s="13">
        <v>0.502</v>
      </c>
      <c r="AK53" s="192">
        <v>0.502</v>
      </c>
      <c r="AN53">
        <v>2</v>
      </c>
      <c r="AO53" s="138" t="s">
        <v>2481</v>
      </c>
      <c r="AP53" t="s">
        <v>2480</v>
      </c>
      <c r="AQ53" t="s">
        <v>2459</v>
      </c>
      <c r="AR53" t="s">
        <v>2458</v>
      </c>
      <c r="AS53" t="s">
        <v>27</v>
      </c>
      <c r="AT53" t="s">
        <v>28</v>
      </c>
      <c r="AU53" s="451">
        <f t="array" ref="AU53:BX53">H53:AK53/$H53*100</f>
        <v>100</v>
      </c>
      <c r="AV53" s="451">
        <v>152.38095238095238</v>
      </c>
      <c r="AW53" s="451">
        <v>141.66666666666666</v>
      </c>
      <c r="AX53" s="451">
        <v>203.57142857142856</v>
      </c>
      <c r="AY53" s="451">
        <v>235.71428571428572</v>
      </c>
      <c r="AZ53" s="451">
        <v>295.23809523809518</v>
      </c>
      <c r="BA53" s="451">
        <v>309.52380952380952</v>
      </c>
      <c r="BB53" s="451">
        <v>319.04761904761909</v>
      </c>
      <c r="BC53" s="451">
        <v>264.28571428571428</v>
      </c>
      <c r="BD53" s="451">
        <v>264.28571428571428</v>
      </c>
      <c r="BE53" s="451">
        <v>271.42857142857144</v>
      </c>
      <c r="BF53" s="451">
        <v>294.04761904761904</v>
      </c>
      <c r="BG53" s="451">
        <v>344.04761904761898</v>
      </c>
      <c r="BH53" s="451">
        <v>400</v>
      </c>
      <c r="BI53" s="451">
        <v>372.61904761904759</v>
      </c>
      <c r="BJ53" s="451">
        <v>376.1904761904762</v>
      </c>
      <c r="BK53" s="451">
        <v>353.5714285714285</v>
      </c>
      <c r="BL53" s="451">
        <v>360.71428571428567</v>
      </c>
      <c r="BM53" s="451">
        <v>366.66666666666663</v>
      </c>
      <c r="BN53" s="451">
        <v>347.61904761904759</v>
      </c>
      <c r="BO53" s="451">
        <v>347.61904761904759</v>
      </c>
      <c r="BP53" s="451">
        <v>483.33333333333331</v>
      </c>
      <c r="BQ53" s="451">
        <v>482.14285714285711</v>
      </c>
      <c r="BR53" s="451">
        <v>450</v>
      </c>
      <c r="BS53" s="451">
        <v>416.66666666666663</v>
      </c>
      <c r="BT53" s="451">
        <v>548.80952380952385</v>
      </c>
      <c r="BU53" s="451">
        <v>492.85714285714278</v>
      </c>
      <c r="BV53" s="451">
        <v>497.61904761904754</v>
      </c>
      <c r="BW53" s="451">
        <v>597.61904761904759</v>
      </c>
      <c r="BX53" s="451">
        <v>597.61904761904759</v>
      </c>
    </row>
    <row r="54" spans="1:76" x14ac:dyDescent="0.25">
      <c r="A54">
        <v>2</v>
      </c>
      <c r="B54" s="138" t="s">
        <v>2479</v>
      </c>
      <c r="C54" t="s">
        <v>2478</v>
      </c>
      <c r="D54" t="s">
        <v>2469</v>
      </c>
      <c r="E54" t="s">
        <v>2468</v>
      </c>
      <c r="F54" t="s">
        <v>27</v>
      </c>
      <c r="G54" t="s">
        <v>28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13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13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1E-3</v>
      </c>
      <c r="AH54">
        <v>1E-3</v>
      </c>
      <c r="AI54">
        <v>1E-3</v>
      </c>
      <c r="AJ54" s="13">
        <v>1E-3</v>
      </c>
      <c r="AK54" s="192">
        <v>0</v>
      </c>
      <c r="AN54">
        <v>2</v>
      </c>
      <c r="AO54" s="138" t="s">
        <v>2479</v>
      </c>
      <c r="AP54" t="s">
        <v>2478</v>
      </c>
      <c r="AQ54" t="s">
        <v>2469</v>
      </c>
      <c r="AR54" t="s">
        <v>2468</v>
      </c>
      <c r="AS54" t="s">
        <v>27</v>
      </c>
      <c r="AT54" t="s">
        <v>28</v>
      </c>
      <c r="AU54" s="451" t="e">
        <f t="array" ref="AU54:BX54">H54:AK54/$H54*100</f>
        <v>#DIV/0!</v>
      </c>
      <c r="AV54" s="451" t="e">
        <v>#DIV/0!</v>
      </c>
      <c r="AW54" s="451" t="e">
        <v>#DIV/0!</v>
      </c>
      <c r="AX54" s="451" t="e">
        <v>#DIV/0!</v>
      </c>
      <c r="AY54" s="451" t="e">
        <v>#DIV/0!</v>
      </c>
      <c r="AZ54" s="451" t="e">
        <v>#DIV/0!</v>
      </c>
      <c r="BA54" s="451" t="e">
        <v>#DIV/0!</v>
      </c>
      <c r="BB54" s="451" t="e">
        <v>#DIV/0!</v>
      </c>
      <c r="BC54" s="451" t="e">
        <v>#DIV/0!</v>
      </c>
      <c r="BD54" s="451" t="e">
        <v>#DIV/0!</v>
      </c>
      <c r="BE54" s="451" t="e">
        <v>#DIV/0!</v>
      </c>
      <c r="BF54" s="451" t="e">
        <v>#DIV/0!</v>
      </c>
      <c r="BG54" s="451" t="e">
        <v>#DIV/0!</v>
      </c>
      <c r="BH54" s="451" t="e">
        <v>#DIV/0!</v>
      </c>
      <c r="BI54" s="451" t="e">
        <v>#DIV/0!</v>
      </c>
      <c r="BJ54" s="451" t="e">
        <v>#DIV/0!</v>
      </c>
      <c r="BK54" s="451" t="e">
        <v>#DIV/0!</v>
      </c>
      <c r="BL54" s="451" t="e">
        <v>#DIV/0!</v>
      </c>
      <c r="BM54" s="451" t="e">
        <v>#DIV/0!</v>
      </c>
      <c r="BN54" s="451" t="e">
        <v>#DIV/0!</v>
      </c>
      <c r="BO54" s="451" t="e">
        <v>#DIV/0!</v>
      </c>
      <c r="BP54" s="451" t="e">
        <v>#DIV/0!</v>
      </c>
      <c r="BQ54" s="451" t="e">
        <v>#DIV/0!</v>
      </c>
      <c r="BR54" s="451" t="e">
        <v>#DIV/0!</v>
      </c>
      <c r="BS54" s="451" t="e">
        <v>#DIV/0!</v>
      </c>
      <c r="BT54" s="451" t="e">
        <v>#DIV/0!</v>
      </c>
      <c r="BU54" s="451" t="e">
        <v>#DIV/0!</v>
      </c>
      <c r="BV54" s="451" t="e">
        <v>#DIV/0!</v>
      </c>
      <c r="BW54" s="451" t="e">
        <v>#DIV/0!</v>
      </c>
      <c r="BX54" s="451" t="e">
        <v>#DIV/0!</v>
      </c>
    </row>
    <row r="55" spans="1:76" x14ac:dyDescent="0.25">
      <c r="A55">
        <v>2</v>
      </c>
      <c r="B55" s="138" t="s">
        <v>2479</v>
      </c>
      <c r="C55" t="s">
        <v>2478</v>
      </c>
      <c r="D55" t="s">
        <v>2467</v>
      </c>
      <c r="E55" t="s">
        <v>2466</v>
      </c>
      <c r="F55" t="s">
        <v>27</v>
      </c>
      <c r="G55" t="s">
        <v>28</v>
      </c>
      <c r="H55">
        <v>0</v>
      </c>
      <c r="I55">
        <v>0</v>
      </c>
      <c r="J55">
        <v>7.0000000000000001E-3</v>
      </c>
      <c r="K55">
        <v>7.0000000000000001E-3</v>
      </c>
      <c r="L55">
        <v>4.0000000000000001E-3</v>
      </c>
      <c r="M55">
        <v>7.0000000000000001E-3</v>
      </c>
      <c r="N55">
        <v>0.01</v>
      </c>
      <c r="O55" s="13">
        <v>8.9999999999999993E-3</v>
      </c>
      <c r="P55">
        <v>1.0999999999999999E-2</v>
      </c>
      <c r="Q55">
        <v>1.2E-2</v>
      </c>
      <c r="R55">
        <v>1.2999999999999999E-2</v>
      </c>
      <c r="S55">
        <v>1.2999999999999999E-2</v>
      </c>
      <c r="T55">
        <v>1.2999999999999999E-2</v>
      </c>
      <c r="U55">
        <v>1.7000000000000001E-2</v>
      </c>
      <c r="V55">
        <v>1.0999999999999999E-2</v>
      </c>
      <c r="W55">
        <v>1.0999999999999999E-2</v>
      </c>
      <c r="X55">
        <v>1.2E-2</v>
      </c>
      <c r="Y55">
        <v>1.2999999999999999E-2</v>
      </c>
      <c r="Z55" s="13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3">
        <v>0</v>
      </c>
      <c r="AK55" s="192">
        <v>0</v>
      </c>
      <c r="AN55">
        <v>2</v>
      </c>
      <c r="AO55" s="138" t="s">
        <v>2479</v>
      </c>
      <c r="AP55" t="s">
        <v>2478</v>
      </c>
      <c r="AQ55" t="s">
        <v>2467</v>
      </c>
      <c r="AR55" t="s">
        <v>2466</v>
      </c>
      <c r="AS55" t="s">
        <v>27</v>
      </c>
      <c r="AT55" t="s">
        <v>28</v>
      </c>
      <c r="AU55" s="451" t="e">
        <f t="array" ref="AU55:BX55">H55:AK55/$H55*100</f>
        <v>#DIV/0!</v>
      </c>
      <c r="AV55" s="451" t="e">
        <v>#DIV/0!</v>
      </c>
      <c r="AW55" s="451" t="e">
        <v>#DIV/0!</v>
      </c>
      <c r="AX55" s="451" t="e">
        <v>#DIV/0!</v>
      </c>
      <c r="AY55" s="451" t="e">
        <v>#DIV/0!</v>
      </c>
      <c r="AZ55" s="451" t="e">
        <v>#DIV/0!</v>
      </c>
      <c r="BA55" s="451" t="e">
        <v>#DIV/0!</v>
      </c>
      <c r="BB55" s="451" t="e">
        <v>#DIV/0!</v>
      </c>
      <c r="BC55" s="451" t="e">
        <v>#DIV/0!</v>
      </c>
      <c r="BD55" s="451" t="e">
        <v>#DIV/0!</v>
      </c>
      <c r="BE55" s="451" t="e">
        <v>#DIV/0!</v>
      </c>
      <c r="BF55" s="451" t="e">
        <v>#DIV/0!</v>
      </c>
      <c r="BG55" s="451" t="e">
        <v>#DIV/0!</v>
      </c>
      <c r="BH55" s="451" t="e">
        <v>#DIV/0!</v>
      </c>
      <c r="BI55" s="451" t="e">
        <v>#DIV/0!</v>
      </c>
      <c r="BJ55" s="451" t="e">
        <v>#DIV/0!</v>
      </c>
      <c r="BK55" s="451" t="e">
        <v>#DIV/0!</v>
      </c>
      <c r="BL55" s="451" t="e">
        <v>#DIV/0!</v>
      </c>
      <c r="BM55" s="451" t="e">
        <v>#DIV/0!</v>
      </c>
      <c r="BN55" s="451" t="e">
        <v>#DIV/0!</v>
      </c>
      <c r="BO55" s="451" t="e">
        <v>#DIV/0!</v>
      </c>
      <c r="BP55" s="451" t="e">
        <v>#DIV/0!</v>
      </c>
      <c r="BQ55" s="451" t="e">
        <v>#DIV/0!</v>
      </c>
      <c r="BR55" s="451" t="e">
        <v>#DIV/0!</v>
      </c>
      <c r="BS55" s="451" t="e">
        <v>#DIV/0!</v>
      </c>
      <c r="BT55" s="451" t="e">
        <v>#DIV/0!</v>
      </c>
      <c r="BU55" s="451" t="e">
        <v>#DIV/0!</v>
      </c>
      <c r="BV55" s="451" t="e">
        <v>#DIV/0!</v>
      </c>
      <c r="BW55" s="451" t="e">
        <v>#DIV/0!</v>
      </c>
      <c r="BX55" s="451" t="e">
        <v>#DIV/0!</v>
      </c>
    </row>
    <row r="56" spans="1:76" x14ac:dyDescent="0.25">
      <c r="A56">
        <v>2</v>
      </c>
      <c r="B56" s="138" t="s">
        <v>2479</v>
      </c>
      <c r="C56" t="s">
        <v>2478</v>
      </c>
      <c r="D56" t="s">
        <v>2465</v>
      </c>
      <c r="E56" t="s">
        <v>2464</v>
      </c>
      <c r="F56" t="s">
        <v>27</v>
      </c>
      <c r="G56" t="s">
        <v>28</v>
      </c>
      <c r="H56">
        <v>0</v>
      </c>
      <c r="I56">
        <v>0</v>
      </c>
      <c r="J56">
        <v>0</v>
      </c>
      <c r="K56">
        <v>0</v>
      </c>
      <c r="L56">
        <v>0</v>
      </c>
      <c r="M56">
        <v>1E-3</v>
      </c>
      <c r="N56">
        <v>1E-3</v>
      </c>
      <c r="O56" s="13">
        <v>1E-3</v>
      </c>
      <c r="P56">
        <v>1E-3</v>
      </c>
      <c r="Q56">
        <v>1E-3</v>
      </c>
      <c r="R56">
        <v>1E-3</v>
      </c>
      <c r="S56">
        <v>1E-3</v>
      </c>
      <c r="T56">
        <v>1E-3</v>
      </c>
      <c r="U56">
        <v>1E-3</v>
      </c>
      <c r="V56">
        <v>1E-3</v>
      </c>
      <c r="W56">
        <v>1E-3</v>
      </c>
      <c r="X56">
        <v>1E-3</v>
      </c>
      <c r="Y56">
        <v>1E-3</v>
      </c>
      <c r="Z56" s="13">
        <v>1E-3</v>
      </c>
      <c r="AA56">
        <v>1E-3</v>
      </c>
      <c r="AB56">
        <v>1E-3</v>
      </c>
      <c r="AC56">
        <v>2E-3</v>
      </c>
      <c r="AD56">
        <v>1E-3</v>
      </c>
      <c r="AE56">
        <v>1E-3</v>
      </c>
      <c r="AF56">
        <v>1E-3</v>
      </c>
      <c r="AG56">
        <v>1E-3</v>
      </c>
      <c r="AH56">
        <v>1E-3</v>
      </c>
      <c r="AI56">
        <v>1E-3</v>
      </c>
      <c r="AJ56" s="13">
        <v>1E-3</v>
      </c>
      <c r="AK56" s="192">
        <v>0</v>
      </c>
      <c r="AN56">
        <v>2</v>
      </c>
      <c r="AO56" s="138" t="s">
        <v>2479</v>
      </c>
      <c r="AP56" t="s">
        <v>2478</v>
      </c>
      <c r="AQ56" t="s">
        <v>2465</v>
      </c>
      <c r="AR56" t="s">
        <v>2464</v>
      </c>
      <c r="AS56" t="s">
        <v>27</v>
      </c>
      <c r="AT56" t="s">
        <v>28</v>
      </c>
      <c r="AU56" s="451" t="e">
        <f t="array" ref="AU56:BX56">H56:AK56/$H56*100</f>
        <v>#DIV/0!</v>
      </c>
      <c r="AV56" s="451" t="e">
        <v>#DIV/0!</v>
      </c>
      <c r="AW56" s="451" t="e">
        <v>#DIV/0!</v>
      </c>
      <c r="AX56" s="451" t="e">
        <v>#DIV/0!</v>
      </c>
      <c r="AY56" s="451" t="e">
        <v>#DIV/0!</v>
      </c>
      <c r="AZ56" s="451" t="e">
        <v>#DIV/0!</v>
      </c>
      <c r="BA56" s="451" t="e">
        <v>#DIV/0!</v>
      </c>
      <c r="BB56" s="451" t="e">
        <v>#DIV/0!</v>
      </c>
      <c r="BC56" s="451" t="e">
        <v>#DIV/0!</v>
      </c>
      <c r="BD56" s="451" t="e">
        <v>#DIV/0!</v>
      </c>
      <c r="BE56" s="451" t="e">
        <v>#DIV/0!</v>
      </c>
      <c r="BF56" s="451" t="e">
        <v>#DIV/0!</v>
      </c>
      <c r="BG56" s="451" t="e">
        <v>#DIV/0!</v>
      </c>
      <c r="BH56" s="451" t="e">
        <v>#DIV/0!</v>
      </c>
      <c r="BI56" s="451" t="e">
        <v>#DIV/0!</v>
      </c>
      <c r="BJ56" s="451" t="e">
        <v>#DIV/0!</v>
      </c>
      <c r="BK56" s="451" t="e">
        <v>#DIV/0!</v>
      </c>
      <c r="BL56" s="451" t="e">
        <v>#DIV/0!</v>
      </c>
      <c r="BM56" s="451" t="e">
        <v>#DIV/0!</v>
      </c>
      <c r="BN56" s="451" t="e">
        <v>#DIV/0!</v>
      </c>
      <c r="BO56" s="451" t="e">
        <v>#DIV/0!</v>
      </c>
      <c r="BP56" s="451" t="e">
        <v>#DIV/0!</v>
      </c>
      <c r="BQ56" s="451" t="e">
        <v>#DIV/0!</v>
      </c>
      <c r="BR56" s="451" t="e">
        <v>#DIV/0!</v>
      </c>
      <c r="BS56" s="451" t="e">
        <v>#DIV/0!</v>
      </c>
      <c r="BT56" s="451" t="e">
        <v>#DIV/0!</v>
      </c>
      <c r="BU56" s="451" t="e">
        <v>#DIV/0!</v>
      </c>
      <c r="BV56" s="451" t="e">
        <v>#DIV/0!</v>
      </c>
      <c r="BW56" s="451" t="e">
        <v>#DIV/0!</v>
      </c>
      <c r="BX56" s="451" t="e">
        <v>#DIV/0!</v>
      </c>
    </row>
    <row r="57" spans="1:76" x14ac:dyDescent="0.25">
      <c r="A57">
        <v>2</v>
      </c>
      <c r="B57" s="138" t="s">
        <v>2479</v>
      </c>
      <c r="C57" t="s">
        <v>2478</v>
      </c>
      <c r="D57" t="s">
        <v>2463</v>
      </c>
      <c r="E57" t="s">
        <v>2462</v>
      </c>
      <c r="F57" t="s">
        <v>27</v>
      </c>
      <c r="G57" t="s">
        <v>28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3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13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3">
        <v>0</v>
      </c>
      <c r="AK57" s="192">
        <v>0</v>
      </c>
      <c r="AN57">
        <v>2</v>
      </c>
      <c r="AO57" s="138" t="s">
        <v>2479</v>
      </c>
      <c r="AP57" t="s">
        <v>2478</v>
      </c>
      <c r="AQ57" t="s">
        <v>2463</v>
      </c>
      <c r="AR57" t="s">
        <v>2462</v>
      </c>
      <c r="AS57" t="s">
        <v>27</v>
      </c>
      <c r="AT57" t="s">
        <v>28</v>
      </c>
      <c r="AU57" s="451" t="e">
        <f t="array" ref="AU57:BX57">H57:AK57/$H57*100</f>
        <v>#DIV/0!</v>
      </c>
      <c r="AV57" s="451" t="e">
        <v>#DIV/0!</v>
      </c>
      <c r="AW57" s="451" t="e">
        <v>#DIV/0!</v>
      </c>
      <c r="AX57" s="451" t="e">
        <v>#DIV/0!</v>
      </c>
      <c r="AY57" s="451" t="e">
        <v>#DIV/0!</v>
      </c>
      <c r="AZ57" s="451" t="e">
        <v>#DIV/0!</v>
      </c>
      <c r="BA57" s="451" t="e">
        <v>#DIV/0!</v>
      </c>
      <c r="BB57" s="451" t="e">
        <v>#DIV/0!</v>
      </c>
      <c r="BC57" s="451" t="e">
        <v>#DIV/0!</v>
      </c>
      <c r="BD57" s="451" t="e">
        <v>#DIV/0!</v>
      </c>
      <c r="BE57" s="451" t="e">
        <v>#DIV/0!</v>
      </c>
      <c r="BF57" s="451" t="e">
        <v>#DIV/0!</v>
      </c>
      <c r="BG57" s="451" t="e">
        <v>#DIV/0!</v>
      </c>
      <c r="BH57" s="451" t="e">
        <v>#DIV/0!</v>
      </c>
      <c r="BI57" s="451" t="e">
        <v>#DIV/0!</v>
      </c>
      <c r="BJ57" s="451" t="e">
        <v>#DIV/0!</v>
      </c>
      <c r="BK57" s="451" t="e">
        <v>#DIV/0!</v>
      </c>
      <c r="BL57" s="451" t="e">
        <v>#DIV/0!</v>
      </c>
      <c r="BM57" s="451" t="e">
        <v>#DIV/0!</v>
      </c>
      <c r="BN57" s="451" t="e">
        <v>#DIV/0!</v>
      </c>
      <c r="BO57" s="451" t="e">
        <v>#DIV/0!</v>
      </c>
      <c r="BP57" s="451" t="e">
        <v>#DIV/0!</v>
      </c>
      <c r="BQ57" s="451" t="e">
        <v>#DIV/0!</v>
      </c>
      <c r="BR57" s="451" t="e">
        <v>#DIV/0!</v>
      </c>
      <c r="BS57" s="451" t="e">
        <v>#DIV/0!</v>
      </c>
      <c r="BT57" s="451" t="e">
        <v>#DIV/0!</v>
      </c>
      <c r="BU57" s="451" t="e">
        <v>#DIV/0!</v>
      </c>
      <c r="BV57" s="451" t="e">
        <v>#DIV/0!</v>
      </c>
      <c r="BW57" s="451" t="e">
        <v>#DIV/0!</v>
      </c>
      <c r="BX57" s="451" t="e">
        <v>#DIV/0!</v>
      </c>
    </row>
    <row r="58" spans="1:76" x14ac:dyDescent="0.25">
      <c r="A58">
        <v>2</v>
      </c>
      <c r="B58" s="138" t="s">
        <v>2479</v>
      </c>
      <c r="C58" t="s">
        <v>2478</v>
      </c>
      <c r="D58" t="s">
        <v>2461</v>
      </c>
      <c r="E58" t="s">
        <v>2460</v>
      </c>
      <c r="F58" t="s">
        <v>27</v>
      </c>
      <c r="G58" t="s">
        <v>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3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13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3">
        <v>0</v>
      </c>
      <c r="AK58" s="192">
        <v>0</v>
      </c>
      <c r="AN58">
        <v>2</v>
      </c>
      <c r="AO58" s="138" t="s">
        <v>2479</v>
      </c>
      <c r="AP58" t="s">
        <v>2478</v>
      </c>
      <c r="AQ58" t="s">
        <v>2461</v>
      </c>
      <c r="AR58" t="s">
        <v>2460</v>
      </c>
      <c r="AS58" t="s">
        <v>27</v>
      </c>
      <c r="AT58" t="s">
        <v>28</v>
      </c>
      <c r="AU58" s="451" t="e">
        <f t="array" ref="AU58:BX58">H58:AK58/$H58*100</f>
        <v>#DIV/0!</v>
      </c>
      <c r="AV58" s="451" t="e">
        <v>#DIV/0!</v>
      </c>
      <c r="AW58" s="451" t="e">
        <v>#DIV/0!</v>
      </c>
      <c r="AX58" s="451" t="e">
        <v>#DIV/0!</v>
      </c>
      <c r="AY58" s="451" t="e">
        <v>#DIV/0!</v>
      </c>
      <c r="AZ58" s="451" t="e">
        <v>#DIV/0!</v>
      </c>
      <c r="BA58" s="451" t="e">
        <v>#DIV/0!</v>
      </c>
      <c r="BB58" s="451" t="e">
        <v>#DIV/0!</v>
      </c>
      <c r="BC58" s="451" t="e">
        <v>#DIV/0!</v>
      </c>
      <c r="BD58" s="451" t="e">
        <v>#DIV/0!</v>
      </c>
      <c r="BE58" s="451" t="e">
        <v>#DIV/0!</v>
      </c>
      <c r="BF58" s="451" t="e">
        <v>#DIV/0!</v>
      </c>
      <c r="BG58" s="451" t="e">
        <v>#DIV/0!</v>
      </c>
      <c r="BH58" s="451" t="e">
        <v>#DIV/0!</v>
      </c>
      <c r="BI58" s="451" t="e">
        <v>#DIV/0!</v>
      </c>
      <c r="BJ58" s="451" t="e">
        <v>#DIV/0!</v>
      </c>
      <c r="BK58" s="451" t="e">
        <v>#DIV/0!</v>
      </c>
      <c r="BL58" s="451" t="e">
        <v>#DIV/0!</v>
      </c>
      <c r="BM58" s="451" t="e">
        <v>#DIV/0!</v>
      </c>
      <c r="BN58" s="451" t="e">
        <v>#DIV/0!</v>
      </c>
      <c r="BO58" s="451" t="e">
        <v>#DIV/0!</v>
      </c>
      <c r="BP58" s="451" t="e">
        <v>#DIV/0!</v>
      </c>
      <c r="BQ58" s="451" t="e">
        <v>#DIV/0!</v>
      </c>
      <c r="BR58" s="451" t="e">
        <v>#DIV/0!</v>
      </c>
      <c r="BS58" s="451" t="e">
        <v>#DIV/0!</v>
      </c>
      <c r="BT58" s="451" t="e">
        <v>#DIV/0!</v>
      </c>
      <c r="BU58" s="451" t="e">
        <v>#DIV/0!</v>
      </c>
      <c r="BV58" s="451" t="e">
        <v>#DIV/0!</v>
      </c>
      <c r="BW58" s="451" t="e">
        <v>#DIV/0!</v>
      </c>
      <c r="BX58" s="451" t="e">
        <v>#DIV/0!</v>
      </c>
    </row>
    <row r="59" spans="1:76" x14ac:dyDescent="0.25">
      <c r="A59">
        <v>2</v>
      </c>
      <c r="B59" s="138" t="s">
        <v>2479</v>
      </c>
      <c r="C59" t="s">
        <v>2478</v>
      </c>
      <c r="D59" t="s">
        <v>2459</v>
      </c>
      <c r="E59" t="s">
        <v>2458</v>
      </c>
      <c r="F59" t="s">
        <v>27</v>
      </c>
      <c r="G59" t="s">
        <v>28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3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3.0000000000000001E-3</v>
      </c>
      <c r="Z59" s="13">
        <v>4.0000000000000001E-3</v>
      </c>
      <c r="AA59">
        <v>4.0000000000000001E-3</v>
      </c>
      <c r="AB59">
        <v>4.0000000000000001E-3</v>
      </c>
      <c r="AC59">
        <v>3.0000000000000001E-3</v>
      </c>
      <c r="AD59">
        <v>3.0000000000000001E-3</v>
      </c>
      <c r="AE59">
        <v>5.0000000000000001E-3</v>
      </c>
      <c r="AF59">
        <v>5.0000000000000001E-3</v>
      </c>
      <c r="AG59">
        <v>6.0000000000000001E-3</v>
      </c>
      <c r="AH59">
        <v>4.0000000000000001E-3</v>
      </c>
      <c r="AI59">
        <v>4.0000000000000001E-3</v>
      </c>
      <c r="AJ59" s="13">
        <v>4.0000000000000001E-3</v>
      </c>
      <c r="AK59" s="192">
        <v>4.0000000000000001E-3</v>
      </c>
      <c r="AN59">
        <v>2</v>
      </c>
      <c r="AO59" s="138" t="s">
        <v>2479</v>
      </c>
      <c r="AP59" t="s">
        <v>2478</v>
      </c>
      <c r="AQ59" t="s">
        <v>2459</v>
      </c>
      <c r="AR59" t="s">
        <v>2458</v>
      </c>
      <c r="AS59" t="s">
        <v>27</v>
      </c>
      <c r="AT59" t="s">
        <v>28</v>
      </c>
      <c r="AU59" s="451" t="e">
        <f t="array" ref="AU59:BX59">H59:AK59/$H59*100</f>
        <v>#DIV/0!</v>
      </c>
      <c r="AV59" s="451" t="e">
        <v>#DIV/0!</v>
      </c>
      <c r="AW59" s="451" t="e">
        <v>#DIV/0!</v>
      </c>
      <c r="AX59" s="451" t="e">
        <v>#DIV/0!</v>
      </c>
      <c r="AY59" s="451" t="e">
        <v>#DIV/0!</v>
      </c>
      <c r="AZ59" s="451" t="e">
        <v>#DIV/0!</v>
      </c>
      <c r="BA59" s="451" t="e">
        <v>#DIV/0!</v>
      </c>
      <c r="BB59" s="451" t="e">
        <v>#DIV/0!</v>
      </c>
      <c r="BC59" s="451" t="e">
        <v>#DIV/0!</v>
      </c>
      <c r="BD59" s="451" t="e">
        <v>#DIV/0!</v>
      </c>
      <c r="BE59" s="451" t="e">
        <v>#DIV/0!</v>
      </c>
      <c r="BF59" s="451" t="e">
        <v>#DIV/0!</v>
      </c>
      <c r="BG59" s="451" t="e">
        <v>#DIV/0!</v>
      </c>
      <c r="BH59" s="451" t="e">
        <v>#DIV/0!</v>
      </c>
      <c r="BI59" s="451" t="e">
        <v>#DIV/0!</v>
      </c>
      <c r="BJ59" s="451" t="e">
        <v>#DIV/0!</v>
      </c>
      <c r="BK59" s="451" t="e">
        <v>#DIV/0!</v>
      </c>
      <c r="BL59" s="451" t="e">
        <v>#DIV/0!</v>
      </c>
      <c r="BM59" s="451" t="e">
        <v>#DIV/0!</v>
      </c>
      <c r="BN59" s="451" t="e">
        <v>#DIV/0!</v>
      </c>
      <c r="BO59" s="451" t="e">
        <v>#DIV/0!</v>
      </c>
      <c r="BP59" s="451" t="e">
        <v>#DIV/0!</v>
      </c>
      <c r="BQ59" s="451" t="e">
        <v>#DIV/0!</v>
      </c>
      <c r="BR59" s="451" t="e">
        <v>#DIV/0!</v>
      </c>
      <c r="BS59" s="451" t="e">
        <v>#DIV/0!</v>
      </c>
      <c r="BT59" s="451" t="e">
        <v>#DIV/0!</v>
      </c>
      <c r="BU59" s="451" t="e">
        <v>#DIV/0!</v>
      </c>
      <c r="BV59" s="451" t="e">
        <v>#DIV/0!</v>
      </c>
      <c r="BW59" s="451" t="e">
        <v>#DIV/0!</v>
      </c>
      <c r="BX59" s="451" t="e">
        <v>#DIV/0!</v>
      </c>
    </row>
    <row r="60" spans="1:76" x14ac:dyDescent="0.25">
      <c r="A60">
        <v>2</v>
      </c>
      <c r="B60" s="138" t="s">
        <v>2479</v>
      </c>
      <c r="C60" t="s">
        <v>2478</v>
      </c>
      <c r="D60" t="s">
        <v>2457</v>
      </c>
      <c r="E60" t="s">
        <v>2456</v>
      </c>
      <c r="F60" t="s">
        <v>27</v>
      </c>
      <c r="G60" t="s">
        <v>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3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13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3">
        <v>0</v>
      </c>
      <c r="AK60" s="192">
        <v>0</v>
      </c>
      <c r="AN60">
        <v>2</v>
      </c>
      <c r="AO60" s="138" t="s">
        <v>2479</v>
      </c>
      <c r="AP60" t="s">
        <v>2478</v>
      </c>
      <c r="AQ60" t="s">
        <v>2457</v>
      </c>
      <c r="AR60" t="s">
        <v>2456</v>
      </c>
      <c r="AS60" t="s">
        <v>27</v>
      </c>
      <c r="AT60" t="s">
        <v>28</v>
      </c>
      <c r="AU60" s="451" t="e">
        <f t="array" ref="AU60:BX60">H60:AK60/$H60*100</f>
        <v>#DIV/0!</v>
      </c>
      <c r="AV60" s="451" t="e">
        <v>#DIV/0!</v>
      </c>
      <c r="AW60" s="451" t="e">
        <v>#DIV/0!</v>
      </c>
      <c r="AX60" s="451" t="e">
        <v>#DIV/0!</v>
      </c>
      <c r="AY60" s="451" t="e">
        <v>#DIV/0!</v>
      </c>
      <c r="AZ60" s="451" t="e">
        <v>#DIV/0!</v>
      </c>
      <c r="BA60" s="451" t="e">
        <v>#DIV/0!</v>
      </c>
      <c r="BB60" s="451" t="e">
        <v>#DIV/0!</v>
      </c>
      <c r="BC60" s="451" t="e">
        <v>#DIV/0!</v>
      </c>
      <c r="BD60" s="451" t="e">
        <v>#DIV/0!</v>
      </c>
      <c r="BE60" s="451" t="e">
        <v>#DIV/0!</v>
      </c>
      <c r="BF60" s="451" t="e">
        <v>#DIV/0!</v>
      </c>
      <c r="BG60" s="451" t="e">
        <v>#DIV/0!</v>
      </c>
      <c r="BH60" s="451" t="e">
        <v>#DIV/0!</v>
      </c>
      <c r="BI60" s="451" t="e">
        <v>#DIV/0!</v>
      </c>
      <c r="BJ60" s="451" t="e">
        <v>#DIV/0!</v>
      </c>
      <c r="BK60" s="451" t="e">
        <v>#DIV/0!</v>
      </c>
      <c r="BL60" s="451" t="e">
        <v>#DIV/0!</v>
      </c>
      <c r="BM60" s="451" t="e">
        <v>#DIV/0!</v>
      </c>
      <c r="BN60" s="451" t="e">
        <v>#DIV/0!</v>
      </c>
      <c r="BO60" s="451" t="e">
        <v>#DIV/0!</v>
      </c>
      <c r="BP60" s="451" t="e">
        <v>#DIV/0!</v>
      </c>
      <c r="BQ60" s="451" t="e">
        <v>#DIV/0!</v>
      </c>
      <c r="BR60" s="451" t="e">
        <v>#DIV/0!</v>
      </c>
      <c r="BS60" s="451" t="e">
        <v>#DIV/0!</v>
      </c>
      <c r="BT60" s="451" t="e">
        <v>#DIV/0!</v>
      </c>
      <c r="BU60" s="451" t="e">
        <v>#DIV/0!</v>
      </c>
      <c r="BV60" s="451" t="e">
        <v>#DIV/0!</v>
      </c>
      <c r="BW60" s="451" t="e">
        <v>#DIV/0!</v>
      </c>
      <c r="BX60" s="451" t="e">
        <v>#DIV/0!</v>
      </c>
    </row>
    <row r="61" spans="1:76" x14ac:dyDescent="0.25">
      <c r="A61">
        <v>2</v>
      </c>
      <c r="B61" s="138" t="s">
        <v>2479</v>
      </c>
      <c r="C61" t="s">
        <v>2478</v>
      </c>
      <c r="D61" t="s">
        <v>2453</v>
      </c>
      <c r="E61" t="s">
        <v>2452</v>
      </c>
      <c r="F61" t="s">
        <v>27</v>
      </c>
      <c r="G61" t="s">
        <v>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3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13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3">
        <v>0</v>
      </c>
      <c r="AK61" s="192">
        <v>0</v>
      </c>
      <c r="AN61">
        <v>2</v>
      </c>
      <c r="AO61" s="138" t="s">
        <v>2479</v>
      </c>
      <c r="AP61" t="s">
        <v>2478</v>
      </c>
      <c r="AQ61" t="s">
        <v>2453</v>
      </c>
      <c r="AR61" t="s">
        <v>2452</v>
      </c>
      <c r="AS61" t="s">
        <v>27</v>
      </c>
      <c r="AT61" t="s">
        <v>28</v>
      </c>
      <c r="AU61" s="451" t="e">
        <f t="array" ref="AU61:BX61">H61:AK61/$H61*100</f>
        <v>#DIV/0!</v>
      </c>
      <c r="AV61" s="451" t="e">
        <v>#DIV/0!</v>
      </c>
      <c r="AW61" s="451" t="e">
        <v>#DIV/0!</v>
      </c>
      <c r="AX61" s="451" t="e">
        <v>#DIV/0!</v>
      </c>
      <c r="AY61" s="451" t="e">
        <v>#DIV/0!</v>
      </c>
      <c r="AZ61" s="451" t="e">
        <v>#DIV/0!</v>
      </c>
      <c r="BA61" s="451" t="e">
        <v>#DIV/0!</v>
      </c>
      <c r="BB61" s="451" t="e">
        <v>#DIV/0!</v>
      </c>
      <c r="BC61" s="451" t="e">
        <v>#DIV/0!</v>
      </c>
      <c r="BD61" s="451" t="e">
        <v>#DIV/0!</v>
      </c>
      <c r="BE61" s="451" t="e">
        <v>#DIV/0!</v>
      </c>
      <c r="BF61" s="451" t="e">
        <v>#DIV/0!</v>
      </c>
      <c r="BG61" s="451" t="e">
        <v>#DIV/0!</v>
      </c>
      <c r="BH61" s="451" t="e">
        <v>#DIV/0!</v>
      </c>
      <c r="BI61" s="451" t="e">
        <v>#DIV/0!</v>
      </c>
      <c r="BJ61" s="451" t="e">
        <v>#DIV/0!</v>
      </c>
      <c r="BK61" s="451" t="e">
        <v>#DIV/0!</v>
      </c>
      <c r="BL61" s="451" t="e">
        <v>#DIV/0!</v>
      </c>
      <c r="BM61" s="451" t="e">
        <v>#DIV/0!</v>
      </c>
      <c r="BN61" s="451" t="e">
        <v>#DIV/0!</v>
      </c>
      <c r="BO61" s="451" t="e">
        <v>#DIV/0!</v>
      </c>
      <c r="BP61" s="451" t="e">
        <v>#DIV/0!</v>
      </c>
      <c r="BQ61" s="451" t="e">
        <v>#DIV/0!</v>
      </c>
      <c r="BR61" s="451" t="e">
        <v>#DIV/0!</v>
      </c>
      <c r="BS61" s="451" t="e">
        <v>#DIV/0!</v>
      </c>
      <c r="BT61" s="451" t="e">
        <v>#DIV/0!</v>
      </c>
      <c r="BU61" s="451" t="e">
        <v>#DIV/0!</v>
      </c>
      <c r="BV61" s="451" t="e">
        <v>#DIV/0!</v>
      </c>
      <c r="BW61" s="451" t="e">
        <v>#DIV/0!</v>
      </c>
      <c r="BX61" s="451" t="e">
        <v>#DIV/0!</v>
      </c>
    </row>
    <row r="62" spans="1:76" x14ac:dyDescent="0.25">
      <c r="A62">
        <v>2</v>
      </c>
      <c r="B62" s="138" t="s">
        <v>2477</v>
      </c>
      <c r="C62" t="s">
        <v>2476</v>
      </c>
      <c r="D62" t="s">
        <v>2469</v>
      </c>
      <c r="E62" t="s">
        <v>2468</v>
      </c>
      <c r="F62" t="s">
        <v>27</v>
      </c>
      <c r="G62" t="s">
        <v>28</v>
      </c>
      <c r="H62">
        <v>3.1E-2</v>
      </c>
      <c r="I62">
        <v>3.3000000000000002E-2</v>
      </c>
      <c r="J62">
        <v>5.5E-2</v>
      </c>
      <c r="K62">
        <v>6.4000000000000001E-2</v>
      </c>
      <c r="L62">
        <v>8.4000000000000005E-2</v>
      </c>
      <c r="M62">
        <v>8.5999999999999993E-2</v>
      </c>
      <c r="N62">
        <v>9.4E-2</v>
      </c>
      <c r="O62" s="13">
        <v>0.108</v>
      </c>
      <c r="P62">
        <v>0.11899999999999999</v>
      </c>
      <c r="Q62">
        <v>0.161</v>
      </c>
      <c r="R62">
        <v>0.161</v>
      </c>
      <c r="S62">
        <v>0.18</v>
      </c>
      <c r="T62">
        <v>0.154</v>
      </c>
      <c r="U62">
        <v>0.121</v>
      </c>
      <c r="V62">
        <v>0.127</v>
      </c>
      <c r="W62">
        <v>0.111</v>
      </c>
      <c r="X62">
        <v>4.5999999999999999E-2</v>
      </c>
      <c r="Y62">
        <v>1.2E-2</v>
      </c>
      <c r="Z62" s="13">
        <v>2.3E-2</v>
      </c>
      <c r="AA62">
        <v>1.4999999999999999E-2</v>
      </c>
      <c r="AB62">
        <v>1.9E-2</v>
      </c>
      <c r="AC62">
        <v>1.4999999999999999E-2</v>
      </c>
      <c r="AD62">
        <v>2.1000000000000001E-2</v>
      </c>
      <c r="AE62">
        <v>5.0000000000000001E-3</v>
      </c>
      <c r="AF62">
        <v>1.2E-2</v>
      </c>
      <c r="AG62">
        <v>1.2E-2</v>
      </c>
      <c r="AH62">
        <v>1.4E-2</v>
      </c>
      <c r="AI62">
        <v>2.5000000000000001E-2</v>
      </c>
      <c r="AJ62" s="13">
        <v>0.10100000000000001</v>
      </c>
      <c r="AK62" s="192">
        <v>1.6E-2</v>
      </c>
      <c r="AN62">
        <v>2</v>
      </c>
      <c r="AO62" s="138" t="s">
        <v>2477</v>
      </c>
      <c r="AP62" t="s">
        <v>2476</v>
      </c>
      <c r="AQ62" t="s">
        <v>2469</v>
      </c>
      <c r="AR62" t="s">
        <v>2468</v>
      </c>
      <c r="AS62" t="s">
        <v>27</v>
      </c>
      <c r="AT62" t="s">
        <v>28</v>
      </c>
      <c r="AU62" s="451">
        <f t="array" ref="AU62:BX62">H62:AK62/$H62*100</f>
        <v>100</v>
      </c>
      <c r="AV62" s="451">
        <v>106.45161290322582</v>
      </c>
      <c r="AW62" s="451">
        <v>177.41935483870967</v>
      </c>
      <c r="AX62" s="451">
        <v>206.45161290322579</v>
      </c>
      <c r="AY62" s="451">
        <v>270.9677419354839</v>
      </c>
      <c r="AZ62" s="451">
        <v>277.41935483870964</v>
      </c>
      <c r="BA62" s="451">
        <v>303.22580645161293</v>
      </c>
      <c r="BB62" s="451">
        <v>348.38709677419354</v>
      </c>
      <c r="BC62" s="451">
        <v>383.87096774193543</v>
      </c>
      <c r="BD62" s="451">
        <v>519.35483870967744</v>
      </c>
      <c r="BE62" s="451">
        <v>519.35483870967744</v>
      </c>
      <c r="BF62" s="451">
        <v>580.64516129032256</v>
      </c>
      <c r="BG62" s="451">
        <v>496.77419354838707</v>
      </c>
      <c r="BH62" s="451">
        <v>390.32258064516128</v>
      </c>
      <c r="BI62" s="451">
        <v>409.67741935483872</v>
      </c>
      <c r="BJ62" s="451">
        <v>358.06451612903226</v>
      </c>
      <c r="BK62" s="451">
        <v>148.38709677419354</v>
      </c>
      <c r="BL62" s="451">
        <v>38.70967741935484</v>
      </c>
      <c r="BM62" s="451">
        <v>74.193548387096769</v>
      </c>
      <c r="BN62" s="451">
        <v>48.387096774193544</v>
      </c>
      <c r="BO62" s="451">
        <v>61.29032258064516</v>
      </c>
      <c r="BP62" s="451">
        <v>48.387096774193544</v>
      </c>
      <c r="BQ62" s="451">
        <v>67.741935483870975</v>
      </c>
      <c r="BR62" s="451">
        <v>16.129032258064516</v>
      </c>
      <c r="BS62" s="451">
        <v>38.70967741935484</v>
      </c>
      <c r="BT62" s="451">
        <v>38.70967741935484</v>
      </c>
      <c r="BU62" s="451">
        <v>45.161290322580641</v>
      </c>
      <c r="BV62" s="451">
        <v>80.645161290322591</v>
      </c>
      <c r="BW62" s="451">
        <v>325.80645161290323</v>
      </c>
      <c r="BX62" s="451">
        <v>51.612903225806448</v>
      </c>
    </row>
    <row r="63" spans="1:76" x14ac:dyDescent="0.25">
      <c r="A63">
        <v>2</v>
      </c>
      <c r="B63" s="138" t="s">
        <v>2477</v>
      </c>
      <c r="C63" t="s">
        <v>2476</v>
      </c>
      <c r="D63" t="s">
        <v>2467</v>
      </c>
      <c r="E63" t="s">
        <v>2466</v>
      </c>
      <c r="F63" t="s">
        <v>27</v>
      </c>
      <c r="G63" t="s">
        <v>28</v>
      </c>
      <c r="H63">
        <v>0.42899999999999999</v>
      </c>
      <c r="I63">
        <v>0.443</v>
      </c>
      <c r="J63">
        <v>0.504</v>
      </c>
      <c r="K63">
        <v>0.51600000000000001</v>
      </c>
      <c r="L63">
        <v>0.56000000000000005</v>
      </c>
      <c r="M63">
        <v>0.59299999999999997</v>
      </c>
      <c r="N63">
        <v>0.61399999999999999</v>
      </c>
      <c r="O63" s="13">
        <v>0.67</v>
      </c>
      <c r="P63">
        <v>0.70199999999999996</v>
      </c>
      <c r="Q63">
        <v>0.82799999999999996</v>
      </c>
      <c r="R63">
        <v>0.82599999999999996</v>
      </c>
      <c r="S63">
        <v>0.90200000000000002</v>
      </c>
      <c r="T63">
        <v>0.84699999999999998</v>
      </c>
      <c r="U63">
        <v>0.80100000000000005</v>
      </c>
      <c r="V63">
        <v>0.82499999999999996</v>
      </c>
      <c r="W63">
        <v>0.75900000000000001</v>
      </c>
      <c r="X63">
        <v>0.67800000000000005</v>
      </c>
      <c r="Y63">
        <v>0.69</v>
      </c>
      <c r="Z63" s="13">
        <v>1.2490000000000001</v>
      </c>
      <c r="AA63">
        <v>1.238</v>
      </c>
      <c r="AB63">
        <v>1.292</v>
      </c>
      <c r="AC63">
        <v>1.3</v>
      </c>
      <c r="AD63">
        <v>1.3720000000000001</v>
      </c>
      <c r="AE63">
        <v>1.4570000000000001</v>
      </c>
      <c r="AF63">
        <v>0.89700000000000002</v>
      </c>
      <c r="AG63">
        <v>0.89900000000000002</v>
      </c>
      <c r="AH63">
        <v>0.91400000000000003</v>
      </c>
      <c r="AI63">
        <v>0.96699999999999997</v>
      </c>
      <c r="AJ63" s="13">
        <v>1.111</v>
      </c>
      <c r="AK63" s="192">
        <v>1.4059999999999999</v>
      </c>
      <c r="AN63">
        <v>2</v>
      </c>
      <c r="AO63" s="138" t="s">
        <v>2477</v>
      </c>
      <c r="AP63" t="s">
        <v>2476</v>
      </c>
      <c r="AQ63" t="s">
        <v>2467</v>
      </c>
      <c r="AR63" t="s">
        <v>2466</v>
      </c>
      <c r="AS63" t="s">
        <v>27</v>
      </c>
      <c r="AT63" t="s">
        <v>28</v>
      </c>
      <c r="AU63" s="451">
        <f t="array" ref="AU63:BX63">H63:AK63/$H63*100</f>
        <v>100</v>
      </c>
      <c r="AV63" s="451">
        <v>103.26340326340326</v>
      </c>
      <c r="AW63" s="451">
        <v>117.48251748251748</v>
      </c>
      <c r="AX63" s="451">
        <v>120.27972027972029</v>
      </c>
      <c r="AY63" s="451">
        <v>130.53613053613054</v>
      </c>
      <c r="AZ63" s="451">
        <v>138.22843822843822</v>
      </c>
      <c r="BA63" s="451">
        <v>143.12354312354313</v>
      </c>
      <c r="BB63" s="451">
        <v>156.17715617715621</v>
      </c>
      <c r="BC63" s="451">
        <v>163.63636363636363</v>
      </c>
      <c r="BD63" s="451">
        <v>193.00699300699301</v>
      </c>
      <c r="BE63" s="451">
        <v>192.54079254079252</v>
      </c>
      <c r="BF63" s="451">
        <v>210.25641025641028</v>
      </c>
      <c r="BG63" s="451">
        <v>197.43589743589743</v>
      </c>
      <c r="BH63" s="451">
        <v>186.71328671328672</v>
      </c>
      <c r="BI63" s="451">
        <v>192.30769230769229</v>
      </c>
      <c r="BJ63" s="451">
        <v>176.92307692307693</v>
      </c>
      <c r="BK63" s="451">
        <v>158.04195804195805</v>
      </c>
      <c r="BL63" s="451">
        <v>160.83916083916083</v>
      </c>
      <c r="BM63" s="451">
        <v>291.14219114219117</v>
      </c>
      <c r="BN63" s="451">
        <v>288.57808857808863</v>
      </c>
      <c r="BO63" s="451">
        <v>301.16550116550115</v>
      </c>
      <c r="BP63" s="451">
        <v>303.030303030303</v>
      </c>
      <c r="BQ63" s="451">
        <v>319.81351981351986</v>
      </c>
      <c r="BR63" s="451">
        <v>339.62703962703966</v>
      </c>
      <c r="BS63" s="451">
        <v>209.09090909090909</v>
      </c>
      <c r="BT63" s="451">
        <v>209.55710955710956</v>
      </c>
      <c r="BU63" s="451">
        <v>213.05361305361305</v>
      </c>
      <c r="BV63" s="451">
        <v>225.4079254079254</v>
      </c>
      <c r="BW63" s="451">
        <v>258.97435897435901</v>
      </c>
      <c r="BX63" s="451">
        <v>327.73892773892771</v>
      </c>
    </row>
    <row r="64" spans="1:76" x14ac:dyDescent="0.25">
      <c r="A64">
        <v>2</v>
      </c>
      <c r="B64" s="138" t="s">
        <v>2477</v>
      </c>
      <c r="C64" t="s">
        <v>2476</v>
      </c>
      <c r="D64" t="s">
        <v>2465</v>
      </c>
      <c r="E64" t="s">
        <v>2464</v>
      </c>
      <c r="F64" t="s">
        <v>27</v>
      </c>
      <c r="G64" t="s">
        <v>28</v>
      </c>
      <c r="H64">
        <v>1E-3</v>
      </c>
      <c r="I64">
        <v>1E-3</v>
      </c>
      <c r="J64">
        <v>1E-3</v>
      </c>
      <c r="K64">
        <v>1E-3</v>
      </c>
      <c r="L64">
        <v>1E-3</v>
      </c>
      <c r="M64">
        <v>1E-3</v>
      </c>
      <c r="N64">
        <v>1E-3</v>
      </c>
      <c r="O64" s="13">
        <v>1E-3</v>
      </c>
      <c r="P64">
        <v>1E-3</v>
      </c>
      <c r="Q64">
        <v>1E-3</v>
      </c>
      <c r="R64">
        <v>1E-3</v>
      </c>
      <c r="S64">
        <v>1E-3</v>
      </c>
      <c r="T64">
        <v>1E-3</v>
      </c>
      <c r="U64">
        <v>1E-3</v>
      </c>
      <c r="V64">
        <v>2E-3</v>
      </c>
      <c r="W64">
        <v>3.0000000000000001E-3</v>
      </c>
      <c r="X64">
        <v>3.0000000000000001E-3</v>
      </c>
      <c r="Y64">
        <v>1E-3</v>
      </c>
      <c r="Z64" s="13">
        <v>1E-3</v>
      </c>
      <c r="AA64">
        <v>1E-3</v>
      </c>
      <c r="AB64">
        <v>1E-3</v>
      </c>
      <c r="AC64">
        <v>1E-3</v>
      </c>
      <c r="AD64">
        <v>1E-3</v>
      </c>
      <c r="AE64">
        <v>1E-3</v>
      </c>
      <c r="AF64">
        <v>1E-3</v>
      </c>
      <c r="AG64">
        <v>0</v>
      </c>
      <c r="AH64">
        <v>1E-3</v>
      </c>
      <c r="AI64">
        <v>1E-3</v>
      </c>
      <c r="AJ64" s="13">
        <v>1E-3</v>
      </c>
      <c r="AK64" s="192" t="e">
        <v>#N/A</v>
      </c>
      <c r="AN64">
        <v>2</v>
      </c>
      <c r="AO64" s="138" t="s">
        <v>2477</v>
      </c>
      <c r="AP64" t="s">
        <v>2476</v>
      </c>
      <c r="AQ64" t="s">
        <v>2465</v>
      </c>
      <c r="AR64" t="s">
        <v>2464</v>
      </c>
      <c r="AS64" t="s">
        <v>27</v>
      </c>
      <c r="AT64" t="s">
        <v>28</v>
      </c>
      <c r="AU64" s="451">
        <f t="array" ref="AU64:BX64">H64:AK64/$H64*100</f>
        <v>100</v>
      </c>
      <c r="AV64" s="451">
        <v>100</v>
      </c>
      <c r="AW64" s="451">
        <v>100</v>
      </c>
      <c r="AX64" s="451">
        <v>100</v>
      </c>
      <c r="AY64" s="451">
        <v>100</v>
      </c>
      <c r="AZ64" s="451">
        <v>100</v>
      </c>
      <c r="BA64" s="451">
        <v>100</v>
      </c>
      <c r="BB64" s="451">
        <v>100</v>
      </c>
      <c r="BC64" s="451">
        <v>100</v>
      </c>
      <c r="BD64" s="451">
        <v>100</v>
      </c>
      <c r="BE64" s="451">
        <v>100</v>
      </c>
      <c r="BF64" s="451">
        <v>100</v>
      </c>
      <c r="BG64" s="451">
        <v>100</v>
      </c>
      <c r="BH64" s="451">
        <v>100</v>
      </c>
      <c r="BI64" s="451">
        <v>200</v>
      </c>
      <c r="BJ64" s="451">
        <v>300</v>
      </c>
      <c r="BK64" s="451">
        <v>300</v>
      </c>
      <c r="BL64" s="451">
        <v>100</v>
      </c>
      <c r="BM64" s="451">
        <v>100</v>
      </c>
      <c r="BN64" s="451">
        <v>100</v>
      </c>
      <c r="BO64" s="451">
        <v>100</v>
      </c>
      <c r="BP64" s="451">
        <v>100</v>
      </c>
      <c r="BQ64" s="451">
        <v>100</v>
      </c>
      <c r="BR64" s="451">
        <v>100</v>
      </c>
      <c r="BS64" s="451">
        <v>100</v>
      </c>
      <c r="BT64" s="451">
        <v>0</v>
      </c>
      <c r="BU64" s="451">
        <v>100</v>
      </c>
      <c r="BV64" s="451">
        <v>100</v>
      </c>
      <c r="BW64" s="451">
        <v>100</v>
      </c>
      <c r="BX64" s="451" t="e">
        <v>#N/A</v>
      </c>
    </row>
    <row r="65" spans="1:76" x14ac:dyDescent="0.25">
      <c r="A65">
        <v>2</v>
      </c>
      <c r="B65" s="138" t="s">
        <v>2477</v>
      </c>
      <c r="C65" t="s">
        <v>2476</v>
      </c>
      <c r="D65" t="s">
        <v>2463</v>
      </c>
      <c r="E65" t="s">
        <v>2462</v>
      </c>
      <c r="F65" t="s">
        <v>27</v>
      </c>
      <c r="G65" t="s">
        <v>28</v>
      </c>
      <c r="H65">
        <v>0.13600000000000001</v>
      </c>
      <c r="I65">
        <v>0.152</v>
      </c>
      <c r="J65">
        <v>0.156</v>
      </c>
      <c r="K65">
        <v>0.16200000000000001</v>
      </c>
      <c r="L65">
        <v>0.155</v>
      </c>
      <c r="M65">
        <v>0.17100000000000001</v>
      </c>
      <c r="N65">
        <v>0.17499999999999999</v>
      </c>
      <c r="O65" s="13">
        <v>0.182</v>
      </c>
      <c r="P65">
        <v>0.17</v>
      </c>
      <c r="Q65">
        <v>0.18</v>
      </c>
      <c r="R65">
        <v>0.20599999999999999</v>
      </c>
      <c r="S65">
        <v>0.23499999999999999</v>
      </c>
      <c r="T65">
        <v>0.24199999999999999</v>
      </c>
      <c r="U65">
        <v>0.24299999999999999</v>
      </c>
      <c r="V65">
        <v>0.20100000000000001</v>
      </c>
      <c r="W65">
        <v>0.193</v>
      </c>
      <c r="X65">
        <v>0.16</v>
      </c>
      <c r="Y65">
        <v>0.14599999999999999</v>
      </c>
      <c r="Z65" s="13">
        <v>0.13600000000000001</v>
      </c>
      <c r="AA65">
        <v>0.13100000000000001</v>
      </c>
      <c r="AB65">
        <v>0.10199999999999999</v>
      </c>
      <c r="AC65">
        <v>9.2999999999999999E-2</v>
      </c>
      <c r="AD65">
        <v>7.5999999999999998E-2</v>
      </c>
      <c r="AE65">
        <v>0.1</v>
      </c>
      <c r="AF65">
        <v>0.14299999999999999</v>
      </c>
      <c r="AG65">
        <v>0.113</v>
      </c>
      <c r="AH65">
        <v>0.12</v>
      </c>
      <c r="AI65">
        <v>0.129</v>
      </c>
      <c r="AJ65" s="13">
        <v>0.13900000000000001</v>
      </c>
      <c r="AK65" s="192">
        <v>0.154</v>
      </c>
      <c r="AN65">
        <v>2</v>
      </c>
      <c r="AO65" s="138" t="s">
        <v>2477</v>
      </c>
      <c r="AP65" t="s">
        <v>2476</v>
      </c>
      <c r="AQ65" t="s">
        <v>2463</v>
      </c>
      <c r="AR65" t="s">
        <v>2462</v>
      </c>
      <c r="AS65" t="s">
        <v>27</v>
      </c>
      <c r="AT65" t="s">
        <v>28</v>
      </c>
      <c r="AU65" s="451">
        <f t="array" ref="AU65:BX65">H65:AK65/$H65*100</f>
        <v>100</v>
      </c>
      <c r="AV65" s="451">
        <v>111.76470588235293</v>
      </c>
      <c r="AW65" s="451">
        <v>114.70588235294117</v>
      </c>
      <c r="AX65" s="451">
        <v>119.11764705882352</v>
      </c>
      <c r="AY65" s="451">
        <v>113.97058823529412</v>
      </c>
      <c r="AZ65" s="451">
        <v>125.73529411764706</v>
      </c>
      <c r="BA65" s="451">
        <v>128.67647058823528</v>
      </c>
      <c r="BB65" s="451">
        <v>133.8235294117647</v>
      </c>
      <c r="BC65" s="451">
        <v>125</v>
      </c>
      <c r="BD65" s="451">
        <v>132.35294117647058</v>
      </c>
      <c r="BE65" s="451">
        <v>151.47058823529409</v>
      </c>
      <c r="BF65" s="451">
        <v>172.79411764705881</v>
      </c>
      <c r="BG65" s="451">
        <v>177.94117647058823</v>
      </c>
      <c r="BH65" s="451">
        <v>178.67647058823528</v>
      </c>
      <c r="BI65" s="451">
        <v>147.79411764705884</v>
      </c>
      <c r="BJ65" s="451">
        <v>141.91176470588235</v>
      </c>
      <c r="BK65" s="451">
        <v>117.64705882352942</v>
      </c>
      <c r="BL65" s="451">
        <v>107.35294117647058</v>
      </c>
      <c r="BM65" s="451">
        <v>100</v>
      </c>
      <c r="BN65" s="451">
        <v>96.32352941176471</v>
      </c>
      <c r="BO65" s="451">
        <v>74.999999999999986</v>
      </c>
      <c r="BP65" s="451">
        <v>68.382352941176464</v>
      </c>
      <c r="BQ65" s="451">
        <v>55.882352941176464</v>
      </c>
      <c r="BR65" s="451">
        <v>73.52941176470587</v>
      </c>
      <c r="BS65" s="451">
        <v>105.14705882352939</v>
      </c>
      <c r="BT65" s="451">
        <v>83.088235294117638</v>
      </c>
      <c r="BU65" s="451">
        <v>88.235294117647044</v>
      </c>
      <c r="BV65" s="451">
        <v>94.85294117647058</v>
      </c>
      <c r="BW65" s="451">
        <v>102.20588235294117</v>
      </c>
      <c r="BX65" s="451">
        <v>113.23529411764706</v>
      </c>
    </row>
    <row r="66" spans="1:76" x14ac:dyDescent="0.25">
      <c r="A66">
        <v>2</v>
      </c>
      <c r="B66" s="138" t="s">
        <v>2477</v>
      </c>
      <c r="C66" t="s">
        <v>2476</v>
      </c>
      <c r="D66" t="s">
        <v>2461</v>
      </c>
      <c r="E66" t="s">
        <v>2460</v>
      </c>
      <c r="F66" t="s">
        <v>27</v>
      </c>
      <c r="G66" t="s">
        <v>28</v>
      </c>
      <c r="H66">
        <v>0.80300000000000005</v>
      </c>
      <c r="I66">
        <v>0.89800000000000002</v>
      </c>
      <c r="J66">
        <v>0.92300000000000004</v>
      </c>
      <c r="K66">
        <v>0.92800000000000005</v>
      </c>
      <c r="L66">
        <v>0.86099999999999999</v>
      </c>
      <c r="M66">
        <v>0.94099999999999995</v>
      </c>
      <c r="N66">
        <v>0.93200000000000005</v>
      </c>
      <c r="O66" s="13">
        <v>0.92800000000000005</v>
      </c>
      <c r="P66">
        <v>0.82</v>
      </c>
      <c r="Q66">
        <v>0.82499999999999996</v>
      </c>
      <c r="R66">
        <v>1.0549999999999999</v>
      </c>
      <c r="S66">
        <v>1.127</v>
      </c>
      <c r="T66">
        <v>1.1970000000000001</v>
      </c>
      <c r="U66">
        <v>1.18</v>
      </c>
      <c r="V66">
        <v>1.9910000000000001</v>
      </c>
      <c r="W66">
        <v>1.968</v>
      </c>
      <c r="X66">
        <v>1.7989999999999999</v>
      </c>
      <c r="Y66">
        <v>1.913</v>
      </c>
      <c r="Z66" s="13">
        <v>1.9870000000000001</v>
      </c>
      <c r="AA66">
        <v>2.0230000000000001</v>
      </c>
      <c r="AB66">
        <v>2.1480000000000001</v>
      </c>
      <c r="AC66">
        <v>1.3240000000000001</v>
      </c>
      <c r="AD66">
        <v>1.4330000000000001</v>
      </c>
      <c r="AE66">
        <v>1.39</v>
      </c>
      <c r="AF66">
        <v>1.39</v>
      </c>
      <c r="AG66">
        <v>1.54</v>
      </c>
      <c r="AH66">
        <v>1.6020000000000001</v>
      </c>
      <c r="AI66">
        <v>1.65</v>
      </c>
      <c r="AJ66" s="13">
        <v>1.6679999999999999</v>
      </c>
      <c r="AK66" s="192">
        <v>1.649</v>
      </c>
      <c r="AN66">
        <v>2</v>
      </c>
      <c r="AO66" s="138" t="s">
        <v>2477</v>
      </c>
      <c r="AP66" t="s">
        <v>2476</v>
      </c>
      <c r="AQ66" t="s">
        <v>2461</v>
      </c>
      <c r="AR66" t="s">
        <v>2460</v>
      </c>
      <c r="AS66" t="s">
        <v>27</v>
      </c>
      <c r="AT66" t="s">
        <v>28</v>
      </c>
      <c r="AU66" s="451">
        <f t="array" ref="AU66:BX66">H66:AK66/$H66*100</f>
        <v>100</v>
      </c>
      <c r="AV66" s="451">
        <v>111.83063511830636</v>
      </c>
      <c r="AW66" s="451">
        <v>114.94396014943959</v>
      </c>
      <c r="AX66" s="451">
        <v>115.56662515566624</v>
      </c>
      <c r="AY66" s="451">
        <v>107.22291407222913</v>
      </c>
      <c r="AZ66" s="451">
        <v>117.18555417185553</v>
      </c>
      <c r="BA66" s="451">
        <v>116.06475716064757</v>
      </c>
      <c r="BB66" s="451">
        <v>115.56662515566624</v>
      </c>
      <c r="BC66" s="451">
        <v>102.1170610211706</v>
      </c>
      <c r="BD66" s="451">
        <v>102.73972602739725</v>
      </c>
      <c r="BE66" s="451">
        <v>131.38231631382317</v>
      </c>
      <c r="BF66" s="451">
        <v>140.34869240348689</v>
      </c>
      <c r="BG66" s="451">
        <v>149.06600249066003</v>
      </c>
      <c r="BH66" s="451">
        <v>146.9489414694894</v>
      </c>
      <c r="BI66" s="451">
        <v>247.94520547945206</v>
      </c>
      <c r="BJ66" s="451">
        <v>245.08094645080948</v>
      </c>
      <c r="BK66" s="451">
        <v>224.03486924034866</v>
      </c>
      <c r="BL66" s="451">
        <v>238.23163138231629</v>
      </c>
      <c r="BM66" s="451">
        <v>247.44707347447076</v>
      </c>
      <c r="BN66" s="451">
        <v>251.9302615193026</v>
      </c>
      <c r="BO66" s="451">
        <v>267.49688667496889</v>
      </c>
      <c r="BP66" s="451">
        <v>164.88169364881693</v>
      </c>
      <c r="BQ66" s="451">
        <v>178.45579078455791</v>
      </c>
      <c r="BR66" s="451">
        <v>173.10087173100871</v>
      </c>
      <c r="BS66" s="451">
        <v>173.10087173100871</v>
      </c>
      <c r="BT66" s="451">
        <v>191.7808219178082</v>
      </c>
      <c r="BU66" s="451">
        <v>199.50186799501867</v>
      </c>
      <c r="BV66" s="451">
        <v>205.47945205479451</v>
      </c>
      <c r="BW66" s="451">
        <v>207.72104607721045</v>
      </c>
      <c r="BX66" s="451">
        <v>205.35491905354917</v>
      </c>
    </row>
    <row r="67" spans="1:76" x14ac:dyDescent="0.25">
      <c r="A67">
        <v>2</v>
      </c>
      <c r="B67" s="138" t="s">
        <v>2477</v>
      </c>
      <c r="C67" t="s">
        <v>2476</v>
      </c>
      <c r="D67" t="s">
        <v>2459</v>
      </c>
      <c r="E67" t="s">
        <v>2458</v>
      </c>
      <c r="F67" t="s">
        <v>27</v>
      </c>
      <c r="G67" t="s">
        <v>28</v>
      </c>
      <c r="H67">
        <v>1.125</v>
      </c>
      <c r="I67">
        <v>1.1479999999999999</v>
      </c>
      <c r="J67">
        <v>1.2310000000000001</v>
      </c>
      <c r="K67">
        <v>1.2350000000000001</v>
      </c>
      <c r="L67">
        <v>1.282</v>
      </c>
      <c r="M67">
        <v>1.321</v>
      </c>
      <c r="N67">
        <v>1.361</v>
      </c>
      <c r="O67" s="13">
        <v>1.4710000000000001</v>
      </c>
      <c r="P67">
        <v>1.5780000000000001</v>
      </c>
      <c r="Q67">
        <v>1.7869999999999999</v>
      </c>
      <c r="R67">
        <v>1.728</v>
      </c>
      <c r="S67">
        <v>1.879</v>
      </c>
      <c r="T67">
        <v>1.819</v>
      </c>
      <c r="U67">
        <v>1.819</v>
      </c>
      <c r="V67">
        <v>1.8819999999999999</v>
      </c>
      <c r="W67">
        <v>2.0329999999999999</v>
      </c>
      <c r="X67">
        <v>2.089</v>
      </c>
      <c r="Y67">
        <v>2.1560000000000001</v>
      </c>
      <c r="Z67" s="13">
        <v>2.1720000000000002</v>
      </c>
      <c r="AA67">
        <v>2.286</v>
      </c>
      <c r="AB67">
        <v>2.3620000000000001</v>
      </c>
      <c r="AC67">
        <v>2.3660000000000001</v>
      </c>
      <c r="AD67">
        <v>2.33</v>
      </c>
      <c r="AE67">
        <v>2.319</v>
      </c>
      <c r="AF67">
        <v>2.3439999999999999</v>
      </c>
      <c r="AG67">
        <v>2.5950000000000002</v>
      </c>
      <c r="AH67">
        <v>2.5579999999999998</v>
      </c>
      <c r="AI67">
        <v>2.4950000000000001</v>
      </c>
      <c r="AJ67" s="13">
        <v>2.5619999999999998</v>
      </c>
      <c r="AK67" s="192">
        <v>2.6960000000000002</v>
      </c>
      <c r="AN67">
        <v>2</v>
      </c>
      <c r="AO67" s="138" t="s">
        <v>2477</v>
      </c>
      <c r="AP67" t="s">
        <v>2476</v>
      </c>
      <c r="AQ67" t="s">
        <v>2459</v>
      </c>
      <c r="AR67" t="s">
        <v>2458</v>
      </c>
      <c r="AS67" t="s">
        <v>27</v>
      </c>
      <c r="AT67" t="s">
        <v>28</v>
      </c>
      <c r="AU67" s="451">
        <f t="array" ref="AU67:BX67">H67:AK67/$H67*100</f>
        <v>100</v>
      </c>
      <c r="AV67" s="451">
        <v>102.04444444444442</v>
      </c>
      <c r="AW67" s="451">
        <v>109.42222222222222</v>
      </c>
      <c r="AX67" s="451">
        <v>109.7777777777778</v>
      </c>
      <c r="AY67" s="451">
        <v>113.95555555555556</v>
      </c>
      <c r="AZ67" s="451">
        <v>117.42222222222223</v>
      </c>
      <c r="BA67" s="451">
        <v>120.97777777777779</v>
      </c>
      <c r="BB67" s="451">
        <v>130.75555555555556</v>
      </c>
      <c r="BC67" s="451">
        <v>140.26666666666668</v>
      </c>
      <c r="BD67" s="451">
        <v>158.84444444444443</v>
      </c>
      <c r="BE67" s="451">
        <v>153.6</v>
      </c>
      <c r="BF67" s="451">
        <v>167.02222222222224</v>
      </c>
      <c r="BG67" s="451">
        <v>161.68888888888887</v>
      </c>
      <c r="BH67" s="451">
        <v>161.68888888888887</v>
      </c>
      <c r="BI67" s="451">
        <v>167.28888888888889</v>
      </c>
      <c r="BJ67" s="451">
        <v>180.71111111111111</v>
      </c>
      <c r="BK67" s="451">
        <v>185.68888888888887</v>
      </c>
      <c r="BL67" s="451">
        <v>191.64444444444447</v>
      </c>
      <c r="BM67" s="451">
        <v>193.06666666666666</v>
      </c>
      <c r="BN67" s="451">
        <v>203.2</v>
      </c>
      <c r="BO67" s="451">
        <v>209.95555555555558</v>
      </c>
      <c r="BP67" s="451">
        <v>210.3111111111111</v>
      </c>
      <c r="BQ67" s="451">
        <v>207.11111111111111</v>
      </c>
      <c r="BR67" s="451">
        <v>206.13333333333333</v>
      </c>
      <c r="BS67" s="451">
        <v>208.35555555555553</v>
      </c>
      <c r="BT67" s="451">
        <v>230.66666666666666</v>
      </c>
      <c r="BU67" s="451">
        <v>227.37777777777777</v>
      </c>
      <c r="BV67" s="451">
        <v>221.7777777777778</v>
      </c>
      <c r="BW67" s="451">
        <v>227.73333333333329</v>
      </c>
      <c r="BX67" s="451">
        <v>239.64444444444445</v>
      </c>
    </row>
    <row r="68" spans="1:76" x14ac:dyDescent="0.25">
      <c r="A68">
        <v>2</v>
      </c>
      <c r="B68" s="138" t="s">
        <v>2475</v>
      </c>
      <c r="C68" t="s">
        <v>2474</v>
      </c>
      <c r="D68" t="s">
        <v>2469</v>
      </c>
      <c r="E68" t="s">
        <v>2468</v>
      </c>
      <c r="F68" t="s">
        <v>27</v>
      </c>
      <c r="G68" t="s">
        <v>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13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13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2E-3</v>
      </c>
      <c r="AI68">
        <v>4.0000000000000001E-3</v>
      </c>
      <c r="AJ68" s="13">
        <v>1.0999999999999999E-2</v>
      </c>
      <c r="AK68" s="192">
        <v>2.5000000000000001E-2</v>
      </c>
      <c r="AN68">
        <v>2</v>
      </c>
      <c r="AO68" s="138" t="s">
        <v>2475</v>
      </c>
      <c r="AP68" t="s">
        <v>2474</v>
      </c>
      <c r="AQ68" t="s">
        <v>2469</v>
      </c>
      <c r="AR68" t="s">
        <v>2468</v>
      </c>
      <c r="AS68" t="s">
        <v>27</v>
      </c>
      <c r="AT68" t="s">
        <v>28</v>
      </c>
      <c r="AU68" s="451" t="e">
        <f t="array" ref="AU68:BX68">H68:AK68/$H68*100</f>
        <v>#DIV/0!</v>
      </c>
      <c r="AV68" s="451" t="e">
        <v>#DIV/0!</v>
      </c>
      <c r="AW68" s="451" t="e">
        <v>#DIV/0!</v>
      </c>
      <c r="AX68" s="451" t="e">
        <v>#DIV/0!</v>
      </c>
      <c r="AY68" s="451" t="e">
        <v>#DIV/0!</v>
      </c>
      <c r="AZ68" s="451" t="e">
        <v>#DIV/0!</v>
      </c>
      <c r="BA68" s="451" t="e">
        <v>#DIV/0!</v>
      </c>
      <c r="BB68" s="451" t="e">
        <v>#DIV/0!</v>
      </c>
      <c r="BC68" s="451" t="e">
        <v>#DIV/0!</v>
      </c>
      <c r="BD68" s="451" t="e">
        <v>#DIV/0!</v>
      </c>
      <c r="BE68" s="451" t="e">
        <v>#DIV/0!</v>
      </c>
      <c r="BF68" s="451" t="e">
        <v>#DIV/0!</v>
      </c>
      <c r="BG68" s="451" t="e">
        <v>#DIV/0!</v>
      </c>
      <c r="BH68" s="451" t="e">
        <v>#DIV/0!</v>
      </c>
      <c r="BI68" s="451" t="e">
        <v>#DIV/0!</v>
      </c>
      <c r="BJ68" s="451" t="e">
        <v>#DIV/0!</v>
      </c>
      <c r="BK68" s="451" t="e">
        <v>#DIV/0!</v>
      </c>
      <c r="BL68" s="451" t="e">
        <v>#DIV/0!</v>
      </c>
      <c r="BM68" s="451" t="e">
        <v>#DIV/0!</v>
      </c>
      <c r="BN68" s="451" t="e">
        <v>#DIV/0!</v>
      </c>
      <c r="BO68" s="451" t="e">
        <v>#DIV/0!</v>
      </c>
      <c r="BP68" s="451" t="e">
        <v>#DIV/0!</v>
      </c>
      <c r="BQ68" s="451" t="e">
        <v>#DIV/0!</v>
      </c>
      <c r="BR68" s="451" t="e">
        <v>#DIV/0!</v>
      </c>
      <c r="BS68" s="451" t="e">
        <v>#DIV/0!</v>
      </c>
      <c r="BT68" s="451" t="e">
        <v>#DIV/0!</v>
      </c>
      <c r="BU68" s="451" t="e">
        <v>#DIV/0!</v>
      </c>
      <c r="BV68" s="451" t="e">
        <v>#DIV/0!</v>
      </c>
      <c r="BW68" s="451" t="e">
        <v>#DIV/0!</v>
      </c>
      <c r="BX68" s="451" t="e">
        <v>#DIV/0!</v>
      </c>
    </row>
    <row r="69" spans="1:76" x14ac:dyDescent="0.25">
      <c r="A69">
        <v>2</v>
      </c>
      <c r="B69" s="138" t="s">
        <v>2475</v>
      </c>
      <c r="C69" t="s">
        <v>2474</v>
      </c>
      <c r="D69" t="s">
        <v>2467</v>
      </c>
      <c r="E69" t="s">
        <v>2466</v>
      </c>
      <c r="F69" t="s">
        <v>27</v>
      </c>
      <c r="G69" t="s">
        <v>28</v>
      </c>
      <c r="H69">
        <v>1E-3</v>
      </c>
      <c r="I69">
        <v>1E-3</v>
      </c>
      <c r="J69">
        <v>1E-3</v>
      </c>
      <c r="K69">
        <v>1E-3</v>
      </c>
      <c r="L69">
        <v>1E-3</v>
      </c>
      <c r="M69">
        <v>2E-3</v>
      </c>
      <c r="N69">
        <v>2E-3</v>
      </c>
      <c r="O69" s="13">
        <v>2E-3</v>
      </c>
      <c r="P69">
        <v>2E-3</v>
      </c>
      <c r="Q69">
        <v>2E-3</v>
      </c>
      <c r="R69">
        <v>2E-3</v>
      </c>
      <c r="S69">
        <v>3.0000000000000001E-3</v>
      </c>
      <c r="T69">
        <v>3.0000000000000001E-3</v>
      </c>
      <c r="U69">
        <v>3.0000000000000001E-3</v>
      </c>
      <c r="V69">
        <v>2E-3</v>
      </c>
      <c r="W69">
        <v>3.0000000000000001E-3</v>
      </c>
      <c r="X69">
        <v>3.0000000000000001E-3</v>
      </c>
      <c r="Y69">
        <v>8.0000000000000002E-3</v>
      </c>
      <c r="Z69" s="13">
        <v>2E-3</v>
      </c>
      <c r="AA69">
        <v>1E-3</v>
      </c>
      <c r="AB69">
        <v>1E-3</v>
      </c>
      <c r="AC69">
        <v>1E-3</v>
      </c>
      <c r="AD69">
        <v>1E-3</v>
      </c>
      <c r="AE69">
        <v>1E-3</v>
      </c>
      <c r="AF69">
        <v>1E-3</v>
      </c>
      <c r="AG69">
        <v>1E-3</v>
      </c>
      <c r="AH69">
        <v>1E-3</v>
      </c>
      <c r="AI69">
        <v>1E-3</v>
      </c>
      <c r="AJ69" s="13">
        <v>1E-3</v>
      </c>
      <c r="AK69" s="192">
        <v>2E-3</v>
      </c>
      <c r="AN69">
        <v>2</v>
      </c>
      <c r="AO69" s="138" t="s">
        <v>2475</v>
      </c>
      <c r="AP69" t="s">
        <v>2474</v>
      </c>
      <c r="AQ69" t="s">
        <v>2467</v>
      </c>
      <c r="AR69" t="s">
        <v>2466</v>
      </c>
      <c r="AS69" t="s">
        <v>27</v>
      </c>
      <c r="AT69" t="s">
        <v>28</v>
      </c>
      <c r="AU69" s="451">
        <f t="array" ref="AU69:BX69">H69:AK69/$H69*100</f>
        <v>100</v>
      </c>
      <c r="AV69" s="451">
        <v>100</v>
      </c>
      <c r="AW69" s="451">
        <v>100</v>
      </c>
      <c r="AX69" s="451">
        <v>100</v>
      </c>
      <c r="AY69" s="451">
        <v>100</v>
      </c>
      <c r="AZ69" s="451">
        <v>200</v>
      </c>
      <c r="BA69" s="451">
        <v>200</v>
      </c>
      <c r="BB69" s="451">
        <v>200</v>
      </c>
      <c r="BC69" s="451">
        <v>200</v>
      </c>
      <c r="BD69" s="451">
        <v>200</v>
      </c>
      <c r="BE69" s="451">
        <v>200</v>
      </c>
      <c r="BF69" s="451">
        <v>300</v>
      </c>
      <c r="BG69" s="451">
        <v>300</v>
      </c>
      <c r="BH69" s="451">
        <v>300</v>
      </c>
      <c r="BI69" s="451">
        <v>200</v>
      </c>
      <c r="BJ69" s="451">
        <v>300</v>
      </c>
      <c r="BK69" s="451">
        <v>300</v>
      </c>
      <c r="BL69" s="451">
        <v>800</v>
      </c>
      <c r="BM69" s="451">
        <v>200</v>
      </c>
      <c r="BN69" s="451">
        <v>100</v>
      </c>
      <c r="BO69" s="451">
        <v>100</v>
      </c>
      <c r="BP69" s="451">
        <v>100</v>
      </c>
      <c r="BQ69" s="451">
        <v>100</v>
      </c>
      <c r="BR69" s="451">
        <v>100</v>
      </c>
      <c r="BS69" s="451">
        <v>100</v>
      </c>
      <c r="BT69" s="451">
        <v>100</v>
      </c>
      <c r="BU69" s="451">
        <v>100</v>
      </c>
      <c r="BV69" s="451">
        <v>100</v>
      </c>
      <c r="BW69" s="451">
        <v>100</v>
      </c>
      <c r="BX69" s="451">
        <v>200</v>
      </c>
    </row>
    <row r="70" spans="1:76" x14ac:dyDescent="0.25">
      <c r="A70">
        <v>2</v>
      </c>
      <c r="B70" s="138" t="s">
        <v>2475</v>
      </c>
      <c r="C70" t="s">
        <v>2474</v>
      </c>
      <c r="D70" t="s">
        <v>2465</v>
      </c>
      <c r="E70" t="s">
        <v>2464</v>
      </c>
      <c r="F70" t="s">
        <v>27</v>
      </c>
      <c r="G70" t="s">
        <v>28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13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13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3">
        <v>0</v>
      </c>
      <c r="AK70" s="192">
        <v>0</v>
      </c>
      <c r="AN70">
        <v>2</v>
      </c>
      <c r="AO70" s="138" t="s">
        <v>2475</v>
      </c>
      <c r="AP70" t="s">
        <v>2474</v>
      </c>
      <c r="AQ70" t="s">
        <v>2465</v>
      </c>
      <c r="AR70" t="s">
        <v>2464</v>
      </c>
      <c r="AS70" t="s">
        <v>27</v>
      </c>
      <c r="AT70" t="s">
        <v>28</v>
      </c>
      <c r="AU70" s="451" t="e">
        <f t="array" ref="AU70:BX70">H70:AK70/$H70*100</f>
        <v>#DIV/0!</v>
      </c>
      <c r="AV70" s="451" t="e">
        <v>#DIV/0!</v>
      </c>
      <c r="AW70" s="451" t="e">
        <v>#DIV/0!</v>
      </c>
      <c r="AX70" s="451" t="e">
        <v>#DIV/0!</v>
      </c>
      <c r="AY70" s="451" t="e">
        <v>#DIV/0!</v>
      </c>
      <c r="AZ70" s="451" t="e">
        <v>#DIV/0!</v>
      </c>
      <c r="BA70" s="451" t="e">
        <v>#DIV/0!</v>
      </c>
      <c r="BB70" s="451" t="e">
        <v>#DIV/0!</v>
      </c>
      <c r="BC70" s="451" t="e">
        <v>#DIV/0!</v>
      </c>
      <c r="BD70" s="451" t="e">
        <v>#DIV/0!</v>
      </c>
      <c r="BE70" s="451" t="e">
        <v>#DIV/0!</v>
      </c>
      <c r="BF70" s="451" t="e">
        <v>#DIV/0!</v>
      </c>
      <c r="BG70" s="451" t="e">
        <v>#DIV/0!</v>
      </c>
      <c r="BH70" s="451" t="e">
        <v>#DIV/0!</v>
      </c>
      <c r="BI70" s="451" t="e">
        <v>#DIV/0!</v>
      </c>
      <c r="BJ70" s="451" t="e">
        <v>#DIV/0!</v>
      </c>
      <c r="BK70" s="451" t="e">
        <v>#DIV/0!</v>
      </c>
      <c r="BL70" s="451" t="e">
        <v>#DIV/0!</v>
      </c>
      <c r="BM70" s="451" t="e">
        <v>#DIV/0!</v>
      </c>
      <c r="BN70" s="451" t="e">
        <v>#DIV/0!</v>
      </c>
      <c r="BO70" s="451" t="e">
        <v>#DIV/0!</v>
      </c>
      <c r="BP70" s="451" t="e">
        <v>#DIV/0!</v>
      </c>
      <c r="BQ70" s="451" t="e">
        <v>#DIV/0!</v>
      </c>
      <c r="BR70" s="451" t="e">
        <v>#DIV/0!</v>
      </c>
      <c r="BS70" s="451" t="e">
        <v>#DIV/0!</v>
      </c>
      <c r="BT70" s="451" t="e">
        <v>#DIV/0!</v>
      </c>
      <c r="BU70" s="451" t="e">
        <v>#DIV/0!</v>
      </c>
      <c r="BV70" s="451" t="e">
        <v>#DIV/0!</v>
      </c>
      <c r="BW70" s="451" t="e">
        <v>#DIV/0!</v>
      </c>
      <c r="BX70" s="451" t="e">
        <v>#DIV/0!</v>
      </c>
    </row>
    <row r="71" spans="1:76" x14ac:dyDescent="0.25">
      <c r="A71">
        <v>2</v>
      </c>
      <c r="B71" s="138" t="s">
        <v>2475</v>
      </c>
      <c r="C71" t="s">
        <v>2474</v>
      </c>
      <c r="D71" t="s">
        <v>2463</v>
      </c>
      <c r="E71" t="s">
        <v>2462</v>
      </c>
      <c r="F71" t="s">
        <v>27</v>
      </c>
      <c r="G71" t="s">
        <v>28</v>
      </c>
      <c r="H71">
        <v>2E-3</v>
      </c>
      <c r="I71">
        <v>2E-3</v>
      </c>
      <c r="J71">
        <v>2E-3</v>
      </c>
      <c r="K71">
        <v>2E-3</v>
      </c>
      <c r="L71">
        <v>3.0000000000000001E-3</v>
      </c>
      <c r="M71">
        <v>4.0000000000000001E-3</v>
      </c>
      <c r="N71">
        <v>5.0000000000000001E-3</v>
      </c>
      <c r="O71" s="13">
        <v>4.0000000000000001E-3</v>
      </c>
      <c r="P71">
        <v>3.0000000000000001E-3</v>
      </c>
      <c r="Q71">
        <v>4.0000000000000001E-3</v>
      </c>
      <c r="R71">
        <v>5.0000000000000001E-3</v>
      </c>
      <c r="S71">
        <v>6.0000000000000001E-3</v>
      </c>
      <c r="T71">
        <v>6.0000000000000001E-3</v>
      </c>
      <c r="U71">
        <v>6.0000000000000001E-3</v>
      </c>
      <c r="V71">
        <v>7.0000000000000001E-3</v>
      </c>
      <c r="W71">
        <v>6.0000000000000001E-3</v>
      </c>
      <c r="X71">
        <v>5.0000000000000001E-3</v>
      </c>
      <c r="Y71">
        <v>4.0000000000000001E-3</v>
      </c>
      <c r="Z71" s="13">
        <v>4.0000000000000001E-3</v>
      </c>
      <c r="AA71">
        <v>4.0000000000000001E-3</v>
      </c>
      <c r="AB71">
        <v>4.0000000000000001E-3</v>
      </c>
      <c r="AC71">
        <v>3.0000000000000001E-3</v>
      </c>
      <c r="AD71">
        <v>3.0000000000000001E-3</v>
      </c>
      <c r="AE71">
        <v>4.0000000000000001E-3</v>
      </c>
      <c r="AF71">
        <v>3.0000000000000001E-3</v>
      </c>
      <c r="AG71">
        <v>3.0000000000000001E-3</v>
      </c>
      <c r="AH71">
        <v>3.0000000000000001E-3</v>
      </c>
      <c r="AI71">
        <v>2E-3</v>
      </c>
      <c r="AJ71" s="13">
        <v>2E-3</v>
      </c>
      <c r="AK71" s="192">
        <v>1E-3</v>
      </c>
      <c r="AN71">
        <v>2</v>
      </c>
      <c r="AO71" s="138" t="s">
        <v>2475</v>
      </c>
      <c r="AP71" t="s">
        <v>2474</v>
      </c>
      <c r="AQ71" t="s">
        <v>2463</v>
      </c>
      <c r="AR71" t="s">
        <v>2462</v>
      </c>
      <c r="AS71" t="s">
        <v>27</v>
      </c>
      <c r="AT71" t="s">
        <v>28</v>
      </c>
      <c r="AU71" s="451">
        <f t="array" ref="AU71:BX71">H71:AK71/$H71*100</f>
        <v>100</v>
      </c>
      <c r="AV71" s="451">
        <v>100</v>
      </c>
      <c r="AW71" s="451">
        <v>100</v>
      </c>
      <c r="AX71" s="451">
        <v>100</v>
      </c>
      <c r="AY71" s="451">
        <v>150</v>
      </c>
      <c r="AZ71" s="451">
        <v>200</v>
      </c>
      <c r="BA71" s="451">
        <v>250</v>
      </c>
      <c r="BB71" s="451">
        <v>200</v>
      </c>
      <c r="BC71" s="451">
        <v>150</v>
      </c>
      <c r="BD71" s="451">
        <v>200</v>
      </c>
      <c r="BE71" s="451">
        <v>250</v>
      </c>
      <c r="BF71" s="451">
        <v>300</v>
      </c>
      <c r="BG71" s="451">
        <v>300</v>
      </c>
      <c r="BH71" s="451">
        <v>300</v>
      </c>
      <c r="BI71" s="451">
        <v>350</v>
      </c>
      <c r="BJ71" s="451">
        <v>300</v>
      </c>
      <c r="BK71" s="451">
        <v>250</v>
      </c>
      <c r="BL71" s="451">
        <v>200</v>
      </c>
      <c r="BM71" s="451">
        <v>200</v>
      </c>
      <c r="BN71" s="451">
        <v>200</v>
      </c>
      <c r="BO71" s="451">
        <v>200</v>
      </c>
      <c r="BP71" s="451">
        <v>150</v>
      </c>
      <c r="BQ71" s="451">
        <v>150</v>
      </c>
      <c r="BR71" s="451">
        <v>200</v>
      </c>
      <c r="BS71" s="451">
        <v>150</v>
      </c>
      <c r="BT71" s="451">
        <v>150</v>
      </c>
      <c r="BU71" s="451">
        <v>150</v>
      </c>
      <c r="BV71" s="451">
        <v>100</v>
      </c>
      <c r="BW71" s="451">
        <v>100</v>
      </c>
      <c r="BX71" s="451">
        <v>50</v>
      </c>
    </row>
    <row r="72" spans="1:76" x14ac:dyDescent="0.25">
      <c r="A72">
        <v>2</v>
      </c>
      <c r="B72" s="138" t="s">
        <v>2475</v>
      </c>
      <c r="C72" t="s">
        <v>2474</v>
      </c>
      <c r="D72" t="s">
        <v>2461</v>
      </c>
      <c r="E72" t="s">
        <v>2460</v>
      </c>
      <c r="F72" t="s">
        <v>27</v>
      </c>
      <c r="G72" t="s">
        <v>28</v>
      </c>
      <c r="H72">
        <v>0.38200000000000001</v>
      </c>
      <c r="I72">
        <v>0.49399999999999999</v>
      </c>
      <c r="J72">
        <v>0.54</v>
      </c>
      <c r="K72">
        <v>0.52700000000000002</v>
      </c>
      <c r="L72">
        <v>0.56100000000000005</v>
      </c>
      <c r="M72">
        <v>0.42299999999999999</v>
      </c>
      <c r="N72">
        <v>0.40500000000000003</v>
      </c>
      <c r="O72" s="13">
        <v>0.28499999999999998</v>
      </c>
      <c r="P72">
        <v>0.65400000000000003</v>
      </c>
      <c r="Q72">
        <v>0.82299999999999995</v>
      </c>
      <c r="R72">
        <v>0.76900000000000002</v>
      </c>
      <c r="S72">
        <v>0.79100000000000004</v>
      </c>
      <c r="T72">
        <v>0.89600000000000002</v>
      </c>
      <c r="U72">
        <v>0.74099999999999999</v>
      </c>
      <c r="V72">
        <v>1.127</v>
      </c>
      <c r="W72">
        <v>1.2450000000000001</v>
      </c>
      <c r="X72">
        <v>1.3340000000000001</v>
      </c>
      <c r="Y72">
        <v>1.4970000000000001</v>
      </c>
      <c r="Z72" s="13">
        <v>1.5740000000000001</v>
      </c>
      <c r="AA72">
        <v>1.609</v>
      </c>
      <c r="AB72">
        <v>1.7150000000000001</v>
      </c>
      <c r="AC72">
        <v>1.911</v>
      </c>
      <c r="AD72">
        <v>2.0670000000000002</v>
      </c>
      <c r="AE72">
        <v>2.036</v>
      </c>
      <c r="AF72">
        <v>1.847</v>
      </c>
      <c r="AG72">
        <v>1.9079999999999999</v>
      </c>
      <c r="AH72">
        <v>3.367</v>
      </c>
      <c r="AI72">
        <v>3.843</v>
      </c>
      <c r="AJ72" s="13">
        <v>3.0259999999999998</v>
      </c>
      <c r="AK72" s="192">
        <v>3.194</v>
      </c>
      <c r="AN72">
        <v>2</v>
      </c>
      <c r="AO72" s="138" t="s">
        <v>2475</v>
      </c>
      <c r="AP72" t="s">
        <v>2474</v>
      </c>
      <c r="AQ72" t="s">
        <v>2461</v>
      </c>
      <c r="AR72" t="s">
        <v>2460</v>
      </c>
      <c r="AS72" t="s">
        <v>27</v>
      </c>
      <c r="AT72" t="s">
        <v>28</v>
      </c>
      <c r="AU72" s="451">
        <f t="array" ref="AU72:BX72">H72:AK72/$H72*100</f>
        <v>100</v>
      </c>
      <c r="AV72" s="451">
        <v>129.31937172774869</v>
      </c>
      <c r="AW72" s="451">
        <v>141.36125654450262</v>
      </c>
      <c r="AX72" s="451">
        <v>137.95811518324606</v>
      </c>
      <c r="AY72" s="451">
        <v>146.85863874345551</v>
      </c>
      <c r="AZ72" s="451">
        <v>110.73298429319371</v>
      </c>
      <c r="BA72" s="451">
        <v>106.02094240837697</v>
      </c>
      <c r="BB72" s="451">
        <v>74.607329842931918</v>
      </c>
      <c r="BC72" s="451">
        <v>171.2041884816754</v>
      </c>
      <c r="BD72" s="451">
        <v>215.44502617801044</v>
      </c>
      <c r="BE72" s="451">
        <v>201.3089005235602</v>
      </c>
      <c r="BF72" s="451">
        <v>207.06806282722513</v>
      </c>
      <c r="BG72" s="451">
        <v>234.55497382198951</v>
      </c>
      <c r="BH72" s="451">
        <v>193.97905759162305</v>
      </c>
      <c r="BI72" s="451">
        <v>295.0261780104712</v>
      </c>
      <c r="BJ72" s="451">
        <v>325.91623036649213</v>
      </c>
      <c r="BK72" s="451">
        <v>349.21465968586392</v>
      </c>
      <c r="BL72" s="451">
        <v>391.88481675392677</v>
      </c>
      <c r="BM72" s="451">
        <v>412.04188481675396</v>
      </c>
      <c r="BN72" s="451">
        <v>421.20418848167543</v>
      </c>
      <c r="BO72" s="451">
        <v>448.95287958115188</v>
      </c>
      <c r="BP72" s="451">
        <v>500.26178010471199</v>
      </c>
      <c r="BQ72" s="451">
        <v>541.09947643979069</v>
      </c>
      <c r="BR72" s="451">
        <v>532.98429319371735</v>
      </c>
      <c r="BS72" s="451">
        <v>483.50785340314133</v>
      </c>
      <c r="BT72" s="451">
        <v>499.47643979057591</v>
      </c>
      <c r="BU72" s="451">
        <v>881.41361256544496</v>
      </c>
      <c r="BV72" s="451">
        <v>1006.020942408377</v>
      </c>
      <c r="BW72" s="451">
        <v>792.14659685863865</v>
      </c>
      <c r="BX72" s="451">
        <v>836.12565445026178</v>
      </c>
    </row>
    <row r="73" spans="1:76" x14ac:dyDescent="0.25">
      <c r="A73">
        <v>2</v>
      </c>
      <c r="B73" s="138" t="s">
        <v>2475</v>
      </c>
      <c r="C73" t="s">
        <v>2474</v>
      </c>
      <c r="D73" t="s">
        <v>2459</v>
      </c>
      <c r="E73" t="s">
        <v>2458</v>
      </c>
      <c r="F73" t="s">
        <v>27</v>
      </c>
      <c r="G73" t="s">
        <v>28</v>
      </c>
      <c r="H73">
        <v>0.42799999999999999</v>
      </c>
      <c r="I73">
        <v>0.47699999999999998</v>
      </c>
      <c r="J73">
        <v>0.54400000000000004</v>
      </c>
      <c r="K73">
        <v>0.58799999999999997</v>
      </c>
      <c r="L73">
        <v>0.70299999999999996</v>
      </c>
      <c r="M73">
        <v>0.81799999999999995</v>
      </c>
      <c r="N73">
        <v>0.93899999999999995</v>
      </c>
      <c r="O73" s="13">
        <v>0.91700000000000004</v>
      </c>
      <c r="P73">
        <v>0.92500000000000004</v>
      </c>
      <c r="Q73">
        <v>1.0409999999999999</v>
      </c>
      <c r="R73">
        <v>1.0960000000000001</v>
      </c>
      <c r="S73">
        <v>1.2749999999999999</v>
      </c>
      <c r="T73">
        <v>1.35</v>
      </c>
      <c r="U73">
        <v>1.4670000000000001</v>
      </c>
      <c r="V73">
        <v>1.5149999999999999</v>
      </c>
      <c r="W73">
        <v>1.454</v>
      </c>
      <c r="X73">
        <v>1.51</v>
      </c>
      <c r="Y73">
        <v>1.65</v>
      </c>
      <c r="Z73" s="13">
        <v>1.6279999999999999</v>
      </c>
      <c r="AA73">
        <v>1.6759999999999999</v>
      </c>
      <c r="AB73">
        <v>1.5509999999999999</v>
      </c>
      <c r="AC73">
        <v>1.454</v>
      </c>
      <c r="AD73">
        <v>1.399</v>
      </c>
      <c r="AE73">
        <v>1.4490000000000001</v>
      </c>
      <c r="AF73">
        <v>1.395</v>
      </c>
      <c r="AG73">
        <v>1.052</v>
      </c>
      <c r="AH73">
        <v>1.335</v>
      </c>
      <c r="AI73">
        <v>1.391</v>
      </c>
      <c r="AJ73" s="13">
        <v>1.425</v>
      </c>
      <c r="AK73" s="192">
        <v>1.4630000000000001</v>
      </c>
      <c r="AN73">
        <v>2</v>
      </c>
      <c r="AO73" s="138" t="s">
        <v>2475</v>
      </c>
      <c r="AP73" t="s">
        <v>2474</v>
      </c>
      <c r="AQ73" t="s">
        <v>2459</v>
      </c>
      <c r="AR73" t="s">
        <v>2458</v>
      </c>
      <c r="AS73" t="s">
        <v>27</v>
      </c>
      <c r="AT73" t="s">
        <v>28</v>
      </c>
      <c r="AU73" s="451">
        <f t="array" ref="AU73:BX73">H73:AK73/$H73*100</f>
        <v>100</v>
      </c>
      <c r="AV73" s="451">
        <v>111.44859813084112</v>
      </c>
      <c r="AW73" s="451">
        <v>127.10280373831777</v>
      </c>
      <c r="AX73" s="451">
        <v>137.38317757009347</v>
      </c>
      <c r="AY73" s="451">
        <v>164.25233644859813</v>
      </c>
      <c r="AZ73" s="451">
        <v>191.12149532710279</v>
      </c>
      <c r="BA73" s="451">
        <v>219.39252336448595</v>
      </c>
      <c r="BB73" s="451">
        <v>214.25233644859816</v>
      </c>
      <c r="BC73" s="451">
        <v>216.12149532710282</v>
      </c>
      <c r="BD73" s="451">
        <v>243.22429906542052</v>
      </c>
      <c r="BE73" s="451">
        <v>256.07476635514018</v>
      </c>
      <c r="BF73" s="451">
        <v>297.89719626168221</v>
      </c>
      <c r="BG73" s="451">
        <v>315.42056074766356</v>
      </c>
      <c r="BH73" s="451">
        <v>342.75700934579442</v>
      </c>
      <c r="BI73" s="451">
        <v>353.9719626168224</v>
      </c>
      <c r="BJ73" s="451">
        <v>339.71962616822429</v>
      </c>
      <c r="BK73" s="451">
        <v>352.803738317757</v>
      </c>
      <c r="BL73" s="451">
        <v>385.51401869158877</v>
      </c>
      <c r="BM73" s="451">
        <v>380.37383177570092</v>
      </c>
      <c r="BN73" s="451">
        <v>391.58878504672896</v>
      </c>
      <c r="BO73" s="451">
        <v>362.38317757009344</v>
      </c>
      <c r="BP73" s="451">
        <v>339.71962616822429</v>
      </c>
      <c r="BQ73" s="451">
        <v>326.86915887850472</v>
      </c>
      <c r="BR73" s="451">
        <v>338.55140186915889</v>
      </c>
      <c r="BS73" s="451">
        <v>325.93457943925233</v>
      </c>
      <c r="BT73" s="451">
        <v>245.79439252336451</v>
      </c>
      <c r="BU73" s="451">
        <v>311.91588785046724</v>
      </c>
      <c r="BV73" s="451">
        <v>325</v>
      </c>
      <c r="BW73" s="451">
        <v>332.9439252336449</v>
      </c>
      <c r="BX73" s="451">
        <v>341.82242990654208</v>
      </c>
    </row>
    <row r="74" spans="1:76" x14ac:dyDescent="0.25">
      <c r="A74">
        <v>2</v>
      </c>
      <c r="B74" s="138" t="s">
        <v>2473</v>
      </c>
      <c r="C74" t="s">
        <v>2472</v>
      </c>
      <c r="D74" t="s">
        <v>2469</v>
      </c>
      <c r="E74" t="s">
        <v>2468</v>
      </c>
      <c r="F74" t="s">
        <v>27</v>
      </c>
      <c r="G74" t="s">
        <v>28</v>
      </c>
      <c r="H74">
        <v>0.16700000000000001</v>
      </c>
      <c r="I74">
        <v>0.16900000000000001</v>
      </c>
      <c r="J74">
        <v>0.191</v>
      </c>
      <c r="K74">
        <v>0.22</v>
      </c>
      <c r="L74">
        <v>0.23</v>
      </c>
      <c r="M74">
        <v>0.28199999999999997</v>
      </c>
      <c r="N74">
        <v>0.33500000000000002</v>
      </c>
      <c r="O74" s="13">
        <v>0.46800000000000003</v>
      </c>
      <c r="P74">
        <v>0.51800000000000002</v>
      </c>
      <c r="Q74">
        <v>0.39</v>
      </c>
      <c r="R74">
        <v>0.51900000000000002</v>
      </c>
      <c r="S74">
        <v>0.80400000000000005</v>
      </c>
      <c r="T74">
        <v>0.92</v>
      </c>
      <c r="U74">
        <v>1.0549999999999999</v>
      </c>
      <c r="V74">
        <v>0.56699999999999995</v>
      </c>
      <c r="W74">
        <v>0.58599999999999997</v>
      </c>
      <c r="X74">
        <v>0.59799999999999998</v>
      </c>
      <c r="Y74">
        <v>0.17599999999999999</v>
      </c>
      <c r="Z74" s="13">
        <v>0.60399999999999998</v>
      </c>
      <c r="AA74">
        <v>0.626</v>
      </c>
      <c r="AB74">
        <v>0.63500000000000001</v>
      </c>
      <c r="AC74">
        <v>0.61899999999999999</v>
      </c>
      <c r="AD74">
        <v>0.61899999999999999</v>
      </c>
      <c r="AE74">
        <v>0.59699999999999998</v>
      </c>
      <c r="AF74">
        <v>0.58499999999999996</v>
      </c>
      <c r="AG74">
        <v>0.61399999999999999</v>
      </c>
      <c r="AH74">
        <v>0.621</v>
      </c>
      <c r="AI74">
        <v>0.64600000000000002</v>
      </c>
      <c r="AJ74" s="13">
        <v>0.66800000000000004</v>
      </c>
      <c r="AK74" s="192">
        <v>0.70899999999999996</v>
      </c>
      <c r="AN74">
        <v>2</v>
      </c>
      <c r="AO74" s="138" t="s">
        <v>2473</v>
      </c>
      <c r="AP74" t="s">
        <v>2472</v>
      </c>
      <c r="AQ74" t="s">
        <v>2469</v>
      </c>
      <c r="AR74" t="s">
        <v>2468</v>
      </c>
      <c r="AS74" t="s">
        <v>27</v>
      </c>
      <c r="AT74" t="s">
        <v>28</v>
      </c>
      <c r="AU74" s="451">
        <f t="array" ref="AU74:BX74">H74:AK74/$H74*100</f>
        <v>100</v>
      </c>
      <c r="AV74" s="451">
        <v>101.19760479041918</v>
      </c>
      <c r="AW74" s="451">
        <v>114.37125748502994</v>
      </c>
      <c r="AX74" s="451">
        <v>131.73652694610777</v>
      </c>
      <c r="AY74" s="451">
        <v>137.7245508982036</v>
      </c>
      <c r="AZ74" s="451">
        <v>168.86227544910179</v>
      </c>
      <c r="BA74" s="451">
        <v>200.59880239520959</v>
      </c>
      <c r="BB74" s="451">
        <v>280.2395209580838</v>
      </c>
      <c r="BC74" s="451">
        <v>310.17964071856284</v>
      </c>
      <c r="BD74" s="451">
        <v>233.53293413173651</v>
      </c>
      <c r="BE74" s="451">
        <v>310.77844311377243</v>
      </c>
      <c r="BF74" s="451">
        <v>481.43712574850304</v>
      </c>
      <c r="BG74" s="451">
        <v>550.89820359281441</v>
      </c>
      <c r="BH74" s="451">
        <v>631.73652694610769</v>
      </c>
      <c r="BI74" s="451">
        <v>339.52095808383228</v>
      </c>
      <c r="BJ74" s="451">
        <v>350.8982035928143</v>
      </c>
      <c r="BK74" s="451">
        <v>358.0838323353293</v>
      </c>
      <c r="BL74" s="451">
        <v>105.38922155688621</v>
      </c>
      <c r="BM74" s="451">
        <v>361.67664670658678</v>
      </c>
      <c r="BN74" s="451">
        <v>374.85029940119756</v>
      </c>
      <c r="BO74" s="451">
        <v>380.2395209580838</v>
      </c>
      <c r="BP74" s="451">
        <v>370.6586826347305</v>
      </c>
      <c r="BQ74" s="451">
        <v>370.6586826347305</v>
      </c>
      <c r="BR74" s="451">
        <v>357.48502994011972</v>
      </c>
      <c r="BS74" s="451">
        <v>350.29940119760477</v>
      </c>
      <c r="BT74" s="451">
        <v>367.66467065868261</v>
      </c>
      <c r="BU74" s="451">
        <v>371.85628742514967</v>
      </c>
      <c r="BV74" s="451">
        <v>386.82634730538922</v>
      </c>
      <c r="BW74" s="451">
        <v>400</v>
      </c>
      <c r="BX74" s="451">
        <v>424.55089820359274</v>
      </c>
    </row>
    <row r="75" spans="1:76" x14ac:dyDescent="0.25">
      <c r="A75">
        <v>2</v>
      </c>
      <c r="B75" s="138" t="s">
        <v>2473</v>
      </c>
      <c r="C75" t="s">
        <v>2472</v>
      </c>
      <c r="D75" t="s">
        <v>2467</v>
      </c>
      <c r="E75" t="s">
        <v>2466</v>
      </c>
      <c r="F75" t="s">
        <v>27</v>
      </c>
      <c r="G75" t="s">
        <v>28</v>
      </c>
      <c r="H75">
        <v>0.26600000000000001</v>
      </c>
      <c r="I75">
        <v>0.28000000000000003</v>
      </c>
      <c r="J75">
        <v>0.32100000000000001</v>
      </c>
      <c r="K75">
        <v>0.36699999999999999</v>
      </c>
      <c r="L75">
        <v>0.38600000000000001</v>
      </c>
      <c r="M75">
        <v>0.44500000000000001</v>
      </c>
      <c r="N75">
        <v>0.54700000000000004</v>
      </c>
      <c r="O75" s="13">
        <v>0.76600000000000001</v>
      </c>
      <c r="P75">
        <v>0.84499999999999997</v>
      </c>
      <c r="Q75">
        <v>0.68600000000000005</v>
      </c>
      <c r="R75">
        <v>0.872</v>
      </c>
      <c r="S75">
        <v>1.2689999999999999</v>
      </c>
      <c r="T75">
        <v>1.4379999999999999</v>
      </c>
      <c r="U75">
        <v>1.633</v>
      </c>
      <c r="V75">
        <v>1.099</v>
      </c>
      <c r="W75">
        <v>1.1870000000000001</v>
      </c>
      <c r="X75">
        <v>1.244</v>
      </c>
      <c r="Y75">
        <v>1.58</v>
      </c>
      <c r="Z75" s="13">
        <v>1.2330000000000001</v>
      </c>
      <c r="AA75">
        <v>1.2350000000000001</v>
      </c>
      <c r="AB75">
        <v>1.2629999999999999</v>
      </c>
      <c r="AC75">
        <v>1.359</v>
      </c>
      <c r="AD75">
        <v>1.3440000000000001</v>
      </c>
      <c r="AE75">
        <v>1.3460000000000001</v>
      </c>
      <c r="AF75">
        <v>1.379</v>
      </c>
      <c r="AG75">
        <v>1.4019999999999999</v>
      </c>
      <c r="AH75">
        <v>1.403</v>
      </c>
      <c r="AI75">
        <v>1.44</v>
      </c>
      <c r="AJ75" s="13">
        <v>1.5069999999999999</v>
      </c>
      <c r="AK75" s="192">
        <v>1.5580000000000001</v>
      </c>
      <c r="AN75">
        <v>2</v>
      </c>
      <c r="AO75" s="138" t="s">
        <v>2473</v>
      </c>
      <c r="AP75" t="s">
        <v>2472</v>
      </c>
      <c r="AQ75" t="s">
        <v>2467</v>
      </c>
      <c r="AR75" t="s">
        <v>2466</v>
      </c>
      <c r="AS75" t="s">
        <v>27</v>
      </c>
      <c r="AT75" t="s">
        <v>28</v>
      </c>
      <c r="AU75" s="451">
        <f t="array" ref="AU75:BX75">H75:AK75/$H75*100</f>
        <v>100</v>
      </c>
      <c r="AV75" s="451">
        <v>105.26315789473684</v>
      </c>
      <c r="AW75" s="451">
        <v>120.67669172932331</v>
      </c>
      <c r="AX75" s="451">
        <v>137.96992481203009</v>
      </c>
      <c r="AY75" s="451">
        <v>145.11278195488723</v>
      </c>
      <c r="AZ75" s="451">
        <v>167.29323308270676</v>
      </c>
      <c r="BA75" s="451">
        <v>205.63909774436092</v>
      </c>
      <c r="BB75" s="451">
        <v>287.96992481203006</v>
      </c>
      <c r="BC75" s="451">
        <v>317.66917293233081</v>
      </c>
      <c r="BD75" s="451">
        <v>257.89473684210526</v>
      </c>
      <c r="BE75" s="451">
        <v>327.81954887218041</v>
      </c>
      <c r="BF75" s="451">
        <v>477.06766917293226</v>
      </c>
      <c r="BG75" s="451">
        <v>540.6015037593985</v>
      </c>
      <c r="BH75" s="451">
        <v>613.90977443609017</v>
      </c>
      <c r="BI75" s="451">
        <v>413.15789473684202</v>
      </c>
      <c r="BJ75" s="451">
        <v>446.24060150375942</v>
      </c>
      <c r="BK75" s="451">
        <v>467.66917293233081</v>
      </c>
      <c r="BL75" s="451">
        <v>593.98496240601503</v>
      </c>
      <c r="BM75" s="451">
        <v>463.53383458646624</v>
      </c>
      <c r="BN75" s="451">
        <v>464.28571428571433</v>
      </c>
      <c r="BO75" s="451">
        <v>474.81203007518786</v>
      </c>
      <c r="BP75" s="451">
        <v>510.90225563909775</v>
      </c>
      <c r="BQ75" s="451">
        <v>505.26315789473682</v>
      </c>
      <c r="BR75" s="451">
        <v>506.01503759398503</v>
      </c>
      <c r="BS75" s="451">
        <v>518.42105263157896</v>
      </c>
      <c r="BT75" s="451">
        <v>527.06766917293226</v>
      </c>
      <c r="BU75" s="451">
        <v>527.4436090225563</v>
      </c>
      <c r="BV75" s="451">
        <v>541.35338345864659</v>
      </c>
      <c r="BW75" s="451">
        <v>566.5413533834585</v>
      </c>
      <c r="BX75" s="451">
        <v>585.71428571428567</v>
      </c>
    </row>
    <row r="76" spans="1:76" x14ac:dyDescent="0.25">
      <c r="A76">
        <v>2</v>
      </c>
      <c r="B76" s="138" t="s">
        <v>2473</v>
      </c>
      <c r="C76" t="s">
        <v>2472</v>
      </c>
      <c r="D76" t="s">
        <v>2465</v>
      </c>
      <c r="E76" t="s">
        <v>2464</v>
      </c>
      <c r="F76" t="s">
        <v>27</v>
      </c>
      <c r="G76" t="s">
        <v>28</v>
      </c>
      <c r="H76">
        <v>0</v>
      </c>
      <c r="I76">
        <v>0</v>
      </c>
      <c r="J76">
        <v>0</v>
      </c>
      <c r="K76">
        <v>0</v>
      </c>
      <c r="L76">
        <v>1E-3</v>
      </c>
      <c r="M76">
        <v>2E-3</v>
      </c>
      <c r="N76">
        <v>2E-3</v>
      </c>
      <c r="O76" s="13">
        <v>3.0000000000000001E-3</v>
      </c>
      <c r="P76">
        <v>2E-3</v>
      </c>
      <c r="Q76">
        <v>2E-3</v>
      </c>
      <c r="R76">
        <v>2E-3</v>
      </c>
      <c r="S76">
        <v>3.0000000000000001E-3</v>
      </c>
      <c r="T76">
        <v>4.0000000000000001E-3</v>
      </c>
      <c r="U76">
        <v>4.0000000000000001E-3</v>
      </c>
      <c r="V76">
        <v>4.0000000000000001E-3</v>
      </c>
      <c r="W76">
        <v>5.0000000000000001E-3</v>
      </c>
      <c r="X76">
        <v>1.6E-2</v>
      </c>
      <c r="Y76">
        <v>1.6E-2</v>
      </c>
      <c r="Z76" s="13">
        <v>2.5000000000000001E-2</v>
      </c>
      <c r="AA76">
        <v>1.9E-2</v>
      </c>
      <c r="AB76">
        <v>2.3E-2</v>
      </c>
      <c r="AC76">
        <v>8.9999999999999993E-3</v>
      </c>
      <c r="AD76">
        <v>5.0000000000000001E-3</v>
      </c>
      <c r="AE76">
        <v>5.0000000000000001E-3</v>
      </c>
      <c r="AF76">
        <v>5.0000000000000001E-3</v>
      </c>
      <c r="AG76">
        <v>5.0000000000000001E-3</v>
      </c>
      <c r="AH76">
        <v>5.0000000000000001E-3</v>
      </c>
      <c r="AI76">
        <v>6.0000000000000001E-3</v>
      </c>
      <c r="AJ76" s="13">
        <v>6.0000000000000001E-3</v>
      </c>
      <c r="AK76" s="192">
        <v>6.0000000000000001E-3</v>
      </c>
      <c r="AN76">
        <v>2</v>
      </c>
      <c r="AO76" s="138" t="s">
        <v>2473</v>
      </c>
      <c r="AP76" t="s">
        <v>2472</v>
      </c>
      <c r="AQ76" t="s">
        <v>2465</v>
      </c>
      <c r="AR76" t="s">
        <v>2464</v>
      </c>
      <c r="AS76" t="s">
        <v>27</v>
      </c>
      <c r="AT76" t="s">
        <v>28</v>
      </c>
      <c r="AU76" s="451" t="e">
        <f t="array" ref="AU76:BX76">H76:AK76/$H76*100</f>
        <v>#DIV/0!</v>
      </c>
      <c r="AV76" s="451" t="e">
        <v>#DIV/0!</v>
      </c>
      <c r="AW76" s="451" t="e">
        <v>#DIV/0!</v>
      </c>
      <c r="AX76" s="451" t="e">
        <v>#DIV/0!</v>
      </c>
      <c r="AY76" s="451" t="e">
        <v>#DIV/0!</v>
      </c>
      <c r="AZ76" s="451" t="e">
        <v>#DIV/0!</v>
      </c>
      <c r="BA76" s="451" t="e">
        <v>#DIV/0!</v>
      </c>
      <c r="BB76" s="451" t="e">
        <v>#DIV/0!</v>
      </c>
      <c r="BC76" s="451" t="e">
        <v>#DIV/0!</v>
      </c>
      <c r="BD76" s="451" t="e">
        <v>#DIV/0!</v>
      </c>
      <c r="BE76" s="451" t="e">
        <v>#DIV/0!</v>
      </c>
      <c r="BF76" s="451" t="e">
        <v>#DIV/0!</v>
      </c>
      <c r="BG76" s="451" t="e">
        <v>#DIV/0!</v>
      </c>
      <c r="BH76" s="451" t="e">
        <v>#DIV/0!</v>
      </c>
      <c r="BI76" s="451" t="e">
        <v>#DIV/0!</v>
      </c>
      <c r="BJ76" s="451" t="e">
        <v>#DIV/0!</v>
      </c>
      <c r="BK76" s="451" t="e">
        <v>#DIV/0!</v>
      </c>
      <c r="BL76" s="451" t="e">
        <v>#DIV/0!</v>
      </c>
      <c r="BM76" s="451" t="e">
        <v>#DIV/0!</v>
      </c>
      <c r="BN76" s="451" t="e">
        <v>#DIV/0!</v>
      </c>
      <c r="BO76" s="451" t="e">
        <v>#DIV/0!</v>
      </c>
      <c r="BP76" s="451" t="e">
        <v>#DIV/0!</v>
      </c>
      <c r="BQ76" s="451" t="e">
        <v>#DIV/0!</v>
      </c>
      <c r="BR76" s="451" t="e">
        <v>#DIV/0!</v>
      </c>
      <c r="BS76" s="451" t="e">
        <v>#DIV/0!</v>
      </c>
      <c r="BT76" s="451" t="e">
        <v>#DIV/0!</v>
      </c>
      <c r="BU76" s="451" t="e">
        <v>#DIV/0!</v>
      </c>
      <c r="BV76" s="451" t="e">
        <v>#DIV/0!</v>
      </c>
      <c r="BW76" s="451" t="e">
        <v>#DIV/0!</v>
      </c>
      <c r="BX76" s="451" t="e">
        <v>#DIV/0!</v>
      </c>
    </row>
    <row r="77" spans="1:76" x14ac:dyDescent="0.25">
      <c r="A77">
        <v>2</v>
      </c>
      <c r="B77" s="138" t="s">
        <v>2473</v>
      </c>
      <c r="C77" t="s">
        <v>2472</v>
      </c>
      <c r="D77" t="s">
        <v>2463</v>
      </c>
      <c r="E77" t="s">
        <v>2462</v>
      </c>
      <c r="F77" t="s">
        <v>27</v>
      </c>
      <c r="G77" t="s">
        <v>28</v>
      </c>
      <c r="H77">
        <v>0.91</v>
      </c>
      <c r="I77">
        <v>0.90100000000000002</v>
      </c>
      <c r="J77">
        <v>0.96099999999999997</v>
      </c>
      <c r="K77">
        <v>1.0860000000000001</v>
      </c>
      <c r="L77">
        <v>1.093</v>
      </c>
      <c r="M77">
        <v>1.0660000000000001</v>
      </c>
      <c r="N77">
        <v>1.077</v>
      </c>
      <c r="O77" s="13">
        <v>1.601</v>
      </c>
      <c r="P77">
        <v>1.742</v>
      </c>
      <c r="Q77">
        <v>1.256</v>
      </c>
      <c r="R77">
        <v>1.3069999999999999</v>
      </c>
      <c r="S77">
        <v>1.407</v>
      </c>
      <c r="T77">
        <v>1.1619999999999999</v>
      </c>
      <c r="U77">
        <v>1.319</v>
      </c>
      <c r="V77">
        <v>0.30099999999999999</v>
      </c>
      <c r="W77">
        <v>0.32800000000000001</v>
      </c>
      <c r="X77">
        <v>0.36199999999999999</v>
      </c>
      <c r="Y77">
        <v>0.35699999999999998</v>
      </c>
      <c r="Z77" s="13">
        <v>0.35899999999999999</v>
      </c>
      <c r="AA77">
        <v>0.40100000000000002</v>
      </c>
      <c r="AB77">
        <v>0.36099999999999999</v>
      </c>
      <c r="AC77">
        <v>0.36599999999999999</v>
      </c>
      <c r="AD77">
        <v>0.42599999999999999</v>
      </c>
      <c r="AE77">
        <v>0.435</v>
      </c>
      <c r="AF77">
        <v>0.51</v>
      </c>
      <c r="AG77">
        <v>0.498</v>
      </c>
      <c r="AH77">
        <v>0.62</v>
      </c>
      <c r="AI77">
        <v>0.66400000000000003</v>
      </c>
      <c r="AJ77" s="13">
        <v>0.68600000000000005</v>
      </c>
      <c r="AK77" s="192">
        <v>0.55400000000000005</v>
      </c>
      <c r="AN77">
        <v>2</v>
      </c>
      <c r="AO77" s="138" t="s">
        <v>2473</v>
      </c>
      <c r="AP77" t="s">
        <v>2472</v>
      </c>
      <c r="AQ77" t="s">
        <v>2463</v>
      </c>
      <c r="AR77" t="s">
        <v>2462</v>
      </c>
      <c r="AS77" t="s">
        <v>27</v>
      </c>
      <c r="AT77" t="s">
        <v>28</v>
      </c>
      <c r="AU77" s="451">
        <f t="array" ref="AU77:BX77">H77:AK77/$H77*100</f>
        <v>100</v>
      </c>
      <c r="AV77" s="451">
        <v>99.010989010989022</v>
      </c>
      <c r="AW77" s="451">
        <v>105.60439560439561</v>
      </c>
      <c r="AX77" s="451">
        <v>119.34065934065934</v>
      </c>
      <c r="AY77" s="451">
        <v>120.1098901098901</v>
      </c>
      <c r="AZ77" s="451">
        <v>117.14285714285715</v>
      </c>
      <c r="BA77" s="451">
        <v>118.35164835164835</v>
      </c>
      <c r="BB77" s="451">
        <v>175.93406593406593</v>
      </c>
      <c r="BC77" s="451">
        <v>191.42857142857142</v>
      </c>
      <c r="BD77" s="451">
        <v>138.02197802197801</v>
      </c>
      <c r="BE77" s="451">
        <v>143.62637362637361</v>
      </c>
      <c r="BF77" s="451">
        <v>154.61538461538461</v>
      </c>
      <c r="BG77" s="451">
        <v>127.69230769230768</v>
      </c>
      <c r="BH77" s="451">
        <v>144.94505494505495</v>
      </c>
      <c r="BI77" s="451">
        <v>33.076923076923073</v>
      </c>
      <c r="BJ77" s="451">
        <v>36.043956043956044</v>
      </c>
      <c r="BK77" s="451">
        <v>39.780219780219781</v>
      </c>
      <c r="BL77" s="451">
        <v>39.230769230769234</v>
      </c>
      <c r="BM77" s="451">
        <v>39.450549450549453</v>
      </c>
      <c r="BN77" s="451">
        <v>44.065934065934066</v>
      </c>
      <c r="BO77" s="451">
        <v>39.670329670329672</v>
      </c>
      <c r="BP77" s="451">
        <v>40.219780219780219</v>
      </c>
      <c r="BQ77" s="451">
        <v>46.81318681318681</v>
      </c>
      <c r="BR77" s="451">
        <v>47.802197802197796</v>
      </c>
      <c r="BS77" s="451">
        <v>56.043956043956044</v>
      </c>
      <c r="BT77" s="451">
        <v>54.725274725274723</v>
      </c>
      <c r="BU77" s="451">
        <v>68.131868131868131</v>
      </c>
      <c r="BV77" s="451">
        <v>72.967032967032964</v>
      </c>
      <c r="BW77" s="451">
        <v>75.384615384615387</v>
      </c>
      <c r="BX77" s="451">
        <v>60.879120879120883</v>
      </c>
    </row>
    <row r="78" spans="1:76" x14ac:dyDescent="0.25">
      <c r="A78">
        <v>2</v>
      </c>
      <c r="B78" s="138" t="s">
        <v>2473</v>
      </c>
      <c r="C78" t="s">
        <v>2472</v>
      </c>
      <c r="D78" t="s">
        <v>2461</v>
      </c>
      <c r="E78" t="s">
        <v>2460</v>
      </c>
      <c r="F78" t="s">
        <v>27</v>
      </c>
      <c r="G78" t="s">
        <v>28</v>
      </c>
      <c r="H78">
        <v>0.24299999999999999</v>
      </c>
      <c r="I78">
        <v>0.23699999999999999</v>
      </c>
      <c r="J78">
        <v>0.25900000000000001</v>
      </c>
      <c r="K78">
        <v>0.29299999999999998</v>
      </c>
      <c r="L78">
        <v>0.30499999999999999</v>
      </c>
      <c r="M78">
        <v>0.33900000000000002</v>
      </c>
      <c r="N78">
        <v>0.36299999999999999</v>
      </c>
      <c r="O78" s="13">
        <v>0.52</v>
      </c>
      <c r="P78">
        <v>0.57599999999999996</v>
      </c>
      <c r="Q78">
        <v>0.38900000000000001</v>
      </c>
      <c r="R78">
        <v>0.498</v>
      </c>
      <c r="S78">
        <v>0.80600000000000005</v>
      </c>
      <c r="T78">
        <v>0.89600000000000002</v>
      </c>
      <c r="U78">
        <v>1.0369999999999999</v>
      </c>
      <c r="V78">
        <v>0.59</v>
      </c>
      <c r="W78">
        <v>0.61199999999999999</v>
      </c>
      <c r="X78">
        <v>0.59399999999999997</v>
      </c>
      <c r="Y78">
        <v>0.61799999999999999</v>
      </c>
      <c r="Z78" s="13">
        <v>0.66400000000000003</v>
      </c>
      <c r="AA78">
        <v>0.70499999999999996</v>
      </c>
      <c r="AB78">
        <v>0.76800000000000002</v>
      </c>
      <c r="AC78">
        <v>0.77300000000000002</v>
      </c>
      <c r="AD78">
        <v>0.69299999999999995</v>
      </c>
      <c r="AE78">
        <v>0.77600000000000002</v>
      </c>
      <c r="AF78">
        <v>0.82299999999999995</v>
      </c>
      <c r="AG78">
        <v>0.77</v>
      </c>
      <c r="AH78">
        <v>0.83699999999999997</v>
      </c>
      <c r="AI78">
        <v>0.66700000000000004</v>
      </c>
      <c r="AJ78" s="13">
        <v>0.89100000000000001</v>
      </c>
      <c r="AK78" s="192">
        <v>0.90500000000000003</v>
      </c>
      <c r="AN78">
        <v>2</v>
      </c>
      <c r="AO78" s="138" t="s">
        <v>2473</v>
      </c>
      <c r="AP78" t="s">
        <v>2472</v>
      </c>
      <c r="AQ78" t="s">
        <v>2461</v>
      </c>
      <c r="AR78" t="s">
        <v>2460</v>
      </c>
      <c r="AS78" t="s">
        <v>27</v>
      </c>
      <c r="AT78" t="s">
        <v>28</v>
      </c>
      <c r="AU78" s="451">
        <f t="array" ref="AU78:BX78">H78:AK78/$H78*100</f>
        <v>100</v>
      </c>
      <c r="AV78" s="451">
        <v>97.53086419753086</v>
      </c>
      <c r="AW78" s="451">
        <v>106.58436213991772</v>
      </c>
      <c r="AX78" s="451">
        <v>120.57613168724279</v>
      </c>
      <c r="AY78" s="451">
        <v>125.51440329218107</v>
      </c>
      <c r="AZ78" s="451">
        <v>139.50617283950621</v>
      </c>
      <c r="BA78" s="451">
        <v>149.38271604938271</v>
      </c>
      <c r="BB78" s="451">
        <v>213.99176954732511</v>
      </c>
      <c r="BC78" s="451">
        <v>237.03703703703701</v>
      </c>
      <c r="BD78" s="451">
        <v>160.082304526749</v>
      </c>
      <c r="BE78" s="451">
        <v>204.93827160493828</v>
      </c>
      <c r="BF78" s="451">
        <v>331.68724279835391</v>
      </c>
      <c r="BG78" s="451">
        <v>368.72427983539097</v>
      </c>
      <c r="BH78" s="451">
        <v>426.74897119341563</v>
      </c>
      <c r="BI78" s="451">
        <v>242.79835390946499</v>
      </c>
      <c r="BJ78" s="451">
        <v>251.85185185185185</v>
      </c>
      <c r="BK78" s="451">
        <v>244.44444444444443</v>
      </c>
      <c r="BL78" s="451">
        <v>254.32098765432102</v>
      </c>
      <c r="BM78" s="451">
        <v>273.25102880658437</v>
      </c>
      <c r="BN78" s="451">
        <v>290.12345679012344</v>
      </c>
      <c r="BO78" s="451">
        <v>316.04938271604942</v>
      </c>
      <c r="BP78" s="451">
        <v>318.10699588477365</v>
      </c>
      <c r="BQ78" s="451">
        <v>285.18518518518516</v>
      </c>
      <c r="BR78" s="451">
        <v>319.34156378600824</v>
      </c>
      <c r="BS78" s="451">
        <v>338.68312757201642</v>
      </c>
      <c r="BT78" s="451">
        <v>316.87242798353907</v>
      </c>
      <c r="BU78" s="451">
        <v>344.4444444444444</v>
      </c>
      <c r="BV78" s="451">
        <v>274.48559670781896</v>
      </c>
      <c r="BW78" s="451">
        <v>366.66666666666669</v>
      </c>
      <c r="BX78" s="451">
        <v>372.42798353909467</v>
      </c>
    </row>
    <row r="79" spans="1:76" x14ac:dyDescent="0.25">
      <c r="A79">
        <v>2</v>
      </c>
      <c r="B79" s="138" t="s">
        <v>2473</v>
      </c>
      <c r="C79" t="s">
        <v>2472</v>
      </c>
      <c r="D79" t="s">
        <v>2459</v>
      </c>
      <c r="E79" t="s">
        <v>2458</v>
      </c>
      <c r="F79" t="s">
        <v>27</v>
      </c>
      <c r="G79" t="s">
        <v>28</v>
      </c>
      <c r="H79">
        <v>0.53200000000000003</v>
      </c>
      <c r="I79">
        <v>0.54200000000000004</v>
      </c>
      <c r="J79">
        <v>0.57899999999999996</v>
      </c>
      <c r="K79">
        <v>0.66</v>
      </c>
      <c r="L79">
        <v>0.68400000000000005</v>
      </c>
      <c r="M79">
        <v>0.63300000000000001</v>
      </c>
      <c r="N79">
        <v>0.66400000000000003</v>
      </c>
      <c r="O79" s="13">
        <v>0.96299999999999997</v>
      </c>
      <c r="P79">
        <v>1.0469999999999999</v>
      </c>
      <c r="Q79">
        <v>0.79900000000000004</v>
      </c>
      <c r="R79">
        <v>0.84399999999999997</v>
      </c>
      <c r="S79">
        <v>1.077</v>
      </c>
      <c r="T79">
        <v>1.0660000000000001</v>
      </c>
      <c r="U79">
        <v>1.1779999999999999</v>
      </c>
      <c r="V79">
        <v>1.355</v>
      </c>
      <c r="W79">
        <v>1.4219999999999999</v>
      </c>
      <c r="X79">
        <v>1.4319999999999999</v>
      </c>
      <c r="Y79">
        <v>1.5640000000000001</v>
      </c>
      <c r="Z79" s="13">
        <v>1.419</v>
      </c>
      <c r="AA79">
        <v>1.4419999999999999</v>
      </c>
      <c r="AB79">
        <v>1.45</v>
      </c>
      <c r="AC79">
        <v>1.484</v>
      </c>
      <c r="AD79">
        <v>1.5149999999999999</v>
      </c>
      <c r="AE79">
        <v>1.464</v>
      </c>
      <c r="AF79">
        <v>1.46</v>
      </c>
      <c r="AG79">
        <v>1.4039999999999999</v>
      </c>
      <c r="AH79">
        <v>1.2689999999999999</v>
      </c>
      <c r="AI79">
        <v>1.3160000000000001</v>
      </c>
      <c r="AJ79" s="13">
        <v>1.337</v>
      </c>
      <c r="AK79" s="192">
        <v>1.2929999999999999</v>
      </c>
      <c r="AN79">
        <v>2</v>
      </c>
      <c r="AO79" s="138" t="s">
        <v>2473</v>
      </c>
      <c r="AP79" t="s">
        <v>2472</v>
      </c>
      <c r="AQ79" t="s">
        <v>2459</v>
      </c>
      <c r="AR79" t="s">
        <v>2458</v>
      </c>
      <c r="AS79" t="s">
        <v>27</v>
      </c>
      <c r="AT79" t="s">
        <v>28</v>
      </c>
      <c r="AU79" s="451">
        <f t="array" ref="AU79:BX79">H79:AK79/$H79*100</f>
        <v>100</v>
      </c>
      <c r="AV79" s="451">
        <v>101.8796992481203</v>
      </c>
      <c r="AW79" s="451">
        <v>108.83458646616539</v>
      </c>
      <c r="AX79" s="451">
        <v>124.06015037593986</v>
      </c>
      <c r="AY79" s="451">
        <v>128.57142857142858</v>
      </c>
      <c r="AZ79" s="451">
        <v>118.98496240601504</v>
      </c>
      <c r="BA79" s="451">
        <v>124.81203007518798</v>
      </c>
      <c r="BB79" s="451">
        <v>181.01503759398494</v>
      </c>
      <c r="BC79" s="451">
        <v>196.80451127819546</v>
      </c>
      <c r="BD79" s="451">
        <v>150.18796992481202</v>
      </c>
      <c r="BE79" s="451">
        <v>158.64661654135338</v>
      </c>
      <c r="BF79" s="451">
        <v>202.44360902255636</v>
      </c>
      <c r="BG79" s="451">
        <v>200.37593984962405</v>
      </c>
      <c r="BH79" s="451">
        <v>221.42857142857139</v>
      </c>
      <c r="BI79" s="451">
        <v>254.69924812030072</v>
      </c>
      <c r="BJ79" s="451">
        <v>267.29323308270676</v>
      </c>
      <c r="BK79" s="451">
        <v>269.17293233082705</v>
      </c>
      <c r="BL79" s="451">
        <v>293.98496240601503</v>
      </c>
      <c r="BM79" s="451">
        <v>266.72932330827069</v>
      </c>
      <c r="BN79" s="451">
        <v>271.05263157894734</v>
      </c>
      <c r="BO79" s="451">
        <v>272.55639097744358</v>
      </c>
      <c r="BP79" s="451">
        <v>278.9473684210526</v>
      </c>
      <c r="BQ79" s="451">
        <v>284.77443609022555</v>
      </c>
      <c r="BR79" s="451">
        <v>275.18796992481202</v>
      </c>
      <c r="BS79" s="451">
        <v>274.43609022556387</v>
      </c>
      <c r="BT79" s="451">
        <v>263.90977443609017</v>
      </c>
      <c r="BU79" s="451">
        <v>238.53383458646613</v>
      </c>
      <c r="BV79" s="451">
        <v>247.36842105263159</v>
      </c>
      <c r="BW79" s="451">
        <v>251.31578947368419</v>
      </c>
      <c r="BX79" s="451">
        <v>243.04511278195486</v>
      </c>
    </row>
    <row r="80" spans="1:76" x14ac:dyDescent="0.25">
      <c r="A80">
        <v>2</v>
      </c>
      <c r="B80" s="138" t="s">
        <v>2473</v>
      </c>
      <c r="C80" t="s">
        <v>2472</v>
      </c>
      <c r="D80" t="s">
        <v>2457</v>
      </c>
      <c r="E80" t="s">
        <v>2456</v>
      </c>
      <c r="F80" t="s">
        <v>27</v>
      </c>
      <c r="G80" t="s">
        <v>28</v>
      </c>
      <c r="H80">
        <v>1E-3</v>
      </c>
      <c r="I80">
        <v>0</v>
      </c>
      <c r="J80">
        <v>0</v>
      </c>
      <c r="K80">
        <v>1E-3</v>
      </c>
      <c r="L80">
        <v>0</v>
      </c>
      <c r="M80">
        <v>0</v>
      </c>
      <c r="N80">
        <v>0</v>
      </c>
      <c r="O80" s="13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1.4999999999999999E-2</v>
      </c>
      <c r="X80">
        <v>1.0999999999999999E-2</v>
      </c>
      <c r="Y80">
        <v>8.9999999999999993E-3</v>
      </c>
      <c r="Z80" s="13">
        <v>7.0000000000000001E-3</v>
      </c>
      <c r="AA80">
        <v>7.0000000000000001E-3</v>
      </c>
      <c r="AB80">
        <v>8.0000000000000002E-3</v>
      </c>
      <c r="AC80">
        <v>4.0000000000000001E-3</v>
      </c>
      <c r="AD80">
        <v>2E-3</v>
      </c>
      <c r="AE80">
        <v>1E-3</v>
      </c>
      <c r="AF80">
        <v>0</v>
      </c>
      <c r="AG80">
        <v>0</v>
      </c>
      <c r="AH80">
        <v>0</v>
      </c>
      <c r="AI80">
        <v>0</v>
      </c>
      <c r="AJ80" s="13">
        <v>2E-3</v>
      </c>
      <c r="AK80" s="192">
        <v>0</v>
      </c>
      <c r="AN80">
        <v>2</v>
      </c>
      <c r="AO80" s="138" t="s">
        <v>2473</v>
      </c>
      <c r="AP80" t="s">
        <v>2472</v>
      </c>
      <c r="AQ80" t="s">
        <v>2457</v>
      </c>
      <c r="AR80" t="s">
        <v>2456</v>
      </c>
      <c r="AS80" t="s">
        <v>27</v>
      </c>
      <c r="AT80" t="s">
        <v>28</v>
      </c>
      <c r="AU80" s="451">
        <f t="array" ref="AU80:BX80">H80:AK80/$H80*100</f>
        <v>100</v>
      </c>
      <c r="AV80" s="451">
        <v>0</v>
      </c>
      <c r="AW80" s="451">
        <v>0</v>
      </c>
      <c r="AX80" s="451">
        <v>100</v>
      </c>
      <c r="AY80" s="451">
        <v>0</v>
      </c>
      <c r="AZ80" s="451">
        <v>0</v>
      </c>
      <c r="BA80" s="451">
        <v>0</v>
      </c>
      <c r="BB80" s="451">
        <v>0</v>
      </c>
      <c r="BC80" s="451">
        <v>0</v>
      </c>
      <c r="BD80" s="451">
        <v>0</v>
      </c>
      <c r="BE80" s="451">
        <v>0</v>
      </c>
      <c r="BF80" s="451">
        <v>0</v>
      </c>
      <c r="BG80" s="451">
        <v>0</v>
      </c>
      <c r="BH80" s="451">
        <v>0</v>
      </c>
      <c r="BI80" s="451">
        <v>0</v>
      </c>
      <c r="BJ80" s="451">
        <v>1500</v>
      </c>
      <c r="BK80" s="451">
        <v>1100</v>
      </c>
      <c r="BL80" s="451">
        <v>900</v>
      </c>
      <c r="BM80" s="451">
        <v>700</v>
      </c>
      <c r="BN80" s="451">
        <v>700</v>
      </c>
      <c r="BO80" s="451">
        <v>800</v>
      </c>
      <c r="BP80" s="451">
        <v>400</v>
      </c>
      <c r="BQ80" s="451">
        <v>200</v>
      </c>
      <c r="BR80" s="451">
        <v>100</v>
      </c>
      <c r="BS80" s="451">
        <v>0</v>
      </c>
      <c r="BT80" s="451">
        <v>0</v>
      </c>
      <c r="BU80" s="451">
        <v>0</v>
      </c>
      <c r="BV80" s="451">
        <v>0</v>
      </c>
      <c r="BW80" s="451">
        <v>200</v>
      </c>
      <c r="BX80" s="451">
        <v>0</v>
      </c>
    </row>
    <row r="81" spans="1:76" x14ac:dyDescent="0.25">
      <c r="A81">
        <v>2</v>
      </c>
      <c r="B81" s="138" t="s">
        <v>2473</v>
      </c>
      <c r="C81" t="s">
        <v>2472</v>
      </c>
      <c r="D81" t="s">
        <v>2453</v>
      </c>
      <c r="E81" t="s">
        <v>2452</v>
      </c>
      <c r="F81" t="s">
        <v>27</v>
      </c>
      <c r="G81" t="s">
        <v>28</v>
      </c>
      <c r="H81">
        <v>0.13700000000000001</v>
      </c>
      <c r="I81">
        <v>0.14199999999999999</v>
      </c>
      <c r="J81">
        <v>0.158</v>
      </c>
      <c r="K81">
        <v>0.17699999999999999</v>
      </c>
      <c r="L81">
        <v>0.19400000000000001</v>
      </c>
      <c r="M81">
        <v>0.13400000000000001</v>
      </c>
      <c r="N81">
        <v>0.13400000000000001</v>
      </c>
      <c r="O81" s="13">
        <v>0.224</v>
      </c>
      <c r="P81">
        <v>0.24</v>
      </c>
      <c r="Q81">
        <v>0.186</v>
      </c>
      <c r="R81">
        <v>0.193</v>
      </c>
      <c r="S81">
        <v>0.19800000000000001</v>
      </c>
      <c r="T81">
        <v>0.14899999999999999</v>
      </c>
      <c r="U81">
        <v>0.14499999999999999</v>
      </c>
      <c r="V81">
        <v>0.126</v>
      </c>
      <c r="W81">
        <v>0.13500000000000001</v>
      </c>
      <c r="X81">
        <v>0.14499999999999999</v>
      </c>
      <c r="Y81">
        <v>0.14399999999999999</v>
      </c>
      <c r="Z81" s="13">
        <v>0.13700000000000001</v>
      </c>
      <c r="AA81">
        <v>0.129</v>
      </c>
      <c r="AB81">
        <v>0.125</v>
      </c>
      <c r="AC81">
        <v>0.123</v>
      </c>
      <c r="AD81">
        <v>0.122</v>
      </c>
      <c r="AE81">
        <v>0.129</v>
      </c>
      <c r="AF81">
        <v>0.128</v>
      </c>
      <c r="AG81">
        <v>0.128</v>
      </c>
      <c r="AH81">
        <v>0.14000000000000001</v>
      </c>
      <c r="AI81">
        <v>0.14399999999999999</v>
      </c>
      <c r="AJ81" s="13">
        <v>0.15</v>
      </c>
      <c r="AK81" s="192">
        <v>0.14199999999999999</v>
      </c>
      <c r="AN81">
        <v>2</v>
      </c>
      <c r="AO81" s="138" t="s">
        <v>2473</v>
      </c>
      <c r="AP81" t="s">
        <v>2472</v>
      </c>
      <c r="AQ81" t="s">
        <v>2453</v>
      </c>
      <c r="AR81" t="s">
        <v>2452</v>
      </c>
      <c r="AS81" t="s">
        <v>27</v>
      </c>
      <c r="AT81" t="s">
        <v>28</v>
      </c>
      <c r="AU81" s="451">
        <f t="array" ref="AU81:BX81">H81:AK81/$H81*100</f>
        <v>100</v>
      </c>
      <c r="AV81" s="451">
        <v>103.64963503649633</v>
      </c>
      <c r="AW81" s="451">
        <v>115.32846715328466</v>
      </c>
      <c r="AX81" s="451">
        <v>129.19708029197079</v>
      </c>
      <c r="AY81" s="451">
        <v>141.60583941605839</v>
      </c>
      <c r="AZ81" s="451">
        <v>97.810218978102199</v>
      </c>
      <c r="BA81" s="451">
        <v>97.810218978102199</v>
      </c>
      <c r="BB81" s="451">
        <v>163.50364963503651</v>
      </c>
      <c r="BC81" s="451">
        <v>175.18248175182481</v>
      </c>
      <c r="BD81" s="451">
        <v>135.76642335766422</v>
      </c>
      <c r="BE81" s="451">
        <v>140.87591240875912</v>
      </c>
      <c r="BF81" s="451">
        <v>144.52554744525548</v>
      </c>
      <c r="BG81" s="451">
        <v>108.75912408759123</v>
      </c>
      <c r="BH81" s="451">
        <v>105.83941605839415</v>
      </c>
      <c r="BI81" s="451">
        <v>91.970802919708035</v>
      </c>
      <c r="BJ81" s="451">
        <v>98.540145985401466</v>
      </c>
      <c r="BK81" s="451">
        <v>105.83941605839415</v>
      </c>
      <c r="BL81" s="451">
        <v>105.10948905109487</v>
      </c>
      <c r="BM81" s="451">
        <v>100</v>
      </c>
      <c r="BN81" s="451">
        <v>94.160583941605836</v>
      </c>
      <c r="BO81" s="451">
        <v>91.240875912408754</v>
      </c>
      <c r="BP81" s="451">
        <v>89.781021897810206</v>
      </c>
      <c r="BQ81" s="451">
        <v>89.051094890510939</v>
      </c>
      <c r="BR81" s="451">
        <v>94.160583941605836</v>
      </c>
      <c r="BS81" s="451">
        <v>93.430656934306569</v>
      </c>
      <c r="BT81" s="451">
        <v>93.430656934306569</v>
      </c>
      <c r="BU81" s="451">
        <v>102.18978102189782</v>
      </c>
      <c r="BV81" s="451">
        <v>105.10948905109487</v>
      </c>
      <c r="BW81" s="451">
        <v>109.48905109489048</v>
      </c>
      <c r="BX81" s="451">
        <v>103.64963503649633</v>
      </c>
    </row>
    <row r="82" spans="1:76" x14ac:dyDescent="0.25">
      <c r="A82">
        <v>2</v>
      </c>
      <c r="B82" s="138" t="s">
        <v>2471</v>
      </c>
      <c r="C82" t="s">
        <v>2470</v>
      </c>
      <c r="D82" t="s">
        <v>2469</v>
      </c>
      <c r="E82" t="s">
        <v>2468</v>
      </c>
      <c r="F82" t="s">
        <v>27</v>
      </c>
      <c r="G82" t="s">
        <v>28</v>
      </c>
      <c r="H82">
        <v>8.0000000000000002E-3</v>
      </c>
      <c r="I82">
        <v>8.9999999999999993E-3</v>
      </c>
      <c r="J82">
        <v>4.0000000000000001E-3</v>
      </c>
      <c r="K82">
        <v>5.0000000000000001E-3</v>
      </c>
      <c r="L82">
        <v>4.0000000000000001E-3</v>
      </c>
      <c r="M82">
        <v>3.0000000000000001E-3</v>
      </c>
      <c r="N82">
        <v>4.0000000000000001E-3</v>
      </c>
      <c r="O82" s="13">
        <v>8.0000000000000002E-3</v>
      </c>
      <c r="P82">
        <v>8.0000000000000002E-3</v>
      </c>
      <c r="Q82">
        <v>0.01</v>
      </c>
      <c r="R82">
        <v>8.9999999999999993E-3</v>
      </c>
      <c r="S82">
        <v>1.4E-2</v>
      </c>
      <c r="T82">
        <v>1.2E-2</v>
      </c>
      <c r="U82">
        <v>1.6E-2</v>
      </c>
      <c r="V82">
        <v>1.7000000000000001E-2</v>
      </c>
      <c r="W82">
        <v>1.7000000000000001E-2</v>
      </c>
      <c r="X82">
        <v>1.7999999999999999E-2</v>
      </c>
      <c r="Y82">
        <v>0</v>
      </c>
      <c r="Z82" s="13">
        <v>5.0000000000000001E-3</v>
      </c>
      <c r="AA82">
        <v>0</v>
      </c>
      <c r="AB82">
        <v>1E-3</v>
      </c>
      <c r="AC82">
        <v>1E-3</v>
      </c>
      <c r="AD82">
        <v>1E-3</v>
      </c>
      <c r="AE82">
        <v>4.0000000000000001E-3</v>
      </c>
      <c r="AF82">
        <v>1.0999999999999999E-2</v>
      </c>
      <c r="AG82">
        <v>1.2E-2</v>
      </c>
      <c r="AH82">
        <v>1.9E-2</v>
      </c>
      <c r="AI82">
        <v>2.5999999999999999E-2</v>
      </c>
      <c r="AJ82" s="13">
        <v>3.9E-2</v>
      </c>
      <c r="AK82" s="192">
        <v>6.9000000000000006E-2</v>
      </c>
      <c r="AN82">
        <v>2</v>
      </c>
      <c r="AO82" s="138" t="s">
        <v>2471</v>
      </c>
      <c r="AP82" t="s">
        <v>2470</v>
      </c>
      <c r="AQ82" t="s">
        <v>2469</v>
      </c>
      <c r="AR82" t="s">
        <v>2468</v>
      </c>
      <c r="AS82" t="s">
        <v>27</v>
      </c>
      <c r="AT82" t="s">
        <v>28</v>
      </c>
      <c r="AU82" s="451">
        <f t="array" ref="AU82:BX82">H82:AK82/$H82*100</f>
        <v>100</v>
      </c>
      <c r="AV82" s="451">
        <v>112.5</v>
      </c>
      <c r="AW82" s="451">
        <v>50</v>
      </c>
      <c r="AX82" s="451">
        <v>62.5</v>
      </c>
      <c r="AY82" s="451">
        <v>50</v>
      </c>
      <c r="AZ82" s="451">
        <v>37.5</v>
      </c>
      <c r="BA82" s="451">
        <v>50</v>
      </c>
      <c r="BB82" s="451">
        <v>100</v>
      </c>
      <c r="BC82" s="451">
        <v>100</v>
      </c>
      <c r="BD82" s="451">
        <v>125</v>
      </c>
      <c r="BE82" s="451">
        <v>112.5</v>
      </c>
      <c r="BF82" s="451">
        <v>175</v>
      </c>
      <c r="BG82" s="451">
        <v>150</v>
      </c>
      <c r="BH82" s="451">
        <v>200</v>
      </c>
      <c r="BI82" s="451">
        <v>212.5</v>
      </c>
      <c r="BJ82" s="451">
        <v>212.5</v>
      </c>
      <c r="BK82" s="451">
        <v>225</v>
      </c>
      <c r="BL82" s="451">
        <v>0</v>
      </c>
      <c r="BM82" s="451">
        <v>62.5</v>
      </c>
      <c r="BN82" s="451">
        <v>0</v>
      </c>
      <c r="BO82" s="451">
        <v>12.5</v>
      </c>
      <c r="BP82" s="451">
        <v>12.5</v>
      </c>
      <c r="BQ82" s="451">
        <v>12.5</v>
      </c>
      <c r="BR82" s="451">
        <v>50</v>
      </c>
      <c r="BS82" s="451">
        <v>137.5</v>
      </c>
      <c r="BT82" s="451">
        <v>150</v>
      </c>
      <c r="BU82" s="451">
        <v>237.5</v>
      </c>
      <c r="BV82" s="451">
        <v>325</v>
      </c>
      <c r="BW82" s="451">
        <v>487.5</v>
      </c>
      <c r="BX82" s="451">
        <v>862.5</v>
      </c>
    </row>
    <row r="83" spans="1:76" x14ac:dyDescent="0.25">
      <c r="A83">
        <v>2</v>
      </c>
      <c r="B83" s="138" t="s">
        <v>2471</v>
      </c>
      <c r="C83" t="s">
        <v>2470</v>
      </c>
      <c r="D83" t="s">
        <v>2467</v>
      </c>
      <c r="E83" t="s">
        <v>2466</v>
      </c>
      <c r="F83" t="s">
        <v>27</v>
      </c>
      <c r="G83" t="s">
        <v>28</v>
      </c>
      <c r="H83">
        <v>0.05</v>
      </c>
      <c r="I83">
        <v>5.6000000000000001E-2</v>
      </c>
      <c r="J83">
        <v>3.3000000000000002E-2</v>
      </c>
      <c r="K83">
        <v>3.1E-2</v>
      </c>
      <c r="L83">
        <v>2.5999999999999999E-2</v>
      </c>
      <c r="M83">
        <v>2.5000000000000001E-2</v>
      </c>
      <c r="N83">
        <v>0.02</v>
      </c>
      <c r="O83" s="13">
        <v>5.1999999999999998E-2</v>
      </c>
      <c r="P83">
        <v>5.3999999999999999E-2</v>
      </c>
      <c r="Q83">
        <v>6.2E-2</v>
      </c>
      <c r="R83">
        <v>5.8000000000000003E-2</v>
      </c>
      <c r="S83">
        <v>0.09</v>
      </c>
      <c r="T83">
        <v>7.9000000000000001E-2</v>
      </c>
      <c r="U83">
        <v>0.112</v>
      </c>
      <c r="V83">
        <v>0.13700000000000001</v>
      </c>
      <c r="W83">
        <v>0.13100000000000001</v>
      </c>
      <c r="X83">
        <v>0.13400000000000001</v>
      </c>
      <c r="Y83">
        <v>0.19800000000000001</v>
      </c>
      <c r="Z83" s="13">
        <v>0.17</v>
      </c>
      <c r="AA83">
        <v>0.19400000000000001</v>
      </c>
      <c r="AB83">
        <v>0.2</v>
      </c>
      <c r="AC83">
        <v>0.20699999999999999</v>
      </c>
      <c r="AD83">
        <v>0.222</v>
      </c>
      <c r="AE83">
        <v>0.20499999999999999</v>
      </c>
      <c r="AF83">
        <v>0.248</v>
      </c>
      <c r="AG83">
        <v>0.22600000000000001</v>
      </c>
      <c r="AH83">
        <v>0.23100000000000001</v>
      </c>
      <c r="AI83">
        <v>0.23</v>
      </c>
      <c r="AJ83" s="13">
        <v>0.22600000000000001</v>
      </c>
      <c r="AK83" s="192">
        <v>0.214</v>
      </c>
      <c r="AN83">
        <v>2</v>
      </c>
      <c r="AO83" s="138" t="s">
        <v>2471</v>
      </c>
      <c r="AP83" t="s">
        <v>2470</v>
      </c>
      <c r="AQ83" t="s">
        <v>2467</v>
      </c>
      <c r="AR83" t="s">
        <v>2466</v>
      </c>
      <c r="AS83" t="s">
        <v>27</v>
      </c>
      <c r="AT83" t="s">
        <v>28</v>
      </c>
      <c r="AU83" s="451">
        <f t="array" ref="AU83:BX83">H83:AK83/$H83*100</f>
        <v>100</v>
      </c>
      <c r="AV83" s="451">
        <v>111.99999999999999</v>
      </c>
      <c r="AW83" s="451">
        <v>66</v>
      </c>
      <c r="AX83" s="451">
        <v>62</v>
      </c>
      <c r="AY83" s="451">
        <v>51.999999999999993</v>
      </c>
      <c r="AZ83" s="451">
        <v>50</v>
      </c>
      <c r="BA83" s="451">
        <v>40</v>
      </c>
      <c r="BB83" s="451">
        <v>103.99999999999999</v>
      </c>
      <c r="BC83" s="451">
        <v>107.99999999999999</v>
      </c>
      <c r="BD83" s="451">
        <v>124</v>
      </c>
      <c r="BE83" s="451">
        <v>115.99999999999999</v>
      </c>
      <c r="BF83" s="451">
        <v>179.99999999999997</v>
      </c>
      <c r="BG83" s="451">
        <v>157.99999999999997</v>
      </c>
      <c r="BH83" s="451">
        <v>223.99999999999997</v>
      </c>
      <c r="BI83" s="451">
        <v>274</v>
      </c>
      <c r="BJ83" s="451">
        <v>262</v>
      </c>
      <c r="BK83" s="451">
        <v>268</v>
      </c>
      <c r="BL83" s="451">
        <v>396</v>
      </c>
      <c r="BM83" s="451">
        <v>340</v>
      </c>
      <c r="BN83" s="451">
        <v>388</v>
      </c>
      <c r="BO83" s="451">
        <v>400</v>
      </c>
      <c r="BP83" s="451">
        <v>413.99999999999994</v>
      </c>
      <c r="BQ83" s="451">
        <v>443.99999999999994</v>
      </c>
      <c r="BR83" s="451">
        <v>409.99999999999994</v>
      </c>
      <c r="BS83" s="451">
        <v>496</v>
      </c>
      <c r="BT83" s="451">
        <v>451.99999999999994</v>
      </c>
      <c r="BU83" s="451">
        <v>462</v>
      </c>
      <c r="BV83" s="451">
        <v>459.99999999999994</v>
      </c>
      <c r="BW83" s="451">
        <v>451.99999999999994</v>
      </c>
      <c r="BX83" s="451">
        <v>427.99999999999994</v>
      </c>
    </row>
    <row r="84" spans="1:76" x14ac:dyDescent="0.25">
      <c r="A84">
        <v>2</v>
      </c>
      <c r="B84" s="138" t="s">
        <v>2471</v>
      </c>
      <c r="C84" t="s">
        <v>2470</v>
      </c>
      <c r="D84" t="s">
        <v>2465</v>
      </c>
      <c r="E84" t="s">
        <v>2464</v>
      </c>
      <c r="F84" t="s">
        <v>27</v>
      </c>
      <c r="G84" t="s">
        <v>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13">
        <v>0</v>
      </c>
      <c r="P84">
        <v>0</v>
      </c>
      <c r="Q84">
        <v>0</v>
      </c>
      <c r="R84">
        <v>0</v>
      </c>
      <c r="S84">
        <v>1E-3</v>
      </c>
      <c r="T84">
        <v>1E-3</v>
      </c>
      <c r="U84">
        <v>1E-3</v>
      </c>
      <c r="V84">
        <v>2E-3</v>
      </c>
      <c r="W84">
        <v>2E-3</v>
      </c>
      <c r="X84">
        <v>2E-3</v>
      </c>
      <c r="Y84">
        <v>0</v>
      </c>
      <c r="Z84" s="13">
        <v>0</v>
      </c>
      <c r="AA84">
        <v>0</v>
      </c>
      <c r="AB84">
        <v>0</v>
      </c>
      <c r="AC84">
        <v>0</v>
      </c>
      <c r="AD84">
        <v>0</v>
      </c>
      <c r="AE84">
        <v>3.0000000000000001E-3</v>
      </c>
      <c r="AF84">
        <v>4.0000000000000001E-3</v>
      </c>
      <c r="AG84">
        <v>1E-3</v>
      </c>
      <c r="AH84">
        <v>3.0000000000000001E-3</v>
      </c>
      <c r="AI84">
        <v>3.0000000000000001E-3</v>
      </c>
      <c r="AJ84" s="13">
        <v>2E-3</v>
      </c>
      <c r="AK84" s="192">
        <v>1E-3</v>
      </c>
      <c r="AN84">
        <v>2</v>
      </c>
      <c r="AO84" s="138" t="s">
        <v>2471</v>
      </c>
      <c r="AP84" t="s">
        <v>2470</v>
      </c>
      <c r="AQ84" t="s">
        <v>2465</v>
      </c>
      <c r="AR84" t="s">
        <v>2464</v>
      </c>
      <c r="AS84" t="s">
        <v>27</v>
      </c>
      <c r="AT84" t="s">
        <v>28</v>
      </c>
      <c r="AU84" s="451" t="e">
        <f t="array" ref="AU84:BX84">H84:AK84/$H84*100</f>
        <v>#DIV/0!</v>
      </c>
      <c r="AV84" s="451" t="e">
        <v>#DIV/0!</v>
      </c>
      <c r="AW84" s="451" t="e">
        <v>#DIV/0!</v>
      </c>
      <c r="AX84" s="451" t="e">
        <v>#DIV/0!</v>
      </c>
      <c r="AY84" s="451" t="e">
        <v>#DIV/0!</v>
      </c>
      <c r="AZ84" s="451" t="e">
        <v>#DIV/0!</v>
      </c>
      <c r="BA84" s="451" t="e">
        <v>#DIV/0!</v>
      </c>
      <c r="BB84" s="451" t="e">
        <v>#DIV/0!</v>
      </c>
      <c r="BC84" s="451" t="e">
        <v>#DIV/0!</v>
      </c>
      <c r="BD84" s="451" t="e">
        <v>#DIV/0!</v>
      </c>
      <c r="BE84" s="451" t="e">
        <v>#DIV/0!</v>
      </c>
      <c r="BF84" s="451" t="e">
        <v>#DIV/0!</v>
      </c>
      <c r="BG84" s="451" t="e">
        <v>#DIV/0!</v>
      </c>
      <c r="BH84" s="451" t="e">
        <v>#DIV/0!</v>
      </c>
      <c r="BI84" s="451" t="e">
        <v>#DIV/0!</v>
      </c>
      <c r="BJ84" s="451" t="e">
        <v>#DIV/0!</v>
      </c>
      <c r="BK84" s="451" t="e">
        <v>#DIV/0!</v>
      </c>
      <c r="BL84" s="451" t="e">
        <v>#DIV/0!</v>
      </c>
      <c r="BM84" s="451" t="e">
        <v>#DIV/0!</v>
      </c>
      <c r="BN84" s="451" t="e">
        <v>#DIV/0!</v>
      </c>
      <c r="BO84" s="451" t="e">
        <v>#DIV/0!</v>
      </c>
      <c r="BP84" s="451" t="e">
        <v>#DIV/0!</v>
      </c>
      <c r="BQ84" s="451" t="e">
        <v>#DIV/0!</v>
      </c>
      <c r="BR84" s="451" t="e">
        <v>#DIV/0!</v>
      </c>
      <c r="BS84" s="451" t="e">
        <v>#DIV/0!</v>
      </c>
      <c r="BT84" s="451" t="e">
        <v>#DIV/0!</v>
      </c>
      <c r="BU84" s="451" t="e">
        <v>#DIV/0!</v>
      </c>
      <c r="BV84" s="451" t="e">
        <v>#DIV/0!</v>
      </c>
      <c r="BW84" s="451" t="e">
        <v>#DIV/0!</v>
      </c>
      <c r="BX84" s="451" t="e">
        <v>#DIV/0!</v>
      </c>
    </row>
    <row r="85" spans="1:76" x14ac:dyDescent="0.25">
      <c r="A85">
        <v>2</v>
      </c>
      <c r="B85" s="138" t="s">
        <v>2471</v>
      </c>
      <c r="C85" t="s">
        <v>2470</v>
      </c>
      <c r="D85" t="s">
        <v>2463</v>
      </c>
      <c r="E85" t="s">
        <v>2462</v>
      </c>
      <c r="F85" t="s">
        <v>27</v>
      </c>
      <c r="G85" t="s">
        <v>28</v>
      </c>
      <c r="H85">
        <v>0.60699999999999998</v>
      </c>
      <c r="I85">
        <v>0.14000000000000001</v>
      </c>
      <c r="J85">
        <v>7.8E-2</v>
      </c>
      <c r="K85">
        <v>5.8999999999999997E-2</v>
      </c>
      <c r="L85">
        <v>3.7999999999999999E-2</v>
      </c>
      <c r="M85">
        <v>3.6999999999999998E-2</v>
      </c>
      <c r="N85">
        <v>2.5999999999999999E-2</v>
      </c>
      <c r="O85" s="13">
        <v>8.5999999999999993E-2</v>
      </c>
      <c r="P85">
        <v>9.2999999999999999E-2</v>
      </c>
      <c r="Q85">
        <v>0.122</v>
      </c>
      <c r="R85">
        <v>0.13700000000000001</v>
      </c>
      <c r="S85">
        <v>0.183</v>
      </c>
      <c r="T85">
        <v>0.08</v>
      </c>
      <c r="U85">
        <v>0.251</v>
      </c>
      <c r="V85">
        <v>3.2000000000000001E-2</v>
      </c>
      <c r="W85">
        <v>2.3E-2</v>
      </c>
      <c r="X85">
        <v>0.04</v>
      </c>
      <c r="Y85">
        <v>4.7E-2</v>
      </c>
      <c r="Z85" s="13">
        <v>4.2000000000000003E-2</v>
      </c>
      <c r="AA85">
        <v>4.1000000000000002E-2</v>
      </c>
      <c r="AB85">
        <v>4.5999999999999999E-2</v>
      </c>
      <c r="AC85">
        <v>4.9000000000000002E-2</v>
      </c>
      <c r="AD85">
        <v>0.06</v>
      </c>
      <c r="AE85">
        <v>0.128</v>
      </c>
      <c r="AF85">
        <v>0.126</v>
      </c>
      <c r="AG85">
        <v>0.114</v>
      </c>
      <c r="AH85">
        <v>0.13600000000000001</v>
      </c>
      <c r="AI85">
        <v>0.156</v>
      </c>
      <c r="AJ85" s="13">
        <v>0.17299999999999999</v>
      </c>
      <c r="AK85" s="192">
        <v>0.22900000000000001</v>
      </c>
      <c r="AN85">
        <v>2</v>
      </c>
      <c r="AO85" s="138" t="s">
        <v>2471</v>
      </c>
      <c r="AP85" t="s">
        <v>2470</v>
      </c>
      <c r="AQ85" t="s">
        <v>2463</v>
      </c>
      <c r="AR85" t="s">
        <v>2462</v>
      </c>
      <c r="AS85" t="s">
        <v>27</v>
      </c>
      <c r="AT85" t="s">
        <v>28</v>
      </c>
      <c r="AU85" s="451">
        <f t="array" ref="AU85:BX85">H85:AK85/$H85*100</f>
        <v>100</v>
      </c>
      <c r="AV85" s="451">
        <v>23.064250411861618</v>
      </c>
      <c r="AW85" s="451">
        <v>12.850082372322898</v>
      </c>
      <c r="AX85" s="451">
        <v>9.7199341021416803</v>
      </c>
      <c r="AY85" s="451">
        <v>6.2602965403624378</v>
      </c>
      <c r="AZ85" s="451">
        <v>6.0955518945634264</v>
      </c>
      <c r="BA85" s="451">
        <v>4.2833607907742994</v>
      </c>
      <c r="BB85" s="451">
        <v>14.168039538714991</v>
      </c>
      <c r="BC85" s="451">
        <v>15.321252059308071</v>
      </c>
      <c r="BD85" s="451">
        <v>20.098846787479406</v>
      </c>
      <c r="BE85" s="451">
        <v>22.570016474464584</v>
      </c>
      <c r="BF85" s="451">
        <v>30.148270181219111</v>
      </c>
      <c r="BG85" s="451">
        <v>13.179571663920923</v>
      </c>
      <c r="BH85" s="451">
        <v>41.350906095551899</v>
      </c>
      <c r="BI85" s="451">
        <v>5.2718286655683695</v>
      </c>
      <c r="BJ85" s="451">
        <v>3.7891268533772648</v>
      </c>
      <c r="BK85" s="451">
        <v>6.5897858319604614</v>
      </c>
      <c r="BL85" s="451">
        <v>7.7429983525535429</v>
      </c>
      <c r="BM85" s="451">
        <v>6.9192751235584851</v>
      </c>
      <c r="BN85" s="451">
        <v>6.7545304777594737</v>
      </c>
      <c r="BO85" s="451">
        <v>7.5782537067545297</v>
      </c>
      <c r="BP85" s="451">
        <v>8.0724876441515665</v>
      </c>
      <c r="BQ85" s="451">
        <v>9.8846787479406917</v>
      </c>
      <c r="BR85" s="451">
        <v>21.087314662273478</v>
      </c>
      <c r="BS85" s="451">
        <v>20.757825370675455</v>
      </c>
      <c r="BT85" s="451">
        <v>18.780889621087315</v>
      </c>
      <c r="BU85" s="451">
        <v>22.405271828665573</v>
      </c>
      <c r="BV85" s="451">
        <v>25.700164744645797</v>
      </c>
      <c r="BW85" s="451">
        <v>28.500823723228997</v>
      </c>
      <c r="BX85" s="451">
        <v>37.726523887973649</v>
      </c>
    </row>
    <row r="86" spans="1:76" x14ac:dyDescent="0.25">
      <c r="A86">
        <v>2</v>
      </c>
      <c r="B86" s="138" t="s">
        <v>2471</v>
      </c>
      <c r="C86" t="s">
        <v>2470</v>
      </c>
      <c r="D86" t="s">
        <v>2461</v>
      </c>
      <c r="E86" t="s">
        <v>2460</v>
      </c>
      <c r="F86" t="s">
        <v>27</v>
      </c>
      <c r="G86" t="s">
        <v>28</v>
      </c>
      <c r="H86">
        <v>2.7E-2</v>
      </c>
      <c r="I86">
        <v>2.7E-2</v>
      </c>
      <c r="J86">
        <v>1.4999999999999999E-2</v>
      </c>
      <c r="K86">
        <v>1.4E-2</v>
      </c>
      <c r="L86">
        <v>1.2999999999999999E-2</v>
      </c>
      <c r="M86">
        <v>1.2E-2</v>
      </c>
      <c r="N86">
        <v>1.2E-2</v>
      </c>
      <c r="O86" s="13">
        <v>2.5000000000000001E-2</v>
      </c>
      <c r="P86">
        <v>2.5999999999999999E-2</v>
      </c>
      <c r="Q86">
        <v>0.03</v>
      </c>
      <c r="R86">
        <v>0.03</v>
      </c>
      <c r="S86">
        <v>4.3999999999999997E-2</v>
      </c>
      <c r="T86">
        <v>9.1999999999999998E-2</v>
      </c>
      <c r="U86">
        <v>5.8000000000000003E-2</v>
      </c>
      <c r="V86">
        <v>6.7000000000000004E-2</v>
      </c>
      <c r="W86">
        <v>8.2000000000000003E-2</v>
      </c>
      <c r="X86">
        <v>6.9000000000000006E-2</v>
      </c>
      <c r="Y86">
        <v>7.8E-2</v>
      </c>
      <c r="Z86" s="13">
        <v>8.3000000000000004E-2</v>
      </c>
      <c r="AA86">
        <v>8.7999999999999995E-2</v>
      </c>
      <c r="AB86">
        <v>9.7000000000000003E-2</v>
      </c>
      <c r="AC86">
        <v>0.108</v>
      </c>
      <c r="AD86">
        <v>9.9000000000000005E-2</v>
      </c>
      <c r="AE86">
        <v>9.2999999999999999E-2</v>
      </c>
      <c r="AF86">
        <v>0.13</v>
      </c>
      <c r="AG86">
        <v>9.1999999999999998E-2</v>
      </c>
      <c r="AH86">
        <v>0.12</v>
      </c>
      <c r="AI86">
        <v>0.13900000000000001</v>
      </c>
      <c r="AJ86" s="13">
        <v>0.189</v>
      </c>
      <c r="AK86" s="192">
        <v>0.19700000000000001</v>
      </c>
      <c r="AN86">
        <v>2</v>
      </c>
      <c r="AO86" s="138" t="s">
        <v>2471</v>
      </c>
      <c r="AP86" t="s">
        <v>2470</v>
      </c>
      <c r="AQ86" t="s">
        <v>2461</v>
      </c>
      <c r="AR86" t="s">
        <v>2460</v>
      </c>
      <c r="AS86" t="s">
        <v>27</v>
      </c>
      <c r="AT86" t="s">
        <v>28</v>
      </c>
      <c r="AU86" s="451">
        <f t="array" ref="AU86:BX86">H86:AK86/$H86*100</f>
        <v>100</v>
      </c>
      <c r="AV86" s="451">
        <v>100</v>
      </c>
      <c r="AW86" s="451">
        <v>55.555555555555557</v>
      </c>
      <c r="AX86" s="451">
        <v>51.851851851851848</v>
      </c>
      <c r="AY86" s="451">
        <v>48.148148148148145</v>
      </c>
      <c r="AZ86" s="451">
        <v>44.44444444444445</v>
      </c>
      <c r="BA86" s="451">
        <v>44.44444444444445</v>
      </c>
      <c r="BB86" s="451">
        <v>92.592592592592609</v>
      </c>
      <c r="BC86" s="451">
        <v>96.296296296296291</v>
      </c>
      <c r="BD86" s="451">
        <v>111.11111111111111</v>
      </c>
      <c r="BE86" s="451">
        <v>111.11111111111111</v>
      </c>
      <c r="BF86" s="451">
        <v>162.96296296296296</v>
      </c>
      <c r="BG86" s="451">
        <v>340.74074074074076</v>
      </c>
      <c r="BH86" s="451">
        <v>214.81481481481484</v>
      </c>
      <c r="BI86" s="451">
        <v>248.14814814814818</v>
      </c>
      <c r="BJ86" s="451">
        <v>303.7037037037037</v>
      </c>
      <c r="BK86" s="451">
        <v>255.55555555555557</v>
      </c>
      <c r="BL86" s="451">
        <v>288.88888888888886</v>
      </c>
      <c r="BM86" s="451">
        <v>307.40740740740745</v>
      </c>
      <c r="BN86" s="451">
        <v>325.92592592592592</v>
      </c>
      <c r="BO86" s="451">
        <v>359.25925925925924</v>
      </c>
      <c r="BP86" s="451">
        <v>400</v>
      </c>
      <c r="BQ86" s="451">
        <v>366.66666666666669</v>
      </c>
      <c r="BR86" s="451">
        <v>344.44444444444446</v>
      </c>
      <c r="BS86" s="451">
        <v>481.48148148148147</v>
      </c>
      <c r="BT86" s="451">
        <v>340.74074074074076</v>
      </c>
      <c r="BU86" s="451">
        <v>444.44444444444446</v>
      </c>
      <c r="BV86" s="451">
        <v>514.81481481481489</v>
      </c>
      <c r="BW86" s="451">
        <v>700</v>
      </c>
      <c r="BX86" s="451">
        <v>729.62962962962968</v>
      </c>
    </row>
    <row r="87" spans="1:76" x14ac:dyDescent="0.25">
      <c r="A87">
        <v>2</v>
      </c>
      <c r="B87" s="138" t="s">
        <v>2471</v>
      </c>
      <c r="C87" t="s">
        <v>2470</v>
      </c>
      <c r="D87" t="s">
        <v>2459</v>
      </c>
      <c r="E87" t="s">
        <v>2458</v>
      </c>
      <c r="F87" t="s">
        <v>27</v>
      </c>
      <c r="G87" t="s">
        <v>28</v>
      </c>
      <c r="H87">
        <v>2.3E-2</v>
      </c>
      <c r="I87">
        <v>3.0000000000000001E-3</v>
      </c>
      <c r="J87">
        <v>4.0000000000000001E-3</v>
      </c>
      <c r="K87">
        <v>1E-3</v>
      </c>
      <c r="L87">
        <v>2E-3</v>
      </c>
      <c r="M87">
        <v>5.0000000000000001E-3</v>
      </c>
      <c r="N87">
        <v>7.0000000000000001E-3</v>
      </c>
      <c r="O87" s="13">
        <v>0.01</v>
      </c>
      <c r="P87">
        <v>8.0000000000000002E-3</v>
      </c>
      <c r="Q87">
        <v>7.0000000000000001E-3</v>
      </c>
      <c r="R87">
        <v>8.9999999999999993E-3</v>
      </c>
      <c r="S87">
        <v>1.2E-2</v>
      </c>
      <c r="T87">
        <v>1.7999999999999999E-2</v>
      </c>
      <c r="U87">
        <v>3.5999999999999997E-2</v>
      </c>
      <c r="V87">
        <v>4.4999999999999998E-2</v>
      </c>
      <c r="W87">
        <v>0.04</v>
      </c>
      <c r="X87">
        <v>5.0000000000000001E-3</v>
      </c>
      <c r="Y87">
        <v>8.4000000000000005E-2</v>
      </c>
      <c r="Z87" s="13">
        <v>0.08</v>
      </c>
      <c r="AA87">
        <v>7.6999999999999999E-2</v>
      </c>
      <c r="AB87">
        <v>9.2999999999999999E-2</v>
      </c>
      <c r="AC87">
        <v>7.1999999999999995E-2</v>
      </c>
      <c r="AD87">
        <v>9.5000000000000001E-2</v>
      </c>
      <c r="AE87">
        <v>0.11</v>
      </c>
      <c r="AF87">
        <v>0.115</v>
      </c>
      <c r="AG87">
        <v>0.126</v>
      </c>
      <c r="AH87">
        <v>0.129</v>
      </c>
      <c r="AI87">
        <v>0.159</v>
      </c>
      <c r="AJ87" s="13">
        <v>0.186</v>
      </c>
      <c r="AK87" s="192">
        <v>0.246</v>
      </c>
      <c r="AN87">
        <v>2</v>
      </c>
      <c r="AO87" s="138" t="s">
        <v>2471</v>
      </c>
      <c r="AP87" t="s">
        <v>2470</v>
      </c>
      <c r="AQ87" t="s">
        <v>2459</v>
      </c>
      <c r="AR87" t="s">
        <v>2458</v>
      </c>
      <c r="AS87" t="s">
        <v>27</v>
      </c>
      <c r="AT87" t="s">
        <v>28</v>
      </c>
      <c r="AU87" s="451">
        <f t="array" ref="AU87:BX87">H87:AK87/$H87*100</f>
        <v>100</v>
      </c>
      <c r="AV87" s="451">
        <v>13.043478260869565</v>
      </c>
      <c r="AW87" s="451">
        <v>17.391304347826086</v>
      </c>
      <c r="AX87" s="451">
        <v>4.3478260869565215</v>
      </c>
      <c r="AY87" s="451">
        <v>8.695652173913043</v>
      </c>
      <c r="AZ87" s="451">
        <v>21.739130434782609</v>
      </c>
      <c r="BA87" s="451">
        <v>30.434782608695656</v>
      </c>
      <c r="BB87" s="451">
        <v>43.478260869565219</v>
      </c>
      <c r="BC87" s="451">
        <v>34.782608695652172</v>
      </c>
      <c r="BD87" s="451">
        <v>30.434782608695656</v>
      </c>
      <c r="BE87" s="451">
        <v>39.130434782608688</v>
      </c>
      <c r="BF87" s="451">
        <v>52.173913043478258</v>
      </c>
      <c r="BG87" s="451">
        <v>78.260869565217376</v>
      </c>
      <c r="BH87" s="451">
        <v>156.52173913043475</v>
      </c>
      <c r="BI87" s="451">
        <v>195.65217391304347</v>
      </c>
      <c r="BJ87" s="451">
        <v>173.91304347826087</v>
      </c>
      <c r="BK87" s="451">
        <v>21.739130434782609</v>
      </c>
      <c r="BL87" s="451">
        <v>365.21739130434787</v>
      </c>
      <c r="BM87" s="451">
        <v>347.82608695652175</v>
      </c>
      <c r="BN87" s="451">
        <v>334.78260869565219</v>
      </c>
      <c r="BO87" s="451">
        <v>404.34782608695656</v>
      </c>
      <c r="BP87" s="451">
        <v>313.04347826086951</v>
      </c>
      <c r="BQ87" s="451">
        <v>413.04347826086951</v>
      </c>
      <c r="BR87" s="451">
        <v>478.26086956521738</v>
      </c>
      <c r="BS87" s="451">
        <v>500</v>
      </c>
      <c r="BT87" s="451">
        <v>547.82608695652175</v>
      </c>
      <c r="BU87" s="451">
        <v>560.86956521739125</v>
      </c>
      <c r="BV87" s="451">
        <v>691.304347826087</v>
      </c>
      <c r="BW87" s="451">
        <v>808.69565217391312</v>
      </c>
      <c r="BX87" s="451">
        <v>1069.5652173913043</v>
      </c>
    </row>
    <row r="88" spans="1:76" x14ac:dyDescent="0.25">
      <c r="A88">
        <v>2</v>
      </c>
      <c r="B88" s="138" t="s">
        <v>2471</v>
      </c>
      <c r="C88" t="s">
        <v>2470</v>
      </c>
      <c r="D88" t="s">
        <v>2457</v>
      </c>
      <c r="E88" t="s">
        <v>2456</v>
      </c>
      <c r="F88" t="s">
        <v>27</v>
      </c>
      <c r="G88" t="s">
        <v>28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13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s="13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3">
        <v>0</v>
      </c>
      <c r="AK88" s="192">
        <v>0</v>
      </c>
      <c r="AN88">
        <v>2</v>
      </c>
      <c r="AO88" s="138" t="s">
        <v>2471</v>
      </c>
      <c r="AP88" t="s">
        <v>2470</v>
      </c>
      <c r="AQ88" t="s">
        <v>2457</v>
      </c>
      <c r="AR88" t="s">
        <v>2456</v>
      </c>
      <c r="AS88" t="s">
        <v>27</v>
      </c>
      <c r="AT88" t="s">
        <v>28</v>
      </c>
      <c r="AU88" s="451" t="e">
        <f t="array" ref="AU88:BX88">H88:AK88/$H88*100</f>
        <v>#DIV/0!</v>
      </c>
      <c r="AV88" s="451" t="e">
        <v>#DIV/0!</v>
      </c>
      <c r="AW88" s="451" t="e">
        <v>#DIV/0!</v>
      </c>
      <c r="AX88" s="451" t="e">
        <v>#DIV/0!</v>
      </c>
      <c r="AY88" s="451" t="e">
        <v>#DIV/0!</v>
      </c>
      <c r="AZ88" s="451" t="e">
        <v>#DIV/0!</v>
      </c>
      <c r="BA88" s="451" t="e">
        <v>#DIV/0!</v>
      </c>
      <c r="BB88" s="451" t="e">
        <v>#DIV/0!</v>
      </c>
      <c r="BC88" s="451" t="e">
        <v>#DIV/0!</v>
      </c>
      <c r="BD88" s="451" t="e">
        <v>#DIV/0!</v>
      </c>
      <c r="BE88" s="451" t="e">
        <v>#DIV/0!</v>
      </c>
      <c r="BF88" s="451" t="e">
        <v>#DIV/0!</v>
      </c>
      <c r="BG88" s="451" t="e">
        <v>#DIV/0!</v>
      </c>
      <c r="BH88" s="451" t="e">
        <v>#DIV/0!</v>
      </c>
      <c r="BI88" s="451" t="e">
        <v>#DIV/0!</v>
      </c>
      <c r="BJ88" s="451" t="e">
        <v>#DIV/0!</v>
      </c>
      <c r="BK88" s="451" t="e">
        <v>#DIV/0!</v>
      </c>
      <c r="BL88" s="451" t="e">
        <v>#DIV/0!</v>
      </c>
      <c r="BM88" s="451" t="e">
        <v>#DIV/0!</v>
      </c>
      <c r="BN88" s="451" t="e">
        <v>#DIV/0!</v>
      </c>
      <c r="BO88" s="451" t="e">
        <v>#DIV/0!</v>
      </c>
      <c r="BP88" s="451" t="e">
        <v>#DIV/0!</v>
      </c>
      <c r="BQ88" s="451" t="e">
        <v>#DIV/0!</v>
      </c>
      <c r="BR88" s="451" t="e">
        <v>#DIV/0!</v>
      </c>
      <c r="BS88" s="451" t="e">
        <v>#DIV/0!</v>
      </c>
      <c r="BT88" s="451" t="e">
        <v>#DIV/0!</v>
      </c>
      <c r="BU88" s="451" t="e">
        <v>#DIV/0!</v>
      </c>
      <c r="BV88" s="451" t="e">
        <v>#DIV/0!</v>
      </c>
      <c r="BW88" s="451" t="e">
        <v>#DIV/0!</v>
      </c>
      <c r="BX88" s="451" t="e">
        <v>#DIV/0!</v>
      </c>
    </row>
    <row r="89" spans="1:76" x14ac:dyDescent="0.25">
      <c r="A89">
        <v>2</v>
      </c>
      <c r="B89" s="138" t="s">
        <v>2471</v>
      </c>
      <c r="C89" t="s">
        <v>2470</v>
      </c>
      <c r="D89" t="s">
        <v>2453</v>
      </c>
      <c r="E89" t="s">
        <v>2452</v>
      </c>
      <c r="F89" t="s">
        <v>27</v>
      </c>
      <c r="G89" t="s">
        <v>28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13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s="13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3">
        <v>0</v>
      </c>
      <c r="AK89" s="192">
        <v>0</v>
      </c>
      <c r="AN89">
        <v>2</v>
      </c>
      <c r="AO89" s="138" t="s">
        <v>2471</v>
      </c>
      <c r="AP89" t="s">
        <v>2470</v>
      </c>
      <c r="AQ89" t="s">
        <v>2453</v>
      </c>
      <c r="AR89" t="s">
        <v>2452</v>
      </c>
      <c r="AS89" t="s">
        <v>27</v>
      </c>
      <c r="AT89" t="s">
        <v>28</v>
      </c>
      <c r="AU89" s="451" t="e">
        <f t="array" ref="AU89:BX89">H89:AK89/$H89*100</f>
        <v>#DIV/0!</v>
      </c>
      <c r="AV89" s="451" t="e">
        <v>#DIV/0!</v>
      </c>
      <c r="AW89" s="451" t="e">
        <v>#DIV/0!</v>
      </c>
      <c r="AX89" s="451" t="e">
        <v>#DIV/0!</v>
      </c>
      <c r="AY89" s="451" t="e">
        <v>#DIV/0!</v>
      </c>
      <c r="AZ89" s="451" t="e">
        <v>#DIV/0!</v>
      </c>
      <c r="BA89" s="451" t="e">
        <v>#DIV/0!</v>
      </c>
      <c r="BB89" s="451" t="e">
        <v>#DIV/0!</v>
      </c>
      <c r="BC89" s="451" t="e">
        <v>#DIV/0!</v>
      </c>
      <c r="BD89" s="451" t="e">
        <v>#DIV/0!</v>
      </c>
      <c r="BE89" s="451" t="e">
        <v>#DIV/0!</v>
      </c>
      <c r="BF89" s="451" t="e">
        <v>#DIV/0!</v>
      </c>
      <c r="BG89" s="451" t="e">
        <v>#DIV/0!</v>
      </c>
      <c r="BH89" s="451" t="e">
        <v>#DIV/0!</v>
      </c>
      <c r="BI89" s="451" t="e">
        <v>#DIV/0!</v>
      </c>
      <c r="BJ89" s="451" t="e">
        <v>#DIV/0!</v>
      </c>
      <c r="BK89" s="451" t="e">
        <v>#DIV/0!</v>
      </c>
      <c r="BL89" s="451" t="e">
        <v>#DIV/0!</v>
      </c>
      <c r="BM89" s="451" t="e">
        <v>#DIV/0!</v>
      </c>
      <c r="BN89" s="451" t="e">
        <v>#DIV/0!</v>
      </c>
      <c r="BO89" s="451" t="e">
        <v>#DIV/0!</v>
      </c>
      <c r="BP89" s="451" t="e">
        <v>#DIV/0!</v>
      </c>
      <c r="BQ89" s="451" t="e">
        <v>#DIV/0!</v>
      </c>
      <c r="BR89" s="451" t="e">
        <v>#DIV/0!</v>
      </c>
      <c r="BS89" s="451" t="e">
        <v>#DIV/0!</v>
      </c>
      <c r="BT89" s="451" t="e">
        <v>#DIV/0!</v>
      </c>
      <c r="BU89" s="451" t="e">
        <v>#DIV/0!</v>
      </c>
      <c r="BV89" s="451" t="e">
        <v>#DIV/0!</v>
      </c>
      <c r="BW89" s="451" t="e">
        <v>#DIV/0!</v>
      </c>
      <c r="BX89" s="451" t="e">
        <v>#DIV/0!</v>
      </c>
    </row>
    <row r="90" spans="1:76" x14ac:dyDescent="0.25">
      <c r="A90">
        <v>2</v>
      </c>
      <c r="B90" s="138" t="s">
        <v>2455</v>
      </c>
      <c r="C90" t="s">
        <v>2454</v>
      </c>
      <c r="D90" t="s">
        <v>2469</v>
      </c>
      <c r="E90" t="s">
        <v>2468</v>
      </c>
      <c r="F90" t="s">
        <v>27</v>
      </c>
      <c r="G90" t="s">
        <v>28</v>
      </c>
      <c r="H90">
        <v>1.129</v>
      </c>
      <c r="I90">
        <v>1.08</v>
      </c>
      <c r="J90">
        <v>1.0249999999999999</v>
      </c>
      <c r="K90">
        <v>1.0449999999999999</v>
      </c>
      <c r="L90">
        <v>1.472</v>
      </c>
      <c r="M90">
        <v>1.3140000000000001</v>
      </c>
      <c r="N90">
        <v>1.48</v>
      </c>
      <c r="O90" s="13">
        <v>1.627</v>
      </c>
      <c r="P90">
        <v>1.573</v>
      </c>
      <c r="Q90">
        <v>1.6950000000000001</v>
      </c>
      <c r="R90">
        <v>1.752</v>
      </c>
      <c r="S90">
        <v>1.7350000000000001</v>
      </c>
      <c r="T90">
        <v>1.91</v>
      </c>
      <c r="U90">
        <v>2.0710000000000002</v>
      </c>
      <c r="V90">
        <v>2.2690000000000001</v>
      </c>
      <c r="W90">
        <v>2.379</v>
      </c>
      <c r="X90">
        <v>2.407</v>
      </c>
      <c r="Y90">
        <v>0.81100000000000005</v>
      </c>
      <c r="Z90" s="13">
        <v>2.7869999999999999</v>
      </c>
      <c r="AA90">
        <v>2.508</v>
      </c>
      <c r="AB90">
        <v>2.2930000000000001</v>
      </c>
      <c r="AC90">
        <v>2.1360000000000001</v>
      </c>
      <c r="AD90">
        <v>2.5</v>
      </c>
      <c r="AE90">
        <v>2.7879999999999998</v>
      </c>
      <c r="AF90">
        <v>3.093</v>
      </c>
      <c r="AG90">
        <v>2.468</v>
      </c>
      <c r="AH90">
        <v>2.778</v>
      </c>
      <c r="AI90">
        <v>3.2029999999999998</v>
      </c>
      <c r="AJ90" s="13">
        <v>3.6219999999999999</v>
      </c>
      <c r="AK90" s="192">
        <v>4.1710000000000003</v>
      </c>
      <c r="AN90">
        <v>2</v>
      </c>
      <c r="AO90" s="138" t="s">
        <v>2455</v>
      </c>
      <c r="AP90" t="s">
        <v>2454</v>
      </c>
      <c r="AQ90" t="s">
        <v>2469</v>
      </c>
      <c r="AR90" t="s">
        <v>2468</v>
      </c>
      <c r="AS90" t="s">
        <v>27</v>
      </c>
      <c r="AT90" t="s">
        <v>28</v>
      </c>
      <c r="AU90" s="451">
        <f t="array" ref="AU90:BX90">H90:AK90/$H90*100</f>
        <v>100</v>
      </c>
      <c r="AV90" s="451">
        <v>95.659875996457046</v>
      </c>
      <c r="AW90" s="451">
        <v>90.788308237378203</v>
      </c>
      <c r="AX90" s="451">
        <v>92.559787422497777</v>
      </c>
      <c r="AY90" s="451">
        <v>130.38086802480072</v>
      </c>
      <c r="AZ90" s="451">
        <v>116.38618246235608</v>
      </c>
      <c r="BA90" s="451">
        <v>131.08945969884854</v>
      </c>
      <c r="BB90" s="451">
        <v>144.10983170947742</v>
      </c>
      <c r="BC90" s="451">
        <v>139.32683790965456</v>
      </c>
      <c r="BD90" s="451">
        <v>150.13286093888399</v>
      </c>
      <c r="BE90" s="451">
        <v>155.18157661647476</v>
      </c>
      <c r="BF90" s="451">
        <v>153.67581930912314</v>
      </c>
      <c r="BG90" s="451">
        <v>169.17626217891939</v>
      </c>
      <c r="BH90" s="451">
        <v>183.43666961913198</v>
      </c>
      <c r="BI90" s="451">
        <v>200.97431355181578</v>
      </c>
      <c r="BJ90" s="451">
        <v>210.71744906997344</v>
      </c>
      <c r="BK90" s="451">
        <v>213.19751992914084</v>
      </c>
      <c r="BL90" s="451">
        <v>71.833480956598763</v>
      </c>
      <c r="BM90" s="451">
        <v>246.85562444641275</v>
      </c>
      <c r="BN90" s="451">
        <v>222.14348981399468</v>
      </c>
      <c r="BO90" s="451">
        <v>203.10008857395925</v>
      </c>
      <c r="BP90" s="451">
        <v>189.19397697077059</v>
      </c>
      <c r="BQ90" s="451">
        <v>221.43489813994685</v>
      </c>
      <c r="BR90" s="451">
        <v>246.94419840566871</v>
      </c>
      <c r="BS90" s="451">
        <v>273.95925597874225</v>
      </c>
      <c r="BT90" s="451">
        <v>218.60053144375553</v>
      </c>
      <c r="BU90" s="451">
        <v>246.05845881310896</v>
      </c>
      <c r="BV90" s="451">
        <v>283.70239149689991</v>
      </c>
      <c r="BW90" s="451">
        <v>320.81488042515497</v>
      </c>
      <c r="BX90" s="451">
        <v>369.44198405668737</v>
      </c>
    </row>
    <row r="91" spans="1:76" x14ac:dyDescent="0.25">
      <c r="A91">
        <v>2</v>
      </c>
      <c r="B91" s="138" t="s">
        <v>2455</v>
      </c>
      <c r="C91" t="s">
        <v>2454</v>
      </c>
      <c r="D91" t="s">
        <v>2467</v>
      </c>
      <c r="E91" t="s">
        <v>2466</v>
      </c>
      <c r="F91" t="s">
        <v>27</v>
      </c>
      <c r="G91" t="s">
        <v>28</v>
      </c>
      <c r="H91">
        <v>2.081</v>
      </c>
      <c r="I91">
        <v>1.984</v>
      </c>
      <c r="J91">
        <v>1.9239999999999999</v>
      </c>
      <c r="K91">
        <v>1.907</v>
      </c>
      <c r="L91">
        <v>2.6930000000000001</v>
      </c>
      <c r="M91">
        <v>2.4060000000000001</v>
      </c>
      <c r="N91">
        <v>2.746</v>
      </c>
      <c r="O91" s="13">
        <v>3.0209999999999999</v>
      </c>
      <c r="P91">
        <v>2.972</v>
      </c>
      <c r="Q91">
        <v>3.1850000000000001</v>
      </c>
      <c r="R91">
        <v>3.2509999999999999</v>
      </c>
      <c r="S91">
        <v>3.3330000000000002</v>
      </c>
      <c r="T91">
        <v>3.605</v>
      </c>
      <c r="U91">
        <v>3.8719999999999999</v>
      </c>
      <c r="V91">
        <v>4.28</v>
      </c>
      <c r="W91">
        <v>3.7290000000000001</v>
      </c>
      <c r="X91">
        <v>3.4780000000000002</v>
      </c>
      <c r="Y91">
        <v>5.2290000000000001</v>
      </c>
      <c r="Z91" s="13">
        <v>3.298</v>
      </c>
      <c r="AA91">
        <v>3.4089999999999998</v>
      </c>
      <c r="AB91">
        <v>3.411</v>
      </c>
      <c r="AC91">
        <v>3.2669999999999999</v>
      </c>
      <c r="AD91">
        <v>3.234</v>
      </c>
      <c r="AE91">
        <v>3.2850000000000001</v>
      </c>
      <c r="AF91">
        <v>3.6619999999999999</v>
      </c>
      <c r="AG91">
        <v>3.6429999999999998</v>
      </c>
      <c r="AH91">
        <v>4.2080000000000002</v>
      </c>
      <c r="AI91">
        <v>4.407</v>
      </c>
      <c r="AJ91" s="13">
        <v>4.6120000000000001</v>
      </c>
      <c r="AK91" s="192">
        <v>4.5570000000000004</v>
      </c>
      <c r="AN91">
        <v>2</v>
      </c>
      <c r="AO91" s="138" t="s">
        <v>2455</v>
      </c>
      <c r="AP91" t="s">
        <v>2454</v>
      </c>
      <c r="AQ91" t="s">
        <v>2467</v>
      </c>
      <c r="AR91" t="s">
        <v>2466</v>
      </c>
      <c r="AS91" t="s">
        <v>27</v>
      </c>
      <c r="AT91" t="s">
        <v>28</v>
      </c>
      <c r="AU91" s="451">
        <f t="array" ref="AU91:BX91">H91:AK91/$H91*100</f>
        <v>100</v>
      </c>
      <c r="AV91" s="451">
        <v>95.338779432964927</v>
      </c>
      <c r="AW91" s="451">
        <v>92.455550216242187</v>
      </c>
      <c r="AX91" s="451">
        <v>91.638635271504086</v>
      </c>
      <c r="AY91" s="451">
        <v>129.40893801057186</v>
      </c>
      <c r="AZ91" s="451">
        <v>115.61749159058145</v>
      </c>
      <c r="BA91" s="451">
        <v>131.95579048534358</v>
      </c>
      <c r="BB91" s="451">
        <v>145.17059106198943</v>
      </c>
      <c r="BC91" s="451">
        <v>142.81595386833251</v>
      </c>
      <c r="BD91" s="451">
        <v>153.05141758769821</v>
      </c>
      <c r="BE91" s="451">
        <v>156.22296972609323</v>
      </c>
      <c r="BF91" s="451">
        <v>160.16338298894763</v>
      </c>
      <c r="BG91" s="451">
        <v>173.23402210475734</v>
      </c>
      <c r="BH91" s="451">
        <v>186.06439211917348</v>
      </c>
      <c r="BI91" s="451">
        <v>205.67035079288806</v>
      </c>
      <c r="BJ91" s="451">
        <v>179.19269581931763</v>
      </c>
      <c r="BK91" s="451">
        <v>167.13118692936089</v>
      </c>
      <c r="BL91" s="451">
        <v>251.27342623738588</v>
      </c>
      <c r="BM91" s="451">
        <v>158.48149927919272</v>
      </c>
      <c r="BN91" s="451">
        <v>163.81547333012975</v>
      </c>
      <c r="BO91" s="451">
        <v>163.91158097068717</v>
      </c>
      <c r="BP91" s="451">
        <v>156.99183085055262</v>
      </c>
      <c r="BQ91" s="451">
        <v>155.40605478135512</v>
      </c>
      <c r="BR91" s="451">
        <v>157.85679961556946</v>
      </c>
      <c r="BS91" s="451">
        <v>175.97308986064394</v>
      </c>
      <c r="BT91" s="451">
        <v>175.06006727534839</v>
      </c>
      <c r="BU91" s="451">
        <v>202.21047573282078</v>
      </c>
      <c r="BV91" s="451">
        <v>211.77318596828451</v>
      </c>
      <c r="BW91" s="451">
        <v>221.62421912542047</v>
      </c>
      <c r="BX91" s="451">
        <v>218.98125901009132</v>
      </c>
    </row>
    <row r="92" spans="1:76" x14ac:dyDescent="0.25">
      <c r="A92">
        <v>2</v>
      </c>
      <c r="B92" s="138" t="s">
        <v>2455</v>
      </c>
      <c r="C92" t="s">
        <v>2454</v>
      </c>
      <c r="D92" t="s">
        <v>2465</v>
      </c>
      <c r="E92" t="s">
        <v>2464</v>
      </c>
      <c r="F92" t="s">
        <v>27</v>
      </c>
      <c r="G92" t="s">
        <v>28</v>
      </c>
      <c r="H92">
        <v>1.9E-2</v>
      </c>
      <c r="I92">
        <v>1.9E-2</v>
      </c>
      <c r="J92">
        <v>2.1000000000000001E-2</v>
      </c>
      <c r="K92">
        <v>2.1000000000000001E-2</v>
      </c>
      <c r="L92">
        <v>2.1000000000000001E-2</v>
      </c>
      <c r="M92">
        <v>2.4E-2</v>
      </c>
      <c r="N92">
        <v>2.4E-2</v>
      </c>
      <c r="O92" s="13">
        <v>2.5999999999999999E-2</v>
      </c>
      <c r="P92">
        <v>2.5999999999999999E-2</v>
      </c>
      <c r="Q92">
        <v>0.03</v>
      </c>
      <c r="R92">
        <v>2.8000000000000001E-2</v>
      </c>
      <c r="S92">
        <v>3.1E-2</v>
      </c>
      <c r="T92">
        <v>3.1E-2</v>
      </c>
      <c r="U92">
        <v>3.7999999999999999E-2</v>
      </c>
      <c r="V92">
        <v>4.9000000000000002E-2</v>
      </c>
      <c r="W92">
        <v>0.26400000000000001</v>
      </c>
      <c r="X92">
        <v>6.0999999999999999E-2</v>
      </c>
      <c r="Y92">
        <v>5.1999999999999998E-2</v>
      </c>
      <c r="Z92" s="13">
        <v>4.4999999999999998E-2</v>
      </c>
      <c r="AA92">
        <v>5.6000000000000001E-2</v>
      </c>
      <c r="AB92">
        <v>0.04</v>
      </c>
      <c r="AC92">
        <v>4.5999999999999999E-2</v>
      </c>
      <c r="AD92">
        <v>7.8E-2</v>
      </c>
      <c r="AE92">
        <v>0.06</v>
      </c>
      <c r="AF92">
        <v>0.05</v>
      </c>
      <c r="AG92">
        <v>4.0000000000000001E-3</v>
      </c>
      <c r="AH92">
        <v>4.2000000000000003E-2</v>
      </c>
      <c r="AI92">
        <v>5.2999999999999999E-2</v>
      </c>
      <c r="AJ92" s="13">
        <v>5.6000000000000001E-2</v>
      </c>
      <c r="AK92" s="192">
        <v>7.1999999999999995E-2</v>
      </c>
      <c r="AN92">
        <v>2</v>
      </c>
      <c r="AO92" s="138" t="s">
        <v>2455</v>
      </c>
      <c r="AP92" t="s">
        <v>2454</v>
      </c>
      <c r="AQ92" t="s">
        <v>2465</v>
      </c>
      <c r="AR92" t="s">
        <v>2464</v>
      </c>
      <c r="AS92" t="s">
        <v>27</v>
      </c>
      <c r="AT92" t="s">
        <v>28</v>
      </c>
      <c r="AU92" s="451">
        <f t="array" ref="AU92:BX92">H92:AK92/$H92*100</f>
        <v>100</v>
      </c>
      <c r="AV92" s="451">
        <v>100</v>
      </c>
      <c r="AW92" s="451">
        <v>110.5263157894737</v>
      </c>
      <c r="AX92" s="451">
        <v>110.5263157894737</v>
      </c>
      <c r="AY92" s="451">
        <v>110.5263157894737</v>
      </c>
      <c r="AZ92" s="451">
        <v>126.31578947368422</v>
      </c>
      <c r="BA92" s="451">
        <v>126.31578947368422</v>
      </c>
      <c r="BB92" s="451">
        <v>136.84210526315789</v>
      </c>
      <c r="BC92" s="451">
        <v>136.84210526315789</v>
      </c>
      <c r="BD92" s="451">
        <v>157.89473684210526</v>
      </c>
      <c r="BE92" s="451">
        <v>147.36842105263159</v>
      </c>
      <c r="BF92" s="451">
        <v>163.15789473684211</v>
      </c>
      <c r="BG92" s="451">
        <v>163.15789473684211</v>
      </c>
      <c r="BH92" s="451">
        <v>200</v>
      </c>
      <c r="BI92" s="451">
        <v>257.89473684210526</v>
      </c>
      <c r="BJ92" s="451">
        <v>1389.4736842105265</v>
      </c>
      <c r="BK92" s="451">
        <v>321.0526315789474</v>
      </c>
      <c r="BL92" s="451">
        <v>273.68421052631578</v>
      </c>
      <c r="BM92" s="451">
        <v>236.84210526315786</v>
      </c>
      <c r="BN92" s="451">
        <v>294.73684210526318</v>
      </c>
      <c r="BO92" s="451">
        <v>210.52631578947367</v>
      </c>
      <c r="BP92" s="451">
        <v>242.10526315789474</v>
      </c>
      <c r="BQ92" s="451">
        <v>410.5263157894737</v>
      </c>
      <c r="BR92" s="451">
        <v>315.78947368421052</v>
      </c>
      <c r="BS92" s="451">
        <v>263.15789473684214</v>
      </c>
      <c r="BT92" s="451">
        <v>21.05263157894737</v>
      </c>
      <c r="BU92" s="451">
        <v>221.0526315789474</v>
      </c>
      <c r="BV92" s="451">
        <v>278.9473684210526</v>
      </c>
      <c r="BW92" s="451">
        <v>294.73684210526318</v>
      </c>
      <c r="BX92" s="451">
        <v>378.9473684210526</v>
      </c>
    </row>
    <row r="93" spans="1:76" x14ac:dyDescent="0.25">
      <c r="A93">
        <v>2</v>
      </c>
      <c r="B93" s="138" t="s">
        <v>2455</v>
      </c>
      <c r="C93" t="s">
        <v>2454</v>
      </c>
      <c r="D93" t="s">
        <v>2463</v>
      </c>
      <c r="E93" t="s">
        <v>2462</v>
      </c>
      <c r="F93" t="s">
        <v>27</v>
      </c>
      <c r="G93" t="s">
        <v>28</v>
      </c>
      <c r="H93">
        <v>0.91900000000000004</v>
      </c>
      <c r="I93">
        <v>0.91300000000000003</v>
      </c>
      <c r="J93">
        <v>1.0049999999999999</v>
      </c>
      <c r="K93">
        <v>1.1519999999999999</v>
      </c>
      <c r="L93">
        <v>0.88</v>
      </c>
      <c r="M93">
        <v>1.17</v>
      </c>
      <c r="N93">
        <v>1.252</v>
      </c>
      <c r="O93" s="13">
        <v>1.1779999999999999</v>
      </c>
      <c r="P93">
        <v>1.18</v>
      </c>
      <c r="Q93">
        <v>1.2949999999999999</v>
      </c>
      <c r="R93">
        <v>1.278</v>
      </c>
      <c r="S93">
        <v>1.2669999999999999</v>
      </c>
      <c r="T93">
        <v>1.268</v>
      </c>
      <c r="U93">
        <v>1.706</v>
      </c>
      <c r="V93">
        <v>2.2589999999999999</v>
      </c>
      <c r="W93">
        <v>2.7949999999999999</v>
      </c>
      <c r="X93">
        <v>2.6230000000000002</v>
      </c>
      <c r="Y93">
        <v>2.1360000000000001</v>
      </c>
      <c r="Z93" s="13">
        <v>1.5609999999999999</v>
      </c>
      <c r="AA93">
        <v>1.6619999999999999</v>
      </c>
      <c r="AB93">
        <v>1.6930000000000001</v>
      </c>
      <c r="AC93">
        <v>1.5589999999999999</v>
      </c>
      <c r="AD93">
        <v>1.56</v>
      </c>
      <c r="AE93">
        <v>1.825</v>
      </c>
      <c r="AF93">
        <v>1.968</v>
      </c>
      <c r="AG93">
        <v>1.3979999999999999</v>
      </c>
      <c r="AH93">
        <v>1.5489999999999999</v>
      </c>
      <c r="AI93">
        <v>1.9670000000000001</v>
      </c>
      <c r="AJ93" s="13">
        <v>1.962</v>
      </c>
      <c r="AK93" s="192">
        <v>1.7589999999999999</v>
      </c>
      <c r="AN93">
        <v>2</v>
      </c>
      <c r="AO93" s="138" t="s">
        <v>2455</v>
      </c>
      <c r="AP93" t="s">
        <v>2454</v>
      </c>
      <c r="AQ93" t="s">
        <v>2463</v>
      </c>
      <c r="AR93" t="s">
        <v>2462</v>
      </c>
      <c r="AS93" t="s">
        <v>27</v>
      </c>
      <c r="AT93" t="s">
        <v>28</v>
      </c>
      <c r="AU93" s="451">
        <f t="array" ref="AU93:BX93">H93:AK93/$H93*100</f>
        <v>100</v>
      </c>
      <c r="AV93" s="451">
        <v>99.347116430903156</v>
      </c>
      <c r="AW93" s="451">
        <v>109.35799782372142</v>
      </c>
      <c r="AX93" s="451">
        <v>125.35364526659411</v>
      </c>
      <c r="AY93" s="451">
        <v>95.756256800870503</v>
      </c>
      <c r="AZ93" s="451">
        <v>127.31229597388464</v>
      </c>
      <c r="BA93" s="451">
        <v>136.23503808487484</v>
      </c>
      <c r="BB93" s="451">
        <v>128.1828073993471</v>
      </c>
      <c r="BC93" s="451">
        <v>128.40043525571272</v>
      </c>
      <c r="BD93" s="451">
        <v>140.91403699673558</v>
      </c>
      <c r="BE93" s="451">
        <v>139.06420021762784</v>
      </c>
      <c r="BF93" s="451">
        <v>137.86724700761695</v>
      </c>
      <c r="BG93" s="451">
        <v>137.97606093579978</v>
      </c>
      <c r="BH93" s="451">
        <v>185.63656147986941</v>
      </c>
      <c r="BI93" s="451">
        <v>245.81066376496187</v>
      </c>
      <c r="BJ93" s="451">
        <v>304.13492927094666</v>
      </c>
      <c r="BK93" s="451">
        <v>285.41893362350385</v>
      </c>
      <c r="BL93" s="451">
        <v>232.42655059847661</v>
      </c>
      <c r="BM93" s="451">
        <v>169.85854189336234</v>
      </c>
      <c r="BN93" s="451">
        <v>180.84874863982589</v>
      </c>
      <c r="BO93" s="451">
        <v>184.22198041349293</v>
      </c>
      <c r="BP93" s="451">
        <v>169.64091403699672</v>
      </c>
      <c r="BQ93" s="451">
        <v>169.74972796517955</v>
      </c>
      <c r="BR93" s="451">
        <v>198.58541893362349</v>
      </c>
      <c r="BS93" s="451">
        <v>214.14581066376493</v>
      </c>
      <c r="BT93" s="451">
        <v>152.12187159956471</v>
      </c>
      <c r="BU93" s="451">
        <v>168.55277475516866</v>
      </c>
      <c r="BV93" s="451">
        <v>214.03699673558214</v>
      </c>
      <c r="BW93" s="451">
        <v>213.49292709466812</v>
      </c>
      <c r="BX93" s="451">
        <v>191.40369967355818</v>
      </c>
    </row>
    <row r="94" spans="1:76" x14ac:dyDescent="0.25">
      <c r="A94">
        <v>2</v>
      </c>
      <c r="B94" s="138" t="s">
        <v>2455</v>
      </c>
      <c r="C94" t="s">
        <v>2454</v>
      </c>
      <c r="D94" t="s">
        <v>2461</v>
      </c>
      <c r="E94" t="s">
        <v>2460</v>
      </c>
      <c r="F94" t="s">
        <v>27</v>
      </c>
      <c r="G94" t="s">
        <v>28</v>
      </c>
      <c r="H94">
        <v>0.17299999999999999</v>
      </c>
      <c r="I94">
        <v>0.17599999999999999</v>
      </c>
      <c r="J94">
        <v>0.21199999999999999</v>
      </c>
      <c r="K94">
        <v>0.23899999999999999</v>
      </c>
      <c r="L94">
        <v>0.17299999999999999</v>
      </c>
      <c r="M94">
        <v>0.245</v>
      </c>
      <c r="N94">
        <v>0.249</v>
      </c>
      <c r="O94" s="13">
        <v>0.248</v>
      </c>
      <c r="P94">
        <v>0.25800000000000001</v>
      </c>
      <c r="Q94">
        <v>0.28699999999999998</v>
      </c>
      <c r="R94">
        <v>0.27500000000000002</v>
      </c>
      <c r="S94">
        <v>0.29099999999999998</v>
      </c>
      <c r="T94">
        <v>0.27900000000000003</v>
      </c>
      <c r="U94">
        <v>0.38900000000000001</v>
      </c>
      <c r="V94">
        <v>0.53900000000000003</v>
      </c>
      <c r="W94">
        <v>0.26800000000000002</v>
      </c>
      <c r="X94">
        <v>8.1000000000000003E-2</v>
      </c>
      <c r="Y94">
        <v>8.6999999999999994E-2</v>
      </c>
      <c r="Z94" s="13">
        <v>9.5000000000000001E-2</v>
      </c>
      <c r="AA94">
        <v>0.10100000000000001</v>
      </c>
      <c r="AB94">
        <v>0.10199999999999999</v>
      </c>
      <c r="AC94">
        <v>0.113</v>
      </c>
      <c r="AD94">
        <v>0.128</v>
      </c>
      <c r="AE94">
        <v>0.104</v>
      </c>
      <c r="AF94">
        <v>9.5000000000000001E-2</v>
      </c>
      <c r="AG94">
        <v>0.124</v>
      </c>
      <c r="AH94">
        <v>6.5000000000000002E-2</v>
      </c>
      <c r="AI94">
        <v>6.9000000000000006E-2</v>
      </c>
      <c r="AJ94" s="13">
        <v>6.8000000000000005E-2</v>
      </c>
      <c r="AK94" s="192">
        <v>0.09</v>
      </c>
      <c r="AN94">
        <v>2</v>
      </c>
      <c r="AO94" s="138" t="s">
        <v>2455</v>
      </c>
      <c r="AP94" t="s">
        <v>2454</v>
      </c>
      <c r="AQ94" t="s">
        <v>2461</v>
      </c>
      <c r="AR94" t="s">
        <v>2460</v>
      </c>
      <c r="AS94" t="s">
        <v>27</v>
      </c>
      <c r="AT94" t="s">
        <v>28</v>
      </c>
      <c r="AU94" s="451">
        <f t="array" ref="AU94:BX94">H94:AK94/$H94*100</f>
        <v>100</v>
      </c>
      <c r="AV94" s="451">
        <v>101.73410404624276</v>
      </c>
      <c r="AW94" s="451">
        <v>122.54335260115607</v>
      </c>
      <c r="AX94" s="451">
        <v>138.15028901734107</v>
      </c>
      <c r="AY94" s="451">
        <v>100</v>
      </c>
      <c r="AZ94" s="451">
        <v>141.61849710982659</v>
      </c>
      <c r="BA94" s="451">
        <v>143.93063583815029</v>
      </c>
      <c r="BB94" s="451">
        <v>143.35260115606937</v>
      </c>
      <c r="BC94" s="451">
        <v>149.13294797687863</v>
      </c>
      <c r="BD94" s="451">
        <v>165.89595375722544</v>
      </c>
      <c r="BE94" s="451">
        <v>158.95953757225436</v>
      </c>
      <c r="BF94" s="451">
        <v>168.20809248554914</v>
      </c>
      <c r="BG94" s="451">
        <v>161.27167630057806</v>
      </c>
      <c r="BH94" s="451">
        <v>224.8554913294798</v>
      </c>
      <c r="BI94" s="451">
        <v>311.56069364161857</v>
      </c>
      <c r="BJ94" s="451">
        <v>154.91329479768788</v>
      </c>
      <c r="BK94" s="451">
        <v>46.820809248554916</v>
      </c>
      <c r="BL94" s="451">
        <v>50.289017341040463</v>
      </c>
      <c r="BM94" s="451">
        <v>54.913294797687861</v>
      </c>
      <c r="BN94" s="451">
        <v>58.381502890173422</v>
      </c>
      <c r="BO94" s="451">
        <v>58.959537572254341</v>
      </c>
      <c r="BP94" s="451">
        <v>65.317919075144516</v>
      </c>
      <c r="BQ94" s="451">
        <v>73.988439306358387</v>
      </c>
      <c r="BR94" s="451">
        <v>60.115606936416185</v>
      </c>
      <c r="BS94" s="451">
        <v>54.913294797687861</v>
      </c>
      <c r="BT94" s="451">
        <v>71.676300578034684</v>
      </c>
      <c r="BU94" s="451">
        <v>37.572254335260119</v>
      </c>
      <c r="BV94" s="451">
        <v>39.884393063583822</v>
      </c>
      <c r="BW94" s="451">
        <v>39.306358381502896</v>
      </c>
      <c r="BX94" s="451">
        <v>52.023121387283247</v>
      </c>
    </row>
    <row r="95" spans="1:76" x14ac:dyDescent="0.25">
      <c r="A95">
        <v>2</v>
      </c>
      <c r="B95" s="138" t="s">
        <v>2455</v>
      </c>
      <c r="C95" t="s">
        <v>2454</v>
      </c>
      <c r="D95" t="s">
        <v>2459</v>
      </c>
      <c r="E95" t="s">
        <v>2458</v>
      </c>
      <c r="F95" t="s">
        <v>27</v>
      </c>
      <c r="G95" t="s">
        <v>28</v>
      </c>
      <c r="H95">
        <v>0.39300000000000002</v>
      </c>
      <c r="I95">
        <v>0.38100000000000001</v>
      </c>
      <c r="J95">
        <v>0.35399999999999998</v>
      </c>
      <c r="K95">
        <v>0.40200000000000002</v>
      </c>
      <c r="L95">
        <v>0.44</v>
      </c>
      <c r="M95">
        <v>0.45400000000000001</v>
      </c>
      <c r="N95">
        <v>0.49399999999999999</v>
      </c>
      <c r="O95" s="13">
        <v>0.52200000000000002</v>
      </c>
      <c r="P95">
        <v>0.48399999999999999</v>
      </c>
      <c r="Q95">
        <v>0.52700000000000002</v>
      </c>
      <c r="R95">
        <v>0.55200000000000005</v>
      </c>
      <c r="S95">
        <v>0.50900000000000001</v>
      </c>
      <c r="T95">
        <v>0.55900000000000005</v>
      </c>
      <c r="U95">
        <v>0.65</v>
      </c>
      <c r="V95">
        <v>0.73299999999999998</v>
      </c>
      <c r="W95">
        <v>0.75700000000000001</v>
      </c>
      <c r="X95">
        <v>0.62</v>
      </c>
      <c r="Y95">
        <v>0.63900000000000001</v>
      </c>
      <c r="Z95" s="13">
        <v>0.74</v>
      </c>
      <c r="AA95">
        <v>0.72099999999999997</v>
      </c>
      <c r="AB95">
        <v>0.75700000000000001</v>
      </c>
      <c r="AC95">
        <v>0.624</v>
      </c>
      <c r="AD95">
        <v>0.56999999999999995</v>
      </c>
      <c r="AE95">
        <v>0.59399999999999997</v>
      </c>
      <c r="AF95">
        <v>0.90100000000000002</v>
      </c>
      <c r="AG95">
        <v>0.65400000000000003</v>
      </c>
      <c r="AH95">
        <v>0.75</v>
      </c>
      <c r="AI95">
        <v>0.74299999999999999</v>
      </c>
      <c r="AJ95" s="13">
        <v>0.84799999999999998</v>
      </c>
      <c r="AK95" s="192">
        <v>1.012</v>
      </c>
      <c r="AN95">
        <v>2</v>
      </c>
      <c r="AO95" s="138" t="s">
        <v>2455</v>
      </c>
      <c r="AP95" t="s">
        <v>2454</v>
      </c>
      <c r="AQ95" t="s">
        <v>2459</v>
      </c>
      <c r="AR95" t="s">
        <v>2458</v>
      </c>
      <c r="AS95" t="s">
        <v>27</v>
      </c>
      <c r="AT95" t="s">
        <v>28</v>
      </c>
      <c r="AU95" s="451">
        <f t="array" ref="AU95:BX95">H95:AK95/$H95*100</f>
        <v>100</v>
      </c>
      <c r="AV95" s="451">
        <v>96.946564885496173</v>
      </c>
      <c r="AW95" s="451">
        <v>90.07633587786259</v>
      </c>
      <c r="AX95" s="451">
        <v>102.29007633587786</v>
      </c>
      <c r="AY95" s="451">
        <v>111.95928753180662</v>
      </c>
      <c r="AZ95" s="451">
        <v>115.52162849872774</v>
      </c>
      <c r="BA95" s="451">
        <v>125.69974554707379</v>
      </c>
      <c r="BB95" s="451">
        <v>132.82442748091603</v>
      </c>
      <c r="BC95" s="451">
        <v>123.15521628498726</v>
      </c>
      <c r="BD95" s="451">
        <v>134.0966921119593</v>
      </c>
      <c r="BE95" s="451">
        <v>140.4580152671756</v>
      </c>
      <c r="BF95" s="451">
        <v>129.51653944020356</v>
      </c>
      <c r="BG95" s="451">
        <v>142.23918575063615</v>
      </c>
      <c r="BH95" s="451">
        <v>165.39440203562341</v>
      </c>
      <c r="BI95" s="451">
        <v>186.51399491094148</v>
      </c>
      <c r="BJ95" s="451">
        <v>192.6208651399491</v>
      </c>
      <c r="BK95" s="451">
        <v>157.76081424936385</v>
      </c>
      <c r="BL95" s="451">
        <v>162.59541984732823</v>
      </c>
      <c r="BM95" s="451">
        <v>188.29516539440203</v>
      </c>
      <c r="BN95" s="451">
        <v>183.46055979643765</v>
      </c>
      <c r="BO95" s="451">
        <v>192.6208651399491</v>
      </c>
      <c r="BP95" s="451">
        <v>158.77862595419847</v>
      </c>
      <c r="BQ95" s="451">
        <v>145.03816793893128</v>
      </c>
      <c r="BR95" s="451">
        <v>151.14503816793891</v>
      </c>
      <c r="BS95" s="451">
        <v>229.26208651399489</v>
      </c>
      <c r="BT95" s="451">
        <v>166.41221374045801</v>
      </c>
      <c r="BU95" s="451">
        <v>190.83969465648855</v>
      </c>
      <c r="BV95" s="451">
        <v>189.05852417302796</v>
      </c>
      <c r="BW95" s="451">
        <v>215.77608142493636</v>
      </c>
      <c r="BX95" s="451">
        <v>257.5063613231552</v>
      </c>
    </row>
    <row r="96" spans="1:76" x14ac:dyDescent="0.25">
      <c r="A96">
        <v>2</v>
      </c>
      <c r="B96" s="138" t="s">
        <v>2455</v>
      </c>
      <c r="C96" t="s">
        <v>2454</v>
      </c>
      <c r="D96" t="s">
        <v>2457</v>
      </c>
      <c r="E96" t="s">
        <v>2456</v>
      </c>
      <c r="F96" t="s">
        <v>27</v>
      </c>
      <c r="G96" t="s">
        <v>28</v>
      </c>
      <c r="H96">
        <v>2E-3</v>
      </c>
      <c r="I96">
        <v>1E-3</v>
      </c>
      <c r="J96">
        <v>1E-3</v>
      </c>
      <c r="K96">
        <v>1E-3</v>
      </c>
      <c r="L96">
        <v>0</v>
      </c>
      <c r="M96">
        <v>1E-3</v>
      </c>
      <c r="N96">
        <v>1E-3</v>
      </c>
      <c r="O96" s="13">
        <v>1E-3</v>
      </c>
      <c r="P96">
        <v>1E-3</v>
      </c>
      <c r="Q96">
        <v>1E-3</v>
      </c>
      <c r="R96">
        <v>1E-3</v>
      </c>
      <c r="S96">
        <v>1E-3</v>
      </c>
      <c r="T96">
        <v>1E-3</v>
      </c>
      <c r="U96">
        <v>2E-3</v>
      </c>
      <c r="V96">
        <v>2E-3</v>
      </c>
      <c r="W96">
        <v>8.0000000000000002E-3</v>
      </c>
      <c r="X96">
        <v>8.9999999999999993E-3</v>
      </c>
      <c r="Y96">
        <v>8.9999999999999993E-3</v>
      </c>
      <c r="Z96" s="13">
        <v>1.0999999999999999E-2</v>
      </c>
      <c r="AA96">
        <v>1.2999999999999999E-2</v>
      </c>
      <c r="AB96">
        <v>1.6E-2</v>
      </c>
      <c r="AC96">
        <v>1.4E-2</v>
      </c>
      <c r="AD96">
        <v>6.0000000000000001E-3</v>
      </c>
      <c r="AE96">
        <v>5.0000000000000001E-3</v>
      </c>
      <c r="AF96">
        <v>5.0000000000000001E-3</v>
      </c>
      <c r="AG96">
        <v>3.0000000000000001E-3</v>
      </c>
      <c r="AH96">
        <v>3.0000000000000001E-3</v>
      </c>
      <c r="AI96">
        <v>2E-3</v>
      </c>
      <c r="AJ96" s="13">
        <v>5.0000000000000001E-3</v>
      </c>
      <c r="AK96" s="192" t="e">
        <v>#N/A</v>
      </c>
      <c r="AN96">
        <v>2</v>
      </c>
      <c r="AO96" s="138" t="s">
        <v>2455</v>
      </c>
      <c r="AP96" t="s">
        <v>2454</v>
      </c>
      <c r="AQ96" t="s">
        <v>2457</v>
      </c>
      <c r="AR96" t="s">
        <v>2456</v>
      </c>
      <c r="AS96" t="s">
        <v>27</v>
      </c>
      <c r="AT96" t="s">
        <v>28</v>
      </c>
      <c r="AU96" s="451">
        <f t="array" ref="AU96:BX96">H96:AK96/$H96*100</f>
        <v>100</v>
      </c>
      <c r="AV96" s="451">
        <v>50</v>
      </c>
      <c r="AW96" s="451">
        <v>50</v>
      </c>
      <c r="AX96" s="451">
        <v>50</v>
      </c>
      <c r="AY96" s="451">
        <v>0</v>
      </c>
      <c r="AZ96" s="451">
        <v>50</v>
      </c>
      <c r="BA96" s="451">
        <v>50</v>
      </c>
      <c r="BB96" s="451">
        <v>50</v>
      </c>
      <c r="BC96" s="451">
        <v>50</v>
      </c>
      <c r="BD96" s="451">
        <v>50</v>
      </c>
      <c r="BE96" s="451">
        <v>50</v>
      </c>
      <c r="BF96" s="451">
        <v>50</v>
      </c>
      <c r="BG96" s="451">
        <v>50</v>
      </c>
      <c r="BH96" s="451">
        <v>100</v>
      </c>
      <c r="BI96" s="451">
        <v>100</v>
      </c>
      <c r="BJ96" s="451">
        <v>400</v>
      </c>
      <c r="BK96" s="451">
        <v>450</v>
      </c>
      <c r="BL96" s="451">
        <v>450</v>
      </c>
      <c r="BM96" s="451">
        <v>550</v>
      </c>
      <c r="BN96" s="451">
        <v>650</v>
      </c>
      <c r="BO96" s="451">
        <v>800</v>
      </c>
      <c r="BP96" s="451">
        <v>700</v>
      </c>
      <c r="BQ96" s="451">
        <v>300</v>
      </c>
      <c r="BR96" s="451">
        <v>250</v>
      </c>
      <c r="BS96" s="451">
        <v>250</v>
      </c>
      <c r="BT96" s="451">
        <v>150</v>
      </c>
      <c r="BU96" s="451">
        <v>150</v>
      </c>
      <c r="BV96" s="451">
        <v>100</v>
      </c>
      <c r="BW96" s="451">
        <v>250</v>
      </c>
      <c r="BX96" s="451" t="e">
        <v>#N/A</v>
      </c>
    </row>
    <row r="97" spans="1:76" ht="15.75" thickBot="1" x14ac:dyDescent="0.3">
      <c r="A97">
        <v>2</v>
      </c>
      <c r="B97" s="139" t="s">
        <v>2455</v>
      </c>
      <c r="C97" s="140" t="s">
        <v>2454</v>
      </c>
      <c r="D97" s="140" t="s">
        <v>2453</v>
      </c>
      <c r="E97" s="140" t="s">
        <v>2452</v>
      </c>
      <c r="F97" s="140" t="s">
        <v>27</v>
      </c>
      <c r="G97" s="140" t="s">
        <v>28</v>
      </c>
      <c r="H97" s="140">
        <v>0</v>
      </c>
      <c r="I97" s="140">
        <v>0</v>
      </c>
      <c r="J97" s="140">
        <v>0</v>
      </c>
      <c r="K97" s="140">
        <v>1E-3</v>
      </c>
      <c r="L97" s="140">
        <v>0</v>
      </c>
      <c r="M97" s="140">
        <v>1E-3</v>
      </c>
      <c r="N97" s="140">
        <v>1E-3</v>
      </c>
      <c r="O97" s="395">
        <v>0</v>
      </c>
      <c r="P97" s="140">
        <v>0</v>
      </c>
      <c r="Q97" s="140">
        <v>0</v>
      </c>
      <c r="R97" s="140">
        <v>0</v>
      </c>
      <c r="S97" s="140">
        <v>0</v>
      </c>
      <c r="T97" s="140">
        <v>0</v>
      </c>
      <c r="U97" s="140">
        <v>0</v>
      </c>
      <c r="V97" s="140">
        <v>0</v>
      </c>
      <c r="W97" s="140">
        <v>0</v>
      </c>
      <c r="X97" s="140">
        <v>1E-3</v>
      </c>
      <c r="Y97" s="140">
        <v>0</v>
      </c>
      <c r="Z97" s="395">
        <v>0</v>
      </c>
      <c r="AA97" s="140">
        <v>0</v>
      </c>
      <c r="AB97" s="140">
        <v>0</v>
      </c>
      <c r="AC97" s="140">
        <v>0</v>
      </c>
      <c r="AD97" s="140">
        <v>0</v>
      </c>
      <c r="AE97" s="140">
        <v>0</v>
      </c>
      <c r="AF97" s="140">
        <v>0</v>
      </c>
      <c r="AG97" s="140">
        <v>0</v>
      </c>
      <c r="AH97" s="140">
        <v>0</v>
      </c>
      <c r="AI97" s="140">
        <v>0</v>
      </c>
      <c r="AJ97" s="395">
        <v>0</v>
      </c>
      <c r="AK97" s="193">
        <v>1E-3</v>
      </c>
      <c r="AN97">
        <v>2</v>
      </c>
      <c r="AO97" s="139" t="s">
        <v>2455</v>
      </c>
      <c r="AP97" s="140" t="s">
        <v>2454</v>
      </c>
      <c r="AQ97" s="140" t="s">
        <v>2453</v>
      </c>
      <c r="AR97" s="140" t="s">
        <v>2452</v>
      </c>
      <c r="AS97" s="140" t="s">
        <v>27</v>
      </c>
      <c r="AT97" s="140" t="s">
        <v>28</v>
      </c>
      <c r="AU97" s="451" t="e">
        <f t="array" ref="AU97:BX97">H97:AK97/$H97*100</f>
        <v>#DIV/0!</v>
      </c>
      <c r="AV97" s="451" t="e">
        <v>#DIV/0!</v>
      </c>
      <c r="AW97" s="451" t="e">
        <v>#DIV/0!</v>
      </c>
      <c r="AX97" s="451" t="e">
        <v>#DIV/0!</v>
      </c>
      <c r="AY97" s="451" t="e">
        <v>#DIV/0!</v>
      </c>
      <c r="AZ97" s="451" t="e">
        <v>#DIV/0!</v>
      </c>
      <c r="BA97" s="451" t="e">
        <v>#DIV/0!</v>
      </c>
      <c r="BB97" s="451" t="e">
        <v>#DIV/0!</v>
      </c>
      <c r="BC97" s="451" t="e">
        <v>#DIV/0!</v>
      </c>
      <c r="BD97" s="451" t="e">
        <v>#DIV/0!</v>
      </c>
      <c r="BE97" s="451" t="e">
        <v>#DIV/0!</v>
      </c>
      <c r="BF97" s="451" t="e">
        <v>#DIV/0!</v>
      </c>
      <c r="BG97" s="451" t="e">
        <v>#DIV/0!</v>
      </c>
      <c r="BH97" s="451" t="e">
        <v>#DIV/0!</v>
      </c>
      <c r="BI97" s="451" t="e">
        <v>#DIV/0!</v>
      </c>
      <c r="BJ97" s="451" t="e">
        <v>#DIV/0!</v>
      </c>
      <c r="BK97" s="451" t="e">
        <v>#DIV/0!</v>
      </c>
      <c r="BL97" s="451" t="e">
        <v>#DIV/0!</v>
      </c>
      <c r="BM97" s="451" t="e">
        <v>#DIV/0!</v>
      </c>
      <c r="BN97" s="451" t="e">
        <v>#DIV/0!</v>
      </c>
      <c r="BO97" s="451" t="e">
        <v>#DIV/0!</v>
      </c>
      <c r="BP97" s="451" t="e">
        <v>#DIV/0!</v>
      </c>
      <c r="BQ97" s="451" t="e">
        <v>#DIV/0!</v>
      </c>
      <c r="BR97" s="451" t="e">
        <v>#DIV/0!</v>
      </c>
      <c r="BS97" s="451" t="e">
        <v>#DIV/0!</v>
      </c>
      <c r="BT97" s="451" t="e">
        <v>#DIV/0!</v>
      </c>
      <c r="BU97" s="451" t="e">
        <v>#DIV/0!</v>
      </c>
      <c r="BV97" s="451" t="e">
        <v>#DIV/0!</v>
      </c>
      <c r="BW97" s="451" t="e">
        <v>#DIV/0!</v>
      </c>
      <c r="BX97" s="451" t="e">
        <v>#DIV/0!</v>
      </c>
    </row>
    <row r="98" spans="1:76" x14ac:dyDescent="0.25">
      <c r="A98">
        <v>2</v>
      </c>
      <c r="B98" t="s">
        <v>2433</v>
      </c>
      <c r="C98" t="s">
        <v>2432</v>
      </c>
      <c r="D98" t="s">
        <v>2451</v>
      </c>
      <c r="E98" t="s">
        <v>2450</v>
      </c>
      <c r="F98" t="s">
        <v>27</v>
      </c>
      <c r="G98" t="s">
        <v>28</v>
      </c>
      <c r="H98">
        <v>101.098</v>
      </c>
      <c r="I98">
        <v>106.398</v>
      </c>
      <c r="J98">
        <v>114.67100000000001</v>
      </c>
      <c r="K98">
        <v>113.36799999999999</v>
      </c>
      <c r="L98">
        <v>114.697</v>
      </c>
      <c r="M98">
        <v>118.97</v>
      </c>
      <c r="N98">
        <v>121.48</v>
      </c>
      <c r="O98">
        <v>123.53400000000001</v>
      </c>
      <c r="P98">
        <v>122.35899999999999</v>
      </c>
      <c r="Q98">
        <v>126.411</v>
      </c>
      <c r="R98">
        <v>131.09399999999999</v>
      </c>
      <c r="S98">
        <v>130.20400000000001</v>
      </c>
      <c r="T98">
        <v>137.333</v>
      </c>
      <c r="U98">
        <v>145.096</v>
      </c>
      <c r="V98">
        <v>144.946</v>
      </c>
      <c r="W98">
        <v>146.048</v>
      </c>
      <c r="X98">
        <v>151.64599999999999</v>
      </c>
      <c r="Y98">
        <v>155.45699999999999</v>
      </c>
      <c r="Z98">
        <v>153.608</v>
      </c>
      <c r="AA98">
        <v>149.56</v>
      </c>
      <c r="AB98">
        <v>145.578</v>
      </c>
      <c r="AC98">
        <v>144.28800000000001</v>
      </c>
      <c r="AD98">
        <v>149.87</v>
      </c>
      <c r="AE98">
        <v>146.09200000000001</v>
      </c>
      <c r="AF98">
        <v>145.858</v>
      </c>
      <c r="AG98">
        <v>140.89699999999999</v>
      </c>
      <c r="AH98">
        <v>152.71</v>
      </c>
      <c r="AI98">
        <v>173.22200000000001</v>
      </c>
      <c r="AJ98">
        <v>174.76400000000001</v>
      </c>
      <c r="AK98">
        <v>181.10300000000001</v>
      </c>
      <c r="AN98">
        <v>2</v>
      </c>
      <c r="AO98" t="s">
        <v>2433</v>
      </c>
      <c r="AP98" t="s">
        <v>2432</v>
      </c>
      <c r="AQ98" t="s">
        <v>2451</v>
      </c>
      <c r="AR98" t="s">
        <v>2450</v>
      </c>
      <c r="AS98" t="s">
        <v>27</v>
      </c>
      <c r="AT98" t="s">
        <v>28</v>
      </c>
      <c r="AU98" s="451">
        <f t="array" ref="AU98:BX98">H98:AK98/$H98*100</f>
        <v>100</v>
      </c>
      <c r="AV98" s="451">
        <v>105.24243803042592</v>
      </c>
      <c r="AW98" s="451">
        <v>113.4255870541455</v>
      </c>
      <c r="AX98" s="451">
        <v>112.13673861006153</v>
      </c>
      <c r="AY98" s="451">
        <v>113.4513046746721</v>
      </c>
      <c r="AZ98" s="451">
        <v>117.67789669429662</v>
      </c>
      <c r="BA98" s="451">
        <v>120.16063621436626</v>
      </c>
      <c r="BB98" s="451">
        <v>122.19232823596906</v>
      </c>
      <c r="BC98" s="451">
        <v>121.03008961601614</v>
      </c>
      <c r="BD98" s="451">
        <v>125.03808186116441</v>
      </c>
      <c r="BE98" s="451">
        <v>129.67022097370869</v>
      </c>
      <c r="BF98" s="451">
        <v>128.78988704029754</v>
      </c>
      <c r="BG98" s="451">
        <v>135.84146076084591</v>
      </c>
      <c r="BH98" s="451">
        <v>143.52014876654334</v>
      </c>
      <c r="BI98" s="451">
        <v>143.37177787888979</v>
      </c>
      <c r="BJ98" s="451">
        <v>144.46180933351798</v>
      </c>
      <c r="BK98" s="451">
        <v>149.99901086074897</v>
      </c>
      <c r="BL98" s="451">
        <v>153.76862054640051</v>
      </c>
      <c r="BM98" s="451">
        <v>151.93970207125759</v>
      </c>
      <c r="BN98" s="451">
        <v>147.93566638311341</v>
      </c>
      <c r="BO98" s="451">
        <v>143.99691388553683</v>
      </c>
      <c r="BP98" s="451">
        <v>142.72092425171616</v>
      </c>
      <c r="BQ98" s="451">
        <v>148.24229955093077</v>
      </c>
      <c r="BR98" s="451">
        <v>144.50533146056304</v>
      </c>
      <c r="BS98" s="451">
        <v>144.27387287582349</v>
      </c>
      <c r="BT98" s="451">
        <v>139.36675305149458</v>
      </c>
      <c r="BU98" s="451">
        <v>151.05145502383826</v>
      </c>
      <c r="BV98" s="451">
        <v>171.3406793408376</v>
      </c>
      <c r="BW98" s="451">
        <v>172.86593206591624</v>
      </c>
      <c r="BX98" s="451">
        <v>179.13608577815586</v>
      </c>
    </row>
    <row r="99" spans="1:76" x14ac:dyDescent="0.25">
      <c r="A99">
        <v>2</v>
      </c>
      <c r="B99" t="s">
        <v>2433</v>
      </c>
      <c r="C99" t="s">
        <v>2432</v>
      </c>
      <c r="D99" t="s">
        <v>2449</v>
      </c>
      <c r="E99" t="s">
        <v>2448</v>
      </c>
      <c r="F99" t="s">
        <v>27</v>
      </c>
      <c r="G99" t="s">
        <v>28</v>
      </c>
      <c r="H99">
        <v>29.850999999999999</v>
      </c>
      <c r="I99">
        <v>31.472000000000001</v>
      </c>
      <c r="J99">
        <v>29.57</v>
      </c>
      <c r="K99">
        <v>27.372</v>
      </c>
      <c r="L99">
        <v>27.640999999999998</v>
      </c>
      <c r="M99">
        <v>27.817</v>
      </c>
      <c r="N99">
        <v>30.657</v>
      </c>
      <c r="O99">
        <v>31.03</v>
      </c>
      <c r="P99">
        <v>28.658000000000001</v>
      </c>
      <c r="Q99">
        <v>30.007999999999999</v>
      </c>
      <c r="R99">
        <v>31.864999999999998</v>
      </c>
      <c r="S99">
        <v>33.862000000000002</v>
      </c>
      <c r="T99">
        <v>34.121000000000002</v>
      </c>
      <c r="U99">
        <v>35.908999999999999</v>
      </c>
      <c r="V99">
        <v>37.314999999999998</v>
      </c>
      <c r="W99">
        <v>39.359000000000002</v>
      </c>
      <c r="X99">
        <v>36.69</v>
      </c>
      <c r="Y99">
        <v>37.478000000000002</v>
      </c>
      <c r="Z99">
        <v>37.83</v>
      </c>
      <c r="AA99">
        <v>35.973999999999997</v>
      </c>
      <c r="AB99">
        <v>37.972000000000001</v>
      </c>
      <c r="AC99">
        <v>43.66</v>
      </c>
      <c r="AD99">
        <v>40.107999999999997</v>
      </c>
      <c r="AE99">
        <v>41.287999999999997</v>
      </c>
      <c r="AF99">
        <v>41.887999999999998</v>
      </c>
      <c r="AG99">
        <v>43.283000000000001</v>
      </c>
      <c r="AH99">
        <v>43.308999999999997</v>
      </c>
      <c r="AI99">
        <v>47.674999999999997</v>
      </c>
      <c r="AJ99">
        <v>51.18</v>
      </c>
      <c r="AK99">
        <v>54.198999999999998</v>
      </c>
      <c r="AN99">
        <v>2</v>
      </c>
      <c r="AO99" t="s">
        <v>2433</v>
      </c>
      <c r="AP99" t="s">
        <v>2432</v>
      </c>
      <c r="AQ99" t="s">
        <v>2449</v>
      </c>
      <c r="AR99" t="s">
        <v>2448</v>
      </c>
      <c r="AS99" t="s">
        <v>27</v>
      </c>
      <c r="AT99" t="s">
        <v>28</v>
      </c>
      <c r="AU99" s="451">
        <f t="array" ref="AU99:BX99">H99:AK99/$H99*100</f>
        <v>100</v>
      </c>
      <c r="AV99" s="451">
        <v>105.43030384241735</v>
      </c>
      <c r="AW99" s="451">
        <v>99.058658001406997</v>
      </c>
      <c r="AX99" s="451">
        <v>91.695420588924989</v>
      </c>
      <c r="AY99" s="451">
        <v>92.596562929215096</v>
      </c>
      <c r="AZ99" s="451">
        <v>93.18615791765771</v>
      </c>
      <c r="BA99" s="451">
        <v>102.70007704934507</v>
      </c>
      <c r="BB99" s="451">
        <v>103.94961642826037</v>
      </c>
      <c r="BC99" s="451">
        <v>96.003483970386256</v>
      </c>
      <c r="BD99" s="451">
        <v>100.52594552946299</v>
      </c>
      <c r="BE99" s="451">
        <v>106.74684265183745</v>
      </c>
      <c r="BF99" s="451">
        <v>113.43673578774582</v>
      </c>
      <c r="BG99" s="451">
        <v>114.30437841278349</v>
      </c>
      <c r="BH99" s="451">
        <v>120.29412749991626</v>
      </c>
      <c r="BI99" s="451">
        <v>125.00418746440656</v>
      </c>
      <c r="BJ99" s="451">
        <v>131.85152926200126</v>
      </c>
      <c r="BK99" s="451">
        <v>122.91045526113027</v>
      </c>
      <c r="BL99" s="451">
        <v>125.55023282302102</v>
      </c>
      <c r="BM99" s="451">
        <v>126.7294227999062</v>
      </c>
      <c r="BN99" s="451">
        <v>120.51187564905696</v>
      </c>
      <c r="BO99" s="451">
        <v>127.20511875649059</v>
      </c>
      <c r="BP99" s="451">
        <v>146.25975679206726</v>
      </c>
      <c r="BQ99" s="451">
        <v>134.36065793440756</v>
      </c>
      <c r="BR99" s="451">
        <v>138.31362433419315</v>
      </c>
      <c r="BS99" s="451">
        <v>140.32360724933838</v>
      </c>
      <c r="BT99" s="451">
        <v>144.99681752705104</v>
      </c>
      <c r="BU99" s="451">
        <v>145.08391678670731</v>
      </c>
      <c r="BV99" s="451">
        <v>159.70989246591404</v>
      </c>
      <c r="BW99" s="451">
        <v>171.45154266188737</v>
      </c>
      <c r="BX99" s="451">
        <v>181.56510669659306</v>
      </c>
    </row>
    <row r="100" spans="1:76" x14ac:dyDescent="0.25">
      <c r="A100">
        <v>2</v>
      </c>
      <c r="B100" t="s">
        <v>2433</v>
      </c>
      <c r="C100" t="s">
        <v>2432</v>
      </c>
      <c r="D100" t="s">
        <v>2447</v>
      </c>
      <c r="E100" t="s">
        <v>2446</v>
      </c>
      <c r="F100" t="s">
        <v>27</v>
      </c>
      <c r="G100" t="s">
        <v>28</v>
      </c>
      <c r="H100">
        <v>18.027000000000001</v>
      </c>
      <c r="I100">
        <v>18.346</v>
      </c>
      <c r="J100">
        <v>18.366</v>
      </c>
      <c r="K100">
        <v>18.821999999999999</v>
      </c>
      <c r="L100">
        <v>19.513999999999999</v>
      </c>
      <c r="M100">
        <v>20.202999999999999</v>
      </c>
      <c r="N100">
        <v>22.545000000000002</v>
      </c>
      <c r="O100">
        <v>24.498999999999999</v>
      </c>
      <c r="P100">
        <v>25.681000000000001</v>
      </c>
      <c r="Q100">
        <v>26.161000000000001</v>
      </c>
      <c r="R100">
        <v>26.853999999999999</v>
      </c>
      <c r="S100">
        <v>27.414999999999999</v>
      </c>
      <c r="T100">
        <v>28.477</v>
      </c>
      <c r="U100">
        <v>30.896000000000001</v>
      </c>
      <c r="V100">
        <v>32.292000000000002</v>
      </c>
      <c r="W100">
        <v>33.439</v>
      </c>
      <c r="X100">
        <v>33.749000000000002</v>
      </c>
      <c r="Y100">
        <v>34.073</v>
      </c>
      <c r="Z100">
        <v>34.523000000000003</v>
      </c>
      <c r="AA100">
        <v>35.048000000000002</v>
      </c>
      <c r="AB100">
        <v>35.770000000000003</v>
      </c>
      <c r="AC100">
        <v>36.710999999999999</v>
      </c>
      <c r="AD100">
        <v>37.847000000000001</v>
      </c>
      <c r="AE100">
        <v>38.606000000000002</v>
      </c>
      <c r="AF100">
        <v>40.210999999999999</v>
      </c>
      <c r="AG100">
        <v>41.22</v>
      </c>
      <c r="AH100">
        <v>42.776000000000003</v>
      </c>
      <c r="AI100">
        <v>45.475000000000001</v>
      </c>
      <c r="AJ100">
        <v>48.712000000000003</v>
      </c>
      <c r="AK100">
        <v>52.113</v>
      </c>
      <c r="AN100">
        <v>2</v>
      </c>
      <c r="AO100" t="s">
        <v>2433</v>
      </c>
      <c r="AP100" t="s">
        <v>2432</v>
      </c>
      <c r="AQ100" t="s">
        <v>2447</v>
      </c>
      <c r="AR100" t="s">
        <v>2446</v>
      </c>
      <c r="AS100" t="s">
        <v>27</v>
      </c>
      <c r="AT100" t="s">
        <v>28</v>
      </c>
      <c r="AU100" s="451">
        <f t="array" ref="AU100:BX100">H100:AK100/$H100*100</f>
        <v>100</v>
      </c>
      <c r="AV100" s="451">
        <v>101.76956787041659</v>
      </c>
      <c r="AW100" s="451">
        <v>101.88051256448661</v>
      </c>
      <c r="AX100" s="451">
        <v>104.41005158928274</v>
      </c>
      <c r="AY100" s="451">
        <v>108.24873800410495</v>
      </c>
      <c r="AZ100" s="451">
        <v>112.07078271481666</v>
      </c>
      <c r="BA100" s="451">
        <v>125.06240639041437</v>
      </c>
      <c r="BB100" s="451">
        <v>135.90170300105396</v>
      </c>
      <c r="BC100" s="451">
        <v>142.45853442059132</v>
      </c>
      <c r="BD100" s="451">
        <v>145.12120707827148</v>
      </c>
      <c r="BE100" s="451">
        <v>148.96544072779719</v>
      </c>
      <c r="BF100" s="451">
        <v>152.07743939646085</v>
      </c>
      <c r="BG100" s="451">
        <v>157.96860265157818</v>
      </c>
      <c r="BH100" s="451">
        <v>171.38736339934542</v>
      </c>
      <c r="BI100" s="451">
        <v>179.13130304543185</v>
      </c>
      <c r="BJ100" s="451">
        <v>185.49398125034668</v>
      </c>
      <c r="BK100" s="451">
        <v>187.21362400843179</v>
      </c>
      <c r="BL100" s="451">
        <v>189.01092805236587</v>
      </c>
      <c r="BM100" s="451">
        <v>191.50718366894102</v>
      </c>
      <c r="BN100" s="451">
        <v>194.41948188827868</v>
      </c>
      <c r="BO100" s="451">
        <v>198.42458534420592</v>
      </c>
      <c r="BP100" s="451">
        <v>203.64453320019967</v>
      </c>
      <c r="BQ100" s="451">
        <v>209.94619182337604</v>
      </c>
      <c r="BR100" s="451">
        <v>214.15654296333281</v>
      </c>
      <c r="BS100" s="451">
        <v>223.05985466245076</v>
      </c>
      <c r="BT100" s="451">
        <v>228.65701447828255</v>
      </c>
      <c r="BU100" s="451">
        <v>237.28851167692903</v>
      </c>
      <c r="BV100" s="451">
        <v>252.26049814167638</v>
      </c>
      <c r="BW100" s="451">
        <v>270.2168968769069</v>
      </c>
      <c r="BX100" s="451">
        <v>289.08304210351139</v>
      </c>
    </row>
    <row r="101" spans="1:76" x14ac:dyDescent="0.25">
      <c r="A101">
        <v>2</v>
      </c>
      <c r="B101" t="s">
        <v>2433</v>
      </c>
      <c r="C101" t="s">
        <v>2432</v>
      </c>
      <c r="D101" t="s">
        <v>2445</v>
      </c>
      <c r="E101" t="s">
        <v>2444</v>
      </c>
      <c r="F101" t="s">
        <v>27</v>
      </c>
      <c r="G101" t="s">
        <v>28</v>
      </c>
      <c r="H101">
        <v>77.799000000000007</v>
      </c>
      <c r="I101">
        <v>76.885000000000005</v>
      </c>
      <c r="J101">
        <v>73.483999999999995</v>
      </c>
      <c r="K101">
        <v>73.591999999999999</v>
      </c>
      <c r="L101">
        <v>73.260999999999996</v>
      </c>
      <c r="M101">
        <v>74.55</v>
      </c>
      <c r="N101">
        <v>72.408000000000001</v>
      </c>
      <c r="O101">
        <v>78.218999999999994</v>
      </c>
      <c r="P101">
        <v>82.108999999999995</v>
      </c>
      <c r="Q101">
        <v>85.078999999999994</v>
      </c>
      <c r="R101">
        <v>90.787999999999997</v>
      </c>
      <c r="S101">
        <v>91.706000000000003</v>
      </c>
      <c r="T101">
        <v>97.221999999999994</v>
      </c>
      <c r="U101">
        <v>100.35</v>
      </c>
      <c r="V101">
        <v>102.505</v>
      </c>
      <c r="W101">
        <v>107.066</v>
      </c>
      <c r="X101">
        <v>106.157</v>
      </c>
      <c r="Y101">
        <v>112.95699999999999</v>
      </c>
      <c r="Z101">
        <v>128.00700000000001</v>
      </c>
      <c r="AA101">
        <v>133.00700000000001</v>
      </c>
      <c r="AB101">
        <v>136.666</v>
      </c>
      <c r="AC101">
        <v>132.82599999999999</v>
      </c>
      <c r="AD101">
        <v>149.24299999999999</v>
      </c>
      <c r="AE101">
        <v>141.29499999999999</v>
      </c>
      <c r="AF101">
        <v>129.80600000000001</v>
      </c>
      <c r="AG101">
        <v>162.27000000000001</v>
      </c>
      <c r="AH101">
        <v>177.41900000000001</v>
      </c>
      <c r="AI101">
        <v>179.78899999999999</v>
      </c>
      <c r="AJ101">
        <v>177.62</v>
      </c>
      <c r="AK101">
        <v>166.07300000000001</v>
      </c>
      <c r="AN101">
        <v>2</v>
      </c>
      <c r="AO101" t="s">
        <v>2433</v>
      </c>
      <c r="AP101" t="s">
        <v>2432</v>
      </c>
      <c r="AQ101" t="s">
        <v>2445</v>
      </c>
      <c r="AR101" t="s">
        <v>2444</v>
      </c>
      <c r="AS101" t="s">
        <v>27</v>
      </c>
      <c r="AT101" t="s">
        <v>28</v>
      </c>
      <c r="AU101" s="451">
        <f t="array" ref="AU101:BX101">H101:AK101/$H101*100</f>
        <v>100</v>
      </c>
      <c r="AV101" s="451">
        <v>98.825177701512871</v>
      </c>
      <c r="AW101" s="451">
        <v>94.45365621666086</v>
      </c>
      <c r="AX101" s="451">
        <v>94.592475481689988</v>
      </c>
      <c r="AY101" s="451">
        <v>94.167020141647058</v>
      </c>
      <c r="AZ101" s="451">
        <v>95.823853777040824</v>
      </c>
      <c r="BA101" s="451">
        <v>93.070605020630083</v>
      </c>
      <c r="BB101" s="451">
        <v>100.53985269733543</v>
      </c>
      <c r="BC101" s="451">
        <v>105.53991696551368</v>
      </c>
      <c r="BD101" s="451">
        <v>109.35744675381429</v>
      </c>
      <c r="BE101" s="451">
        <v>116.69558734688106</v>
      </c>
      <c r="BF101" s="451">
        <v>117.87555109962852</v>
      </c>
      <c r="BG101" s="451">
        <v>124.96561652463399</v>
      </c>
      <c r="BH101" s="451">
        <v>128.98623375621793</v>
      </c>
      <c r="BI101" s="451">
        <v>131.75619223897476</v>
      </c>
      <c r="BJ101" s="451">
        <v>137.61873545932465</v>
      </c>
      <c r="BK101" s="451">
        <v>136.45033997866292</v>
      </c>
      <c r="BL101" s="451">
        <v>145.19081222123674</v>
      </c>
      <c r="BM101" s="451">
        <v>164.53553387575676</v>
      </c>
      <c r="BN101" s="451">
        <v>170.96235170117865</v>
      </c>
      <c r="BO101" s="451">
        <v>175.66549698582241</v>
      </c>
      <c r="BP101" s="451">
        <v>170.72970089589839</v>
      </c>
      <c r="BQ101" s="451">
        <v>191.83151454388872</v>
      </c>
      <c r="BR101" s="451">
        <v>181.61544492859804</v>
      </c>
      <c r="BS101" s="451">
        <v>166.84790292934358</v>
      </c>
      <c r="BT101" s="451">
        <v>208.575945706243</v>
      </c>
      <c r="BU101" s="451">
        <v>228.04791835370634</v>
      </c>
      <c r="BV101" s="451">
        <v>231.09423000295629</v>
      </c>
      <c r="BW101" s="451">
        <v>228.30627643028828</v>
      </c>
      <c r="BX101" s="451">
        <v>213.46418334425888</v>
      </c>
    </row>
    <row r="102" spans="1:76" x14ac:dyDescent="0.25">
      <c r="A102">
        <v>2</v>
      </c>
      <c r="B102" t="s">
        <v>2433</v>
      </c>
      <c r="C102" t="s">
        <v>2432</v>
      </c>
      <c r="D102" t="s">
        <v>2443</v>
      </c>
      <c r="E102" t="s">
        <v>2442</v>
      </c>
      <c r="F102" t="s">
        <v>27</v>
      </c>
      <c r="G102" t="s">
        <v>28</v>
      </c>
      <c r="H102">
        <v>6.8239999999999998</v>
      </c>
      <c r="I102">
        <v>7.1440000000000001</v>
      </c>
      <c r="J102">
        <v>7.8440000000000003</v>
      </c>
      <c r="K102">
        <v>8.0229999999999997</v>
      </c>
      <c r="L102">
        <v>8.4640000000000004</v>
      </c>
      <c r="M102">
        <v>9.7850000000000001</v>
      </c>
      <c r="N102">
        <v>10.856</v>
      </c>
      <c r="O102">
        <v>11.282</v>
      </c>
      <c r="P102">
        <v>12.347</v>
      </c>
      <c r="Q102">
        <v>13.352</v>
      </c>
      <c r="R102">
        <v>14.273999999999999</v>
      </c>
      <c r="S102">
        <v>15.428000000000001</v>
      </c>
      <c r="T102">
        <v>15.813000000000001</v>
      </c>
      <c r="U102">
        <v>16.692</v>
      </c>
      <c r="V102">
        <v>17.977</v>
      </c>
      <c r="W102">
        <v>18.86</v>
      </c>
      <c r="X102">
        <v>19.231999999999999</v>
      </c>
      <c r="Y102">
        <v>19.632000000000001</v>
      </c>
      <c r="Z102">
        <v>20.302</v>
      </c>
      <c r="AA102">
        <v>20.629000000000001</v>
      </c>
      <c r="AB102">
        <v>20.687000000000001</v>
      </c>
      <c r="AC102">
        <v>19.896999999999998</v>
      </c>
      <c r="AD102">
        <v>20.29</v>
      </c>
      <c r="AE102">
        <v>21.484000000000002</v>
      </c>
      <c r="AF102">
        <v>23.012</v>
      </c>
      <c r="AG102">
        <v>22.747</v>
      </c>
      <c r="AH102">
        <v>24.57</v>
      </c>
      <c r="AI102">
        <v>27.163</v>
      </c>
      <c r="AJ102">
        <v>28.936</v>
      </c>
      <c r="AK102">
        <v>30.285</v>
      </c>
      <c r="AN102">
        <v>2</v>
      </c>
      <c r="AO102" t="s">
        <v>2433</v>
      </c>
      <c r="AP102" t="s">
        <v>2432</v>
      </c>
      <c r="AQ102" t="s">
        <v>2443</v>
      </c>
      <c r="AR102" t="s">
        <v>2442</v>
      </c>
      <c r="AS102" t="s">
        <v>27</v>
      </c>
      <c r="AT102" t="s">
        <v>28</v>
      </c>
      <c r="AU102" s="451">
        <f t="array" ref="AU102:BX102">H102:AK102/$H102*100</f>
        <v>100</v>
      </c>
      <c r="AV102" s="451">
        <v>104.68933177022275</v>
      </c>
      <c r="AW102" s="451">
        <v>114.947245017585</v>
      </c>
      <c r="AX102" s="451">
        <v>117.57033997655333</v>
      </c>
      <c r="AY102" s="451">
        <v>124.03282532239157</v>
      </c>
      <c r="AZ102" s="451">
        <v>143.39097303634233</v>
      </c>
      <c r="BA102" s="451">
        <v>159.08558030480657</v>
      </c>
      <c r="BB102" s="451">
        <v>165.3282532239156</v>
      </c>
      <c r="BC102" s="451">
        <v>180.93493552168815</v>
      </c>
      <c r="BD102" s="451">
        <v>195.66236811254396</v>
      </c>
      <c r="BE102" s="451">
        <v>209.17350527549826</v>
      </c>
      <c r="BF102" s="451">
        <v>226.08440797186401</v>
      </c>
      <c r="BG102" s="451">
        <v>231.72626025791328</v>
      </c>
      <c r="BH102" s="451">
        <v>244.60726846424384</v>
      </c>
      <c r="BI102" s="451">
        <v>263.43786635404456</v>
      </c>
      <c r="BJ102" s="451">
        <v>276.37749120750294</v>
      </c>
      <c r="BK102" s="451">
        <v>281.82883939038686</v>
      </c>
      <c r="BL102" s="451">
        <v>287.69050410316532</v>
      </c>
      <c r="BM102" s="451">
        <v>297.50879249706918</v>
      </c>
      <c r="BN102" s="451">
        <v>302.30070339976555</v>
      </c>
      <c r="BO102" s="451">
        <v>303.15064478311842</v>
      </c>
      <c r="BP102" s="451">
        <v>291.57385697538103</v>
      </c>
      <c r="BQ102" s="451">
        <v>297.3329425556858</v>
      </c>
      <c r="BR102" s="451">
        <v>314.83001172332945</v>
      </c>
      <c r="BS102" s="451">
        <v>337.22157092614304</v>
      </c>
      <c r="BT102" s="451">
        <v>333.33821805392733</v>
      </c>
      <c r="BU102" s="451">
        <v>360.05275498241502</v>
      </c>
      <c r="BV102" s="451">
        <v>398.0509964830012</v>
      </c>
      <c r="BW102" s="451">
        <v>424.03282532239155</v>
      </c>
      <c r="BX102" s="451">
        <v>443.80128956623679</v>
      </c>
    </row>
    <row r="103" spans="1:76" x14ac:dyDescent="0.25">
      <c r="A103">
        <v>2</v>
      </c>
      <c r="B103" t="s">
        <v>2433</v>
      </c>
      <c r="C103" t="s">
        <v>2432</v>
      </c>
      <c r="D103" t="s">
        <v>2441</v>
      </c>
      <c r="E103" t="s">
        <v>2440</v>
      </c>
      <c r="F103" t="s">
        <v>27</v>
      </c>
      <c r="G103" t="s">
        <v>28</v>
      </c>
      <c r="H103">
        <v>12.848000000000001</v>
      </c>
      <c r="I103">
        <v>12.292999999999999</v>
      </c>
      <c r="J103">
        <v>13.340999999999999</v>
      </c>
      <c r="K103">
        <v>13.615</v>
      </c>
      <c r="L103">
        <v>14.433</v>
      </c>
      <c r="M103">
        <v>16.588000000000001</v>
      </c>
      <c r="N103">
        <v>17.058</v>
      </c>
      <c r="O103">
        <v>19.398</v>
      </c>
      <c r="P103">
        <v>19.295999999999999</v>
      </c>
      <c r="Q103">
        <v>20.317</v>
      </c>
      <c r="R103">
        <v>20.245000000000001</v>
      </c>
      <c r="S103">
        <v>22.123999999999999</v>
      </c>
      <c r="T103">
        <v>24.690999999999999</v>
      </c>
      <c r="U103">
        <v>26.529</v>
      </c>
      <c r="V103">
        <v>29.603000000000002</v>
      </c>
      <c r="W103">
        <v>28.745999999999999</v>
      </c>
      <c r="X103">
        <v>28.960999999999999</v>
      </c>
      <c r="Y103">
        <v>28.257999999999999</v>
      </c>
      <c r="Z103">
        <v>28.085999999999999</v>
      </c>
      <c r="AA103">
        <v>27.440999999999999</v>
      </c>
      <c r="AB103">
        <v>26.917000000000002</v>
      </c>
      <c r="AC103">
        <v>25.635999999999999</v>
      </c>
      <c r="AD103">
        <v>25.245000000000001</v>
      </c>
      <c r="AE103">
        <v>24.847999999999999</v>
      </c>
      <c r="AF103">
        <v>26.978000000000002</v>
      </c>
      <c r="AG103">
        <v>26.562000000000001</v>
      </c>
      <c r="AH103">
        <v>30.016999999999999</v>
      </c>
      <c r="AI103">
        <v>31.724</v>
      </c>
      <c r="AJ103">
        <v>35.601999999999997</v>
      </c>
      <c r="AK103">
        <v>42.128999999999998</v>
      </c>
      <c r="AN103">
        <v>2</v>
      </c>
      <c r="AO103" t="s">
        <v>2433</v>
      </c>
      <c r="AP103" t="s">
        <v>2432</v>
      </c>
      <c r="AQ103" t="s">
        <v>2441</v>
      </c>
      <c r="AR103" t="s">
        <v>2440</v>
      </c>
      <c r="AS103" t="s">
        <v>27</v>
      </c>
      <c r="AT103" t="s">
        <v>28</v>
      </c>
      <c r="AU103" s="451">
        <f t="array" ref="AU103:BX103">H103:AK103/$H103*100</f>
        <v>100</v>
      </c>
      <c r="AV103" s="451">
        <v>95.680261519302604</v>
      </c>
      <c r="AW103" s="451">
        <v>103.83717310087172</v>
      </c>
      <c r="AX103" s="451">
        <v>105.96980074719799</v>
      </c>
      <c r="AY103" s="451">
        <v>112.3365504358655</v>
      </c>
      <c r="AZ103" s="451">
        <v>129.10958904109589</v>
      </c>
      <c r="BA103" s="451">
        <v>132.76774595267744</v>
      </c>
      <c r="BB103" s="451">
        <v>150.98069738480697</v>
      </c>
      <c r="BC103" s="451">
        <v>150.18679950186797</v>
      </c>
      <c r="BD103" s="451">
        <v>158.13356164383561</v>
      </c>
      <c r="BE103" s="451">
        <v>157.57316313823162</v>
      </c>
      <c r="BF103" s="451">
        <v>172.19800747198008</v>
      </c>
      <c r="BG103" s="451">
        <v>192.1777708592777</v>
      </c>
      <c r="BH103" s="451">
        <v>206.48349937733497</v>
      </c>
      <c r="BI103" s="451">
        <v>230.40940224159402</v>
      </c>
      <c r="BJ103" s="451">
        <v>223.73910336239101</v>
      </c>
      <c r="BK103" s="451">
        <v>225.4125155666251</v>
      </c>
      <c r="BL103" s="451">
        <v>219.94084682440845</v>
      </c>
      <c r="BM103" s="451">
        <v>218.60211706102115</v>
      </c>
      <c r="BN103" s="451">
        <v>213.58188044831877</v>
      </c>
      <c r="BO103" s="451">
        <v>209.50342465753425</v>
      </c>
      <c r="BP103" s="451">
        <v>199.53300124533001</v>
      </c>
      <c r="BQ103" s="451">
        <v>196.48972602739724</v>
      </c>
      <c r="BR103" s="451">
        <v>193.3997509339975</v>
      </c>
      <c r="BS103" s="451">
        <v>209.97820672478204</v>
      </c>
      <c r="BT103" s="451">
        <v>206.7403486924035</v>
      </c>
      <c r="BU103" s="451">
        <v>233.63169364881693</v>
      </c>
      <c r="BV103" s="451">
        <v>246.91780821917808</v>
      </c>
      <c r="BW103" s="451">
        <v>277.10149439601491</v>
      </c>
      <c r="BX103" s="451">
        <v>327.90317559153175</v>
      </c>
    </row>
    <row r="104" spans="1:76" x14ac:dyDescent="0.25">
      <c r="A104">
        <v>2</v>
      </c>
      <c r="B104" t="s">
        <v>2433</v>
      </c>
      <c r="C104" t="s">
        <v>2432</v>
      </c>
      <c r="D104" t="s">
        <v>2439</v>
      </c>
      <c r="E104" t="s">
        <v>2438</v>
      </c>
      <c r="F104" t="s">
        <v>27</v>
      </c>
      <c r="G104" t="s">
        <v>28</v>
      </c>
      <c r="H104">
        <v>83.748000000000005</v>
      </c>
      <c r="I104">
        <v>87.638999999999996</v>
      </c>
      <c r="J104">
        <v>89.024000000000001</v>
      </c>
      <c r="K104">
        <v>92.441999999999993</v>
      </c>
      <c r="L104">
        <v>95.268000000000001</v>
      </c>
      <c r="M104">
        <v>101.712</v>
      </c>
      <c r="N104">
        <v>107.105</v>
      </c>
      <c r="O104">
        <v>115.04</v>
      </c>
      <c r="P104">
        <v>122.524</v>
      </c>
      <c r="Q104">
        <v>129.30799999999999</v>
      </c>
      <c r="R104">
        <v>137.428</v>
      </c>
      <c r="S104">
        <v>142.08799999999999</v>
      </c>
      <c r="T104">
        <v>147.17500000000001</v>
      </c>
      <c r="U104">
        <v>150.66499999999999</v>
      </c>
      <c r="V104">
        <v>157.398</v>
      </c>
      <c r="W104">
        <v>162.52600000000001</v>
      </c>
      <c r="X104">
        <v>167.49600000000001</v>
      </c>
      <c r="Y104">
        <v>170.53700000000001</v>
      </c>
      <c r="Z104">
        <v>174.363</v>
      </c>
      <c r="AA104">
        <v>179.572</v>
      </c>
      <c r="AB104">
        <v>180.941</v>
      </c>
      <c r="AC104">
        <v>184.631</v>
      </c>
      <c r="AD104">
        <v>190.006</v>
      </c>
      <c r="AE104">
        <v>193.53899999999999</v>
      </c>
      <c r="AF104">
        <v>198.14699999999999</v>
      </c>
      <c r="AG104">
        <v>208.024</v>
      </c>
      <c r="AH104">
        <v>234.72499999999999</v>
      </c>
      <c r="AI104">
        <v>240.773</v>
      </c>
      <c r="AJ104">
        <v>249.67599999999999</v>
      </c>
      <c r="AK104">
        <v>261.15600000000001</v>
      </c>
      <c r="AN104">
        <v>2</v>
      </c>
      <c r="AO104" t="s">
        <v>2433</v>
      </c>
      <c r="AP104" t="s">
        <v>2432</v>
      </c>
      <c r="AQ104" t="s">
        <v>2439</v>
      </c>
      <c r="AR104" t="s">
        <v>2438</v>
      </c>
      <c r="AS104" t="s">
        <v>27</v>
      </c>
      <c r="AT104" t="s">
        <v>28</v>
      </c>
      <c r="AU104" s="451">
        <f t="array" ref="AU104:BX104">H104:AK104/$H104*100</f>
        <v>100</v>
      </c>
      <c r="AV104" s="451">
        <v>104.64608110044418</v>
      </c>
      <c r="AW104" s="451">
        <v>106.29985193676265</v>
      </c>
      <c r="AX104" s="451">
        <v>110.38114343029086</v>
      </c>
      <c r="AY104" s="451">
        <v>113.75555237139992</v>
      </c>
      <c r="AZ104" s="451">
        <v>121.45006447915175</v>
      </c>
      <c r="BA104" s="451">
        <v>127.88962124468644</v>
      </c>
      <c r="BB104" s="451">
        <v>137.36447437550748</v>
      </c>
      <c r="BC104" s="451">
        <v>146.30080718345513</v>
      </c>
      <c r="BD104" s="451">
        <v>154.40129913550174</v>
      </c>
      <c r="BE104" s="451">
        <v>164.09705306395375</v>
      </c>
      <c r="BF104" s="451">
        <v>169.6613650475235</v>
      </c>
      <c r="BG104" s="451">
        <v>175.7355399531929</v>
      </c>
      <c r="BH104" s="451">
        <v>179.90280364904234</v>
      </c>
      <c r="BI104" s="451">
        <v>187.94239862444476</v>
      </c>
      <c r="BJ104" s="451">
        <v>194.06552992310264</v>
      </c>
      <c r="BK104" s="451">
        <v>200</v>
      </c>
      <c r="BL104" s="451">
        <v>203.6311314897072</v>
      </c>
      <c r="BM104" s="451">
        <v>208.19959879638915</v>
      </c>
      <c r="BN104" s="451">
        <v>214.41944882265847</v>
      </c>
      <c r="BO104" s="451">
        <v>216.05411472512776</v>
      </c>
      <c r="BP104" s="451">
        <v>220.46019009409176</v>
      </c>
      <c r="BQ104" s="451">
        <v>226.87825380904619</v>
      </c>
      <c r="BR104" s="451">
        <v>231.09686201461525</v>
      </c>
      <c r="BS104" s="451">
        <v>236.59908296317522</v>
      </c>
      <c r="BT104" s="451">
        <v>248.39279743993887</v>
      </c>
      <c r="BU104" s="451">
        <v>280.27534985910108</v>
      </c>
      <c r="BV104" s="451">
        <v>287.49701485408605</v>
      </c>
      <c r="BW104" s="451">
        <v>298.12771648278169</v>
      </c>
      <c r="BX104" s="451">
        <v>311.83550651955863</v>
      </c>
    </row>
    <row r="105" spans="1:76" x14ac:dyDescent="0.25">
      <c r="A105">
        <v>2</v>
      </c>
      <c r="B105" t="s">
        <v>2433</v>
      </c>
      <c r="C105" t="s">
        <v>2432</v>
      </c>
      <c r="D105" t="s">
        <v>2437</v>
      </c>
      <c r="E105" t="s">
        <v>2436</v>
      </c>
      <c r="F105" t="s">
        <v>27</v>
      </c>
      <c r="G105" t="s">
        <v>28</v>
      </c>
      <c r="H105">
        <v>13.198</v>
      </c>
      <c r="I105">
        <v>13.2</v>
      </c>
      <c r="J105">
        <v>13.891</v>
      </c>
      <c r="K105">
        <v>14.885999999999999</v>
      </c>
      <c r="L105">
        <v>15.942</v>
      </c>
      <c r="M105">
        <v>17.466999999999999</v>
      </c>
      <c r="N105">
        <v>19.873000000000001</v>
      </c>
      <c r="O105">
        <v>21.678000000000001</v>
      </c>
      <c r="P105">
        <v>23.242999999999999</v>
      </c>
      <c r="Q105">
        <v>23.95</v>
      </c>
      <c r="R105">
        <v>25.632999999999999</v>
      </c>
      <c r="S105">
        <v>27.614999999999998</v>
      </c>
      <c r="T105">
        <v>28.803000000000001</v>
      </c>
      <c r="U105">
        <v>29.881</v>
      </c>
      <c r="V105">
        <v>30.942</v>
      </c>
      <c r="W105">
        <v>32.119</v>
      </c>
      <c r="X105">
        <v>32.948</v>
      </c>
      <c r="Y105">
        <v>33.566000000000003</v>
      </c>
      <c r="Z105">
        <v>34.692999999999998</v>
      </c>
      <c r="AA105">
        <v>34.042000000000002</v>
      </c>
      <c r="AB105">
        <v>32.436999999999998</v>
      </c>
      <c r="AC105">
        <v>32.04</v>
      </c>
      <c r="AD105">
        <v>33.081000000000003</v>
      </c>
      <c r="AE105">
        <v>33.731999999999999</v>
      </c>
      <c r="AF105">
        <v>35.442999999999998</v>
      </c>
      <c r="AG105">
        <v>33.878999999999998</v>
      </c>
      <c r="AH105">
        <v>36.149000000000001</v>
      </c>
      <c r="AI105">
        <v>38.465000000000003</v>
      </c>
      <c r="AJ105">
        <v>41.417000000000002</v>
      </c>
      <c r="AK105">
        <v>43.067999999999998</v>
      </c>
      <c r="AN105">
        <v>2</v>
      </c>
      <c r="AO105" t="s">
        <v>2433</v>
      </c>
      <c r="AP105" t="s">
        <v>2432</v>
      </c>
      <c r="AQ105" t="s">
        <v>2437</v>
      </c>
      <c r="AR105" t="s">
        <v>2436</v>
      </c>
      <c r="AS105" t="s">
        <v>27</v>
      </c>
      <c r="AT105" t="s">
        <v>28</v>
      </c>
      <c r="AU105" s="451">
        <f t="array" ref="AU105:BX105">H105:AK105/$H105*100</f>
        <v>100</v>
      </c>
      <c r="AV105" s="451">
        <v>100.01515381118351</v>
      </c>
      <c r="AW105" s="451">
        <v>105.25079557508714</v>
      </c>
      <c r="AX105" s="451">
        <v>112.78981663888467</v>
      </c>
      <c r="AY105" s="451">
        <v>120.79102894377935</v>
      </c>
      <c r="AZ105" s="451">
        <v>132.34580997120776</v>
      </c>
      <c r="BA105" s="451">
        <v>150.57584482497347</v>
      </c>
      <c r="BB105" s="451">
        <v>164.25215941809367</v>
      </c>
      <c r="BC105" s="451">
        <v>176.11001666919228</v>
      </c>
      <c r="BD105" s="451">
        <v>181.46688892256401</v>
      </c>
      <c r="BE105" s="451">
        <v>194.21882103348992</v>
      </c>
      <c r="BF105" s="451">
        <v>209.23624791635095</v>
      </c>
      <c r="BG105" s="451">
        <v>218.23761175935749</v>
      </c>
      <c r="BH105" s="451">
        <v>226.4055159872708</v>
      </c>
      <c r="BI105" s="451">
        <v>234.44461282012426</v>
      </c>
      <c r="BJ105" s="451">
        <v>243.36263070162144</v>
      </c>
      <c r="BK105" s="451">
        <v>249.64388543718746</v>
      </c>
      <c r="BL105" s="451">
        <v>254.32641309289289</v>
      </c>
      <c r="BM105" s="451">
        <v>262.86558569480223</v>
      </c>
      <c r="BN105" s="451">
        <v>257.93302015456885</v>
      </c>
      <c r="BO105" s="451">
        <v>245.77208667979994</v>
      </c>
      <c r="BP105" s="451">
        <v>242.7640551598727</v>
      </c>
      <c r="BQ105" s="451">
        <v>250.65161388089106</v>
      </c>
      <c r="BR105" s="451">
        <v>255.58417942112439</v>
      </c>
      <c r="BS105" s="451">
        <v>268.54826488861943</v>
      </c>
      <c r="BT105" s="451">
        <v>256.69798454311257</v>
      </c>
      <c r="BU105" s="451">
        <v>273.89756023639944</v>
      </c>
      <c r="BV105" s="451">
        <v>291.44567358690716</v>
      </c>
      <c r="BW105" s="451">
        <v>313.81269889377177</v>
      </c>
      <c r="BX105" s="451">
        <v>326.32217002576147</v>
      </c>
    </row>
    <row r="106" spans="1:76" x14ac:dyDescent="0.25">
      <c r="A106">
        <v>2</v>
      </c>
      <c r="B106" t="s">
        <v>2433</v>
      </c>
      <c r="C106" t="s">
        <v>2432</v>
      </c>
      <c r="D106" t="s">
        <v>2435</v>
      </c>
      <c r="E106" t="s">
        <v>2434</v>
      </c>
      <c r="F106" t="s">
        <v>27</v>
      </c>
      <c r="G106" t="s">
        <v>28</v>
      </c>
      <c r="H106">
        <v>69.915000000000006</v>
      </c>
      <c r="I106">
        <v>71.271000000000001</v>
      </c>
      <c r="J106">
        <v>73.195999999999998</v>
      </c>
      <c r="K106">
        <v>75.176000000000002</v>
      </c>
      <c r="L106">
        <v>78.778999999999996</v>
      </c>
      <c r="M106">
        <v>82.001999999999995</v>
      </c>
      <c r="N106">
        <v>85.542000000000002</v>
      </c>
      <c r="O106">
        <v>90.561000000000007</v>
      </c>
      <c r="P106">
        <v>92.938000000000002</v>
      </c>
      <c r="Q106">
        <v>93.271000000000001</v>
      </c>
      <c r="R106">
        <v>96.262</v>
      </c>
      <c r="S106">
        <v>99.86</v>
      </c>
      <c r="T106">
        <v>101.51900000000001</v>
      </c>
      <c r="U106">
        <v>105.75</v>
      </c>
      <c r="V106">
        <v>109.069</v>
      </c>
      <c r="W106">
        <v>110.381</v>
      </c>
      <c r="X106">
        <v>110.02500000000001</v>
      </c>
      <c r="Y106">
        <v>111.041</v>
      </c>
      <c r="Z106">
        <v>112.624</v>
      </c>
      <c r="AA106">
        <v>114.29</v>
      </c>
      <c r="AB106">
        <v>115.80200000000001</v>
      </c>
      <c r="AC106">
        <v>115.328</v>
      </c>
      <c r="AD106">
        <v>118.685</v>
      </c>
      <c r="AE106">
        <v>120.51300000000001</v>
      </c>
      <c r="AF106">
        <v>122.43</v>
      </c>
      <c r="AG106">
        <v>120.102</v>
      </c>
      <c r="AH106">
        <v>127.072</v>
      </c>
      <c r="AI106">
        <v>134.017</v>
      </c>
      <c r="AJ106">
        <v>141.55500000000001</v>
      </c>
      <c r="AK106">
        <v>148.63999999999999</v>
      </c>
      <c r="AN106">
        <v>2</v>
      </c>
      <c r="AO106" t="s">
        <v>2433</v>
      </c>
      <c r="AP106" t="s">
        <v>2432</v>
      </c>
      <c r="AQ106" t="s">
        <v>2435</v>
      </c>
      <c r="AR106" t="s">
        <v>2434</v>
      </c>
      <c r="AS106" t="s">
        <v>27</v>
      </c>
      <c r="AT106" t="s">
        <v>28</v>
      </c>
      <c r="AU106" s="451">
        <f t="array" ref="AU106:BX106">H106:AK106/$H106*100</f>
        <v>100</v>
      </c>
      <c r="AV106" s="451">
        <v>101.93949796181076</v>
      </c>
      <c r="AW106" s="451">
        <v>104.69284130730172</v>
      </c>
      <c r="AX106" s="451">
        <v>107.52485160552099</v>
      </c>
      <c r="AY106" s="451">
        <v>112.67825216334117</v>
      </c>
      <c r="AZ106" s="451">
        <v>117.28813559322033</v>
      </c>
      <c r="BA106" s="451">
        <v>122.35142673246085</v>
      </c>
      <c r="BB106" s="451">
        <v>129.53014374597726</v>
      </c>
      <c r="BC106" s="451">
        <v>132.9299864120718</v>
      </c>
      <c r="BD106" s="451">
        <v>133.40627905313593</v>
      </c>
      <c r="BE106" s="451">
        <v>137.68433097332473</v>
      </c>
      <c r="BF106" s="451">
        <v>142.83057998998783</v>
      </c>
      <c r="BG106" s="451">
        <v>145.20346134592003</v>
      </c>
      <c r="BH106" s="451">
        <v>151.25509547307442</v>
      </c>
      <c r="BI106" s="451">
        <v>156.00228849317025</v>
      </c>
      <c r="BJ106" s="451">
        <v>157.87885289279839</v>
      </c>
      <c r="BK106" s="451">
        <v>157.36966316241151</v>
      </c>
      <c r="BL106" s="451">
        <v>158.82285632553814</v>
      </c>
      <c r="BM106" s="451">
        <v>161.08703425588212</v>
      </c>
      <c r="BN106" s="451">
        <v>163.46992776943429</v>
      </c>
      <c r="BO106" s="451">
        <v>165.63255381534719</v>
      </c>
      <c r="BP106" s="451">
        <v>164.95458771365227</v>
      </c>
      <c r="BQ106" s="451">
        <v>169.75613244654221</v>
      </c>
      <c r="BR106" s="451">
        <v>172.37073589358508</v>
      </c>
      <c r="BS106" s="451">
        <v>175.11263677322461</v>
      </c>
      <c r="BT106" s="451">
        <v>171.78287921046984</v>
      </c>
      <c r="BU106" s="451">
        <v>181.75212758349423</v>
      </c>
      <c r="BV106" s="451">
        <v>191.685618250733</v>
      </c>
      <c r="BW106" s="451">
        <v>202.46728169920618</v>
      </c>
      <c r="BX106" s="451">
        <v>212.60101551884429</v>
      </c>
    </row>
    <row r="107" spans="1:76" x14ac:dyDescent="0.25">
      <c r="A107">
        <v>2</v>
      </c>
      <c r="B107" t="s">
        <v>2433</v>
      </c>
      <c r="C107" t="s">
        <v>2432</v>
      </c>
      <c r="D107" t="s">
        <v>2431</v>
      </c>
      <c r="E107" t="s">
        <v>2430</v>
      </c>
      <c r="F107" t="s">
        <v>27</v>
      </c>
      <c r="G107" t="s">
        <v>28</v>
      </c>
      <c r="H107">
        <v>267.06299999999999</v>
      </c>
      <c r="I107">
        <v>273.87700000000001</v>
      </c>
      <c r="J107">
        <v>283.26100000000002</v>
      </c>
      <c r="K107">
        <v>289.41899999999998</v>
      </c>
      <c r="L107">
        <v>300.59100000000001</v>
      </c>
      <c r="M107">
        <v>306.255</v>
      </c>
      <c r="N107">
        <v>320.70299999999997</v>
      </c>
      <c r="O107">
        <v>335.86700000000002</v>
      </c>
      <c r="P107">
        <v>352.63099999999997</v>
      </c>
      <c r="Q107">
        <v>368.05</v>
      </c>
      <c r="R107">
        <v>381.7</v>
      </c>
      <c r="S107">
        <v>401.93900000000002</v>
      </c>
      <c r="T107">
        <v>424.13099999999997</v>
      </c>
      <c r="U107">
        <v>438.45299999999997</v>
      </c>
      <c r="V107">
        <v>460.56200000000001</v>
      </c>
      <c r="W107">
        <v>473.41899999999998</v>
      </c>
      <c r="X107">
        <v>488.8</v>
      </c>
      <c r="Y107">
        <v>505.95299999999997</v>
      </c>
      <c r="Z107">
        <v>518.32299999999998</v>
      </c>
      <c r="AA107">
        <v>528.08600000000001</v>
      </c>
      <c r="AB107">
        <v>535.23699999999997</v>
      </c>
      <c r="AC107">
        <v>545.63</v>
      </c>
      <c r="AD107">
        <v>557.07000000000005</v>
      </c>
      <c r="AE107">
        <v>566.23599999999999</v>
      </c>
      <c r="AF107">
        <v>582.38599999999997</v>
      </c>
      <c r="AG107">
        <v>631.37300000000005</v>
      </c>
      <c r="AH107">
        <v>622.63499999999999</v>
      </c>
      <c r="AI107">
        <v>632.03</v>
      </c>
      <c r="AJ107">
        <v>657.93100000000004</v>
      </c>
      <c r="AK107">
        <v>693.029</v>
      </c>
      <c r="AN107">
        <v>2</v>
      </c>
      <c r="AO107" t="s">
        <v>2433</v>
      </c>
      <c r="AP107" t="s">
        <v>2432</v>
      </c>
      <c r="AQ107" t="s">
        <v>2431</v>
      </c>
      <c r="AR107" t="s">
        <v>2430</v>
      </c>
      <c r="AS107" t="s">
        <v>27</v>
      </c>
      <c r="AT107" t="s">
        <v>28</v>
      </c>
      <c r="AU107" s="451">
        <f t="array" ref="AU107:BX107">H107:AK107/$H107*100</f>
        <v>100</v>
      </c>
      <c r="AV107" s="451">
        <v>102.55145789570253</v>
      </c>
      <c r="AW107" s="451">
        <v>106.06523554367323</v>
      </c>
      <c r="AX107" s="451">
        <v>108.37105851428315</v>
      </c>
      <c r="AY107" s="451">
        <v>112.55434111052449</v>
      </c>
      <c r="AZ107" s="451">
        <v>114.67518900034823</v>
      </c>
      <c r="BA107" s="451">
        <v>120.08514844811897</v>
      </c>
      <c r="BB107" s="451">
        <v>125.76320942998468</v>
      </c>
      <c r="BC107" s="451">
        <v>132.04037998524691</v>
      </c>
      <c r="BD107" s="451">
        <v>137.81392405537272</v>
      </c>
      <c r="BE107" s="451">
        <v>142.92507760341192</v>
      </c>
      <c r="BF107" s="451">
        <v>150.5034392633948</v>
      </c>
      <c r="BG107" s="451">
        <v>158.8130890464048</v>
      </c>
      <c r="BH107" s="451">
        <v>164.17586861527056</v>
      </c>
      <c r="BI107" s="451">
        <v>172.45443958916061</v>
      </c>
      <c r="BJ107" s="451">
        <v>177.26865945488518</v>
      </c>
      <c r="BK107" s="451">
        <v>183.02797467264281</v>
      </c>
      <c r="BL107" s="451">
        <v>189.45080374293707</v>
      </c>
      <c r="BM107" s="451">
        <v>194.08266963225907</v>
      </c>
      <c r="BN107" s="451">
        <v>197.73836136042809</v>
      </c>
      <c r="BO107" s="451">
        <v>200.4160067100272</v>
      </c>
      <c r="BP107" s="451">
        <v>204.30759783272111</v>
      </c>
      <c r="BQ107" s="451">
        <v>208.59123128250641</v>
      </c>
      <c r="BR107" s="451">
        <v>212.0233802511018</v>
      </c>
      <c r="BS107" s="451">
        <v>218.07064250757313</v>
      </c>
      <c r="BT107" s="451">
        <v>236.41350542755833</v>
      </c>
      <c r="BU107" s="451">
        <v>233.14161826984642</v>
      </c>
      <c r="BV107" s="451">
        <v>236.65951479613426</v>
      </c>
      <c r="BW107" s="451">
        <v>246.35797545897412</v>
      </c>
      <c r="BX107" s="451">
        <v>259.50019283839396</v>
      </c>
    </row>
  </sheetData>
  <conditionalFormatting sqref="H3:AK3 H4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:A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{863E369B-A717-4F9F-A33F-423D0AFEE273}</x14:id>
        </ext>
      </extLst>
    </cfRule>
  </conditionalFormatting>
  <conditionalFormatting sqref="AU2:BX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5:BX10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3E369B-A717-4F9F-A33F-423D0AFEE2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I4:AK4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C8B9-E570-4D59-8C3B-6FA452854E59}">
  <dimension ref="A1:X200"/>
  <sheetViews>
    <sheetView workbookViewId="0">
      <selection activeCell="X1" sqref="X1"/>
    </sheetView>
  </sheetViews>
  <sheetFormatPr baseColWidth="10" defaultRowHeight="15" x14ac:dyDescent="0.25"/>
  <cols>
    <col min="1" max="1" width="3.5703125" customWidth="1"/>
    <col min="2" max="2" width="8" bestFit="1" customWidth="1"/>
    <col min="3" max="3" width="5.85546875" bestFit="1" customWidth="1"/>
    <col min="4" max="4" width="10.28515625" bestFit="1" customWidth="1"/>
  </cols>
  <sheetData>
    <row r="1" spans="1:24" ht="15.75" thickBot="1" x14ac:dyDescent="0.3">
      <c r="A1" s="436"/>
      <c r="B1" s="437" t="s">
        <v>107</v>
      </c>
      <c r="C1" s="437" t="s">
        <v>391</v>
      </c>
      <c r="D1" s="437" t="s">
        <v>392</v>
      </c>
      <c r="E1" s="437" t="s">
        <v>393</v>
      </c>
      <c r="F1" s="437" t="s">
        <v>394</v>
      </c>
      <c r="G1" s="437" t="s">
        <v>395</v>
      </c>
      <c r="H1" s="437" t="s">
        <v>396</v>
      </c>
      <c r="I1" s="437" t="s">
        <v>397</v>
      </c>
      <c r="J1" s="437" t="s">
        <v>284</v>
      </c>
      <c r="K1" s="437" t="s">
        <v>398</v>
      </c>
      <c r="L1" s="437" t="s">
        <v>399</v>
      </c>
      <c r="M1" s="437" t="s">
        <v>400</v>
      </c>
      <c r="N1" s="437" t="s">
        <v>401</v>
      </c>
      <c r="O1" s="437" t="s">
        <v>275</v>
      </c>
      <c r="P1" s="437" t="s">
        <v>271</v>
      </c>
      <c r="Q1" s="437" t="s">
        <v>273</v>
      </c>
      <c r="R1" s="437" t="s">
        <v>402</v>
      </c>
      <c r="S1" s="437" t="s">
        <v>403</v>
      </c>
      <c r="T1" s="437" t="s">
        <v>404</v>
      </c>
      <c r="U1" s="437" t="s">
        <v>279</v>
      </c>
      <c r="V1" s="437" t="s">
        <v>278</v>
      </c>
      <c r="W1" s="437" t="s">
        <v>277</v>
      </c>
      <c r="X1" s="437" t="s">
        <v>405</v>
      </c>
    </row>
    <row r="2" spans="1:24" ht="15.75" thickBot="1" x14ac:dyDescent="0.3">
      <c r="A2" s="438">
        <v>1</v>
      </c>
      <c r="B2" s="439" t="s">
        <v>39</v>
      </c>
      <c r="C2" s="440">
        <v>2002</v>
      </c>
      <c r="D2" s="440" t="s">
        <v>406</v>
      </c>
      <c r="E2" s="440" t="s">
        <v>407</v>
      </c>
      <c r="F2" s="440" t="s">
        <v>408</v>
      </c>
      <c r="G2" s="440" t="s">
        <v>409</v>
      </c>
      <c r="H2" s="440" t="s">
        <v>410</v>
      </c>
      <c r="I2" s="440" t="s">
        <v>411</v>
      </c>
      <c r="J2" s="440" t="s">
        <v>412</v>
      </c>
      <c r="K2" s="440" t="s">
        <v>413</v>
      </c>
      <c r="L2" s="441" t="s">
        <v>414</v>
      </c>
      <c r="M2" s="441" t="s">
        <v>414</v>
      </c>
      <c r="N2" s="441" t="s">
        <v>414</v>
      </c>
      <c r="O2" s="441" t="s">
        <v>414</v>
      </c>
      <c r="P2" s="441" t="s">
        <v>414</v>
      </c>
      <c r="Q2" s="441" t="s">
        <v>414</v>
      </c>
      <c r="R2" s="441" t="s">
        <v>414</v>
      </c>
      <c r="S2" s="441" t="s">
        <v>414</v>
      </c>
      <c r="T2" s="441" t="s">
        <v>414</v>
      </c>
      <c r="U2" s="441" t="s">
        <v>414</v>
      </c>
      <c r="V2" s="441" t="s">
        <v>414</v>
      </c>
      <c r="W2" s="441" t="s">
        <v>414</v>
      </c>
      <c r="X2" s="441" t="s">
        <v>414</v>
      </c>
    </row>
    <row r="3" spans="1:24" ht="15.75" thickBot="1" x14ac:dyDescent="0.3">
      <c r="A3" s="438">
        <v>2</v>
      </c>
      <c r="B3" s="439" t="s">
        <v>39</v>
      </c>
      <c r="C3" s="440">
        <v>2003</v>
      </c>
      <c r="D3" s="440" t="s">
        <v>415</v>
      </c>
      <c r="E3" s="440" t="s">
        <v>416</v>
      </c>
      <c r="F3" s="440" t="s">
        <v>417</v>
      </c>
      <c r="G3" s="440" t="s">
        <v>418</v>
      </c>
      <c r="H3" s="440" t="s">
        <v>419</v>
      </c>
      <c r="I3" s="440" t="s">
        <v>420</v>
      </c>
      <c r="J3" s="440" t="s">
        <v>421</v>
      </c>
      <c r="K3" s="440" t="s">
        <v>422</v>
      </c>
      <c r="L3" s="441" t="s">
        <v>414</v>
      </c>
      <c r="M3" s="441" t="s">
        <v>414</v>
      </c>
      <c r="N3" s="441" t="s">
        <v>414</v>
      </c>
      <c r="O3" s="441" t="s">
        <v>414</v>
      </c>
      <c r="P3" s="441" t="s">
        <v>414</v>
      </c>
      <c r="Q3" s="441" t="s">
        <v>414</v>
      </c>
      <c r="R3" s="441" t="s">
        <v>414</v>
      </c>
      <c r="S3" s="441" t="s">
        <v>414</v>
      </c>
      <c r="T3" s="441" t="s">
        <v>414</v>
      </c>
      <c r="U3" s="441" t="s">
        <v>414</v>
      </c>
      <c r="V3" s="441" t="s">
        <v>414</v>
      </c>
      <c r="W3" s="441" t="s">
        <v>414</v>
      </c>
      <c r="X3" s="441" t="s">
        <v>414</v>
      </c>
    </row>
    <row r="4" spans="1:24" ht="15.75" thickBot="1" x14ac:dyDescent="0.3">
      <c r="A4" s="438">
        <v>3</v>
      </c>
      <c r="B4" s="439" t="s">
        <v>39</v>
      </c>
      <c r="C4" s="440">
        <v>2004</v>
      </c>
      <c r="D4" s="440" t="s">
        <v>423</v>
      </c>
      <c r="E4" s="440" t="s">
        <v>424</v>
      </c>
      <c r="F4" s="440" t="s">
        <v>425</v>
      </c>
      <c r="G4" s="440" t="s">
        <v>426</v>
      </c>
      <c r="H4" s="440" t="s">
        <v>427</v>
      </c>
      <c r="I4" s="440" t="s">
        <v>428</v>
      </c>
      <c r="J4" s="440" t="s">
        <v>429</v>
      </c>
      <c r="K4" s="440" t="s">
        <v>430</v>
      </c>
      <c r="L4" s="441" t="s">
        <v>414</v>
      </c>
      <c r="M4" s="441" t="s">
        <v>414</v>
      </c>
      <c r="N4" s="441" t="s">
        <v>414</v>
      </c>
      <c r="O4" s="441" t="s">
        <v>414</v>
      </c>
      <c r="P4" s="441" t="s">
        <v>414</v>
      </c>
      <c r="Q4" s="441" t="s">
        <v>414</v>
      </c>
      <c r="R4" s="441" t="s">
        <v>414</v>
      </c>
      <c r="S4" s="441" t="s">
        <v>414</v>
      </c>
      <c r="T4" s="441" t="s">
        <v>414</v>
      </c>
      <c r="U4" s="441" t="s">
        <v>414</v>
      </c>
      <c r="V4" s="441" t="s">
        <v>414</v>
      </c>
      <c r="W4" s="441" t="s">
        <v>414</v>
      </c>
      <c r="X4" s="440" t="s">
        <v>431</v>
      </c>
    </row>
    <row r="5" spans="1:24" ht="15.75" thickBot="1" x14ac:dyDescent="0.3">
      <c r="A5" s="438">
        <v>4</v>
      </c>
      <c r="B5" s="439" t="s">
        <v>39</v>
      </c>
      <c r="C5" s="440">
        <v>2005</v>
      </c>
      <c r="D5" s="440" t="s">
        <v>432</v>
      </c>
      <c r="E5" s="440" t="s">
        <v>433</v>
      </c>
      <c r="F5" s="440" t="s">
        <v>434</v>
      </c>
      <c r="G5" s="440" t="s">
        <v>435</v>
      </c>
      <c r="H5" s="440" t="s">
        <v>436</v>
      </c>
      <c r="I5" s="440" t="s">
        <v>437</v>
      </c>
      <c r="J5" s="440" t="s">
        <v>438</v>
      </c>
      <c r="K5" s="440" t="s">
        <v>439</v>
      </c>
      <c r="L5" s="441" t="s">
        <v>414</v>
      </c>
      <c r="M5" s="441" t="s">
        <v>414</v>
      </c>
      <c r="N5" s="441" t="s">
        <v>414</v>
      </c>
      <c r="O5" s="441" t="s">
        <v>414</v>
      </c>
      <c r="P5" s="441" t="s">
        <v>414</v>
      </c>
      <c r="Q5" s="441" t="s">
        <v>414</v>
      </c>
      <c r="R5" s="441" t="s">
        <v>414</v>
      </c>
      <c r="S5" s="441" t="s">
        <v>414</v>
      </c>
      <c r="T5" s="441" t="s">
        <v>414</v>
      </c>
      <c r="U5" s="441" t="s">
        <v>414</v>
      </c>
      <c r="V5" s="441" t="s">
        <v>414</v>
      </c>
      <c r="W5" s="441" t="s">
        <v>414</v>
      </c>
      <c r="X5" s="440" t="s">
        <v>440</v>
      </c>
    </row>
    <row r="6" spans="1:24" ht="15.75" thickBot="1" x14ac:dyDescent="0.3">
      <c r="A6" s="438">
        <v>5</v>
      </c>
      <c r="B6" s="439" t="s">
        <v>39</v>
      </c>
      <c r="C6" s="440">
        <v>2006</v>
      </c>
      <c r="D6" s="440" t="s">
        <v>441</v>
      </c>
      <c r="E6" s="440" t="s">
        <v>442</v>
      </c>
      <c r="F6" s="440" t="s">
        <v>443</v>
      </c>
      <c r="G6" s="440" t="s">
        <v>444</v>
      </c>
      <c r="H6" s="440" t="s">
        <v>445</v>
      </c>
      <c r="I6" s="440" t="s">
        <v>446</v>
      </c>
      <c r="J6" s="440" t="s">
        <v>447</v>
      </c>
      <c r="K6" s="440" t="s">
        <v>448</v>
      </c>
      <c r="L6" s="441" t="s">
        <v>414</v>
      </c>
      <c r="M6" s="441" t="s">
        <v>414</v>
      </c>
      <c r="N6" s="441" t="s">
        <v>414</v>
      </c>
      <c r="O6" s="440" t="s">
        <v>449</v>
      </c>
      <c r="P6" s="440" t="s">
        <v>450</v>
      </c>
      <c r="Q6" s="440" t="s">
        <v>451</v>
      </c>
      <c r="R6" s="441" t="s">
        <v>414</v>
      </c>
      <c r="S6" s="441" t="s">
        <v>414</v>
      </c>
      <c r="T6" s="441" t="s">
        <v>414</v>
      </c>
      <c r="U6" s="441" t="s">
        <v>414</v>
      </c>
      <c r="V6" s="441" t="s">
        <v>414</v>
      </c>
      <c r="W6" s="441" t="s">
        <v>414</v>
      </c>
      <c r="X6" s="440" t="s">
        <v>452</v>
      </c>
    </row>
    <row r="7" spans="1:24" ht="15.75" thickBot="1" x14ac:dyDescent="0.3">
      <c r="A7" s="438">
        <v>6</v>
      </c>
      <c r="B7" s="439" t="s">
        <v>39</v>
      </c>
      <c r="C7" s="440">
        <v>2007</v>
      </c>
      <c r="D7" s="440" t="s">
        <v>453</v>
      </c>
      <c r="E7" s="440" t="s">
        <v>454</v>
      </c>
      <c r="F7" s="440" t="s">
        <v>455</v>
      </c>
      <c r="G7" s="440" t="s">
        <v>456</v>
      </c>
      <c r="H7" s="440" t="s">
        <v>457</v>
      </c>
      <c r="I7" s="440" t="s">
        <v>458</v>
      </c>
      <c r="J7" s="440" t="s">
        <v>459</v>
      </c>
      <c r="K7" s="440" t="s">
        <v>460</v>
      </c>
      <c r="L7" s="441" t="s">
        <v>414</v>
      </c>
      <c r="M7" s="441" t="s">
        <v>414</v>
      </c>
      <c r="N7" s="441" t="s">
        <v>414</v>
      </c>
      <c r="O7" s="441" t="s">
        <v>414</v>
      </c>
      <c r="P7" s="441" t="s">
        <v>414</v>
      </c>
      <c r="Q7" s="441" t="s">
        <v>414</v>
      </c>
      <c r="R7" s="441" t="s">
        <v>414</v>
      </c>
      <c r="S7" s="441" t="s">
        <v>414</v>
      </c>
      <c r="T7" s="441" t="s">
        <v>414</v>
      </c>
      <c r="U7" s="441" t="s">
        <v>414</v>
      </c>
      <c r="V7" s="441" t="s">
        <v>414</v>
      </c>
      <c r="W7" s="441" t="s">
        <v>414</v>
      </c>
      <c r="X7" s="440" t="s">
        <v>461</v>
      </c>
    </row>
    <row r="8" spans="1:24" ht="15.75" thickBot="1" x14ac:dyDescent="0.3">
      <c r="A8" s="438">
        <v>7</v>
      </c>
      <c r="B8" s="439" t="s">
        <v>39</v>
      </c>
      <c r="C8" s="440">
        <v>2008</v>
      </c>
      <c r="D8" s="440" t="s">
        <v>462</v>
      </c>
      <c r="E8" s="440" t="s">
        <v>463</v>
      </c>
      <c r="F8" s="440" t="s">
        <v>464</v>
      </c>
      <c r="G8" s="440" t="s">
        <v>465</v>
      </c>
      <c r="H8" s="440" t="s">
        <v>466</v>
      </c>
      <c r="I8" s="440" t="s">
        <v>467</v>
      </c>
      <c r="J8" s="440" t="s">
        <v>468</v>
      </c>
      <c r="K8" s="440" t="s">
        <v>469</v>
      </c>
      <c r="L8" s="441" t="s">
        <v>414</v>
      </c>
      <c r="M8" s="441" t="s">
        <v>414</v>
      </c>
      <c r="N8" s="441" t="s">
        <v>414</v>
      </c>
      <c r="O8" s="441" t="s">
        <v>414</v>
      </c>
      <c r="P8" s="441" t="s">
        <v>414</v>
      </c>
      <c r="Q8" s="441" t="s">
        <v>414</v>
      </c>
      <c r="R8" s="441" t="s">
        <v>414</v>
      </c>
      <c r="S8" s="441" t="s">
        <v>414</v>
      </c>
      <c r="T8" s="441" t="s">
        <v>414</v>
      </c>
      <c r="U8" s="441" t="s">
        <v>414</v>
      </c>
      <c r="V8" s="441" t="s">
        <v>414</v>
      </c>
      <c r="W8" s="441" t="s">
        <v>414</v>
      </c>
      <c r="X8" s="440" t="s">
        <v>470</v>
      </c>
    </row>
    <row r="9" spans="1:24" ht="15.75" thickBot="1" x14ac:dyDescent="0.3">
      <c r="A9" s="438">
        <v>8</v>
      </c>
      <c r="B9" s="439" t="s">
        <v>39</v>
      </c>
      <c r="C9" s="440">
        <v>2009</v>
      </c>
      <c r="D9" s="440" t="s">
        <v>471</v>
      </c>
      <c r="E9" s="440" t="s">
        <v>472</v>
      </c>
      <c r="F9" s="440" t="s">
        <v>473</v>
      </c>
      <c r="G9" s="440" t="s">
        <v>474</v>
      </c>
      <c r="H9" s="440" t="s">
        <v>475</v>
      </c>
      <c r="I9" s="440" t="s">
        <v>476</v>
      </c>
      <c r="J9" s="440" t="s">
        <v>477</v>
      </c>
      <c r="K9" s="440" t="s">
        <v>478</v>
      </c>
      <c r="L9" s="441" t="s">
        <v>414</v>
      </c>
      <c r="M9" s="441" t="s">
        <v>414</v>
      </c>
      <c r="N9" s="441" t="s">
        <v>414</v>
      </c>
      <c r="O9" s="440" t="s">
        <v>479</v>
      </c>
      <c r="P9" s="440" t="s">
        <v>480</v>
      </c>
      <c r="Q9" s="440" t="s">
        <v>481</v>
      </c>
      <c r="R9" s="441" t="s">
        <v>414</v>
      </c>
      <c r="S9" s="441" t="s">
        <v>414</v>
      </c>
      <c r="T9" s="441" t="s">
        <v>414</v>
      </c>
      <c r="U9" s="441" t="s">
        <v>414</v>
      </c>
      <c r="V9" s="441" t="s">
        <v>414</v>
      </c>
      <c r="W9" s="441" t="s">
        <v>414</v>
      </c>
      <c r="X9" s="440" t="s">
        <v>482</v>
      </c>
    </row>
    <row r="10" spans="1:24" ht="15.75" thickBot="1" x14ac:dyDescent="0.3">
      <c r="A10" s="438">
        <v>9</v>
      </c>
      <c r="B10" s="439" t="s">
        <v>39</v>
      </c>
      <c r="C10" s="440">
        <v>2010</v>
      </c>
      <c r="D10" s="440" t="s">
        <v>483</v>
      </c>
      <c r="E10" s="440" t="s">
        <v>484</v>
      </c>
      <c r="F10" s="440" t="s">
        <v>485</v>
      </c>
      <c r="G10" s="440" t="s">
        <v>486</v>
      </c>
      <c r="H10" s="440" t="s">
        <v>487</v>
      </c>
      <c r="I10" s="440" t="s">
        <v>488</v>
      </c>
      <c r="J10" s="440" t="s">
        <v>489</v>
      </c>
      <c r="K10" s="440" t="s">
        <v>490</v>
      </c>
      <c r="L10" s="441" t="s">
        <v>414</v>
      </c>
      <c r="M10" s="441" t="s">
        <v>414</v>
      </c>
      <c r="N10" s="441" t="s">
        <v>414</v>
      </c>
      <c r="O10" s="441" t="s">
        <v>414</v>
      </c>
      <c r="P10" s="441" t="s">
        <v>414</v>
      </c>
      <c r="Q10" s="441" t="s">
        <v>414</v>
      </c>
      <c r="R10" s="441" t="s">
        <v>414</v>
      </c>
      <c r="S10" s="441" t="s">
        <v>414</v>
      </c>
      <c r="T10" s="441" t="s">
        <v>414</v>
      </c>
      <c r="U10" s="441" t="s">
        <v>414</v>
      </c>
      <c r="V10" s="441" t="s">
        <v>414</v>
      </c>
      <c r="W10" s="441" t="s">
        <v>414</v>
      </c>
      <c r="X10" s="440" t="s">
        <v>491</v>
      </c>
    </row>
    <row r="11" spans="1:24" ht="15.75" thickBot="1" x14ac:dyDescent="0.3">
      <c r="A11" s="438">
        <v>10</v>
      </c>
      <c r="B11" s="439" t="s">
        <v>39</v>
      </c>
      <c r="C11" s="440">
        <v>2011</v>
      </c>
      <c r="D11" s="440" t="s">
        <v>492</v>
      </c>
      <c r="E11" s="440" t="s">
        <v>493</v>
      </c>
      <c r="F11" s="440" t="s">
        <v>494</v>
      </c>
      <c r="G11" s="440" t="s">
        <v>495</v>
      </c>
      <c r="H11" s="440" t="s">
        <v>496</v>
      </c>
      <c r="I11" s="440" t="s">
        <v>497</v>
      </c>
      <c r="J11" s="440" t="s">
        <v>498</v>
      </c>
      <c r="K11" s="440" t="s">
        <v>499</v>
      </c>
      <c r="L11" s="441" t="s">
        <v>414</v>
      </c>
      <c r="M11" s="441" t="s">
        <v>414</v>
      </c>
      <c r="N11" s="441" t="s">
        <v>414</v>
      </c>
      <c r="O11" s="441" t="s">
        <v>414</v>
      </c>
      <c r="P11" s="441" t="s">
        <v>414</v>
      </c>
      <c r="Q11" s="441" t="s">
        <v>414</v>
      </c>
      <c r="R11" s="441" t="s">
        <v>414</v>
      </c>
      <c r="S11" s="441" t="s">
        <v>414</v>
      </c>
      <c r="T11" s="441" t="s">
        <v>414</v>
      </c>
      <c r="U11" s="441" t="s">
        <v>414</v>
      </c>
      <c r="V11" s="441" t="s">
        <v>414</v>
      </c>
      <c r="W11" s="441" t="s">
        <v>414</v>
      </c>
      <c r="X11" s="440" t="s">
        <v>500</v>
      </c>
    </row>
    <row r="12" spans="1:24" ht="15.75" thickBot="1" x14ac:dyDescent="0.3">
      <c r="A12" s="438">
        <v>11</v>
      </c>
      <c r="B12" s="439" t="s">
        <v>39</v>
      </c>
      <c r="C12" s="440">
        <v>2012</v>
      </c>
      <c r="D12" s="440" t="s">
        <v>501</v>
      </c>
      <c r="E12" s="440" t="s">
        <v>502</v>
      </c>
      <c r="F12" s="440" t="s">
        <v>503</v>
      </c>
      <c r="G12" s="440" t="s">
        <v>504</v>
      </c>
      <c r="H12" s="440" t="s">
        <v>505</v>
      </c>
      <c r="I12" s="440" t="s">
        <v>506</v>
      </c>
      <c r="J12" s="440" t="s">
        <v>507</v>
      </c>
      <c r="K12" s="440" t="s">
        <v>508</v>
      </c>
      <c r="L12" s="440" t="s">
        <v>509</v>
      </c>
      <c r="M12" s="440" t="s">
        <v>510</v>
      </c>
      <c r="N12" s="440" t="s">
        <v>511</v>
      </c>
      <c r="O12" s="440" t="s">
        <v>512</v>
      </c>
      <c r="P12" s="440" t="s">
        <v>513</v>
      </c>
      <c r="Q12" s="440" t="s">
        <v>514</v>
      </c>
      <c r="R12" s="440" t="s">
        <v>515</v>
      </c>
      <c r="S12" s="440" t="s">
        <v>516</v>
      </c>
      <c r="T12" s="441" t="s">
        <v>414</v>
      </c>
      <c r="U12" s="441" t="s">
        <v>414</v>
      </c>
      <c r="V12" s="441" t="s">
        <v>414</v>
      </c>
      <c r="W12" s="441" t="s">
        <v>414</v>
      </c>
      <c r="X12" s="440" t="s">
        <v>517</v>
      </c>
    </row>
    <row r="13" spans="1:24" ht="15.75" thickBot="1" x14ac:dyDescent="0.3">
      <c r="A13" s="438">
        <v>12</v>
      </c>
      <c r="B13" s="439" t="s">
        <v>39</v>
      </c>
      <c r="C13" s="440">
        <v>2013</v>
      </c>
      <c r="D13" s="440" t="s">
        <v>518</v>
      </c>
      <c r="E13" s="440" t="s">
        <v>519</v>
      </c>
      <c r="F13" s="440" t="s">
        <v>520</v>
      </c>
      <c r="G13" s="440" t="s">
        <v>521</v>
      </c>
      <c r="H13" s="440" t="s">
        <v>522</v>
      </c>
      <c r="I13" s="440" t="s">
        <v>523</v>
      </c>
      <c r="J13" s="440" t="s">
        <v>524</v>
      </c>
      <c r="K13" s="440" t="s">
        <v>525</v>
      </c>
      <c r="L13" s="441" t="s">
        <v>414</v>
      </c>
      <c r="M13" s="441" t="s">
        <v>414</v>
      </c>
      <c r="N13" s="441" t="s">
        <v>414</v>
      </c>
      <c r="O13" s="441" t="s">
        <v>414</v>
      </c>
      <c r="P13" s="441" t="s">
        <v>414</v>
      </c>
      <c r="Q13" s="441" t="s">
        <v>414</v>
      </c>
      <c r="R13" s="441" t="s">
        <v>414</v>
      </c>
      <c r="S13" s="441" t="s">
        <v>414</v>
      </c>
      <c r="T13" s="441" t="s">
        <v>414</v>
      </c>
      <c r="U13" s="441" t="s">
        <v>414</v>
      </c>
      <c r="V13" s="441" t="s">
        <v>414</v>
      </c>
      <c r="W13" s="441" t="s">
        <v>414</v>
      </c>
      <c r="X13" s="440" t="s">
        <v>526</v>
      </c>
    </row>
    <row r="14" spans="1:24" ht="15.75" thickBot="1" x14ac:dyDescent="0.3">
      <c r="A14" s="438">
        <v>13</v>
      </c>
      <c r="B14" s="439" t="s">
        <v>39</v>
      </c>
      <c r="C14" s="440">
        <v>2014</v>
      </c>
      <c r="D14" s="440" t="s">
        <v>527</v>
      </c>
      <c r="E14" s="440" t="s">
        <v>528</v>
      </c>
      <c r="F14" s="440" t="s">
        <v>529</v>
      </c>
      <c r="G14" s="440" t="s">
        <v>530</v>
      </c>
      <c r="H14" s="440" t="s">
        <v>531</v>
      </c>
      <c r="I14" s="440" t="s">
        <v>532</v>
      </c>
      <c r="J14" s="440" t="s">
        <v>533</v>
      </c>
      <c r="K14" s="440" t="s">
        <v>534</v>
      </c>
      <c r="L14" s="441" t="s">
        <v>414</v>
      </c>
      <c r="M14" s="441" t="s">
        <v>414</v>
      </c>
      <c r="N14" s="441" t="s">
        <v>414</v>
      </c>
      <c r="O14" s="441" t="s">
        <v>414</v>
      </c>
      <c r="P14" s="441" t="s">
        <v>414</v>
      </c>
      <c r="Q14" s="441" t="s">
        <v>414</v>
      </c>
      <c r="R14" s="441" t="s">
        <v>414</v>
      </c>
      <c r="S14" s="441" t="s">
        <v>414</v>
      </c>
      <c r="T14" s="441" t="s">
        <v>414</v>
      </c>
      <c r="U14" s="441" t="s">
        <v>414</v>
      </c>
      <c r="V14" s="441" t="s">
        <v>414</v>
      </c>
      <c r="W14" s="441" t="s">
        <v>414</v>
      </c>
      <c r="X14" s="440" t="s">
        <v>535</v>
      </c>
    </row>
    <row r="15" spans="1:24" ht="15.75" thickBot="1" x14ac:dyDescent="0.3">
      <c r="A15" s="438">
        <v>14</v>
      </c>
      <c r="B15" s="439" t="s">
        <v>39</v>
      </c>
      <c r="C15" s="440">
        <v>2015</v>
      </c>
      <c r="D15" s="440" t="s">
        <v>536</v>
      </c>
      <c r="E15" s="440" t="s">
        <v>537</v>
      </c>
      <c r="F15" s="440" t="s">
        <v>538</v>
      </c>
      <c r="G15" s="440" t="s">
        <v>539</v>
      </c>
      <c r="H15" s="440" t="s">
        <v>540</v>
      </c>
      <c r="I15" s="440" t="s">
        <v>541</v>
      </c>
      <c r="J15" s="440" t="s">
        <v>542</v>
      </c>
      <c r="K15" s="440" t="s">
        <v>543</v>
      </c>
      <c r="L15" s="441" t="s">
        <v>414</v>
      </c>
      <c r="M15" s="441" t="s">
        <v>414</v>
      </c>
      <c r="N15" s="441" t="s">
        <v>414</v>
      </c>
      <c r="O15" s="440" t="s">
        <v>544</v>
      </c>
      <c r="P15" s="440" t="s">
        <v>545</v>
      </c>
      <c r="Q15" s="440" t="s">
        <v>546</v>
      </c>
      <c r="R15" s="441" t="s">
        <v>414</v>
      </c>
      <c r="S15" s="441" t="s">
        <v>414</v>
      </c>
      <c r="T15" s="441" t="s">
        <v>414</v>
      </c>
      <c r="U15" s="441" t="s">
        <v>414</v>
      </c>
      <c r="V15" s="441" t="s">
        <v>414</v>
      </c>
      <c r="W15" s="441" t="s">
        <v>414</v>
      </c>
      <c r="X15" s="440" t="s">
        <v>547</v>
      </c>
    </row>
    <row r="16" spans="1:24" ht="15.75" thickBot="1" x14ac:dyDescent="0.3">
      <c r="A16" s="438">
        <v>15</v>
      </c>
      <c r="B16" s="439" t="s">
        <v>39</v>
      </c>
      <c r="C16" s="440">
        <v>2016</v>
      </c>
      <c r="D16" s="440" t="s">
        <v>548</v>
      </c>
      <c r="E16" s="440" t="s">
        <v>549</v>
      </c>
      <c r="F16" s="440" t="s">
        <v>550</v>
      </c>
      <c r="G16" s="440" t="s">
        <v>551</v>
      </c>
      <c r="H16" s="440" t="s">
        <v>552</v>
      </c>
      <c r="I16" s="440" t="s">
        <v>553</v>
      </c>
      <c r="J16" s="440" t="s">
        <v>554</v>
      </c>
      <c r="K16" s="440" t="s">
        <v>555</v>
      </c>
      <c r="L16" s="441" t="s">
        <v>414</v>
      </c>
      <c r="M16" s="441" t="s">
        <v>414</v>
      </c>
      <c r="N16" s="441" t="s">
        <v>414</v>
      </c>
      <c r="O16" s="441" t="s">
        <v>414</v>
      </c>
      <c r="P16" s="441" t="s">
        <v>414</v>
      </c>
      <c r="Q16" s="441" t="s">
        <v>414</v>
      </c>
      <c r="R16" s="441" t="s">
        <v>414</v>
      </c>
      <c r="S16" s="441" t="s">
        <v>414</v>
      </c>
      <c r="T16" s="441" t="s">
        <v>414</v>
      </c>
      <c r="U16" s="441" t="s">
        <v>414</v>
      </c>
      <c r="V16" s="441" t="s">
        <v>414</v>
      </c>
      <c r="W16" s="441" t="s">
        <v>414</v>
      </c>
      <c r="X16" s="440" t="s">
        <v>556</v>
      </c>
    </row>
    <row r="17" spans="1:24" ht="15.75" thickBot="1" x14ac:dyDescent="0.3">
      <c r="A17" s="438">
        <v>16</v>
      </c>
      <c r="B17" s="439" t="s">
        <v>39</v>
      </c>
      <c r="C17" s="440">
        <v>2017</v>
      </c>
      <c r="D17" s="440" t="s">
        <v>557</v>
      </c>
      <c r="E17" s="440" t="s">
        <v>558</v>
      </c>
      <c r="F17" s="440" t="s">
        <v>559</v>
      </c>
      <c r="G17" s="440" t="s">
        <v>560</v>
      </c>
      <c r="H17" s="440" t="s">
        <v>561</v>
      </c>
      <c r="I17" s="440" t="s">
        <v>562</v>
      </c>
      <c r="J17" s="440" t="s">
        <v>563</v>
      </c>
      <c r="K17" s="440" t="s">
        <v>564</v>
      </c>
      <c r="L17" s="441" t="s">
        <v>414</v>
      </c>
      <c r="M17" s="441" t="s">
        <v>414</v>
      </c>
      <c r="N17" s="441" t="s">
        <v>414</v>
      </c>
      <c r="O17" s="441" t="s">
        <v>414</v>
      </c>
      <c r="P17" s="441" t="s">
        <v>414</v>
      </c>
      <c r="Q17" s="441" t="s">
        <v>414</v>
      </c>
      <c r="R17" s="441" t="s">
        <v>414</v>
      </c>
      <c r="S17" s="441" t="s">
        <v>414</v>
      </c>
      <c r="T17" s="441" t="s">
        <v>414</v>
      </c>
      <c r="U17" s="441" t="s">
        <v>414</v>
      </c>
      <c r="V17" s="441" t="s">
        <v>414</v>
      </c>
      <c r="W17" s="441" t="s">
        <v>414</v>
      </c>
      <c r="X17" s="440" t="s">
        <v>565</v>
      </c>
    </row>
    <row r="18" spans="1:24" ht="15.75" thickBot="1" x14ac:dyDescent="0.3">
      <c r="A18" s="438">
        <v>17</v>
      </c>
      <c r="B18" s="439" t="s">
        <v>39</v>
      </c>
      <c r="C18" s="440">
        <v>2018</v>
      </c>
      <c r="D18" s="440" t="s">
        <v>566</v>
      </c>
      <c r="E18" s="440" t="s">
        <v>567</v>
      </c>
      <c r="F18" s="440" t="s">
        <v>568</v>
      </c>
      <c r="G18" s="440" t="s">
        <v>569</v>
      </c>
      <c r="H18" s="440" t="s">
        <v>570</v>
      </c>
      <c r="I18" s="440" t="s">
        <v>571</v>
      </c>
      <c r="J18" s="440" t="s">
        <v>572</v>
      </c>
      <c r="K18" s="440" t="s">
        <v>573</v>
      </c>
      <c r="L18" s="441" t="s">
        <v>414</v>
      </c>
      <c r="M18" s="441" t="s">
        <v>414</v>
      </c>
      <c r="N18" s="441" t="s">
        <v>414</v>
      </c>
      <c r="O18" s="440" t="s">
        <v>574</v>
      </c>
      <c r="P18" s="440" t="s">
        <v>575</v>
      </c>
      <c r="Q18" s="440" t="s">
        <v>576</v>
      </c>
      <c r="R18" s="441" t="s">
        <v>414</v>
      </c>
      <c r="S18" s="441" t="s">
        <v>414</v>
      </c>
      <c r="T18" s="440" t="s">
        <v>577</v>
      </c>
      <c r="U18" s="440" t="s">
        <v>578</v>
      </c>
      <c r="V18" s="440" t="s">
        <v>579</v>
      </c>
      <c r="W18" s="440" t="s">
        <v>580</v>
      </c>
      <c r="X18" s="440" t="s">
        <v>581</v>
      </c>
    </row>
    <row r="19" spans="1:24" ht="15.75" thickBot="1" x14ac:dyDescent="0.3">
      <c r="A19" s="438">
        <v>18</v>
      </c>
      <c r="B19" s="439" t="s">
        <v>39</v>
      </c>
      <c r="C19" s="440">
        <v>2019</v>
      </c>
      <c r="D19" s="440" t="s">
        <v>582</v>
      </c>
      <c r="E19" s="440" t="s">
        <v>583</v>
      </c>
      <c r="F19" s="440" t="s">
        <v>584</v>
      </c>
      <c r="G19" s="440" t="s">
        <v>585</v>
      </c>
      <c r="H19" s="440" t="s">
        <v>586</v>
      </c>
      <c r="I19" s="440" t="s">
        <v>562</v>
      </c>
      <c r="J19" s="440" t="s">
        <v>587</v>
      </c>
      <c r="K19" s="440" t="s">
        <v>588</v>
      </c>
      <c r="L19" s="441" t="s">
        <v>414</v>
      </c>
      <c r="M19" s="441" t="s">
        <v>414</v>
      </c>
      <c r="N19" s="441" t="s">
        <v>414</v>
      </c>
      <c r="O19" s="441" t="s">
        <v>414</v>
      </c>
      <c r="P19" s="441" t="s">
        <v>414</v>
      </c>
      <c r="Q19" s="441" t="s">
        <v>414</v>
      </c>
      <c r="R19" s="441" t="s">
        <v>414</v>
      </c>
      <c r="S19" s="441" t="s">
        <v>414</v>
      </c>
      <c r="T19" s="441" t="s">
        <v>414</v>
      </c>
      <c r="U19" s="441" t="s">
        <v>414</v>
      </c>
      <c r="V19" s="441" t="s">
        <v>414</v>
      </c>
      <c r="W19" s="441" t="s">
        <v>414</v>
      </c>
      <c r="X19" s="440" t="s">
        <v>589</v>
      </c>
    </row>
    <row r="20" spans="1:24" ht="15.75" thickBot="1" x14ac:dyDescent="0.3">
      <c r="A20" s="438">
        <v>19</v>
      </c>
      <c r="B20" s="439" t="s">
        <v>39</v>
      </c>
      <c r="C20" s="440">
        <v>2020</v>
      </c>
      <c r="D20" s="440" t="s">
        <v>590</v>
      </c>
      <c r="E20" s="440" t="s">
        <v>591</v>
      </c>
      <c r="F20" s="440" t="s">
        <v>592</v>
      </c>
      <c r="G20" s="440" t="s">
        <v>593</v>
      </c>
      <c r="H20" s="440" t="s">
        <v>594</v>
      </c>
      <c r="I20" s="440" t="s">
        <v>595</v>
      </c>
      <c r="J20" s="440" t="s">
        <v>596</v>
      </c>
      <c r="K20" s="440" t="s">
        <v>597</v>
      </c>
      <c r="L20" s="441" t="s">
        <v>414</v>
      </c>
      <c r="M20" s="441" t="s">
        <v>414</v>
      </c>
      <c r="N20" s="441" t="s">
        <v>414</v>
      </c>
      <c r="O20" s="441" t="s">
        <v>414</v>
      </c>
      <c r="P20" s="441" t="s">
        <v>414</v>
      </c>
      <c r="Q20" s="441" t="s">
        <v>414</v>
      </c>
      <c r="R20" s="441" t="s">
        <v>414</v>
      </c>
      <c r="S20" s="441" t="s">
        <v>414</v>
      </c>
      <c r="T20" s="441" t="s">
        <v>414</v>
      </c>
      <c r="U20" s="441" t="s">
        <v>414</v>
      </c>
      <c r="V20" s="441" t="s">
        <v>414</v>
      </c>
      <c r="W20" s="441" t="s">
        <v>414</v>
      </c>
      <c r="X20" s="440" t="s">
        <v>598</v>
      </c>
    </row>
    <row r="21" spans="1:24" ht="15.75" thickBot="1" x14ac:dyDescent="0.3">
      <c r="A21" s="438">
        <v>20</v>
      </c>
      <c r="B21" s="439" t="s">
        <v>39</v>
      </c>
      <c r="C21" s="440">
        <v>2021</v>
      </c>
      <c r="D21" s="440" t="s">
        <v>599</v>
      </c>
      <c r="E21" s="440" t="s">
        <v>600</v>
      </c>
      <c r="F21" s="440" t="s">
        <v>601</v>
      </c>
      <c r="G21" s="440" t="s">
        <v>602</v>
      </c>
      <c r="H21" s="440" t="s">
        <v>603</v>
      </c>
      <c r="I21" s="440" t="s">
        <v>604</v>
      </c>
      <c r="J21" s="440" t="s">
        <v>605</v>
      </c>
      <c r="K21" s="440" t="s">
        <v>606</v>
      </c>
      <c r="L21" s="441" t="s">
        <v>414</v>
      </c>
      <c r="M21" s="441" t="s">
        <v>414</v>
      </c>
      <c r="N21" s="441" t="s">
        <v>414</v>
      </c>
      <c r="O21" s="441" t="s">
        <v>414</v>
      </c>
      <c r="P21" s="441" t="s">
        <v>414</v>
      </c>
      <c r="Q21" s="441" t="s">
        <v>414</v>
      </c>
      <c r="R21" s="441" t="s">
        <v>414</v>
      </c>
      <c r="S21" s="441" t="s">
        <v>414</v>
      </c>
      <c r="T21" s="441" t="s">
        <v>414</v>
      </c>
      <c r="U21" s="441" t="s">
        <v>414</v>
      </c>
      <c r="V21" s="441" t="s">
        <v>414</v>
      </c>
      <c r="W21" s="441" t="s">
        <v>414</v>
      </c>
      <c r="X21" s="440" t="s">
        <v>607</v>
      </c>
    </row>
    <row r="22" spans="1:24" ht="15.75" thickBot="1" x14ac:dyDescent="0.3">
      <c r="A22" s="438">
        <v>21</v>
      </c>
      <c r="B22" s="439" t="s">
        <v>39</v>
      </c>
      <c r="C22" s="440">
        <v>2022</v>
      </c>
      <c r="D22" s="440" t="s">
        <v>608</v>
      </c>
      <c r="E22" s="440" t="s">
        <v>609</v>
      </c>
      <c r="F22" s="440" t="s">
        <v>610</v>
      </c>
      <c r="G22" s="440" t="s">
        <v>611</v>
      </c>
      <c r="H22" s="440" t="s">
        <v>612</v>
      </c>
      <c r="I22" s="440" t="s">
        <v>613</v>
      </c>
      <c r="J22" s="440" t="s">
        <v>614</v>
      </c>
      <c r="K22" s="440" t="s">
        <v>615</v>
      </c>
      <c r="L22" s="441" t="s">
        <v>414</v>
      </c>
      <c r="M22" s="441" t="s">
        <v>414</v>
      </c>
      <c r="N22" s="441" t="s">
        <v>414</v>
      </c>
      <c r="O22" s="440" t="s">
        <v>616</v>
      </c>
      <c r="P22" s="440" t="s">
        <v>617</v>
      </c>
      <c r="Q22" s="440" t="s">
        <v>618</v>
      </c>
      <c r="R22" s="441" t="s">
        <v>414</v>
      </c>
      <c r="S22" s="441" t="s">
        <v>414</v>
      </c>
      <c r="T22" s="440" t="s">
        <v>619</v>
      </c>
      <c r="U22" s="440" t="s">
        <v>620</v>
      </c>
      <c r="V22" s="440" t="s">
        <v>621</v>
      </c>
      <c r="W22" s="440" t="s">
        <v>622</v>
      </c>
      <c r="X22" s="440" t="s">
        <v>623</v>
      </c>
    </row>
    <row r="23" spans="1:24" ht="15.75" thickBot="1" x14ac:dyDescent="0.3">
      <c r="A23" s="438">
        <v>22</v>
      </c>
      <c r="B23" s="439" t="s">
        <v>39</v>
      </c>
      <c r="C23" s="440">
        <v>2023</v>
      </c>
      <c r="D23" s="440" t="s">
        <v>624</v>
      </c>
      <c r="E23" s="440" t="s">
        <v>625</v>
      </c>
      <c r="F23" s="440" t="s">
        <v>626</v>
      </c>
      <c r="G23" s="440" t="s">
        <v>627</v>
      </c>
      <c r="H23" s="440" t="s">
        <v>628</v>
      </c>
      <c r="I23" s="440" t="s">
        <v>629</v>
      </c>
      <c r="J23" s="440" t="s">
        <v>630</v>
      </c>
      <c r="K23" s="440" t="s">
        <v>631</v>
      </c>
      <c r="L23" s="440" t="s">
        <v>632</v>
      </c>
      <c r="M23" s="440" t="s">
        <v>633</v>
      </c>
      <c r="N23" s="440" t="s">
        <v>634</v>
      </c>
      <c r="O23" s="441" t="s">
        <v>414</v>
      </c>
      <c r="P23" s="441" t="s">
        <v>414</v>
      </c>
      <c r="Q23" s="441" t="s">
        <v>414</v>
      </c>
      <c r="R23" s="441" t="s">
        <v>414</v>
      </c>
      <c r="S23" s="441" t="s">
        <v>414</v>
      </c>
      <c r="T23" s="441" t="s">
        <v>414</v>
      </c>
      <c r="U23" s="441" t="s">
        <v>414</v>
      </c>
      <c r="V23" s="441" t="s">
        <v>414</v>
      </c>
      <c r="W23" s="441" t="s">
        <v>414</v>
      </c>
      <c r="X23" s="440" t="s">
        <v>635</v>
      </c>
    </row>
    <row r="24" spans="1:24" ht="15.75" thickBot="1" x14ac:dyDescent="0.3">
      <c r="A24" s="438">
        <v>23</v>
      </c>
      <c r="B24" s="439" t="s">
        <v>39</v>
      </c>
      <c r="C24" s="440">
        <v>2024</v>
      </c>
      <c r="D24" s="440" t="s">
        <v>636</v>
      </c>
      <c r="E24" s="440" t="s">
        <v>637</v>
      </c>
      <c r="F24" s="440" t="s">
        <v>638</v>
      </c>
      <c r="G24" s="440" t="s">
        <v>639</v>
      </c>
      <c r="H24" s="440" t="s">
        <v>640</v>
      </c>
      <c r="I24" s="440" t="s">
        <v>641</v>
      </c>
      <c r="J24" s="440" t="s">
        <v>642</v>
      </c>
      <c r="K24" s="440" t="s">
        <v>643</v>
      </c>
      <c r="L24" s="441" t="s">
        <v>414</v>
      </c>
      <c r="M24" s="441" t="s">
        <v>414</v>
      </c>
      <c r="N24" s="441" t="s">
        <v>414</v>
      </c>
      <c r="O24" s="441" t="s">
        <v>414</v>
      </c>
      <c r="P24" s="441" t="s">
        <v>414</v>
      </c>
      <c r="Q24" s="441" t="s">
        <v>414</v>
      </c>
      <c r="R24" s="441" t="s">
        <v>414</v>
      </c>
      <c r="S24" s="441" t="s">
        <v>414</v>
      </c>
      <c r="T24" s="441" t="s">
        <v>414</v>
      </c>
      <c r="U24" s="441" t="s">
        <v>414</v>
      </c>
      <c r="V24" s="441" t="s">
        <v>414</v>
      </c>
      <c r="W24" s="441" t="s">
        <v>414</v>
      </c>
      <c r="X24" s="440" t="s">
        <v>644</v>
      </c>
    </row>
    <row r="25" spans="1:24" ht="15.75" thickBot="1" x14ac:dyDescent="0.3">
      <c r="A25" s="438">
        <v>24</v>
      </c>
      <c r="B25" s="439" t="s">
        <v>35</v>
      </c>
      <c r="C25" s="440">
        <v>2002</v>
      </c>
      <c r="D25" s="440" t="s">
        <v>645</v>
      </c>
      <c r="E25" s="440" t="s">
        <v>646</v>
      </c>
      <c r="F25" s="440" t="s">
        <v>647</v>
      </c>
      <c r="G25" s="440" t="s">
        <v>648</v>
      </c>
      <c r="H25" s="440" t="s">
        <v>649</v>
      </c>
      <c r="I25" s="440" t="s">
        <v>650</v>
      </c>
      <c r="J25" s="440" t="s">
        <v>651</v>
      </c>
      <c r="K25" s="440" t="s">
        <v>652</v>
      </c>
      <c r="L25" s="441" t="s">
        <v>414</v>
      </c>
      <c r="M25" s="441" t="s">
        <v>414</v>
      </c>
      <c r="N25" s="441" t="s">
        <v>414</v>
      </c>
      <c r="O25" s="441" t="s">
        <v>414</v>
      </c>
      <c r="P25" s="441" t="s">
        <v>414</v>
      </c>
      <c r="Q25" s="441" t="s">
        <v>414</v>
      </c>
      <c r="R25" s="441" t="s">
        <v>414</v>
      </c>
      <c r="S25" s="441" t="s">
        <v>414</v>
      </c>
      <c r="T25" s="441" t="s">
        <v>414</v>
      </c>
      <c r="U25" s="441" t="s">
        <v>414</v>
      </c>
      <c r="V25" s="441" t="s">
        <v>414</v>
      </c>
      <c r="W25" s="441" t="s">
        <v>414</v>
      </c>
      <c r="X25" s="441" t="s">
        <v>414</v>
      </c>
    </row>
    <row r="26" spans="1:24" ht="15.75" thickBot="1" x14ac:dyDescent="0.3">
      <c r="A26" s="438">
        <v>25</v>
      </c>
      <c r="B26" s="439" t="s">
        <v>35</v>
      </c>
      <c r="C26" s="440">
        <v>2003</v>
      </c>
      <c r="D26" s="440" t="s">
        <v>653</v>
      </c>
      <c r="E26" s="440" t="s">
        <v>654</v>
      </c>
      <c r="F26" s="440" t="s">
        <v>655</v>
      </c>
      <c r="G26" s="440" t="s">
        <v>656</v>
      </c>
      <c r="H26" s="440" t="s">
        <v>657</v>
      </c>
      <c r="I26" s="440" t="s">
        <v>658</v>
      </c>
      <c r="J26" s="440" t="s">
        <v>659</v>
      </c>
      <c r="K26" s="440" t="s">
        <v>660</v>
      </c>
      <c r="L26" s="441" t="s">
        <v>414</v>
      </c>
      <c r="M26" s="441" t="s">
        <v>414</v>
      </c>
      <c r="N26" s="441" t="s">
        <v>414</v>
      </c>
      <c r="O26" s="441" t="s">
        <v>414</v>
      </c>
      <c r="P26" s="441" t="s">
        <v>414</v>
      </c>
      <c r="Q26" s="441" t="s">
        <v>414</v>
      </c>
      <c r="R26" s="441" t="s">
        <v>414</v>
      </c>
      <c r="S26" s="441" t="s">
        <v>414</v>
      </c>
      <c r="T26" s="441" t="s">
        <v>414</v>
      </c>
      <c r="U26" s="441" t="s">
        <v>414</v>
      </c>
      <c r="V26" s="441" t="s">
        <v>414</v>
      </c>
      <c r="W26" s="441" t="s">
        <v>414</v>
      </c>
      <c r="X26" s="441" t="s">
        <v>414</v>
      </c>
    </row>
    <row r="27" spans="1:24" ht="15.75" thickBot="1" x14ac:dyDescent="0.3">
      <c r="A27" s="438">
        <v>26</v>
      </c>
      <c r="B27" s="439" t="s">
        <v>35</v>
      </c>
      <c r="C27" s="440">
        <v>2004</v>
      </c>
      <c r="D27" s="440" t="s">
        <v>661</v>
      </c>
      <c r="E27" s="440" t="s">
        <v>662</v>
      </c>
      <c r="F27" s="440" t="s">
        <v>663</v>
      </c>
      <c r="G27" s="440" t="s">
        <v>664</v>
      </c>
      <c r="H27" s="440" t="s">
        <v>665</v>
      </c>
      <c r="I27" s="440" t="s">
        <v>666</v>
      </c>
      <c r="J27" s="440" t="s">
        <v>667</v>
      </c>
      <c r="K27" s="440" t="s">
        <v>668</v>
      </c>
      <c r="L27" s="441" t="s">
        <v>414</v>
      </c>
      <c r="M27" s="441" t="s">
        <v>414</v>
      </c>
      <c r="N27" s="441" t="s">
        <v>414</v>
      </c>
      <c r="O27" s="441" t="s">
        <v>414</v>
      </c>
      <c r="P27" s="441" t="s">
        <v>414</v>
      </c>
      <c r="Q27" s="441" t="s">
        <v>414</v>
      </c>
      <c r="R27" s="441" t="s">
        <v>414</v>
      </c>
      <c r="S27" s="441" t="s">
        <v>414</v>
      </c>
      <c r="T27" s="441" t="s">
        <v>414</v>
      </c>
      <c r="U27" s="441" t="s">
        <v>414</v>
      </c>
      <c r="V27" s="441" t="s">
        <v>414</v>
      </c>
      <c r="W27" s="441" t="s">
        <v>414</v>
      </c>
      <c r="X27" s="440" t="s">
        <v>669</v>
      </c>
    </row>
    <row r="28" spans="1:24" ht="15.75" thickBot="1" x14ac:dyDescent="0.3">
      <c r="A28" s="438">
        <v>27</v>
      </c>
      <c r="B28" s="439" t="s">
        <v>35</v>
      </c>
      <c r="C28" s="440">
        <v>2005</v>
      </c>
      <c r="D28" s="440" t="s">
        <v>670</v>
      </c>
      <c r="E28" s="440" t="s">
        <v>671</v>
      </c>
      <c r="F28" s="440" t="s">
        <v>672</v>
      </c>
      <c r="G28" s="440" t="s">
        <v>673</v>
      </c>
      <c r="H28" s="440" t="s">
        <v>674</v>
      </c>
      <c r="I28" s="440" t="s">
        <v>675</v>
      </c>
      <c r="J28" s="440" t="s">
        <v>676</v>
      </c>
      <c r="K28" s="440" t="s">
        <v>677</v>
      </c>
      <c r="L28" s="441" t="s">
        <v>414</v>
      </c>
      <c r="M28" s="441" t="s">
        <v>414</v>
      </c>
      <c r="N28" s="441" t="s">
        <v>414</v>
      </c>
      <c r="O28" s="441" t="s">
        <v>414</v>
      </c>
      <c r="P28" s="441" t="s">
        <v>414</v>
      </c>
      <c r="Q28" s="441" t="s">
        <v>414</v>
      </c>
      <c r="R28" s="441" t="s">
        <v>414</v>
      </c>
      <c r="S28" s="441" t="s">
        <v>414</v>
      </c>
      <c r="T28" s="441" t="s">
        <v>414</v>
      </c>
      <c r="U28" s="441" t="s">
        <v>414</v>
      </c>
      <c r="V28" s="441" t="s">
        <v>414</v>
      </c>
      <c r="W28" s="441" t="s">
        <v>414</v>
      </c>
      <c r="X28" s="440" t="s">
        <v>678</v>
      </c>
    </row>
    <row r="29" spans="1:24" ht="15.75" thickBot="1" x14ac:dyDescent="0.3">
      <c r="A29" s="438">
        <v>28</v>
      </c>
      <c r="B29" s="439" t="s">
        <v>35</v>
      </c>
      <c r="C29" s="440">
        <v>2006</v>
      </c>
      <c r="D29" s="440" t="s">
        <v>679</v>
      </c>
      <c r="E29" s="440" t="s">
        <v>680</v>
      </c>
      <c r="F29" s="440" t="s">
        <v>681</v>
      </c>
      <c r="G29" s="440" t="s">
        <v>682</v>
      </c>
      <c r="H29" s="440" t="s">
        <v>683</v>
      </c>
      <c r="I29" s="440" t="s">
        <v>684</v>
      </c>
      <c r="J29" s="440" t="s">
        <v>685</v>
      </c>
      <c r="K29" s="440" t="s">
        <v>686</v>
      </c>
      <c r="L29" s="441" t="s">
        <v>414</v>
      </c>
      <c r="M29" s="441" t="s">
        <v>414</v>
      </c>
      <c r="N29" s="441" t="s">
        <v>414</v>
      </c>
      <c r="O29" s="440" t="s">
        <v>687</v>
      </c>
      <c r="P29" s="440" t="s">
        <v>688</v>
      </c>
      <c r="Q29" s="440" t="s">
        <v>689</v>
      </c>
      <c r="R29" s="441" t="s">
        <v>414</v>
      </c>
      <c r="S29" s="441" t="s">
        <v>414</v>
      </c>
      <c r="T29" s="441" t="s">
        <v>414</v>
      </c>
      <c r="U29" s="441" t="s">
        <v>414</v>
      </c>
      <c r="V29" s="441" t="s">
        <v>414</v>
      </c>
      <c r="W29" s="441" t="s">
        <v>414</v>
      </c>
      <c r="X29" s="440" t="s">
        <v>690</v>
      </c>
    </row>
    <row r="30" spans="1:24" ht="15.75" thickBot="1" x14ac:dyDescent="0.3">
      <c r="A30" s="438">
        <v>29</v>
      </c>
      <c r="B30" s="439" t="s">
        <v>35</v>
      </c>
      <c r="C30" s="440">
        <v>2007</v>
      </c>
      <c r="D30" s="440" t="s">
        <v>691</v>
      </c>
      <c r="E30" s="440" t="s">
        <v>692</v>
      </c>
      <c r="F30" s="440" t="s">
        <v>693</v>
      </c>
      <c r="G30" s="440" t="s">
        <v>694</v>
      </c>
      <c r="H30" s="440" t="s">
        <v>695</v>
      </c>
      <c r="I30" s="440" t="s">
        <v>696</v>
      </c>
      <c r="J30" s="440" t="s">
        <v>697</v>
      </c>
      <c r="K30" s="440" t="s">
        <v>606</v>
      </c>
      <c r="L30" s="441" t="s">
        <v>414</v>
      </c>
      <c r="M30" s="441" t="s">
        <v>414</v>
      </c>
      <c r="N30" s="441" t="s">
        <v>414</v>
      </c>
      <c r="O30" s="441" t="s">
        <v>414</v>
      </c>
      <c r="P30" s="441" t="s">
        <v>414</v>
      </c>
      <c r="Q30" s="441" t="s">
        <v>414</v>
      </c>
      <c r="R30" s="441" t="s">
        <v>414</v>
      </c>
      <c r="S30" s="441" t="s">
        <v>414</v>
      </c>
      <c r="T30" s="441" t="s">
        <v>414</v>
      </c>
      <c r="U30" s="441" t="s">
        <v>414</v>
      </c>
      <c r="V30" s="441" t="s">
        <v>414</v>
      </c>
      <c r="W30" s="441" t="s">
        <v>414</v>
      </c>
      <c r="X30" s="440" t="s">
        <v>698</v>
      </c>
    </row>
    <row r="31" spans="1:24" ht="15.75" thickBot="1" x14ac:dyDescent="0.3">
      <c r="A31" s="438">
        <v>30</v>
      </c>
      <c r="B31" s="439" t="s">
        <v>35</v>
      </c>
      <c r="C31" s="440">
        <v>2008</v>
      </c>
      <c r="D31" s="440" t="s">
        <v>699</v>
      </c>
      <c r="E31" s="440" t="s">
        <v>700</v>
      </c>
      <c r="F31" s="440" t="s">
        <v>701</v>
      </c>
      <c r="G31" s="440" t="s">
        <v>702</v>
      </c>
      <c r="H31" s="440" t="s">
        <v>703</v>
      </c>
      <c r="I31" s="440" t="s">
        <v>704</v>
      </c>
      <c r="J31" s="440" t="s">
        <v>705</v>
      </c>
      <c r="K31" s="440" t="s">
        <v>706</v>
      </c>
      <c r="L31" s="441" t="s">
        <v>414</v>
      </c>
      <c r="M31" s="441" t="s">
        <v>414</v>
      </c>
      <c r="N31" s="441" t="s">
        <v>414</v>
      </c>
      <c r="O31" s="441" t="s">
        <v>414</v>
      </c>
      <c r="P31" s="441" t="s">
        <v>414</v>
      </c>
      <c r="Q31" s="441" t="s">
        <v>414</v>
      </c>
      <c r="R31" s="441" t="s">
        <v>414</v>
      </c>
      <c r="S31" s="441" t="s">
        <v>414</v>
      </c>
      <c r="T31" s="441" t="s">
        <v>414</v>
      </c>
      <c r="U31" s="441" t="s">
        <v>414</v>
      </c>
      <c r="V31" s="441" t="s">
        <v>414</v>
      </c>
      <c r="W31" s="441" t="s">
        <v>414</v>
      </c>
      <c r="X31" s="440" t="s">
        <v>707</v>
      </c>
    </row>
    <row r="32" spans="1:24" ht="15.75" thickBot="1" x14ac:dyDescent="0.3">
      <c r="A32" s="438">
        <v>31</v>
      </c>
      <c r="B32" s="439" t="s">
        <v>35</v>
      </c>
      <c r="C32" s="440">
        <v>2009</v>
      </c>
      <c r="D32" s="440" t="s">
        <v>708</v>
      </c>
      <c r="E32" s="440" t="s">
        <v>709</v>
      </c>
      <c r="F32" s="440" t="s">
        <v>710</v>
      </c>
      <c r="G32" s="440" t="s">
        <v>711</v>
      </c>
      <c r="H32" s="440" t="s">
        <v>712</v>
      </c>
      <c r="I32" s="440" t="s">
        <v>704</v>
      </c>
      <c r="J32" s="440" t="s">
        <v>713</v>
      </c>
      <c r="K32" s="440" t="s">
        <v>714</v>
      </c>
      <c r="L32" s="441" t="s">
        <v>414</v>
      </c>
      <c r="M32" s="441" t="s">
        <v>414</v>
      </c>
      <c r="N32" s="441" t="s">
        <v>414</v>
      </c>
      <c r="O32" s="440" t="s">
        <v>715</v>
      </c>
      <c r="P32" s="440" t="s">
        <v>716</v>
      </c>
      <c r="Q32" s="440" t="s">
        <v>717</v>
      </c>
      <c r="R32" s="441" t="s">
        <v>414</v>
      </c>
      <c r="S32" s="441" t="s">
        <v>414</v>
      </c>
      <c r="T32" s="441" t="s">
        <v>414</v>
      </c>
      <c r="U32" s="441" t="s">
        <v>414</v>
      </c>
      <c r="V32" s="441" t="s">
        <v>414</v>
      </c>
      <c r="W32" s="441" t="s">
        <v>414</v>
      </c>
      <c r="X32" s="440" t="s">
        <v>718</v>
      </c>
    </row>
    <row r="33" spans="1:24" ht="15.75" thickBot="1" x14ac:dyDescent="0.3">
      <c r="A33" s="438">
        <v>32</v>
      </c>
      <c r="B33" s="439" t="s">
        <v>35</v>
      </c>
      <c r="C33" s="440">
        <v>2010</v>
      </c>
      <c r="D33" s="440" t="s">
        <v>719</v>
      </c>
      <c r="E33" s="440" t="s">
        <v>720</v>
      </c>
      <c r="F33" s="440" t="s">
        <v>721</v>
      </c>
      <c r="G33" s="440" t="s">
        <v>722</v>
      </c>
      <c r="H33" s="440" t="s">
        <v>723</v>
      </c>
      <c r="I33" s="440" t="s">
        <v>724</v>
      </c>
      <c r="J33" s="440" t="s">
        <v>725</v>
      </c>
      <c r="K33" s="440" t="s">
        <v>714</v>
      </c>
      <c r="L33" s="441" t="s">
        <v>414</v>
      </c>
      <c r="M33" s="441" t="s">
        <v>414</v>
      </c>
      <c r="N33" s="441" t="s">
        <v>414</v>
      </c>
      <c r="O33" s="441" t="s">
        <v>414</v>
      </c>
      <c r="P33" s="441" t="s">
        <v>414</v>
      </c>
      <c r="Q33" s="441" t="s">
        <v>414</v>
      </c>
      <c r="R33" s="441" t="s">
        <v>414</v>
      </c>
      <c r="S33" s="441" t="s">
        <v>414</v>
      </c>
      <c r="T33" s="441" t="s">
        <v>414</v>
      </c>
      <c r="U33" s="441" t="s">
        <v>414</v>
      </c>
      <c r="V33" s="441" t="s">
        <v>414</v>
      </c>
      <c r="W33" s="441" t="s">
        <v>414</v>
      </c>
      <c r="X33" s="440" t="s">
        <v>726</v>
      </c>
    </row>
    <row r="34" spans="1:24" ht="15.75" thickBot="1" x14ac:dyDescent="0.3">
      <c r="A34" s="438">
        <v>33</v>
      </c>
      <c r="B34" s="439" t="s">
        <v>35</v>
      </c>
      <c r="C34" s="440">
        <v>2011</v>
      </c>
      <c r="D34" s="440" t="s">
        <v>727</v>
      </c>
      <c r="E34" s="440" t="s">
        <v>728</v>
      </c>
      <c r="F34" s="440" t="s">
        <v>729</v>
      </c>
      <c r="G34" s="440" t="s">
        <v>730</v>
      </c>
      <c r="H34" s="440" t="s">
        <v>731</v>
      </c>
      <c r="I34" s="440" t="s">
        <v>732</v>
      </c>
      <c r="J34" s="440" t="s">
        <v>733</v>
      </c>
      <c r="K34" s="440" t="s">
        <v>734</v>
      </c>
      <c r="L34" s="441" t="s">
        <v>414</v>
      </c>
      <c r="M34" s="441" t="s">
        <v>414</v>
      </c>
      <c r="N34" s="441" t="s">
        <v>414</v>
      </c>
      <c r="O34" s="441" t="s">
        <v>414</v>
      </c>
      <c r="P34" s="441" t="s">
        <v>414</v>
      </c>
      <c r="Q34" s="441" t="s">
        <v>414</v>
      </c>
      <c r="R34" s="441" t="s">
        <v>414</v>
      </c>
      <c r="S34" s="441" t="s">
        <v>414</v>
      </c>
      <c r="T34" s="441" t="s">
        <v>414</v>
      </c>
      <c r="U34" s="441" t="s">
        <v>414</v>
      </c>
      <c r="V34" s="441" t="s">
        <v>414</v>
      </c>
      <c r="W34" s="441" t="s">
        <v>414</v>
      </c>
      <c r="X34" s="440" t="s">
        <v>735</v>
      </c>
    </row>
    <row r="35" spans="1:24" ht="15.75" thickBot="1" x14ac:dyDescent="0.3">
      <c r="A35" s="438">
        <v>34</v>
      </c>
      <c r="B35" s="439" t="s">
        <v>35</v>
      </c>
      <c r="C35" s="440">
        <v>2012</v>
      </c>
      <c r="D35" s="440" t="s">
        <v>736</v>
      </c>
      <c r="E35" s="440" t="s">
        <v>737</v>
      </c>
      <c r="F35" s="440" t="s">
        <v>738</v>
      </c>
      <c r="G35" s="440" t="s">
        <v>739</v>
      </c>
      <c r="H35" s="440" t="s">
        <v>740</v>
      </c>
      <c r="I35" s="440" t="s">
        <v>741</v>
      </c>
      <c r="J35" s="440" t="s">
        <v>742</v>
      </c>
      <c r="K35" s="440" t="s">
        <v>743</v>
      </c>
      <c r="L35" s="441" t="s">
        <v>414</v>
      </c>
      <c r="M35" s="440" t="s">
        <v>744</v>
      </c>
      <c r="N35" s="440" t="s">
        <v>745</v>
      </c>
      <c r="O35" s="440" t="s">
        <v>746</v>
      </c>
      <c r="P35" s="440" t="s">
        <v>747</v>
      </c>
      <c r="Q35" s="440" t="s">
        <v>748</v>
      </c>
      <c r="R35" s="441" t="s">
        <v>414</v>
      </c>
      <c r="S35" s="441" t="s">
        <v>414</v>
      </c>
      <c r="T35" s="441" t="s">
        <v>414</v>
      </c>
      <c r="U35" s="441" t="s">
        <v>414</v>
      </c>
      <c r="V35" s="441" t="s">
        <v>414</v>
      </c>
      <c r="W35" s="441" t="s">
        <v>414</v>
      </c>
      <c r="X35" s="440" t="s">
        <v>749</v>
      </c>
    </row>
    <row r="36" spans="1:24" ht="15.75" thickBot="1" x14ac:dyDescent="0.3">
      <c r="A36" s="438">
        <v>35</v>
      </c>
      <c r="B36" s="439" t="s">
        <v>35</v>
      </c>
      <c r="C36" s="440">
        <v>2013</v>
      </c>
      <c r="D36" s="440" t="s">
        <v>750</v>
      </c>
      <c r="E36" s="440" t="s">
        <v>751</v>
      </c>
      <c r="F36" s="440" t="s">
        <v>752</v>
      </c>
      <c r="G36" s="440" t="s">
        <v>753</v>
      </c>
      <c r="H36" s="440" t="s">
        <v>754</v>
      </c>
      <c r="I36" s="440" t="s">
        <v>755</v>
      </c>
      <c r="J36" s="440" t="s">
        <v>756</v>
      </c>
      <c r="K36" s="440" t="s">
        <v>757</v>
      </c>
      <c r="L36" s="441" t="s">
        <v>414</v>
      </c>
      <c r="M36" s="441" t="s">
        <v>414</v>
      </c>
      <c r="N36" s="441" t="s">
        <v>414</v>
      </c>
      <c r="O36" s="441" t="s">
        <v>414</v>
      </c>
      <c r="P36" s="441" t="s">
        <v>414</v>
      </c>
      <c r="Q36" s="441" t="s">
        <v>414</v>
      </c>
      <c r="R36" s="441" t="s">
        <v>414</v>
      </c>
      <c r="S36" s="441" t="s">
        <v>414</v>
      </c>
      <c r="T36" s="441" t="s">
        <v>414</v>
      </c>
      <c r="U36" s="441" t="s">
        <v>414</v>
      </c>
      <c r="V36" s="441" t="s">
        <v>414</v>
      </c>
      <c r="W36" s="441" t="s">
        <v>414</v>
      </c>
      <c r="X36" s="440" t="s">
        <v>758</v>
      </c>
    </row>
    <row r="37" spans="1:24" ht="15.75" thickBot="1" x14ac:dyDescent="0.3">
      <c r="A37" s="438">
        <v>36</v>
      </c>
      <c r="B37" s="439" t="s">
        <v>35</v>
      </c>
      <c r="C37" s="440">
        <v>2014</v>
      </c>
      <c r="D37" s="440" t="s">
        <v>759</v>
      </c>
      <c r="E37" s="440" t="s">
        <v>760</v>
      </c>
      <c r="F37" s="440" t="s">
        <v>761</v>
      </c>
      <c r="G37" s="440" t="s">
        <v>762</v>
      </c>
      <c r="H37" s="440" t="s">
        <v>763</v>
      </c>
      <c r="I37" s="440" t="s">
        <v>764</v>
      </c>
      <c r="J37" s="440" t="s">
        <v>765</v>
      </c>
      <c r="K37" s="440" t="s">
        <v>766</v>
      </c>
      <c r="L37" s="441" t="s">
        <v>414</v>
      </c>
      <c r="M37" s="441" t="s">
        <v>414</v>
      </c>
      <c r="N37" s="441" t="s">
        <v>414</v>
      </c>
      <c r="O37" s="441" t="s">
        <v>414</v>
      </c>
      <c r="P37" s="441" t="s">
        <v>414</v>
      </c>
      <c r="Q37" s="441" t="s">
        <v>414</v>
      </c>
      <c r="R37" s="441" t="s">
        <v>414</v>
      </c>
      <c r="S37" s="441" t="s">
        <v>414</v>
      </c>
      <c r="T37" s="441" t="s">
        <v>414</v>
      </c>
      <c r="U37" s="441" t="s">
        <v>414</v>
      </c>
      <c r="V37" s="441" t="s">
        <v>414</v>
      </c>
      <c r="W37" s="441" t="s">
        <v>414</v>
      </c>
      <c r="X37" s="440" t="s">
        <v>767</v>
      </c>
    </row>
    <row r="38" spans="1:24" ht="15.75" thickBot="1" x14ac:dyDescent="0.3">
      <c r="A38" s="438">
        <v>37</v>
      </c>
      <c r="B38" s="439" t="s">
        <v>35</v>
      </c>
      <c r="C38" s="440">
        <v>2015</v>
      </c>
      <c r="D38" s="440" t="s">
        <v>768</v>
      </c>
      <c r="E38" s="440" t="s">
        <v>769</v>
      </c>
      <c r="F38" s="440" t="s">
        <v>770</v>
      </c>
      <c r="G38" s="440" t="s">
        <v>771</v>
      </c>
      <c r="H38" s="440" t="s">
        <v>772</v>
      </c>
      <c r="I38" s="440" t="s">
        <v>773</v>
      </c>
      <c r="J38" s="440" t="s">
        <v>774</v>
      </c>
      <c r="K38" s="440" t="s">
        <v>775</v>
      </c>
      <c r="L38" s="441" t="s">
        <v>414</v>
      </c>
      <c r="M38" s="441" t="s">
        <v>414</v>
      </c>
      <c r="N38" s="441" t="s">
        <v>414</v>
      </c>
      <c r="O38" s="440" t="s">
        <v>776</v>
      </c>
      <c r="P38" s="440" t="s">
        <v>777</v>
      </c>
      <c r="Q38" s="440" t="s">
        <v>778</v>
      </c>
      <c r="R38" s="441" t="s">
        <v>414</v>
      </c>
      <c r="S38" s="441" t="s">
        <v>414</v>
      </c>
      <c r="T38" s="441" t="s">
        <v>414</v>
      </c>
      <c r="U38" s="441" t="s">
        <v>414</v>
      </c>
      <c r="V38" s="441" t="s">
        <v>414</v>
      </c>
      <c r="W38" s="441" t="s">
        <v>414</v>
      </c>
      <c r="X38" s="440" t="s">
        <v>779</v>
      </c>
    </row>
    <row r="39" spans="1:24" ht="15.75" thickBot="1" x14ac:dyDescent="0.3">
      <c r="A39" s="438">
        <v>38</v>
      </c>
      <c r="B39" s="439" t="s">
        <v>35</v>
      </c>
      <c r="C39" s="440">
        <v>2016</v>
      </c>
      <c r="D39" s="440" t="s">
        <v>780</v>
      </c>
      <c r="E39" s="440" t="s">
        <v>781</v>
      </c>
      <c r="F39" s="440" t="s">
        <v>782</v>
      </c>
      <c r="G39" s="440" t="s">
        <v>783</v>
      </c>
      <c r="H39" s="440" t="s">
        <v>784</v>
      </c>
      <c r="I39" s="440" t="s">
        <v>732</v>
      </c>
      <c r="J39" s="440" t="s">
        <v>785</v>
      </c>
      <c r="K39" s="440" t="s">
        <v>786</v>
      </c>
      <c r="L39" s="441" t="s">
        <v>414</v>
      </c>
      <c r="M39" s="441" t="s">
        <v>414</v>
      </c>
      <c r="N39" s="441" t="s">
        <v>414</v>
      </c>
      <c r="O39" s="441" t="s">
        <v>414</v>
      </c>
      <c r="P39" s="441" t="s">
        <v>414</v>
      </c>
      <c r="Q39" s="441" t="s">
        <v>414</v>
      </c>
      <c r="R39" s="441" t="s">
        <v>414</v>
      </c>
      <c r="S39" s="441" t="s">
        <v>414</v>
      </c>
      <c r="T39" s="441" t="s">
        <v>414</v>
      </c>
      <c r="U39" s="441" t="s">
        <v>414</v>
      </c>
      <c r="V39" s="441" t="s">
        <v>414</v>
      </c>
      <c r="W39" s="441" t="s">
        <v>414</v>
      </c>
      <c r="X39" s="440" t="s">
        <v>787</v>
      </c>
    </row>
    <row r="40" spans="1:24" ht="15.75" thickBot="1" x14ac:dyDescent="0.3">
      <c r="A40" s="438">
        <v>39</v>
      </c>
      <c r="B40" s="439" t="s">
        <v>35</v>
      </c>
      <c r="C40" s="440">
        <v>2017</v>
      </c>
      <c r="D40" s="440" t="s">
        <v>788</v>
      </c>
      <c r="E40" s="440" t="s">
        <v>789</v>
      </c>
      <c r="F40" s="440" t="s">
        <v>790</v>
      </c>
      <c r="G40" s="440" t="s">
        <v>791</v>
      </c>
      <c r="H40" s="440" t="s">
        <v>792</v>
      </c>
      <c r="I40" s="440" t="s">
        <v>793</v>
      </c>
      <c r="J40" s="440" t="s">
        <v>794</v>
      </c>
      <c r="K40" s="440" t="s">
        <v>795</v>
      </c>
      <c r="L40" s="441" t="s">
        <v>414</v>
      </c>
      <c r="M40" s="441" t="s">
        <v>414</v>
      </c>
      <c r="N40" s="441" t="s">
        <v>414</v>
      </c>
      <c r="O40" s="441" t="s">
        <v>414</v>
      </c>
      <c r="P40" s="441" t="s">
        <v>414</v>
      </c>
      <c r="Q40" s="441" t="s">
        <v>414</v>
      </c>
      <c r="R40" s="441" t="s">
        <v>414</v>
      </c>
      <c r="S40" s="441" t="s">
        <v>414</v>
      </c>
      <c r="T40" s="441" t="s">
        <v>414</v>
      </c>
      <c r="U40" s="441" t="s">
        <v>414</v>
      </c>
      <c r="V40" s="441" t="s">
        <v>414</v>
      </c>
      <c r="W40" s="441" t="s">
        <v>414</v>
      </c>
      <c r="X40" s="440" t="s">
        <v>796</v>
      </c>
    </row>
    <row r="41" spans="1:24" ht="15.75" thickBot="1" x14ac:dyDescent="0.3">
      <c r="A41" s="438">
        <v>40</v>
      </c>
      <c r="B41" s="439" t="s">
        <v>35</v>
      </c>
      <c r="C41" s="440">
        <v>2018</v>
      </c>
      <c r="D41" s="440" t="s">
        <v>797</v>
      </c>
      <c r="E41" s="440" t="s">
        <v>798</v>
      </c>
      <c r="F41" s="440" t="s">
        <v>799</v>
      </c>
      <c r="G41" s="440" t="s">
        <v>800</v>
      </c>
      <c r="H41" s="440" t="s">
        <v>801</v>
      </c>
      <c r="I41" s="440" t="s">
        <v>724</v>
      </c>
      <c r="J41" s="440" t="s">
        <v>802</v>
      </c>
      <c r="K41" s="440" t="s">
        <v>803</v>
      </c>
      <c r="L41" s="441" t="s">
        <v>414</v>
      </c>
      <c r="M41" s="441" t="s">
        <v>414</v>
      </c>
      <c r="N41" s="441" t="s">
        <v>414</v>
      </c>
      <c r="O41" s="440" t="s">
        <v>804</v>
      </c>
      <c r="P41" s="440" t="s">
        <v>805</v>
      </c>
      <c r="Q41" s="440" t="s">
        <v>806</v>
      </c>
      <c r="R41" s="441" t="s">
        <v>414</v>
      </c>
      <c r="S41" s="441" t="s">
        <v>414</v>
      </c>
      <c r="T41" s="440" t="s">
        <v>807</v>
      </c>
      <c r="U41" s="440" t="s">
        <v>808</v>
      </c>
      <c r="V41" s="440" t="s">
        <v>809</v>
      </c>
      <c r="W41" s="440" t="s">
        <v>810</v>
      </c>
      <c r="X41" s="440" t="s">
        <v>811</v>
      </c>
    </row>
    <row r="42" spans="1:24" ht="15.75" thickBot="1" x14ac:dyDescent="0.3">
      <c r="A42" s="438">
        <v>41</v>
      </c>
      <c r="B42" s="439" t="s">
        <v>35</v>
      </c>
      <c r="C42" s="440">
        <v>2019</v>
      </c>
      <c r="D42" s="440" t="s">
        <v>812</v>
      </c>
      <c r="E42" s="440" t="s">
        <v>813</v>
      </c>
      <c r="F42" s="440" t="s">
        <v>814</v>
      </c>
      <c r="G42" s="440" t="s">
        <v>815</v>
      </c>
      <c r="H42" s="440" t="s">
        <v>816</v>
      </c>
      <c r="I42" s="440" t="s">
        <v>817</v>
      </c>
      <c r="J42" s="440" t="s">
        <v>818</v>
      </c>
      <c r="K42" s="440" t="s">
        <v>819</v>
      </c>
      <c r="L42" s="441" t="s">
        <v>414</v>
      </c>
      <c r="M42" s="441" t="s">
        <v>414</v>
      </c>
      <c r="N42" s="441" t="s">
        <v>414</v>
      </c>
      <c r="O42" s="441" t="s">
        <v>414</v>
      </c>
      <c r="P42" s="441" t="s">
        <v>414</v>
      </c>
      <c r="Q42" s="441" t="s">
        <v>414</v>
      </c>
      <c r="R42" s="441" t="s">
        <v>414</v>
      </c>
      <c r="S42" s="441" t="s">
        <v>414</v>
      </c>
      <c r="T42" s="441" t="s">
        <v>414</v>
      </c>
      <c r="U42" s="441" t="s">
        <v>414</v>
      </c>
      <c r="V42" s="441" t="s">
        <v>414</v>
      </c>
      <c r="W42" s="441" t="s">
        <v>414</v>
      </c>
      <c r="X42" s="440" t="s">
        <v>820</v>
      </c>
    </row>
    <row r="43" spans="1:24" ht="15.75" thickBot="1" x14ac:dyDescent="0.3">
      <c r="A43" s="438">
        <v>42</v>
      </c>
      <c r="B43" s="439" t="s">
        <v>35</v>
      </c>
      <c r="C43" s="440">
        <v>2020</v>
      </c>
      <c r="D43" s="440" t="s">
        <v>821</v>
      </c>
      <c r="E43" s="440" t="s">
        <v>822</v>
      </c>
      <c r="F43" s="440" t="s">
        <v>823</v>
      </c>
      <c r="G43" s="440" t="s">
        <v>824</v>
      </c>
      <c r="H43" s="440" t="s">
        <v>825</v>
      </c>
      <c r="I43" s="440" t="s">
        <v>826</v>
      </c>
      <c r="J43" s="440" t="s">
        <v>827</v>
      </c>
      <c r="K43" s="440" t="s">
        <v>828</v>
      </c>
      <c r="L43" s="441" t="s">
        <v>414</v>
      </c>
      <c r="M43" s="441" t="s">
        <v>414</v>
      </c>
      <c r="N43" s="441" t="s">
        <v>414</v>
      </c>
      <c r="O43" s="441" t="s">
        <v>414</v>
      </c>
      <c r="P43" s="441" t="s">
        <v>414</v>
      </c>
      <c r="Q43" s="441" t="s">
        <v>414</v>
      </c>
      <c r="R43" s="441" t="s">
        <v>414</v>
      </c>
      <c r="S43" s="441" t="s">
        <v>414</v>
      </c>
      <c r="T43" s="441" t="s">
        <v>414</v>
      </c>
      <c r="U43" s="441" t="s">
        <v>414</v>
      </c>
      <c r="V43" s="441" t="s">
        <v>414</v>
      </c>
      <c r="W43" s="441" t="s">
        <v>414</v>
      </c>
      <c r="X43" s="440" t="s">
        <v>829</v>
      </c>
    </row>
    <row r="44" spans="1:24" ht="15.75" thickBot="1" x14ac:dyDescent="0.3">
      <c r="A44" s="438">
        <v>43</v>
      </c>
      <c r="B44" s="439" t="s">
        <v>35</v>
      </c>
      <c r="C44" s="440">
        <v>2021</v>
      </c>
      <c r="D44" s="440" t="s">
        <v>830</v>
      </c>
      <c r="E44" s="440" t="s">
        <v>831</v>
      </c>
      <c r="F44" s="440" t="s">
        <v>832</v>
      </c>
      <c r="G44" s="440" t="s">
        <v>833</v>
      </c>
      <c r="H44" s="440" t="s">
        <v>834</v>
      </c>
      <c r="I44" s="440" t="s">
        <v>835</v>
      </c>
      <c r="J44" s="440" t="s">
        <v>836</v>
      </c>
      <c r="K44" s="440" t="s">
        <v>837</v>
      </c>
      <c r="L44" s="441" t="s">
        <v>414</v>
      </c>
      <c r="M44" s="441" t="s">
        <v>414</v>
      </c>
      <c r="N44" s="441" t="s">
        <v>414</v>
      </c>
      <c r="O44" s="441" t="s">
        <v>414</v>
      </c>
      <c r="P44" s="441" t="s">
        <v>414</v>
      </c>
      <c r="Q44" s="441" t="s">
        <v>414</v>
      </c>
      <c r="R44" s="441" t="s">
        <v>414</v>
      </c>
      <c r="S44" s="441" t="s">
        <v>414</v>
      </c>
      <c r="T44" s="441" t="s">
        <v>414</v>
      </c>
      <c r="U44" s="441" t="s">
        <v>414</v>
      </c>
      <c r="V44" s="441" t="s">
        <v>414</v>
      </c>
      <c r="W44" s="441" t="s">
        <v>414</v>
      </c>
      <c r="X44" s="440" t="s">
        <v>838</v>
      </c>
    </row>
    <row r="45" spans="1:24" ht="15.75" thickBot="1" x14ac:dyDescent="0.3">
      <c r="A45" s="438">
        <v>44</v>
      </c>
      <c r="B45" s="439" t="s">
        <v>35</v>
      </c>
      <c r="C45" s="440">
        <v>2022</v>
      </c>
      <c r="D45" s="440" t="s">
        <v>839</v>
      </c>
      <c r="E45" s="440" t="s">
        <v>840</v>
      </c>
      <c r="F45" s="440" t="s">
        <v>841</v>
      </c>
      <c r="G45" s="440" t="s">
        <v>842</v>
      </c>
      <c r="H45" s="440" t="s">
        <v>843</v>
      </c>
      <c r="I45" s="440" t="s">
        <v>844</v>
      </c>
      <c r="J45" s="440" t="s">
        <v>845</v>
      </c>
      <c r="K45" s="440" t="s">
        <v>846</v>
      </c>
      <c r="L45" s="441" t="s">
        <v>414</v>
      </c>
      <c r="M45" s="441" t="s">
        <v>414</v>
      </c>
      <c r="N45" s="441" t="s">
        <v>414</v>
      </c>
      <c r="O45" s="440" t="s">
        <v>847</v>
      </c>
      <c r="P45" s="440" t="s">
        <v>848</v>
      </c>
      <c r="Q45" s="440" t="s">
        <v>849</v>
      </c>
      <c r="R45" s="441" t="s">
        <v>414</v>
      </c>
      <c r="S45" s="441" t="s">
        <v>414</v>
      </c>
      <c r="T45" s="440" t="s">
        <v>850</v>
      </c>
      <c r="U45" s="440" t="s">
        <v>851</v>
      </c>
      <c r="V45" s="440" t="s">
        <v>852</v>
      </c>
      <c r="W45" s="440" t="s">
        <v>853</v>
      </c>
      <c r="X45" s="440" t="s">
        <v>854</v>
      </c>
    </row>
    <row r="46" spans="1:24" ht="15.75" thickBot="1" x14ac:dyDescent="0.3">
      <c r="A46" s="438">
        <v>45</v>
      </c>
      <c r="B46" s="439" t="s">
        <v>35</v>
      </c>
      <c r="C46" s="440">
        <v>2023</v>
      </c>
      <c r="D46" s="440" t="s">
        <v>855</v>
      </c>
      <c r="E46" s="440" t="s">
        <v>856</v>
      </c>
      <c r="F46" s="440" t="s">
        <v>857</v>
      </c>
      <c r="G46" s="440" t="s">
        <v>858</v>
      </c>
      <c r="H46" s="440" t="s">
        <v>859</v>
      </c>
      <c r="I46" s="440" t="s">
        <v>860</v>
      </c>
      <c r="J46" s="440" t="s">
        <v>861</v>
      </c>
      <c r="K46" s="440" t="s">
        <v>862</v>
      </c>
      <c r="L46" s="441" t="s">
        <v>414</v>
      </c>
      <c r="M46" s="440" t="s">
        <v>863</v>
      </c>
      <c r="N46" s="440" t="s">
        <v>864</v>
      </c>
      <c r="O46" s="441" t="s">
        <v>414</v>
      </c>
      <c r="P46" s="441" t="s">
        <v>414</v>
      </c>
      <c r="Q46" s="441" t="s">
        <v>414</v>
      </c>
      <c r="R46" s="441" t="s">
        <v>414</v>
      </c>
      <c r="S46" s="441" t="s">
        <v>414</v>
      </c>
      <c r="T46" s="441" t="s">
        <v>414</v>
      </c>
      <c r="U46" s="441" t="s">
        <v>414</v>
      </c>
      <c r="V46" s="441" t="s">
        <v>414</v>
      </c>
      <c r="W46" s="441" t="s">
        <v>414</v>
      </c>
      <c r="X46" s="440" t="s">
        <v>865</v>
      </c>
    </row>
    <row r="47" spans="1:24" ht="15.75" thickBot="1" x14ac:dyDescent="0.3">
      <c r="A47" s="438">
        <v>46</v>
      </c>
      <c r="B47" s="439" t="s">
        <v>35</v>
      </c>
      <c r="C47" s="440">
        <v>2024</v>
      </c>
      <c r="D47" s="440" t="s">
        <v>866</v>
      </c>
      <c r="E47" s="441" t="s">
        <v>414</v>
      </c>
      <c r="F47" s="441" t="s">
        <v>414</v>
      </c>
      <c r="G47" s="441" t="s">
        <v>414</v>
      </c>
      <c r="H47" s="440" t="s">
        <v>867</v>
      </c>
      <c r="I47" s="440" t="s">
        <v>868</v>
      </c>
      <c r="J47" s="440" t="s">
        <v>869</v>
      </c>
      <c r="K47" s="440" t="s">
        <v>870</v>
      </c>
      <c r="L47" s="441" t="s">
        <v>414</v>
      </c>
      <c r="M47" s="441" t="s">
        <v>414</v>
      </c>
      <c r="N47" s="441" t="s">
        <v>414</v>
      </c>
      <c r="O47" s="441" t="s">
        <v>414</v>
      </c>
      <c r="P47" s="441" t="s">
        <v>414</v>
      </c>
      <c r="Q47" s="441" t="s">
        <v>414</v>
      </c>
      <c r="R47" s="441" t="s">
        <v>414</v>
      </c>
      <c r="S47" s="441" t="s">
        <v>414</v>
      </c>
      <c r="T47" s="441" t="s">
        <v>414</v>
      </c>
      <c r="U47" s="441" t="s">
        <v>414</v>
      </c>
      <c r="V47" s="441" t="s">
        <v>414</v>
      </c>
      <c r="W47" s="441" t="s">
        <v>414</v>
      </c>
      <c r="X47" s="440" t="s">
        <v>871</v>
      </c>
    </row>
    <row r="48" spans="1:24" ht="15.75" thickBot="1" x14ac:dyDescent="0.3">
      <c r="A48" s="438">
        <v>47</v>
      </c>
      <c r="B48" s="439" t="s">
        <v>25</v>
      </c>
      <c r="C48" s="440">
        <v>2002</v>
      </c>
      <c r="D48" s="440" t="s">
        <v>872</v>
      </c>
      <c r="E48" s="440" t="s">
        <v>873</v>
      </c>
      <c r="F48" s="440" t="s">
        <v>874</v>
      </c>
      <c r="G48" s="440" t="s">
        <v>875</v>
      </c>
      <c r="H48" s="440" t="s">
        <v>876</v>
      </c>
      <c r="I48" s="440" t="s">
        <v>877</v>
      </c>
      <c r="J48" s="440" t="s">
        <v>878</v>
      </c>
      <c r="K48" s="440" t="s">
        <v>879</v>
      </c>
      <c r="L48" s="441" t="s">
        <v>414</v>
      </c>
      <c r="M48" s="441" t="s">
        <v>414</v>
      </c>
      <c r="N48" s="441" t="s">
        <v>414</v>
      </c>
      <c r="O48" s="441" t="s">
        <v>414</v>
      </c>
      <c r="P48" s="441" t="s">
        <v>414</v>
      </c>
      <c r="Q48" s="441" t="s">
        <v>414</v>
      </c>
      <c r="R48" s="441" t="s">
        <v>414</v>
      </c>
      <c r="S48" s="441" t="s">
        <v>414</v>
      </c>
      <c r="T48" s="441" t="s">
        <v>414</v>
      </c>
      <c r="U48" s="441" t="s">
        <v>414</v>
      </c>
      <c r="V48" s="441" t="s">
        <v>414</v>
      </c>
      <c r="W48" s="441" t="s">
        <v>414</v>
      </c>
      <c r="X48" s="441" t="s">
        <v>414</v>
      </c>
    </row>
    <row r="49" spans="1:24" ht="15.75" thickBot="1" x14ac:dyDescent="0.3">
      <c r="A49" s="438">
        <v>48</v>
      </c>
      <c r="B49" s="439" t="s">
        <v>25</v>
      </c>
      <c r="C49" s="440">
        <v>2003</v>
      </c>
      <c r="D49" s="440" t="s">
        <v>880</v>
      </c>
      <c r="E49" s="440" t="s">
        <v>881</v>
      </c>
      <c r="F49" s="440" t="s">
        <v>882</v>
      </c>
      <c r="G49" s="440" t="s">
        <v>883</v>
      </c>
      <c r="H49" s="440" t="s">
        <v>884</v>
      </c>
      <c r="I49" s="440" t="s">
        <v>885</v>
      </c>
      <c r="J49" s="440" t="s">
        <v>886</v>
      </c>
      <c r="K49" s="440" t="s">
        <v>887</v>
      </c>
      <c r="L49" s="441" t="s">
        <v>414</v>
      </c>
      <c r="M49" s="441" t="s">
        <v>414</v>
      </c>
      <c r="N49" s="441" t="s">
        <v>414</v>
      </c>
      <c r="O49" s="441" t="s">
        <v>414</v>
      </c>
      <c r="P49" s="441" t="s">
        <v>414</v>
      </c>
      <c r="Q49" s="441" t="s">
        <v>414</v>
      </c>
      <c r="R49" s="441" t="s">
        <v>414</v>
      </c>
      <c r="S49" s="441" t="s">
        <v>414</v>
      </c>
      <c r="T49" s="441" t="s">
        <v>414</v>
      </c>
      <c r="U49" s="441" t="s">
        <v>414</v>
      </c>
      <c r="V49" s="441" t="s">
        <v>414</v>
      </c>
      <c r="W49" s="441" t="s">
        <v>414</v>
      </c>
      <c r="X49" s="441" t="s">
        <v>414</v>
      </c>
    </row>
    <row r="50" spans="1:24" ht="15.75" thickBot="1" x14ac:dyDescent="0.3">
      <c r="A50" s="438">
        <v>49</v>
      </c>
      <c r="B50" s="439" t="s">
        <v>25</v>
      </c>
      <c r="C50" s="440">
        <v>2004</v>
      </c>
      <c r="D50" s="440" t="s">
        <v>888</v>
      </c>
      <c r="E50" s="440" t="s">
        <v>889</v>
      </c>
      <c r="F50" s="440" t="s">
        <v>890</v>
      </c>
      <c r="G50" s="440" t="s">
        <v>891</v>
      </c>
      <c r="H50" s="440" t="s">
        <v>892</v>
      </c>
      <c r="I50" s="440" t="s">
        <v>893</v>
      </c>
      <c r="J50" s="440" t="s">
        <v>894</v>
      </c>
      <c r="K50" s="440" t="s">
        <v>895</v>
      </c>
      <c r="L50" s="441" t="s">
        <v>414</v>
      </c>
      <c r="M50" s="441" t="s">
        <v>414</v>
      </c>
      <c r="N50" s="441" t="s">
        <v>414</v>
      </c>
      <c r="O50" s="441" t="s">
        <v>414</v>
      </c>
      <c r="P50" s="441" t="s">
        <v>414</v>
      </c>
      <c r="Q50" s="441" t="s">
        <v>414</v>
      </c>
      <c r="R50" s="441" t="s">
        <v>414</v>
      </c>
      <c r="S50" s="441" t="s">
        <v>414</v>
      </c>
      <c r="T50" s="441" t="s">
        <v>414</v>
      </c>
      <c r="U50" s="441" t="s">
        <v>414</v>
      </c>
      <c r="V50" s="441" t="s">
        <v>414</v>
      </c>
      <c r="W50" s="441" t="s">
        <v>414</v>
      </c>
      <c r="X50" s="440" t="s">
        <v>896</v>
      </c>
    </row>
    <row r="51" spans="1:24" ht="15.75" thickBot="1" x14ac:dyDescent="0.3">
      <c r="A51" s="438">
        <v>50</v>
      </c>
      <c r="B51" s="439" t="s">
        <v>25</v>
      </c>
      <c r="C51" s="440">
        <v>2005</v>
      </c>
      <c r="D51" s="440" t="s">
        <v>897</v>
      </c>
      <c r="E51" s="440" t="s">
        <v>898</v>
      </c>
      <c r="F51" s="440" t="s">
        <v>899</v>
      </c>
      <c r="G51" s="440" t="s">
        <v>900</v>
      </c>
      <c r="H51" s="440" t="s">
        <v>901</v>
      </c>
      <c r="I51" s="440" t="s">
        <v>902</v>
      </c>
      <c r="J51" s="440" t="s">
        <v>903</v>
      </c>
      <c r="K51" s="440" t="s">
        <v>904</v>
      </c>
      <c r="L51" s="441" t="s">
        <v>414</v>
      </c>
      <c r="M51" s="441" t="s">
        <v>414</v>
      </c>
      <c r="N51" s="441" t="s">
        <v>414</v>
      </c>
      <c r="O51" s="441" t="s">
        <v>414</v>
      </c>
      <c r="P51" s="441" t="s">
        <v>414</v>
      </c>
      <c r="Q51" s="441" t="s">
        <v>414</v>
      </c>
      <c r="R51" s="441" t="s">
        <v>414</v>
      </c>
      <c r="S51" s="441" t="s">
        <v>414</v>
      </c>
      <c r="T51" s="441" t="s">
        <v>414</v>
      </c>
      <c r="U51" s="441" t="s">
        <v>414</v>
      </c>
      <c r="V51" s="441" t="s">
        <v>414</v>
      </c>
      <c r="W51" s="441" t="s">
        <v>414</v>
      </c>
      <c r="X51" s="440" t="s">
        <v>905</v>
      </c>
    </row>
    <row r="52" spans="1:24" ht="15.75" thickBot="1" x14ac:dyDescent="0.3">
      <c r="A52" s="438">
        <v>51</v>
      </c>
      <c r="B52" s="439" t="s">
        <v>25</v>
      </c>
      <c r="C52" s="440">
        <v>2006</v>
      </c>
      <c r="D52" s="440" t="s">
        <v>906</v>
      </c>
      <c r="E52" s="440" t="s">
        <v>907</v>
      </c>
      <c r="F52" s="440" t="s">
        <v>908</v>
      </c>
      <c r="G52" s="440" t="s">
        <v>909</v>
      </c>
      <c r="H52" s="440" t="s">
        <v>910</v>
      </c>
      <c r="I52" s="440" t="s">
        <v>911</v>
      </c>
      <c r="J52" s="440" t="s">
        <v>912</v>
      </c>
      <c r="K52" s="440" t="s">
        <v>913</v>
      </c>
      <c r="L52" s="441" t="s">
        <v>414</v>
      </c>
      <c r="M52" s="441" t="s">
        <v>414</v>
      </c>
      <c r="N52" s="441" t="s">
        <v>414</v>
      </c>
      <c r="O52" s="440" t="s">
        <v>914</v>
      </c>
      <c r="P52" s="440" t="s">
        <v>915</v>
      </c>
      <c r="Q52" s="440" t="s">
        <v>916</v>
      </c>
      <c r="R52" s="441" t="s">
        <v>414</v>
      </c>
      <c r="S52" s="441" t="s">
        <v>414</v>
      </c>
      <c r="T52" s="441" t="s">
        <v>414</v>
      </c>
      <c r="U52" s="441" t="s">
        <v>414</v>
      </c>
      <c r="V52" s="441" t="s">
        <v>414</v>
      </c>
      <c r="W52" s="441" t="s">
        <v>414</v>
      </c>
      <c r="X52" s="440" t="s">
        <v>917</v>
      </c>
    </row>
    <row r="53" spans="1:24" ht="15.75" thickBot="1" x14ac:dyDescent="0.3">
      <c r="A53" s="438">
        <v>52</v>
      </c>
      <c r="B53" s="439" t="s">
        <v>25</v>
      </c>
      <c r="C53" s="440">
        <v>2007</v>
      </c>
      <c r="D53" s="440" t="s">
        <v>918</v>
      </c>
      <c r="E53" s="440" t="s">
        <v>919</v>
      </c>
      <c r="F53" s="440" t="s">
        <v>920</v>
      </c>
      <c r="G53" s="440" t="s">
        <v>921</v>
      </c>
      <c r="H53" s="440" t="s">
        <v>922</v>
      </c>
      <c r="I53" s="440" t="s">
        <v>923</v>
      </c>
      <c r="J53" s="440" t="s">
        <v>924</v>
      </c>
      <c r="K53" s="440" t="s">
        <v>925</v>
      </c>
      <c r="L53" s="441" t="s">
        <v>414</v>
      </c>
      <c r="M53" s="441" t="s">
        <v>414</v>
      </c>
      <c r="N53" s="441" t="s">
        <v>414</v>
      </c>
      <c r="O53" s="441" t="s">
        <v>414</v>
      </c>
      <c r="P53" s="441" t="s">
        <v>414</v>
      </c>
      <c r="Q53" s="441" t="s">
        <v>414</v>
      </c>
      <c r="R53" s="441" t="s">
        <v>414</v>
      </c>
      <c r="S53" s="441" t="s">
        <v>414</v>
      </c>
      <c r="T53" s="441" t="s">
        <v>414</v>
      </c>
      <c r="U53" s="441" t="s">
        <v>414</v>
      </c>
      <c r="V53" s="441" t="s">
        <v>414</v>
      </c>
      <c r="W53" s="441" t="s">
        <v>414</v>
      </c>
      <c r="X53" s="440" t="s">
        <v>926</v>
      </c>
    </row>
    <row r="54" spans="1:24" ht="15.75" thickBot="1" x14ac:dyDescent="0.3">
      <c r="A54" s="438">
        <v>53</v>
      </c>
      <c r="B54" s="439" t="s">
        <v>25</v>
      </c>
      <c r="C54" s="440">
        <v>2008</v>
      </c>
      <c r="D54" s="440" t="s">
        <v>927</v>
      </c>
      <c r="E54" s="440" t="s">
        <v>928</v>
      </c>
      <c r="F54" s="440" t="s">
        <v>929</v>
      </c>
      <c r="G54" s="440" t="s">
        <v>930</v>
      </c>
      <c r="H54" s="440" t="s">
        <v>931</v>
      </c>
      <c r="I54" s="440" t="s">
        <v>932</v>
      </c>
      <c r="J54" s="440" t="s">
        <v>933</v>
      </c>
      <c r="K54" s="440" t="s">
        <v>934</v>
      </c>
      <c r="L54" s="441" t="s">
        <v>414</v>
      </c>
      <c r="M54" s="441" t="s">
        <v>414</v>
      </c>
      <c r="N54" s="441" t="s">
        <v>414</v>
      </c>
      <c r="O54" s="441" t="s">
        <v>414</v>
      </c>
      <c r="P54" s="441" t="s">
        <v>414</v>
      </c>
      <c r="Q54" s="441" t="s">
        <v>414</v>
      </c>
      <c r="R54" s="441" t="s">
        <v>414</v>
      </c>
      <c r="S54" s="441" t="s">
        <v>414</v>
      </c>
      <c r="T54" s="441" t="s">
        <v>414</v>
      </c>
      <c r="U54" s="441" t="s">
        <v>414</v>
      </c>
      <c r="V54" s="441" t="s">
        <v>414</v>
      </c>
      <c r="W54" s="441" t="s">
        <v>414</v>
      </c>
      <c r="X54" s="440" t="s">
        <v>935</v>
      </c>
    </row>
    <row r="55" spans="1:24" ht="15.75" thickBot="1" x14ac:dyDescent="0.3">
      <c r="A55" s="438">
        <v>54</v>
      </c>
      <c r="B55" s="439" t="s">
        <v>25</v>
      </c>
      <c r="C55" s="440">
        <v>2009</v>
      </c>
      <c r="D55" s="440" t="s">
        <v>936</v>
      </c>
      <c r="E55" s="440" t="s">
        <v>937</v>
      </c>
      <c r="F55" s="440" t="s">
        <v>938</v>
      </c>
      <c r="G55" s="440" t="s">
        <v>939</v>
      </c>
      <c r="H55" s="440" t="s">
        <v>940</v>
      </c>
      <c r="I55" s="440" t="s">
        <v>941</v>
      </c>
      <c r="J55" s="440" t="s">
        <v>942</v>
      </c>
      <c r="K55" s="440" t="s">
        <v>943</v>
      </c>
      <c r="L55" s="441" t="s">
        <v>414</v>
      </c>
      <c r="M55" s="441" t="s">
        <v>414</v>
      </c>
      <c r="N55" s="441" t="s">
        <v>414</v>
      </c>
      <c r="O55" s="440" t="s">
        <v>944</v>
      </c>
      <c r="P55" s="440" t="s">
        <v>945</v>
      </c>
      <c r="Q55" s="440" t="s">
        <v>946</v>
      </c>
      <c r="R55" s="441" t="s">
        <v>414</v>
      </c>
      <c r="S55" s="441" t="s">
        <v>414</v>
      </c>
      <c r="T55" s="441" t="s">
        <v>414</v>
      </c>
      <c r="U55" s="441" t="s">
        <v>414</v>
      </c>
      <c r="V55" s="441" t="s">
        <v>414</v>
      </c>
      <c r="W55" s="441" t="s">
        <v>414</v>
      </c>
      <c r="X55" s="440" t="s">
        <v>947</v>
      </c>
    </row>
    <row r="56" spans="1:24" ht="15.75" thickBot="1" x14ac:dyDescent="0.3">
      <c r="A56" s="438">
        <v>55</v>
      </c>
      <c r="B56" s="439" t="s">
        <v>25</v>
      </c>
      <c r="C56" s="440">
        <v>2010</v>
      </c>
      <c r="D56" s="440" t="s">
        <v>948</v>
      </c>
      <c r="E56" s="440" t="s">
        <v>949</v>
      </c>
      <c r="F56" s="440" t="s">
        <v>950</v>
      </c>
      <c r="G56" s="440" t="s">
        <v>951</v>
      </c>
      <c r="H56" s="440" t="s">
        <v>952</v>
      </c>
      <c r="I56" s="440" t="s">
        <v>953</v>
      </c>
      <c r="J56" s="440" t="s">
        <v>954</v>
      </c>
      <c r="K56" s="440" t="s">
        <v>955</v>
      </c>
      <c r="L56" s="441" t="s">
        <v>414</v>
      </c>
      <c r="M56" s="441" t="s">
        <v>414</v>
      </c>
      <c r="N56" s="441" t="s">
        <v>414</v>
      </c>
      <c r="O56" s="441" t="s">
        <v>414</v>
      </c>
      <c r="P56" s="441" t="s">
        <v>414</v>
      </c>
      <c r="Q56" s="441" t="s">
        <v>414</v>
      </c>
      <c r="R56" s="441" t="s">
        <v>414</v>
      </c>
      <c r="S56" s="441" t="s">
        <v>414</v>
      </c>
      <c r="T56" s="441" t="s">
        <v>414</v>
      </c>
      <c r="U56" s="441" t="s">
        <v>414</v>
      </c>
      <c r="V56" s="441" t="s">
        <v>414</v>
      </c>
      <c r="W56" s="441" t="s">
        <v>414</v>
      </c>
      <c r="X56" s="440" t="s">
        <v>956</v>
      </c>
    </row>
    <row r="57" spans="1:24" ht="15.75" thickBot="1" x14ac:dyDescent="0.3">
      <c r="A57" s="438">
        <v>56</v>
      </c>
      <c r="B57" s="439" t="s">
        <v>25</v>
      </c>
      <c r="C57" s="440">
        <v>2011</v>
      </c>
      <c r="D57" s="440" t="s">
        <v>957</v>
      </c>
      <c r="E57" s="440" t="s">
        <v>958</v>
      </c>
      <c r="F57" s="440" t="s">
        <v>959</v>
      </c>
      <c r="G57" s="440" t="s">
        <v>960</v>
      </c>
      <c r="H57" s="440" t="s">
        <v>961</v>
      </c>
      <c r="I57" s="440" t="s">
        <v>962</v>
      </c>
      <c r="J57" s="440" t="s">
        <v>963</v>
      </c>
      <c r="K57" s="440" t="s">
        <v>964</v>
      </c>
      <c r="L57" s="441" t="s">
        <v>414</v>
      </c>
      <c r="M57" s="441" t="s">
        <v>414</v>
      </c>
      <c r="N57" s="441" t="s">
        <v>414</v>
      </c>
      <c r="O57" s="441" t="s">
        <v>414</v>
      </c>
      <c r="P57" s="441" t="s">
        <v>414</v>
      </c>
      <c r="Q57" s="441" t="s">
        <v>414</v>
      </c>
      <c r="R57" s="441" t="s">
        <v>414</v>
      </c>
      <c r="S57" s="441" t="s">
        <v>414</v>
      </c>
      <c r="T57" s="441" t="s">
        <v>414</v>
      </c>
      <c r="U57" s="441" t="s">
        <v>414</v>
      </c>
      <c r="V57" s="441" t="s">
        <v>414</v>
      </c>
      <c r="W57" s="441" t="s">
        <v>414</v>
      </c>
      <c r="X57" s="440" t="s">
        <v>965</v>
      </c>
    </row>
    <row r="58" spans="1:24" ht="15.75" thickBot="1" x14ac:dyDescent="0.3">
      <c r="A58" s="438">
        <v>57</v>
      </c>
      <c r="B58" s="439" t="s">
        <v>25</v>
      </c>
      <c r="C58" s="440">
        <v>2012</v>
      </c>
      <c r="D58" s="440" t="s">
        <v>966</v>
      </c>
      <c r="E58" s="440" t="s">
        <v>967</v>
      </c>
      <c r="F58" s="440" t="s">
        <v>968</v>
      </c>
      <c r="G58" s="440" t="s">
        <v>969</v>
      </c>
      <c r="H58" s="440" t="s">
        <v>970</v>
      </c>
      <c r="I58" s="440" t="s">
        <v>971</v>
      </c>
      <c r="J58" s="440" t="s">
        <v>972</v>
      </c>
      <c r="K58" s="440" t="s">
        <v>973</v>
      </c>
      <c r="L58" s="440" t="s">
        <v>974</v>
      </c>
      <c r="M58" s="440" t="s">
        <v>975</v>
      </c>
      <c r="N58" s="440" t="s">
        <v>976</v>
      </c>
      <c r="O58" s="440" t="s">
        <v>977</v>
      </c>
      <c r="P58" s="440" t="s">
        <v>978</v>
      </c>
      <c r="Q58" s="440" t="s">
        <v>979</v>
      </c>
      <c r="R58" s="440" t="s">
        <v>980</v>
      </c>
      <c r="S58" s="440" t="s">
        <v>981</v>
      </c>
      <c r="T58" s="441" t="s">
        <v>414</v>
      </c>
      <c r="U58" s="441" t="s">
        <v>414</v>
      </c>
      <c r="V58" s="441" t="s">
        <v>414</v>
      </c>
      <c r="W58" s="441" t="s">
        <v>414</v>
      </c>
      <c r="X58" s="440" t="s">
        <v>982</v>
      </c>
    </row>
    <row r="59" spans="1:24" ht="15.75" thickBot="1" x14ac:dyDescent="0.3">
      <c r="A59" s="438">
        <v>58</v>
      </c>
      <c r="B59" s="439" t="s">
        <v>25</v>
      </c>
      <c r="C59" s="440">
        <v>2013</v>
      </c>
      <c r="D59" s="440" t="s">
        <v>983</v>
      </c>
      <c r="E59" s="440" t="s">
        <v>984</v>
      </c>
      <c r="F59" s="440" t="s">
        <v>985</v>
      </c>
      <c r="G59" s="440" t="s">
        <v>986</v>
      </c>
      <c r="H59" s="440" t="s">
        <v>987</v>
      </c>
      <c r="I59" s="440" t="s">
        <v>988</v>
      </c>
      <c r="J59" s="440" t="s">
        <v>989</v>
      </c>
      <c r="K59" s="440" t="s">
        <v>990</v>
      </c>
      <c r="L59" s="441" t="s">
        <v>414</v>
      </c>
      <c r="M59" s="441" t="s">
        <v>414</v>
      </c>
      <c r="N59" s="441" t="s">
        <v>414</v>
      </c>
      <c r="O59" s="441" t="s">
        <v>414</v>
      </c>
      <c r="P59" s="441" t="s">
        <v>414</v>
      </c>
      <c r="Q59" s="441" t="s">
        <v>414</v>
      </c>
      <c r="R59" s="441" t="s">
        <v>414</v>
      </c>
      <c r="S59" s="441" t="s">
        <v>414</v>
      </c>
      <c r="T59" s="441" t="s">
        <v>414</v>
      </c>
      <c r="U59" s="441" t="s">
        <v>414</v>
      </c>
      <c r="V59" s="441" t="s">
        <v>414</v>
      </c>
      <c r="W59" s="441" t="s">
        <v>414</v>
      </c>
      <c r="X59" s="440" t="s">
        <v>991</v>
      </c>
    </row>
    <row r="60" spans="1:24" ht="15.75" thickBot="1" x14ac:dyDescent="0.3">
      <c r="A60" s="438">
        <v>59</v>
      </c>
      <c r="B60" s="439" t="s">
        <v>25</v>
      </c>
      <c r="C60" s="440">
        <v>2014</v>
      </c>
      <c r="D60" s="440" t="s">
        <v>992</v>
      </c>
      <c r="E60" s="440" t="s">
        <v>993</v>
      </c>
      <c r="F60" s="440" t="s">
        <v>994</v>
      </c>
      <c r="G60" s="440" t="s">
        <v>995</v>
      </c>
      <c r="H60" s="440" t="s">
        <v>996</v>
      </c>
      <c r="I60" s="440" t="s">
        <v>997</v>
      </c>
      <c r="J60" s="440" t="s">
        <v>998</v>
      </c>
      <c r="K60" s="440" t="s">
        <v>999</v>
      </c>
      <c r="L60" s="441" t="s">
        <v>414</v>
      </c>
      <c r="M60" s="441" t="s">
        <v>414</v>
      </c>
      <c r="N60" s="441" t="s">
        <v>414</v>
      </c>
      <c r="O60" s="441" t="s">
        <v>414</v>
      </c>
      <c r="P60" s="441" t="s">
        <v>414</v>
      </c>
      <c r="Q60" s="441" t="s">
        <v>414</v>
      </c>
      <c r="R60" s="441" t="s">
        <v>414</v>
      </c>
      <c r="S60" s="441" t="s">
        <v>414</v>
      </c>
      <c r="T60" s="441" t="s">
        <v>414</v>
      </c>
      <c r="U60" s="441" t="s">
        <v>414</v>
      </c>
      <c r="V60" s="441" t="s">
        <v>414</v>
      </c>
      <c r="W60" s="441" t="s">
        <v>414</v>
      </c>
      <c r="X60" s="440" t="s">
        <v>1000</v>
      </c>
    </row>
    <row r="61" spans="1:24" ht="15.75" thickBot="1" x14ac:dyDescent="0.3">
      <c r="A61" s="438">
        <v>60</v>
      </c>
      <c r="B61" s="439" t="s">
        <v>25</v>
      </c>
      <c r="C61" s="440">
        <v>2015</v>
      </c>
      <c r="D61" s="440" t="s">
        <v>1001</v>
      </c>
      <c r="E61" s="440" t="s">
        <v>1002</v>
      </c>
      <c r="F61" s="440" t="s">
        <v>1003</v>
      </c>
      <c r="G61" s="440" t="s">
        <v>1004</v>
      </c>
      <c r="H61" s="440" t="s">
        <v>1005</v>
      </c>
      <c r="I61" s="440" t="s">
        <v>1006</v>
      </c>
      <c r="J61" s="440" t="s">
        <v>1007</v>
      </c>
      <c r="K61" s="440" t="s">
        <v>1008</v>
      </c>
      <c r="L61" s="441" t="s">
        <v>414</v>
      </c>
      <c r="M61" s="441" t="s">
        <v>414</v>
      </c>
      <c r="N61" s="441" t="s">
        <v>414</v>
      </c>
      <c r="O61" s="440" t="s">
        <v>1009</v>
      </c>
      <c r="P61" s="440" t="s">
        <v>1010</v>
      </c>
      <c r="Q61" s="440" t="s">
        <v>1011</v>
      </c>
      <c r="R61" s="441" t="s">
        <v>414</v>
      </c>
      <c r="S61" s="441" t="s">
        <v>414</v>
      </c>
      <c r="T61" s="441" t="s">
        <v>414</v>
      </c>
      <c r="U61" s="441" t="s">
        <v>414</v>
      </c>
      <c r="V61" s="441" t="s">
        <v>414</v>
      </c>
      <c r="W61" s="441" t="s">
        <v>414</v>
      </c>
      <c r="X61" s="440" t="s">
        <v>1012</v>
      </c>
    </row>
    <row r="62" spans="1:24" ht="15.75" thickBot="1" x14ac:dyDescent="0.3">
      <c r="A62" s="438">
        <v>61</v>
      </c>
      <c r="B62" s="439" t="s">
        <v>25</v>
      </c>
      <c r="C62" s="440">
        <v>2016</v>
      </c>
      <c r="D62" s="440" t="s">
        <v>1013</v>
      </c>
      <c r="E62" s="440" t="s">
        <v>1014</v>
      </c>
      <c r="F62" s="440" t="s">
        <v>1015</v>
      </c>
      <c r="G62" s="440" t="s">
        <v>1016</v>
      </c>
      <c r="H62" s="440" t="s">
        <v>1017</v>
      </c>
      <c r="I62" s="440" t="s">
        <v>1018</v>
      </c>
      <c r="J62" s="440" t="s">
        <v>1019</v>
      </c>
      <c r="K62" s="440" t="s">
        <v>1020</v>
      </c>
      <c r="L62" s="441" t="s">
        <v>414</v>
      </c>
      <c r="M62" s="441" t="s">
        <v>414</v>
      </c>
      <c r="N62" s="441" t="s">
        <v>414</v>
      </c>
      <c r="O62" s="441" t="s">
        <v>414</v>
      </c>
      <c r="P62" s="441" t="s">
        <v>414</v>
      </c>
      <c r="Q62" s="441" t="s">
        <v>414</v>
      </c>
      <c r="R62" s="441" t="s">
        <v>414</v>
      </c>
      <c r="S62" s="441" t="s">
        <v>414</v>
      </c>
      <c r="T62" s="441" t="s">
        <v>414</v>
      </c>
      <c r="U62" s="441" t="s">
        <v>414</v>
      </c>
      <c r="V62" s="441" t="s">
        <v>414</v>
      </c>
      <c r="W62" s="441" t="s">
        <v>414</v>
      </c>
      <c r="X62" s="440" t="s">
        <v>1021</v>
      </c>
    </row>
    <row r="63" spans="1:24" ht="15.75" thickBot="1" x14ac:dyDescent="0.3">
      <c r="A63" s="438">
        <v>62</v>
      </c>
      <c r="B63" s="439" t="s">
        <v>25</v>
      </c>
      <c r="C63" s="440">
        <v>2017</v>
      </c>
      <c r="D63" s="440" t="s">
        <v>1022</v>
      </c>
      <c r="E63" s="440" t="s">
        <v>1023</v>
      </c>
      <c r="F63" s="440" t="s">
        <v>1024</v>
      </c>
      <c r="G63" s="440" t="s">
        <v>1025</v>
      </c>
      <c r="H63" s="440" t="s">
        <v>1026</v>
      </c>
      <c r="I63" s="440" t="s">
        <v>1027</v>
      </c>
      <c r="J63" s="440" t="s">
        <v>1028</v>
      </c>
      <c r="K63" s="440" t="s">
        <v>1029</v>
      </c>
      <c r="L63" s="441" t="s">
        <v>414</v>
      </c>
      <c r="M63" s="441" t="s">
        <v>414</v>
      </c>
      <c r="N63" s="441" t="s">
        <v>414</v>
      </c>
      <c r="O63" s="441" t="s">
        <v>414</v>
      </c>
      <c r="P63" s="441" t="s">
        <v>414</v>
      </c>
      <c r="Q63" s="441" t="s">
        <v>414</v>
      </c>
      <c r="R63" s="441" t="s">
        <v>414</v>
      </c>
      <c r="S63" s="441" t="s">
        <v>414</v>
      </c>
      <c r="T63" s="441" t="s">
        <v>414</v>
      </c>
      <c r="U63" s="441" t="s">
        <v>414</v>
      </c>
      <c r="V63" s="441" t="s">
        <v>414</v>
      </c>
      <c r="W63" s="441" t="s">
        <v>414</v>
      </c>
      <c r="X63" s="440" t="s">
        <v>1030</v>
      </c>
    </row>
    <row r="64" spans="1:24" ht="15.75" thickBot="1" x14ac:dyDescent="0.3">
      <c r="A64" s="438">
        <v>63</v>
      </c>
      <c r="B64" s="439" t="s">
        <v>25</v>
      </c>
      <c r="C64" s="440">
        <v>2018</v>
      </c>
      <c r="D64" s="440" t="s">
        <v>1031</v>
      </c>
      <c r="E64" s="440" t="s">
        <v>1032</v>
      </c>
      <c r="F64" s="440" t="s">
        <v>1033</v>
      </c>
      <c r="G64" s="440" t="s">
        <v>1034</v>
      </c>
      <c r="H64" s="440" t="s">
        <v>1035</v>
      </c>
      <c r="I64" s="440" t="s">
        <v>1036</v>
      </c>
      <c r="J64" s="440" t="s">
        <v>1037</v>
      </c>
      <c r="K64" s="440" t="s">
        <v>1038</v>
      </c>
      <c r="L64" s="441" t="s">
        <v>414</v>
      </c>
      <c r="M64" s="441" t="s">
        <v>414</v>
      </c>
      <c r="N64" s="441" t="s">
        <v>414</v>
      </c>
      <c r="O64" s="440" t="s">
        <v>1039</v>
      </c>
      <c r="P64" s="440" t="s">
        <v>1040</v>
      </c>
      <c r="Q64" s="440" t="s">
        <v>1041</v>
      </c>
      <c r="R64" s="441" t="s">
        <v>414</v>
      </c>
      <c r="S64" s="441" t="s">
        <v>414</v>
      </c>
      <c r="T64" s="440" t="s">
        <v>1042</v>
      </c>
      <c r="U64" s="440" t="s">
        <v>1043</v>
      </c>
      <c r="V64" s="440" t="s">
        <v>1044</v>
      </c>
      <c r="W64" s="440" t="s">
        <v>1045</v>
      </c>
      <c r="X64" s="440" t="s">
        <v>1046</v>
      </c>
    </row>
    <row r="65" spans="1:24" ht="15.75" thickBot="1" x14ac:dyDescent="0.3">
      <c r="A65" s="438">
        <v>64</v>
      </c>
      <c r="B65" s="439" t="s">
        <v>25</v>
      </c>
      <c r="C65" s="440">
        <v>2019</v>
      </c>
      <c r="D65" s="440" t="s">
        <v>1047</v>
      </c>
      <c r="E65" s="440" t="s">
        <v>1048</v>
      </c>
      <c r="F65" s="440" t="s">
        <v>1049</v>
      </c>
      <c r="G65" s="440" t="s">
        <v>1050</v>
      </c>
      <c r="H65" s="440" t="s">
        <v>1051</v>
      </c>
      <c r="I65" s="440" t="s">
        <v>1052</v>
      </c>
      <c r="J65" s="440" t="s">
        <v>1053</v>
      </c>
      <c r="K65" s="440" t="s">
        <v>1054</v>
      </c>
      <c r="L65" s="441" t="s">
        <v>414</v>
      </c>
      <c r="M65" s="441" t="s">
        <v>414</v>
      </c>
      <c r="N65" s="441" t="s">
        <v>414</v>
      </c>
      <c r="O65" s="441" t="s">
        <v>414</v>
      </c>
      <c r="P65" s="441" t="s">
        <v>414</v>
      </c>
      <c r="Q65" s="441" t="s">
        <v>414</v>
      </c>
      <c r="R65" s="441" t="s">
        <v>414</v>
      </c>
      <c r="S65" s="441" t="s">
        <v>414</v>
      </c>
      <c r="T65" s="441" t="s">
        <v>414</v>
      </c>
      <c r="U65" s="441" t="s">
        <v>414</v>
      </c>
      <c r="V65" s="441" t="s">
        <v>414</v>
      </c>
      <c r="W65" s="441" t="s">
        <v>414</v>
      </c>
      <c r="X65" s="440" t="s">
        <v>1055</v>
      </c>
    </row>
    <row r="66" spans="1:24" ht="15.75" thickBot="1" x14ac:dyDescent="0.3">
      <c r="A66" s="438">
        <v>65</v>
      </c>
      <c r="B66" s="439" t="s">
        <v>25</v>
      </c>
      <c r="C66" s="440">
        <v>2020</v>
      </c>
      <c r="D66" s="440" t="s">
        <v>1056</v>
      </c>
      <c r="E66" s="440" t="s">
        <v>1057</v>
      </c>
      <c r="F66" s="440" t="s">
        <v>1058</v>
      </c>
      <c r="G66" s="440" t="s">
        <v>1059</v>
      </c>
      <c r="H66" s="440" t="s">
        <v>1060</v>
      </c>
      <c r="I66" s="440" t="s">
        <v>1061</v>
      </c>
      <c r="J66" s="440" t="s">
        <v>1062</v>
      </c>
      <c r="K66" s="440" t="s">
        <v>1063</v>
      </c>
      <c r="L66" s="441" t="s">
        <v>414</v>
      </c>
      <c r="M66" s="441" t="s">
        <v>414</v>
      </c>
      <c r="N66" s="441" t="s">
        <v>414</v>
      </c>
      <c r="O66" s="441" t="s">
        <v>414</v>
      </c>
      <c r="P66" s="441" t="s">
        <v>414</v>
      </c>
      <c r="Q66" s="441" t="s">
        <v>414</v>
      </c>
      <c r="R66" s="441" t="s">
        <v>414</v>
      </c>
      <c r="S66" s="441" t="s">
        <v>414</v>
      </c>
      <c r="T66" s="441" t="s">
        <v>414</v>
      </c>
      <c r="U66" s="441" t="s">
        <v>414</v>
      </c>
      <c r="V66" s="441" t="s">
        <v>414</v>
      </c>
      <c r="W66" s="441" t="s">
        <v>414</v>
      </c>
      <c r="X66" s="441" t="s">
        <v>414</v>
      </c>
    </row>
    <row r="67" spans="1:24" ht="15.75" thickBot="1" x14ac:dyDescent="0.3">
      <c r="A67" s="438">
        <v>66</v>
      </c>
      <c r="B67" s="439" t="s">
        <v>25</v>
      </c>
      <c r="C67" s="440">
        <v>2021</v>
      </c>
      <c r="D67" s="440" t="s">
        <v>1064</v>
      </c>
      <c r="E67" s="440" t="s">
        <v>1065</v>
      </c>
      <c r="F67" s="440" t="s">
        <v>1066</v>
      </c>
      <c r="G67" s="440" t="s">
        <v>1067</v>
      </c>
      <c r="H67" s="440" t="s">
        <v>1068</v>
      </c>
      <c r="I67" s="440" t="s">
        <v>1069</v>
      </c>
      <c r="J67" s="440" t="s">
        <v>1070</v>
      </c>
      <c r="K67" s="440" t="s">
        <v>1071</v>
      </c>
      <c r="L67" s="441" t="s">
        <v>414</v>
      </c>
      <c r="M67" s="441" t="s">
        <v>414</v>
      </c>
      <c r="N67" s="441" t="s">
        <v>414</v>
      </c>
      <c r="O67" s="441" t="s">
        <v>414</v>
      </c>
      <c r="P67" s="441" t="s">
        <v>414</v>
      </c>
      <c r="Q67" s="441" t="s">
        <v>414</v>
      </c>
      <c r="R67" s="441" t="s">
        <v>414</v>
      </c>
      <c r="S67" s="441" t="s">
        <v>414</v>
      </c>
      <c r="T67" s="441" t="s">
        <v>414</v>
      </c>
      <c r="U67" s="441" t="s">
        <v>414</v>
      </c>
      <c r="V67" s="441" t="s">
        <v>414</v>
      </c>
      <c r="W67" s="441" t="s">
        <v>414</v>
      </c>
      <c r="X67" s="440" t="s">
        <v>1072</v>
      </c>
    </row>
    <row r="68" spans="1:24" ht="15.75" thickBot="1" x14ac:dyDescent="0.3">
      <c r="A68" s="438">
        <v>67</v>
      </c>
      <c r="B68" s="439" t="s">
        <v>25</v>
      </c>
      <c r="C68" s="440">
        <v>2022</v>
      </c>
      <c r="D68" s="440" t="s">
        <v>1073</v>
      </c>
      <c r="E68" s="440" t="s">
        <v>1074</v>
      </c>
      <c r="F68" s="440" t="s">
        <v>1075</v>
      </c>
      <c r="G68" s="440" t="s">
        <v>1076</v>
      </c>
      <c r="H68" s="440" t="s">
        <v>1077</v>
      </c>
      <c r="I68" s="440" t="s">
        <v>1078</v>
      </c>
      <c r="J68" s="440" t="s">
        <v>1079</v>
      </c>
      <c r="K68" s="440" t="s">
        <v>1080</v>
      </c>
      <c r="L68" s="441" t="s">
        <v>414</v>
      </c>
      <c r="M68" s="441" t="s">
        <v>414</v>
      </c>
      <c r="N68" s="441" t="s">
        <v>414</v>
      </c>
      <c r="O68" s="440" t="s">
        <v>1081</v>
      </c>
      <c r="P68" s="440" t="s">
        <v>1082</v>
      </c>
      <c r="Q68" s="440" t="s">
        <v>1083</v>
      </c>
      <c r="R68" s="441" t="s">
        <v>414</v>
      </c>
      <c r="S68" s="441" t="s">
        <v>414</v>
      </c>
      <c r="T68" s="440" t="s">
        <v>1084</v>
      </c>
      <c r="U68" s="440" t="s">
        <v>1085</v>
      </c>
      <c r="V68" s="440" t="s">
        <v>1086</v>
      </c>
      <c r="W68" s="440" t="s">
        <v>1087</v>
      </c>
      <c r="X68" s="440" t="s">
        <v>1088</v>
      </c>
    </row>
    <row r="69" spans="1:24" ht="15.75" thickBot="1" x14ac:dyDescent="0.3">
      <c r="A69" s="438">
        <v>68</v>
      </c>
      <c r="B69" s="439" t="s">
        <v>25</v>
      </c>
      <c r="C69" s="440">
        <v>2023</v>
      </c>
      <c r="D69" s="440" t="s">
        <v>1089</v>
      </c>
      <c r="E69" s="440" t="s">
        <v>1090</v>
      </c>
      <c r="F69" s="440" t="s">
        <v>1091</v>
      </c>
      <c r="G69" s="440" t="s">
        <v>1092</v>
      </c>
      <c r="H69" s="440" t="s">
        <v>1093</v>
      </c>
      <c r="I69" s="440" t="s">
        <v>1094</v>
      </c>
      <c r="J69" s="440" t="s">
        <v>1095</v>
      </c>
      <c r="K69" s="440" t="s">
        <v>1096</v>
      </c>
      <c r="L69" s="440" t="s">
        <v>1097</v>
      </c>
      <c r="M69" s="440" t="s">
        <v>1098</v>
      </c>
      <c r="N69" s="440" t="s">
        <v>1099</v>
      </c>
      <c r="O69" s="441" t="s">
        <v>414</v>
      </c>
      <c r="P69" s="441" t="s">
        <v>414</v>
      </c>
      <c r="Q69" s="441" t="s">
        <v>414</v>
      </c>
      <c r="R69" s="441" t="s">
        <v>414</v>
      </c>
      <c r="S69" s="441" t="s">
        <v>414</v>
      </c>
      <c r="T69" s="441" t="s">
        <v>414</v>
      </c>
      <c r="U69" s="441" t="s">
        <v>414</v>
      </c>
      <c r="V69" s="441" t="s">
        <v>414</v>
      </c>
      <c r="W69" s="441" t="s">
        <v>414</v>
      </c>
      <c r="X69" s="440" t="s">
        <v>1100</v>
      </c>
    </row>
    <row r="70" spans="1:24" ht="15.75" thickBot="1" x14ac:dyDescent="0.3">
      <c r="A70" s="438">
        <v>69</v>
      </c>
      <c r="B70" s="439" t="s">
        <v>25</v>
      </c>
      <c r="C70" s="440">
        <v>2024</v>
      </c>
      <c r="D70" s="440" t="s">
        <v>1101</v>
      </c>
      <c r="E70" s="441" t="s">
        <v>414</v>
      </c>
      <c r="F70" s="441" t="s">
        <v>414</v>
      </c>
      <c r="G70" s="441" t="s">
        <v>414</v>
      </c>
      <c r="H70" s="440" t="s">
        <v>1102</v>
      </c>
      <c r="I70" s="440" t="s">
        <v>1103</v>
      </c>
      <c r="J70" s="440" t="s">
        <v>1104</v>
      </c>
      <c r="K70" s="440" t="s">
        <v>1105</v>
      </c>
      <c r="L70" s="441" t="s">
        <v>414</v>
      </c>
      <c r="M70" s="441" t="s">
        <v>414</v>
      </c>
      <c r="N70" s="441" t="s">
        <v>414</v>
      </c>
      <c r="O70" s="441" t="s">
        <v>414</v>
      </c>
      <c r="P70" s="441" t="s">
        <v>414</v>
      </c>
      <c r="Q70" s="441" t="s">
        <v>414</v>
      </c>
      <c r="R70" s="441" t="s">
        <v>414</v>
      </c>
      <c r="S70" s="441" t="s">
        <v>414</v>
      </c>
      <c r="T70" s="441" t="s">
        <v>414</v>
      </c>
      <c r="U70" s="441" t="s">
        <v>414</v>
      </c>
      <c r="V70" s="441" t="s">
        <v>414</v>
      </c>
      <c r="W70" s="441" t="s">
        <v>414</v>
      </c>
      <c r="X70" s="440" t="s">
        <v>1106</v>
      </c>
    </row>
    <row r="71" spans="1:24" ht="15.75" thickBot="1" x14ac:dyDescent="0.3">
      <c r="A71" s="438">
        <v>70</v>
      </c>
      <c r="B71" s="439" t="s">
        <v>31</v>
      </c>
      <c r="C71" s="440">
        <v>2002</v>
      </c>
      <c r="D71" s="440" t="s">
        <v>1107</v>
      </c>
      <c r="E71" s="440" t="s">
        <v>1108</v>
      </c>
      <c r="F71" s="440" t="s">
        <v>1109</v>
      </c>
      <c r="G71" s="440" t="s">
        <v>1110</v>
      </c>
      <c r="H71" s="440" t="s">
        <v>1111</v>
      </c>
      <c r="I71" s="440" t="s">
        <v>1112</v>
      </c>
      <c r="J71" s="440" t="s">
        <v>1113</v>
      </c>
      <c r="K71" s="440" t="s">
        <v>1114</v>
      </c>
      <c r="L71" s="441" t="s">
        <v>414</v>
      </c>
      <c r="M71" s="441" t="s">
        <v>414</v>
      </c>
      <c r="N71" s="441" t="s">
        <v>414</v>
      </c>
      <c r="O71" s="441" t="s">
        <v>414</v>
      </c>
      <c r="P71" s="441" t="s">
        <v>414</v>
      </c>
      <c r="Q71" s="441" t="s">
        <v>414</v>
      </c>
      <c r="R71" s="441" t="s">
        <v>414</v>
      </c>
      <c r="S71" s="441" t="s">
        <v>414</v>
      </c>
      <c r="T71" s="441" t="s">
        <v>414</v>
      </c>
      <c r="U71" s="441" t="s">
        <v>414</v>
      </c>
      <c r="V71" s="441" t="s">
        <v>414</v>
      </c>
      <c r="W71" s="441" t="s">
        <v>414</v>
      </c>
      <c r="X71" s="441" t="s">
        <v>414</v>
      </c>
    </row>
    <row r="72" spans="1:24" ht="15.75" thickBot="1" x14ac:dyDescent="0.3">
      <c r="A72" s="438">
        <v>71</v>
      </c>
      <c r="B72" s="439" t="s">
        <v>31</v>
      </c>
      <c r="C72" s="440">
        <v>2003</v>
      </c>
      <c r="D72" s="440" t="s">
        <v>1115</v>
      </c>
      <c r="E72" s="440" t="s">
        <v>1116</v>
      </c>
      <c r="F72" s="440" t="s">
        <v>1117</v>
      </c>
      <c r="G72" s="440" t="s">
        <v>1118</v>
      </c>
      <c r="H72" s="440" t="s">
        <v>1119</v>
      </c>
      <c r="I72" s="440" t="s">
        <v>1120</v>
      </c>
      <c r="J72" s="440" t="s">
        <v>1121</v>
      </c>
      <c r="K72" s="440" t="s">
        <v>1122</v>
      </c>
      <c r="L72" s="441" t="s">
        <v>414</v>
      </c>
      <c r="M72" s="441" t="s">
        <v>414</v>
      </c>
      <c r="N72" s="441" t="s">
        <v>414</v>
      </c>
      <c r="O72" s="441" t="s">
        <v>414</v>
      </c>
      <c r="P72" s="441" t="s">
        <v>414</v>
      </c>
      <c r="Q72" s="441" t="s">
        <v>414</v>
      </c>
      <c r="R72" s="441" t="s">
        <v>414</v>
      </c>
      <c r="S72" s="441" t="s">
        <v>414</v>
      </c>
      <c r="T72" s="441" t="s">
        <v>414</v>
      </c>
      <c r="U72" s="441" t="s">
        <v>414</v>
      </c>
      <c r="V72" s="441" t="s">
        <v>414</v>
      </c>
      <c r="W72" s="441" t="s">
        <v>414</v>
      </c>
      <c r="X72" s="441" t="s">
        <v>414</v>
      </c>
    </row>
    <row r="73" spans="1:24" ht="15.75" thickBot="1" x14ac:dyDescent="0.3">
      <c r="A73" s="438">
        <v>72</v>
      </c>
      <c r="B73" s="439" t="s">
        <v>31</v>
      </c>
      <c r="C73" s="440">
        <v>2004</v>
      </c>
      <c r="D73" s="440" t="s">
        <v>1123</v>
      </c>
      <c r="E73" s="440" t="s">
        <v>1124</v>
      </c>
      <c r="F73" s="440" t="s">
        <v>1125</v>
      </c>
      <c r="G73" s="440" t="s">
        <v>1126</v>
      </c>
      <c r="H73" s="440" t="s">
        <v>1127</v>
      </c>
      <c r="I73" s="440" t="s">
        <v>1112</v>
      </c>
      <c r="J73" s="440" t="s">
        <v>1128</v>
      </c>
      <c r="K73" s="440" t="s">
        <v>1129</v>
      </c>
      <c r="L73" s="441" t="s">
        <v>414</v>
      </c>
      <c r="M73" s="441" t="s">
        <v>414</v>
      </c>
      <c r="N73" s="441" t="s">
        <v>414</v>
      </c>
      <c r="O73" s="441" t="s">
        <v>414</v>
      </c>
      <c r="P73" s="441" t="s">
        <v>414</v>
      </c>
      <c r="Q73" s="441" t="s">
        <v>414</v>
      </c>
      <c r="R73" s="441" t="s">
        <v>414</v>
      </c>
      <c r="S73" s="441" t="s">
        <v>414</v>
      </c>
      <c r="T73" s="441" t="s">
        <v>414</v>
      </c>
      <c r="U73" s="441" t="s">
        <v>414</v>
      </c>
      <c r="V73" s="441" t="s">
        <v>414</v>
      </c>
      <c r="W73" s="441" t="s">
        <v>414</v>
      </c>
      <c r="X73" s="440" t="s">
        <v>1130</v>
      </c>
    </row>
    <row r="74" spans="1:24" ht="15.75" thickBot="1" x14ac:dyDescent="0.3">
      <c r="A74" s="438">
        <v>73</v>
      </c>
      <c r="B74" s="439" t="s">
        <v>31</v>
      </c>
      <c r="C74" s="440">
        <v>2005</v>
      </c>
      <c r="D74" s="440" t="s">
        <v>1131</v>
      </c>
      <c r="E74" s="440" t="s">
        <v>1132</v>
      </c>
      <c r="F74" s="440" t="s">
        <v>1133</v>
      </c>
      <c r="G74" s="440" t="s">
        <v>1134</v>
      </c>
      <c r="H74" s="440" t="s">
        <v>1135</v>
      </c>
      <c r="I74" s="440" t="s">
        <v>1136</v>
      </c>
      <c r="J74" s="440" t="s">
        <v>1137</v>
      </c>
      <c r="K74" s="440" t="s">
        <v>1138</v>
      </c>
      <c r="L74" s="441" t="s">
        <v>414</v>
      </c>
      <c r="M74" s="441" t="s">
        <v>414</v>
      </c>
      <c r="N74" s="441" t="s">
        <v>414</v>
      </c>
      <c r="O74" s="441" t="s">
        <v>414</v>
      </c>
      <c r="P74" s="441" t="s">
        <v>414</v>
      </c>
      <c r="Q74" s="441" t="s">
        <v>414</v>
      </c>
      <c r="R74" s="441" t="s">
        <v>414</v>
      </c>
      <c r="S74" s="441" t="s">
        <v>414</v>
      </c>
      <c r="T74" s="441" t="s">
        <v>414</v>
      </c>
      <c r="U74" s="441" t="s">
        <v>414</v>
      </c>
      <c r="V74" s="441" t="s">
        <v>414</v>
      </c>
      <c r="W74" s="441" t="s">
        <v>414</v>
      </c>
      <c r="X74" s="440" t="s">
        <v>1139</v>
      </c>
    </row>
    <row r="75" spans="1:24" ht="15.75" thickBot="1" x14ac:dyDescent="0.3">
      <c r="A75" s="438">
        <v>74</v>
      </c>
      <c r="B75" s="439" t="s">
        <v>31</v>
      </c>
      <c r="C75" s="440">
        <v>2006</v>
      </c>
      <c r="D75" s="440" t="s">
        <v>1140</v>
      </c>
      <c r="E75" s="440" t="s">
        <v>1141</v>
      </c>
      <c r="F75" s="440" t="s">
        <v>1142</v>
      </c>
      <c r="G75" s="440" t="s">
        <v>1143</v>
      </c>
      <c r="H75" s="440" t="s">
        <v>1144</v>
      </c>
      <c r="I75" s="440" t="s">
        <v>1145</v>
      </c>
      <c r="J75" s="440" t="s">
        <v>1146</v>
      </c>
      <c r="K75" s="440" t="s">
        <v>1147</v>
      </c>
      <c r="L75" s="441" t="s">
        <v>414</v>
      </c>
      <c r="M75" s="441" t="s">
        <v>414</v>
      </c>
      <c r="N75" s="441" t="s">
        <v>414</v>
      </c>
      <c r="O75" s="440" t="s">
        <v>1148</v>
      </c>
      <c r="P75" s="440" t="s">
        <v>1149</v>
      </c>
      <c r="Q75" s="440" t="s">
        <v>1150</v>
      </c>
      <c r="R75" s="441" t="s">
        <v>414</v>
      </c>
      <c r="S75" s="441" t="s">
        <v>414</v>
      </c>
      <c r="T75" s="441" t="s">
        <v>414</v>
      </c>
      <c r="U75" s="441" t="s">
        <v>414</v>
      </c>
      <c r="V75" s="441" t="s">
        <v>414</v>
      </c>
      <c r="W75" s="441" t="s">
        <v>414</v>
      </c>
      <c r="X75" s="440" t="s">
        <v>1151</v>
      </c>
    </row>
    <row r="76" spans="1:24" ht="15.75" thickBot="1" x14ac:dyDescent="0.3">
      <c r="A76" s="438">
        <v>75</v>
      </c>
      <c r="B76" s="439" t="s">
        <v>31</v>
      </c>
      <c r="C76" s="440">
        <v>2007</v>
      </c>
      <c r="D76" s="440" t="s">
        <v>1152</v>
      </c>
      <c r="E76" s="440" t="s">
        <v>1153</v>
      </c>
      <c r="F76" s="440" t="s">
        <v>1154</v>
      </c>
      <c r="G76" s="440" t="s">
        <v>1155</v>
      </c>
      <c r="H76" s="440" t="s">
        <v>1156</v>
      </c>
      <c r="I76" s="440" t="s">
        <v>1157</v>
      </c>
      <c r="J76" s="440" t="s">
        <v>1158</v>
      </c>
      <c r="K76" s="440" t="s">
        <v>1159</v>
      </c>
      <c r="L76" s="441" t="s">
        <v>414</v>
      </c>
      <c r="M76" s="441" t="s">
        <v>414</v>
      </c>
      <c r="N76" s="441" t="s">
        <v>414</v>
      </c>
      <c r="O76" s="441" t="s">
        <v>414</v>
      </c>
      <c r="P76" s="441" t="s">
        <v>414</v>
      </c>
      <c r="Q76" s="441" t="s">
        <v>414</v>
      </c>
      <c r="R76" s="441" t="s">
        <v>414</v>
      </c>
      <c r="S76" s="441" t="s">
        <v>414</v>
      </c>
      <c r="T76" s="441" t="s">
        <v>414</v>
      </c>
      <c r="U76" s="441" t="s">
        <v>414</v>
      </c>
      <c r="V76" s="441" t="s">
        <v>414</v>
      </c>
      <c r="W76" s="441" t="s">
        <v>414</v>
      </c>
      <c r="X76" s="440" t="s">
        <v>1160</v>
      </c>
    </row>
    <row r="77" spans="1:24" ht="15.75" thickBot="1" x14ac:dyDescent="0.3">
      <c r="A77" s="438">
        <v>76</v>
      </c>
      <c r="B77" s="439" t="s">
        <v>31</v>
      </c>
      <c r="C77" s="440">
        <v>2008</v>
      </c>
      <c r="D77" s="440" t="s">
        <v>1161</v>
      </c>
      <c r="E77" s="440" t="s">
        <v>1162</v>
      </c>
      <c r="F77" s="440" t="s">
        <v>1163</v>
      </c>
      <c r="G77" s="440" t="s">
        <v>1164</v>
      </c>
      <c r="H77" s="440" t="s">
        <v>1165</v>
      </c>
      <c r="I77" s="440" t="s">
        <v>1166</v>
      </c>
      <c r="J77" s="440" t="s">
        <v>1167</v>
      </c>
      <c r="K77" s="440" t="s">
        <v>1168</v>
      </c>
      <c r="L77" s="441" t="s">
        <v>414</v>
      </c>
      <c r="M77" s="441" t="s">
        <v>414</v>
      </c>
      <c r="N77" s="441" t="s">
        <v>414</v>
      </c>
      <c r="O77" s="441" t="s">
        <v>414</v>
      </c>
      <c r="P77" s="441" t="s">
        <v>414</v>
      </c>
      <c r="Q77" s="441" t="s">
        <v>414</v>
      </c>
      <c r="R77" s="441" t="s">
        <v>414</v>
      </c>
      <c r="S77" s="441" t="s">
        <v>414</v>
      </c>
      <c r="T77" s="441" t="s">
        <v>414</v>
      </c>
      <c r="U77" s="441" t="s">
        <v>414</v>
      </c>
      <c r="V77" s="441" t="s">
        <v>414</v>
      </c>
      <c r="W77" s="441" t="s">
        <v>414</v>
      </c>
      <c r="X77" s="440" t="s">
        <v>1169</v>
      </c>
    </row>
    <row r="78" spans="1:24" ht="15.75" thickBot="1" x14ac:dyDescent="0.3">
      <c r="A78" s="438">
        <v>77</v>
      </c>
      <c r="B78" s="439" t="s">
        <v>31</v>
      </c>
      <c r="C78" s="440">
        <v>2009</v>
      </c>
      <c r="D78" s="440" t="s">
        <v>1170</v>
      </c>
      <c r="E78" s="440" t="s">
        <v>1171</v>
      </c>
      <c r="F78" s="440" t="s">
        <v>1172</v>
      </c>
      <c r="G78" s="440" t="s">
        <v>1173</v>
      </c>
      <c r="H78" s="440" t="s">
        <v>1174</v>
      </c>
      <c r="I78" s="440" t="s">
        <v>1175</v>
      </c>
      <c r="J78" s="440" t="s">
        <v>1176</v>
      </c>
      <c r="K78" s="440" t="s">
        <v>1177</v>
      </c>
      <c r="L78" s="441" t="s">
        <v>414</v>
      </c>
      <c r="M78" s="441" t="s">
        <v>414</v>
      </c>
      <c r="N78" s="441" t="s">
        <v>414</v>
      </c>
      <c r="O78" s="440" t="s">
        <v>1178</v>
      </c>
      <c r="P78" s="440" t="s">
        <v>1179</v>
      </c>
      <c r="Q78" s="440" t="s">
        <v>1180</v>
      </c>
      <c r="R78" s="441" t="s">
        <v>414</v>
      </c>
      <c r="S78" s="441" t="s">
        <v>414</v>
      </c>
      <c r="T78" s="441" t="s">
        <v>414</v>
      </c>
      <c r="U78" s="441" t="s">
        <v>414</v>
      </c>
      <c r="V78" s="441" t="s">
        <v>414</v>
      </c>
      <c r="W78" s="441" t="s">
        <v>414</v>
      </c>
      <c r="X78" s="440" t="s">
        <v>1181</v>
      </c>
    </row>
    <row r="79" spans="1:24" ht="15.75" thickBot="1" x14ac:dyDescent="0.3">
      <c r="A79" s="438">
        <v>78</v>
      </c>
      <c r="B79" s="439" t="s">
        <v>31</v>
      </c>
      <c r="C79" s="440">
        <v>2010</v>
      </c>
      <c r="D79" s="440" t="s">
        <v>1182</v>
      </c>
      <c r="E79" s="440" t="s">
        <v>1183</v>
      </c>
      <c r="F79" s="440" t="s">
        <v>1184</v>
      </c>
      <c r="G79" s="440" t="s">
        <v>1185</v>
      </c>
      <c r="H79" s="440" t="s">
        <v>1186</v>
      </c>
      <c r="I79" s="440" t="s">
        <v>1187</v>
      </c>
      <c r="J79" s="440" t="s">
        <v>1188</v>
      </c>
      <c r="K79" s="440" t="s">
        <v>1189</v>
      </c>
      <c r="L79" s="441" t="s">
        <v>414</v>
      </c>
      <c r="M79" s="441" t="s">
        <v>414</v>
      </c>
      <c r="N79" s="441" t="s">
        <v>414</v>
      </c>
      <c r="O79" s="441" t="s">
        <v>414</v>
      </c>
      <c r="P79" s="441" t="s">
        <v>414</v>
      </c>
      <c r="Q79" s="441" t="s">
        <v>414</v>
      </c>
      <c r="R79" s="441" t="s">
        <v>414</v>
      </c>
      <c r="S79" s="441" t="s">
        <v>414</v>
      </c>
      <c r="T79" s="441" t="s">
        <v>414</v>
      </c>
      <c r="U79" s="441" t="s">
        <v>414</v>
      </c>
      <c r="V79" s="441" t="s">
        <v>414</v>
      </c>
      <c r="W79" s="441" t="s">
        <v>414</v>
      </c>
      <c r="X79" s="440" t="s">
        <v>1190</v>
      </c>
    </row>
    <row r="80" spans="1:24" ht="15.75" thickBot="1" x14ac:dyDescent="0.3">
      <c r="A80" s="438">
        <v>79</v>
      </c>
      <c r="B80" s="439" t="s">
        <v>31</v>
      </c>
      <c r="C80" s="440">
        <v>2011</v>
      </c>
      <c r="D80" s="440" t="s">
        <v>1191</v>
      </c>
      <c r="E80" s="440" t="s">
        <v>1192</v>
      </c>
      <c r="F80" s="440" t="s">
        <v>1193</v>
      </c>
      <c r="G80" s="440" t="s">
        <v>1194</v>
      </c>
      <c r="H80" s="440" t="s">
        <v>1195</v>
      </c>
      <c r="I80" s="440" t="s">
        <v>1196</v>
      </c>
      <c r="J80" s="440" t="s">
        <v>1197</v>
      </c>
      <c r="K80" s="440" t="s">
        <v>1198</v>
      </c>
      <c r="L80" s="441" t="s">
        <v>414</v>
      </c>
      <c r="M80" s="441" t="s">
        <v>414</v>
      </c>
      <c r="N80" s="441" t="s">
        <v>414</v>
      </c>
      <c r="O80" s="441" t="s">
        <v>414</v>
      </c>
      <c r="P80" s="441" t="s">
        <v>414</v>
      </c>
      <c r="Q80" s="441" t="s">
        <v>414</v>
      </c>
      <c r="R80" s="441" t="s">
        <v>414</v>
      </c>
      <c r="S80" s="441" t="s">
        <v>414</v>
      </c>
      <c r="T80" s="441" t="s">
        <v>414</v>
      </c>
      <c r="U80" s="441" t="s">
        <v>414</v>
      </c>
      <c r="V80" s="441" t="s">
        <v>414</v>
      </c>
      <c r="W80" s="441" t="s">
        <v>414</v>
      </c>
      <c r="X80" s="440" t="s">
        <v>1199</v>
      </c>
    </row>
    <row r="81" spans="1:24" ht="15.75" thickBot="1" x14ac:dyDescent="0.3">
      <c r="A81" s="438">
        <v>80</v>
      </c>
      <c r="B81" s="439" t="s">
        <v>31</v>
      </c>
      <c r="C81" s="440">
        <v>2012</v>
      </c>
      <c r="D81" s="440" t="s">
        <v>1200</v>
      </c>
      <c r="E81" s="440" t="s">
        <v>1201</v>
      </c>
      <c r="F81" s="440" t="s">
        <v>1202</v>
      </c>
      <c r="G81" s="440" t="s">
        <v>1203</v>
      </c>
      <c r="H81" s="440" t="s">
        <v>1204</v>
      </c>
      <c r="I81" s="440" t="s">
        <v>1205</v>
      </c>
      <c r="J81" s="440" t="s">
        <v>1206</v>
      </c>
      <c r="K81" s="440" t="s">
        <v>1207</v>
      </c>
      <c r="L81" s="440" t="s">
        <v>1208</v>
      </c>
      <c r="M81" s="440" t="s">
        <v>1209</v>
      </c>
      <c r="N81" s="440" t="s">
        <v>1210</v>
      </c>
      <c r="O81" s="440" t="s">
        <v>1211</v>
      </c>
      <c r="P81" s="440" t="s">
        <v>1212</v>
      </c>
      <c r="Q81" s="440" t="s">
        <v>1213</v>
      </c>
      <c r="R81" s="440" t="s">
        <v>1214</v>
      </c>
      <c r="S81" s="440" t="s">
        <v>1215</v>
      </c>
      <c r="T81" s="441" t="s">
        <v>414</v>
      </c>
      <c r="U81" s="441" t="s">
        <v>414</v>
      </c>
      <c r="V81" s="441" t="s">
        <v>414</v>
      </c>
      <c r="W81" s="441" t="s">
        <v>414</v>
      </c>
      <c r="X81" s="440" t="s">
        <v>1216</v>
      </c>
    </row>
    <row r="82" spans="1:24" ht="15.75" thickBot="1" x14ac:dyDescent="0.3">
      <c r="A82" s="438">
        <v>81</v>
      </c>
      <c r="B82" s="439" t="s">
        <v>31</v>
      </c>
      <c r="C82" s="440">
        <v>2013</v>
      </c>
      <c r="D82" s="440" t="s">
        <v>1217</v>
      </c>
      <c r="E82" s="440" t="s">
        <v>1218</v>
      </c>
      <c r="F82" s="440" t="s">
        <v>1219</v>
      </c>
      <c r="G82" s="440" t="s">
        <v>1220</v>
      </c>
      <c r="H82" s="440" t="s">
        <v>1221</v>
      </c>
      <c r="I82" s="440" t="s">
        <v>1222</v>
      </c>
      <c r="J82" s="440" t="s">
        <v>1223</v>
      </c>
      <c r="K82" s="440" t="s">
        <v>1224</v>
      </c>
      <c r="L82" s="441" t="s">
        <v>414</v>
      </c>
      <c r="M82" s="441" t="s">
        <v>414</v>
      </c>
      <c r="N82" s="441" t="s">
        <v>414</v>
      </c>
      <c r="O82" s="441" t="s">
        <v>414</v>
      </c>
      <c r="P82" s="441" t="s">
        <v>414</v>
      </c>
      <c r="Q82" s="441" t="s">
        <v>414</v>
      </c>
      <c r="R82" s="441" t="s">
        <v>414</v>
      </c>
      <c r="S82" s="441" t="s">
        <v>414</v>
      </c>
      <c r="T82" s="441" t="s">
        <v>414</v>
      </c>
      <c r="U82" s="441" t="s">
        <v>414</v>
      </c>
      <c r="V82" s="441" t="s">
        <v>414</v>
      </c>
      <c r="W82" s="441" t="s">
        <v>414</v>
      </c>
      <c r="X82" s="440" t="s">
        <v>1225</v>
      </c>
    </row>
    <row r="83" spans="1:24" ht="15.75" thickBot="1" x14ac:dyDescent="0.3">
      <c r="A83" s="438">
        <v>82</v>
      </c>
      <c r="B83" s="439" t="s">
        <v>31</v>
      </c>
      <c r="C83" s="440">
        <v>2014</v>
      </c>
      <c r="D83" s="440" t="s">
        <v>1226</v>
      </c>
      <c r="E83" s="440" t="s">
        <v>1227</v>
      </c>
      <c r="F83" s="440" t="s">
        <v>1228</v>
      </c>
      <c r="G83" s="440" t="s">
        <v>1229</v>
      </c>
      <c r="H83" s="440" t="s">
        <v>1230</v>
      </c>
      <c r="I83" s="440" t="s">
        <v>1231</v>
      </c>
      <c r="J83" s="440" t="s">
        <v>1232</v>
      </c>
      <c r="K83" s="440" t="s">
        <v>1233</v>
      </c>
      <c r="L83" s="441" t="s">
        <v>414</v>
      </c>
      <c r="M83" s="441" t="s">
        <v>414</v>
      </c>
      <c r="N83" s="441" t="s">
        <v>414</v>
      </c>
      <c r="O83" s="441" t="s">
        <v>414</v>
      </c>
      <c r="P83" s="441" t="s">
        <v>414</v>
      </c>
      <c r="Q83" s="441" t="s">
        <v>414</v>
      </c>
      <c r="R83" s="441" t="s">
        <v>414</v>
      </c>
      <c r="S83" s="441" t="s">
        <v>414</v>
      </c>
      <c r="T83" s="441" t="s">
        <v>414</v>
      </c>
      <c r="U83" s="441" t="s">
        <v>414</v>
      </c>
      <c r="V83" s="441" t="s">
        <v>414</v>
      </c>
      <c r="W83" s="441" t="s">
        <v>414</v>
      </c>
      <c r="X83" s="440" t="s">
        <v>1234</v>
      </c>
    </row>
    <row r="84" spans="1:24" ht="15.75" thickBot="1" x14ac:dyDescent="0.3">
      <c r="A84" s="438">
        <v>83</v>
      </c>
      <c r="B84" s="439" t="s">
        <v>31</v>
      </c>
      <c r="C84" s="440">
        <v>2015</v>
      </c>
      <c r="D84" s="440" t="s">
        <v>1235</v>
      </c>
      <c r="E84" s="440" t="s">
        <v>1236</v>
      </c>
      <c r="F84" s="440" t="s">
        <v>1237</v>
      </c>
      <c r="G84" s="440" t="s">
        <v>1238</v>
      </c>
      <c r="H84" s="440" t="s">
        <v>1239</v>
      </c>
      <c r="I84" s="440" t="s">
        <v>1240</v>
      </c>
      <c r="J84" s="440" t="s">
        <v>1241</v>
      </c>
      <c r="K84" s="440" t="s">
        <v>795</v>
      </c>
      <c r="L84" s="441" t="s">
        <v>414</v>
      </c>
      <c r="M84" s="441" t="s">
        <v>414</v>
      </c>
      <c r="N84" s="441" t="s">
        <v>414</v>
      </c>
      <c r="O84" s="440" t="s">
        <v>1242</v>
      </c>
      <c r="P84" s="440" t="s">
        <v>1243</v>
      </c>
      <c r="Q84" s="440" t="s">
        <v>1244</v>
      </c>
      <c r="R84" s="441" t="s">
        <v>414</v>
      </c>
      <c r="S84" s="441" t="s">
        <v>414</v>
      </c>
      <c r="T84" s="441" t="s">
        <v>414</v>
      </c>
      <c r="U84" s="441" t="s">
        <v>414</v>
      </c>
      <c r="V84" s="441" t="s">
        <v>414</v>
      </c>
      <c r="W84" s="441" t="s">
        <v>414</v>
      </c>
      <c r="X84" s="440" t="s">
        <v>1245</v>
      </c>
    </row>
    <row r="85" spans="1:24" ht="15.75" thickBot="1" x14ac:dyDescent="0.3">
      <c r="A85" s="438">
        <v>84</v>
      </c>
      <c r="B85" s="439" t="s">
        <v>31</v>
      </c>
      <c r="C85" s="440">
        <v>2016</v>
      </c>
      <c r="D85" s="440" t="s">
        <v>1246</v>
      </c>
      <c r="E85" s="440" t="s">
        <v>1247</v>
      </c>
      <c r="F85" s="440" t="s">
        <v>1248</v>
      </c>
      <c r="G85" s="440" t="s">
        <v>1249</v>
      </c>
      <c r="H85" s="440" t="s">
        <v>1250</v>
      </c>
      <c r="I85" s="440" t="s">
        <v>1251</v>
      </c>
      <c r="J85" s="440" t="s">
        <v>1252</v>
      </c>
      <c r="K85" s="440" t="s">
        <v>734</v>
      </c>
      <c r="L85" s="441" t="s">
        <v>414</v>
      </c>
      <c r="M85" s="441" t="s">
        <v>414</v>
      </c>
      <c r="N85" s="441" t="s">
        <v>414</v>
      </c>
      <c r="O85" s="441" t="s">
        <v>414</v>
      </c>
      <c r="P85" s="441" t="s">
        <v>414</v>
      </c>
      <c r="Q85" s="441" t="s">
        <v>414</v>
      </c>
      <c r="R85" s="441" t="s">
        <v>414</v>
      </c>
      <c r="S85" s="441" t="s">
        <v>414</v>
      </c>
      <c r="T85" s="441" t="s">
        <v>414</v>
      </c>
      <c r="U85" s="441" t="s">
        <v>414</v>
      </c>
      <c r="V85" s="441" t="s">
        <v>414</v>
      </c>
      <c r="W85" s="441" t="s">
        <v>414</v>
      </c>
      <c r="X85" s="440" t="s">
        <v>1253</v>
      </c>
    </row>
    <row r="86" spans="1:24" ht="15.75" thickBot="1" x14ac:dyDescent="0.3">
      <c r="A86" s="438">
        <v>85</v>
      </c>
      <c r="B86" s="439" t="s">
        <v>31</v>
      </c>
      <c r="C86" s="440">
        <v>2017</v>
      </c>
      <c r="D86" s="440" t="s">
        <v>1254</v>
      </c>
      <c r="E86" s="440" t="s">
        <v>1255</v>
      </c>
      <c r="F86" s="440" t="s">
        <v>1256</v>
      </c>
      <c r="G86" s="440" t="s">
        <v>1257</v>
      </c>
      <c r="H86" s="440" t="s">
        <v>1258</v>
      </c>
      <c r="I86" s="440" t="s">
        <v>1259</v>
      </c>
      <c r="J86" s="440" t="s">
        <v>1260</v>
      </c>
      <c r="K86" s="440" t="s">
        <v>1261</v>
      </c>
      <c r="L86" s="441" t="s">
        <v>414</v>
      </c>
      <c r="M86" s="441" t="s">
        <v>414</v>
      </c>
      <c r="N86" s="441" t="s">
        <v>414</v>
      </c>
      <c r="O86" s="441" t="s">
        <v>414</v>
      </c>
      <c r="P86" s="441" t="s">
        <v>414</v>
      </c>
      <c r="Q86" s="441" t="s">
        <v>414</v>
      </c>
      <c r="R86" s="441" t="s">
        <v>414</v>
      </c>
      <c r="S86" s="441" t="s">
        <v>414</v>
      </c>
      <c r="T86" s="441" t="s">
        <v>414</v>
      </c>
      <c r="U86" s="441" t="s">
        <v>414</v>
      </c>
      <c r="V86" s="441" t="s">
        <v>414</v>
      </c>
      <c r="W86" s="441" t="s">
        <v>414</v>
      </c>
      <c r="X86" s="440" t="s">
        <v>1262</v>
      </c>
    </row>
    <row r="87" spans="1:24" ht="15.75" thickBot="1" x14ac:dyDescent="0.3">
      <c r="A87" s="438">
        <v>86</v>
      </c>
      <c r="B87" s="439" t="s">
        <v>31</v>
      </c>
      <c r="C87" s="440">
        <v>2018</v>
      </c>
      <c r="D87" s="440" t="s">
        <v>1263</v>
      </c>
      <c r="E87" s="440" t="s">
        <v>1264</v>
      </c>
      <c r="F87" s="440" t="s">
        <v>1265</v>
      </c>
      <c r="G87" s="440" t="s">
        <v>1266</v>
      </c>
      <c r="H87" s="440" t="s">
        <v>1267</v>
      </c>
      <c r="I87" s="440" t="s">
        <v>1268</v>
      </c>
      <c r="J87" s="440" t="s">
        <v>1269</v>
      </c>
      <c r="K87" s="440" t="s">
        <v>1270</v>
      </c>
      <c r="L87" s="441" t="s">
        <v>414</v>
      </c>
      <c r="M87" s="441" t="s">
        <v>414</v>
      </c>
      <c r="N87" s="441" t="s">
        <v>414</v>
      </c>
      <c r="O87" s="441" t="s">
        <v>414</v>
      </c>
      <c r="P87" s="440" t="s">
        <v>1271</v>
      </c>
      <c r="Q87" s="440" t="s">
        <v>1272</v>
      </c>
      <c r="R87" s="441" t="s">
        <v>414</v>
      </c>
      <c r="S87" s="441" t="s">
        <v>414</v>
      </c>
      <c r="T87" s="441" t="s">
        <v>414</v>
      </c>
      <c r="U87" s="440" t="s">
        <v>1273</v>
      </c>
      <c r="V87" s="440" t="s">
        <v>1274</v>
      </c>
      <c r="W87" s="441" t="s">
        <v>414</v>
      </c>
      <c r="X87" s="440" t="s">
        <v>1275</v>
      </c>
    </row>
    <row r="88" spans="1:24" ht="15.75" thickBot="1" x14ac:dyDescent="0.3">
      <c r="A88" s="438">
        <v>87</v>
      </c>
      <c r="B88" s="439" t="s">
        <v>31</v>
      </c>
      <c r="C88" s="440">
        <v>2019</v>
      </c>
      <c r="D88" s="440" t="s">
        <v>1276</v>
      </c>
      <c r="E88" s="440" t="s">
        <v>1277</v>
      </c>
      <c r="F88" s="440" t="s">
        <v>1278</v>
      </c>
      <c r="G88" s="440" t="s">
        <v>1279</v>
      </c>
      <c r="H88" s="440" t="s">
        <v>1280</v>
      </c>
      <c r="I88" s="440" t="s">
        <v>1281</v>
      </c>
      <c r="J88" s="440" t="s">
        <v>1282</v>
      </c>
      <c r="K88" s="440" t="s">
        <v>1283</v>
      </c>
      <c r="L88" s="441" t="s">
        <v>414</v>
      </c>
      <c r="M88" s="441" t="s">
        <v>414</v>
      </c>
      <c r="N88" s="441" t="s">
        <v>414</v>
      </c>
      <c r="O88" s="441" t="s">
        <v>414</v>
      </c>
      <c r="P88" s="441" t="s">
        <v>414</v>
      </c>
      <c r="Q88" s="441" t="s">
        <v>414</v>
      </c>
      <c r="R88" s="441" t="s">
        <v>414</v>
      </c>
      <c r="S88" s="441" t="s">
        <v>414</v>
      </c>
      <c r="T88" s="441" t="s">
        <v>414</v>
      </c>
      <c r="U88" s="441" t="s">
        <v>414</v>
      </c>
      <c r="V88" s="441" t="s">
        <v>414</v>
      </c>
      <c r="W88" s="441" t="s">
        <v>414</v>
      </c>
      <c r="X88" s="440" t="s">
        <v>1284</v>
      </c>
    </row>
    <row r="89" spans="1:24" ht="15.75" thickBot="1" x14ac:dyDescent="0.3">
      <c r="A89" s="438">
        <v>88</v>
      </c>
      <c r="B89" s="439" t="s">
        <v>31</v>
      </c>
      <c r="C89" s="440">
        <v>2020</v>
      </c>
      <c r="D89" s="440" t="s">
        <v>1285</v>
      </c>
      <c r="E89" s="440" t="s">
        <v>1286</v>
      </c>
      <c r="F89" s="440" t="s">
        <v>1287</v>
      </c>
      <c r="G89" s="440" t="s">
        <v>1288</v>
      </c>
      <c r="H89" s="440" t="s">
        <v>1289</v>
      </c>
      <c r="I89" s="440" t="s">
        <v>1290</v>
      </c>
      <c r="J89" s="440" t="s">
        <v>1291</v>
      </c>
      <c r="K89" s="440" t="s">
        <v>1292</v>
      </c>
      <c r="L89" s="441" t="s">
        <v>414</v>
      </c>
      <c r="M89" s="441" t="s">
        <v>414</v>
      </c>
      <c r="N89" s="441" t="s">
        <v>414</v>
      </c>
      <c r="O89" s="441" t="s">
        <v>414</v>
      </c>
      <c r="P89" s="441" t="s">
        <v>414</v>
      </c>
      <c r="Q89" s="441" t="s">
        <v>414</v>
      </c>
      <c r="R89" s="441" t="s">
        <v>414</v>
      </c>
      <c r="S89" s="441" t="s">
        <v>414</v>
      </c>
      <c r="T89" s="441" t="s">
        <v>414</v>
      </c>
      <c r="U89" s="441" t="s">
        <v>414</v>
      </c>
      <c r="V89" s="441" t="s">
        <v>414</v>
      </c>
      <c r="W89" s="441" t="s">
        <v>414</v>
      </c>
      <c r="X89" s="440" t="s">
        <v>1293</v>
      </c>
    </row>
    <row r="90" spans="1:24" ht="15.75" thickBot="1" x14ac:dyDescent="0.3">
      <c r="A90" s="438">
        <v>89</v>
      </c>
      <c r="B90" s="439" t="s">
        <v>31</v>
      </c>
      <c r="C90" s="440">
        <v>2021</v>
      </c>
      <c r="D90" s="440" t="s">
        <v>1294</v>
      </c>
      <c r="E90" s="440" t="s">
        <v>1295</v>
      </c>
      <c r="F90" s="440" t="s">
        <v>1296</v>
      </c>
      <c r="G90" s="440" t="s">
        <v>1297</v>
      </c>
      <c r="H90" s="440" t="s">
        <v>1298</v>
      </c>
      <c r="I90" s="440" t="s">
        <v>1299</v>
      </c>
      <c r="J90" s="440" t="s">
        <v>1300</v>
      </c>
      <c r="K90" s="440" t="s">
        <v>1301</v>
      </c>
      <c r="L90" s="441" t="s">
        <v>414</v>
      </c>
      <c r="M90" s="441" t="s">
        <v>414</v>
      </c>
      <c r="N90" s="441" t="s">
        <v>414</v>
      </c>
      <c r="O90" s="441" t="s">
        <v>414</v>
      </c>
      <c r="P90" s="441" t="s">
        <v>414</v>
      </c>
      <c r="Q90" s="441" t="s">
        <v>414</v>
      </c>
      <c r="R90" s="441" t="s">
        <v>414</v>
      </c>
      <c r="S90" s="441" t="s">
        <v>414</v>
      </c>
      <c r="T90" s="441" t="s">
        <v>414</v>
      </c>
      <c r="U90" s="441" t="s">
        <v>414</v>
      </c>
      <c r="V90" s="441" t="s">
        <v>414</v>
      </c>
      <c r="W90" s="441" t="s">
        <v>414</v>
      </c>
      <c r="X90" s="440" t="s">
        <v>1302</v>
      </c>
    </row>
    <row r="91" spans="1:24" ht="15.75" thickBot="1" x14ac:dyDescent="0.3">
      <c r="A91" s="438">
        <v>90</v>
      </c>
      <c r="B91" s="439" t="s">
        <v>31</v>
      </c>
      <c r="C91" s="440">
        <v>2022</v>
      </c>
      <c r="D91" s="440" t="s">
        <v>1303</v>
      </c>
      <c r="E91" s="440" t="s">
        <v>1304</v>
      </c>
      <c r="F91" s="440" t="s">
        <v>1305</v>
      </c>
      <c r="G91" s="440" t="s">
        <v>1306</v>
      </c>
      <c r="H91" s="440" t="s">
        <v>1307</v>
      </c>
      <c r="I91" s="440" t="s">
        <v>1308</v>
      </c>
      <c r="J91" s="440" t="s">
        <v>1309</v>
      </c>
      <c r="K91" s="440" t="s">
        <v>1310</v>
      </c>
      <c r="L91" s="441" t="s">
        <v>414</v>
      </c>
      <c r="M91" s="441" t="s">
        <v>414</v>
      </c>
      <c r="N91" s="441" t="s">
        <v>414</v>
      </c>
      <c r="O91" s="440" t="s">
        <v>1311</v>
      </c>
      <c r="P91" s="440" t="s">
        <v>1312</v>
      </c>
      <c r="Q91" s="440" t="s">
        <v>1313</v>
      </c>
      <c r="R91" s="441" t="s">
        <v>414</v>
      </c>
      <c r="S91" s="441" t="s">
        <v>414</v>
      </c>
      <c r="T91" s="440" t="s">
        <v>1314</v>
      </c>
      <c r="U91" s="440" t="s">
        <v>1315</v>
      </c>
      <c r="V91" s="440" t="s">
        <v>1316</v>
      </c>
      <c r="W91" s="440" t="s">
        <v>1317</v>
      </c>
      <c r="X91" s="440" t="s">
        <v>1318</v>
      </c>
    </row>
    <row r="92" spans="1:24" ht="15.75" thickBot="1" x14ac:dyDescent="0.3">
      <c r="A92" s="438">
        <v>91</v>
      </c>
      <c r="B92" s="439" t="s">
        <v>31</v>
      </c>
      <c r="C92" s="440">
        <v>2023</v>
      </c>
      <c r="D92" s="440" t="s">
        <v>1319</v>
      </c>
      <c r="E92" s="440" t="s">
        <v>1320</v>
      </c>
      <c r="F92" s="440" t="s">
        <v>1321</v>
      </c>
      <c r="G92" s="440" t="s">
        <v>1322</v>
      </c>
      <c r="H92" s="440" t="s">
        <v>1323</v>
      </c>
      <c r="I92" s="440" t="s">
        <v>1324</v>
      </c>
      <c r="J92" s="440" t="s">
        <v>1325</v>
      </c>
      <c r="K92" s="440" t="s">
        <v>1326</v>
      </c>
      <c r="L92" s="440" t="s">
        <v>1327</v>
      </c>
      <c r="M92" s="440" t="s">
        <v>1328</v>
      </c>
      <c r="N92" s="440" t="s">
        <v>1329</v>
      </c>
      <c r="O92" s="441" t="s">
        <v>414</v>
      </c>
      <c r="P92" s="441" t="s">
        <v>414</v>
      </c>
      <c r="Q92" s="441" t="s">
        <v>414</v>
      </c>
      <c r="R92" s="441" t="s">
        <v>414</v>
      </c>
      <c r="S92" s="441" t="s">
        <v>414</v>
      </c>
      <c r="T92" s="441" t="s">
        <v>414</v>
      </c>
      <c r="U92" s="441" t="s">
        <v>414</v>
      </c>
      <c r="V92" s="441" t="s">
        <v>414</v>
      </c>
      <c r="W92" s="441" t="s">
        <v>414</v>
      </c>
      <c r="X92" s="440" t="s">
        <v>1330</v>
      </c>
    </row>
    <row r="93" spans="1:24" ht="15.75" thickBot="1" x14ac:dyDescent="0.3">
      <c r="A93" s="438">
        <v>92</v>
      </c>
      <c r="B93" s="439" t="s">
        <v>31</v>
      </c>
      <c r="C93" s="440">
        <v>2024</v>
      </c>
      <c r="D93" s="440" t="s">
        <v>1331</v>
      </c>
      <c r="E93" s="441" t="s">
        <v>414</v>
      </c>
      <c r="F93" s="441" t="s">
        <v>414</v>
      </c>
      <c r="G93" s="441" t="s">
        <v>414</v>
      </c>
      <c r="H93" s="440" t="s">
        <v>1332</v>
      </c>
      <c r="I93" s="440" t="s">
        <v>1333</v>
      </c>
      <c r="J93" s="440" t="s">
        <v>1334</v>
      </c>
      <c r="K93" s="440" t="s">
        <v>1335</v>
      </c>
      <c r="L93" s="441" t="s">
        <v>414</v>
      </c>
      <c r="M93" s="441" t="s">
        <v>414</v>
      </c>
      <c r="N93" s="441" t="s">
        <v>414</v>
      </c>
      <c r="O93" s="441" t="s">
        <v>414</v>
      </c>
      <c r="P93" s="441" t="s">
        <v>414</v>
      </c>
      <c r="Q93" s="441" t="s">
        <v>414</v>
      </c>
      <c r="R93" s="441" t="s">
        <v>414</v>
      </c>
      <c r="S93" s="441" t="s">
        <v>414</v>
      </c>
      <c r="T93" s="441" t="s">
        <v>414</v>
      </c>
      <c r="U93" s="441" t="s">
        <v>414</v>
      </c>
      <c r="V93" s="441" t="s">
        <v>414</v>
      </c>
      <c r="W93" s="441" t="s">
        <v>414</v>
      </c>
      <c r="X93" s="440" t="s">
        <v>1336</v>
      </c>
    </row>
    <row r="94" spans="1:24" ht="15.75" thickBot="1" x14ac:dyDescent="0.3">
      <c r="A94" s="438">
        <v>93</v>
      </c>
      <c r="B94" s="439" t="s">
        <v>55</v>
      </c>
      <c r="C94" s="440">
        <v>2002</v>
      </c>
      <c r="D94" s="440" t="s">
        <v>1337</v>
      </c>
      <c r="E94" s="440" t="s">
        <v>1338</v>
      </c>
      <c r="F94" s="440" t="s">
        <v>1339</v>
      </c>
      <c r="G94" s="440" t="s">
        <v>1340</v>
      </c>
      <c r="H94" s="440" t="s">
        <v>1341</v>
      </c>
      <c r="I94" s="440" t="s">
        <v>1342</v>
      </c>
      <c r="J94" s="440" t="s">
        <v>1343</v>
      </c>
      <c r="K94" s="440" t="s">
        <v>1344</v>
      </c>
      <c r="L94" s="441" t="s">
        <v>414</v>
      </c>
      <c r="M94" s="441" t="s">
        <v>414</v>
      </c>
      <c r="N94" s="441" t="s">
        <v>414</v>
      </c>
      <c r="O94" s="441" t="s">
        <v>414</v>
      </c>
      <c r="P94" s="441" t="s">
        <v>414</v>
      </c>
      <c r="Q94" s="441" t="s">
        <v>414</v>
      </c>
      <c r="R94" s="441" t="s">
        <v>414</v>
      </c>
      <c r="S94" s="441" t="s">
        <v>414</v>
      </c>
      <c r="T94" s="441" t="s">
        <v>414</v>
      </c>
      <c r="U94" s="441" t="s">
        <v>414</v>
      </c>
      <c r="V94" s="441" t="s">
        <v>414</v>
      </c>
      <c r="W94" s="441" t="s">
        <v>414</v>
      </c>
      <c r="X94" s="441" t="s">
        <v>414</v>
      </c>
    </row>
    <row r="95" spans="1:24" ht="15.75" thickBot="1" x14ac:dyDescent="0.3">
      <c r="A95" s="438">
        <v>94</v>
      </c>
      <c r="B95" s="439" t="s">
        <v>55</v>
      </c>
      <c r="C95" s="440">
        <v>2003</v>
      </c>
      <c r="D95" s="440" t="s">
        <v>1345</v>
      </c>
      <c r="E95" s="440" t="s">
        <v>1346</v>
      </c>
      <c r="F95" s="440" t="s">
        <v>1347</v>
      </c>
      <c r="G95" s="440" t="s">
        <v>1348</v>
      </c>
      <c r="H95" s="440" t="s">
        <v>1349</v>
      </c>
      <c r="I95" s="440" t="s">
        <v>1350</v>
      </c>
      <c r="J95" s="440" t="s">
        <v>1351</v>
      </c>
      <c r="K95" s="440" t="s">
        <v>1352</v>
      </c>
      <c r="L95" s="441" t="s">
        <v>414</v>
      </c>
      <c r="M95" s="441" t="s">
        <v>414</v>
      </c>
      <c r="N95" s="441" t="s">
        <v>414</v>
      </c>
      <c r="O95" s="441" t="s">
        <v>414</v>
      </c>
      <c r="P95" s="441" t="s">
        <v>414</v>
      </c>
      <c r="Q95" s="441" t="s">
        <v>414</v>
      </c>
      <c r="R95" s="441" t="s">
        <v>414</v>
      </c>
      <c r="S95" s="441" t="s">
        <v>414</v>
      </c>
      <c r="T95" s="441" t="s">
        <v>414</v>
      </c>
      <c r="U95" s="441" t="s">
        <v>414</v>
      </c>
      <c r="V95" s="441" t="s">
        <v>414</v>
      </c>
      <c r="W95" s="441" t="s">
        <v>414</v>
      </c>
      <c r="X95" s="441" t="s">
        <v>414</v>
      </c>
    </row>
    <row r="96" spans="1:24" ht="15.75" thickBot="1" x14ac:dyDescent="0.3">
      <c r="A96" s="438">
        <v>95</v>
      </c>
      <c r="B96" s="439" t="s">
        <v>55</v>
      </c>
      <c r="C96" s="440">
        <v>2004</v>
      </c>
      <c r="D96" s="440" t="s">
        <v>1353</v>
      </c>
      <c r="E96" s="440" t="s">
        <v>1354</v>
      </c>
      <c r="F96" s="440" t="s">
        <v>1355</v>
      </c>
      <c r="G96" s="440" t="s">
        <v>1356</v>
      </c>
      <c r="H96" s="440" t="s">
        <v>1357</v>
      </c>
      <c r="I96" s="440" t="s">
        <v>1358</v>
      </c>
      <c r="J96" s="440" t="s">
        <v>1359</v>
      </c>
      <c r="K96" s="440" t="s">
        <v>1360</v>
      </c>
      <c r="L96" s="441" t="s">
        <v>414</v>
      </c>
      <c r="M96" s="441" t="s">
        <v>414</v>
      </c>
      <c r="N96" s="441" t="s">
        <v>414</v>
      </c>
      <c r="O96" s="441" t="s">
        <v>414</v>
      </c>
      <c r="P96" s="441" t="s">
        <v>414</v>
      </c>
      <c r="Q96" s="441" t="s">
        <v>414</v>
      </c>
      <c r="R96" s="441" t="s">
        <v>414</v>
      </c>
      <c r="S96" s="441" t="s">
        <v>414</v>
      </c>
      <c r="T96" s="441" t="s">
        <v>414</v>
      </c>
      <c r="U96" s="441" t="s">
        <v>414</v>
      </c>
      <c r="V96" s="441" t="s">
        <v>414</v>
      </c>
      <c r="W96" s="441" t="s">
        <v>414</v>
      </c>
      <c r="X96" s="440" t="s">
        <v>1361</v>
      </c>
    </row>
    <row r="97" spans="1:24" ht="15.75" thickBot="1" x14ac:dyDescent="0.3">
      <c r="A97" s="438">
        <v>96</v>
      </c>
      <c r="B97" s="439" t="s">
        <v>55</v>
      </c>
      <c r="C97" s="440">
        <v>2005</v>
      </c>
      <c r="D97" s="440" t="s">
        <v>1362</v>
      </c>
      <c r="E97" s="440" t="s">
        <v>1363</v>
      </c>
      <c r="F97" s="440" t="s">
        <v>1364</v>
      </c>
      <c r="G97" s="440" t="s">
        <v>1365</v>
      </c>
      <c r="H97" s="440" t="s">
        <v>1366</v>
      </c>
      <c r="I97" s="440" t="s">
        <v>1367</v>
      </c>
      <c r="J97" s="440" t="s">
        <v>1368</v>
      </c>
      <c r="K97" s="440" t="s">
        <v>1352</v>
      </c>
      <c r="L97" s="441" t="s">
        <v>414</v>
      </c>
      <c r="M97" s="441" t="s">
        <v>414</v>
      </c>
      <c r="N97" s="441" t="s">
        <v>414</v>
      </c>
      <c r="O97" s="441" t="s">
        <v>414</v>
      </c>
      <c r="P97" s="441" t="s">
        <v>414</v>
      </c>
      <c r="Q97" s="441" t="s">
        <v>414</v>
      </c>
      <c r="R97" s="441" t="s">
        <v>414</v>
      </c>
      <c r="S97" s="441" t="s">
        <v>414</v>
      </c>
      <c r="T97" s="441" t="s">
        <v>414</v>
      </c>
      <c r="U97" s="441" t="s">
        <v>414</v>
      </c>
      <c r="V97" s="441" t="s">
        <v>414</v>
      </c>
      <c r="W97" s="441" t="s">
        <v>414</v>
      </c>
      <c r="X97" s="440" t="s">
        <v>1369</v>
      </c>
    </row>
    <row r="98" spans="1:24" ht="15.75" thickBot="1" x14ac:dyDescent="0.3">
      <c r="A98" s="438">
        <v>97</v>
      </c>
      <c r="B98" s="439" t="s">
        <v>55</v>
      </c>
      <c r="C98" s="440">
        <v>2006</v>
      </c>
      <c r="D98" s="440" t="s">
        <v>1370</v>
      </c>
      <c r="E98" s="440" t="s">
        <v>1371</v>
      </c>
      <c r="F98" s="440" t="s">
        <v>1372</v>
      </c>
      <c r="G98" s="440" t="s">
        <v>1373</v>
      </c>
      <c r="H98" s="440" t="s">
        <v>1374</v>
      </c>
      <c r="I98" s="440" t="s">
        <v>1375</v>
      </c>
      <c r="J98" s="440" t="s">
        <v>1376</v>
      </c>
      <c r="K98" s="440" t="s">
        <v>1377</v>
      </c>
      <c r="L98" s="441" t="s">
        <v>414</v>
      </c>
      <c r="M98" s="441" t="s">
        <v>414</v>
      </c>
      <c r="N98" s="441" t="s">
        <v>414</v>
      </c>
      <c r="O98" s="440" t="s">
        <v>1378</v>
      </c>
      <c r="P98" s="440" t="s">
        <v>1379</v>
      </c>
      <c r="Q98" s="440" t="s">
        <v>1380</v>
      </c>
      <c r="R98" s="441" t="s">
        <v>414</v>
      </c>
      <c r="S98" s="441" t="s">
        <v>414</v>
      </c>
      <c r="T98" s="441" t="s">
        <v>414</v>
      </c>
      <c r="U98" s="441" t="s">
        <v>414</v>
      </c>
      <c r="V98" s="441" t="s">
        <v>414</v>
      </c>
      <c r="W98" s="441" t="s">
        <v>414</v>
      </c>
      <c r="X98" s="440" t="s">
        <v>1381</v>
      </c>
    </row>
    <row r="99" spans="1:24" ht="15.75" thickBot="1" x14ac:dyDescent="0.3">
      <c r="A99" s="438">
        <v>98</v>
      </c>
      <c r="B99" s="439" t="s">
        <v>55</v>
      </c>
      <c r="C99" s="440">
        <v>2007</v>
      </c>
      <c r="D99" s="440" t="s">
        <v>1382</v>
      </c>
      <c r="E99" s="440" t="s">
        <v>1383</v>
      </c>
      <c r="F99" s="440" t="s">
        <v>1384</v>
      </c>
      <c r="G99" s="440" t="s">
        <v>1385</v>
      </c>
      <c r="H99" s="440" t="s">
        <v>1386</v>
      </c>
      <c r="I99" s="440" t="s">
        <v>1387</v>
      </c>
      <c r="J99" s="440" t="s">
        <v>1388</v>
      </c>
      <c r="K99" s="440" t="s">
        <v>1389</v>
      </c>
      <c r="L99" s="441" t="s">
        <v>414</v>
      </c>
      <c r="M99" s="441" t="s">
        <v>414</v>
      </c>
      <c r="N99" s="441" t="s">
        <v>414</v>
      </c>
      <c r="O99" s="441" t="s">
        <v>414</v>
      </c>
      <c r="P99" s="441" t="s">
        <v>414</v>
      </c>
      <c r="Q99" s="441" t="s">
        <v>414</v>
      </c>
      <c r="R99" s="441" t="s">
        <v>414</v>
      </c>
      <c r="S99" s="441" t="s">
        <v>414</v>
      </c>
      <c r="T99" s="441" t="s">
        <v>414</v>
      </c>
      <c r="U99" s="441" t="s">
        <v>414</v>
      </c>
      <c r="V99" s="441" t="s">
        <v>414</v>
      </c>
      <c r="W99" s="441" t="s">
        <v>414</v>
      </c>
      <c r="X99" s="440" t="s">
        <v>1390</v>
      </c>
    </row>
    <row r="100" spans="1:24" ht="15.75" thickBot="1" x14ac:dyDescent="0.3">
      <c r="A100" s="438">
        <v>99</v>
      </c>
      <c r="B100" s="439" t="s">
        <v>55</v>
      </c>
      <c r="C100" s="440">
        <v>2008</v>
      </c>
      <c r="D100" s="440" t="s">
        <v>1391</v>
      </c>
      <c r="E100" s="440" t="s">
        <v>1392</v>
      </c>
      <c r="F100" s="440" t="s">
        <v>1393</v>
      </c>
      <c r="G100" s="440" t="s">
        <v>1394</v>
      </c>
      <c r="H100" s="440" t="s">
        <v>1395</v>
      </c>
      <c r="I100" s="440" t="s">
        <v>1396</v>
      </c>
      <c r="J100" s="440" t="s">
        <v>1397</v>
      </c>
      <c r="K100" s="440" t="s">
        <v>1398</v>
      </c>
      <c r="L100" s="441" t="s">
        <v>414</v>
      </c>
      <c r="M100" s="441" t="s">
        <v>414</v>
      </c>
      <c r="N100" s="441" t="s">
        <v>414</v>
      </c>
      <c r="O100" s="441" t="s">
        <v>414</v>
      </c>
      <c r="P100" s="441" t="s">
        <v>414</v>
      </c>
      <c r="Q100" s="441" t="s">
        <v>414</v>
      </c>
      <c r="R100" s="441" t="s">
        <v>414</v>
      </c>
      <c r="S100" s="441" t="s">
        <v>414</v>
      </c>
      <c r="T100" s="441" t="s">
        <v>414</v>
      </c>
      <c r="U100" s="441" t="s">
        <v>414</v>
      </c>
      <c r="V100" s="441" t="s">
        <v>414</v>
      </c>
      <c r="W100" s="441" t="s">
        <v>414</v>
      </c>
      <c r="X100" s="440" t="s">
        <v>1399</v>
      </c>
    </row>
    <row r="101" spans="1:24" ht="15.75" thickBot="1" x14ac:dyDescent="0.3">
      <c r="A101" s="438">
        <v>100</v>
      </c>
      <c r="B101" s="439" t="s">
        <v>55</v>
      </c>
      <c r="C101" s="440">
        <v>2009</v>
      </c>
      <c r="D101" s="440" t="s">
        <v>1400</v>
      </c>
      <c r="E101" s="440" t="s">
        <v>1401</v>
      </c>
      <c r="F101" s="440" t="s">
        <v>1402</v>
      </c>
      <c r="G101" s="440" t="s">
        <v>1403</v>
      </c>
      <c r="H101" s="440" t="s">
        <v>1404</v>
      </c>
      <c r="I101" s="440" t="s">
        <v>1405</v>
      </c>
      <c r="J101" s="440" t="s">
        <v>1406</v>
      </c>
      <c r="K101" s="440" t="s">
        <v>1407</v>
      </c>
      <c r="L101" s="441" t="s">
        <v>414</v>
      </c>
      <c r="M101" s="441" t="s">
        <v>414</v>
      </c>
      <c r="N101" s="441" t="s">
        <v>414</v>
      </c>
      <c r="O101" s="440" t="s">
        <v>1408</v>
      </c>
      <c r="P101" s="440" t="s">
        <v>1409</v>
      </c>
      <c r="Q101" s="440" t="s">
        <v>1410</v>
      </c>
      <c r="R101" s="441" t="s">
        <v>414</v>
      </c>
      <c r="S101" s="441" t="s">
        <v>414</v>
      </c>
      <c r="T101" s="441" t="s">
        <v>414</v>
      </c>
      <c r="U101" s="441" t="s">
        <v>414</v>
      </c>
      <c r="V101" s="441" t="s">
        <v>414</v>
      </c>
      <c r="W101" s="441" t="s">
        <v>414</v>
      </c>
      <c r="X101" s="440" t="s">
        <v>1411</v>
      </c>
    </row>
    <row r="102" spans="1:24" ht="15.75" thickBot="1" x14ac:dyDescent="0.3">
      <c r="A102" s="438">
        <v>101</v>
      </c>
      <c r="B102" s="439" t="s">
        <v>55</v>
      </c>
      <c r="C102" s="440">
        <v>2010</v>
      </c>
      <c r="D102" s="440" t="s">
        <v>1412</v>
      </c>
      <c r="E102" s="440" t="s">
        <v>1413</v>
      </c>
      <c r="F102" s="440" t="s">
        <v>1414</v>
      </c>
      <c r="G102" s="440" t="s">
        <v>1415</v>
      </c>
      <c r="H102" s="440" t="s">
        <v>1416</v>
      </c>
      <c r="I102" s="440" t="s">
        <v>1417</v>
      </c>
      <c r="J102" s="440" t="s">
        <v>1418</v>
      </c>
      <c r="K102" s="440" t="s">
        <v>1419</v>
      </c>
      <c r="L102" s="441" t="s">
        <v>414</v>
      </c>
      <c r="M102" s="441" t="s">
        <v>414</v>
      </c>
      <c r="N102" s="441" t="s">
        <v>414</v>
      </c>
      <c r="O102" s="441" t="s">
        <v>414</v>
      </c>
      <c r="P102" s="441" t="s">
        <v>414</v>
      </c>
      <c r="Q102" s="441" t="s">
        <v>414</v>
      </c>
      <c r="R102" s="441" t="s">
        <v>414</v>
      </c>
      <c r="S102" s="441" t="s">
        <v>414</v>
      </c>
      <c r="T102" s="441" t="s">
        <v>414</v>
      </c>
      <c r="U102" s="441" t="s">
        <v>414</v>
      </c>
      <c r="V102" s="441" t="s">
        <v>414</v>
      </c>
      <c r="W102" s="441" t="s">
        <v>414</v>
      </c>
      <c r="X102" s="440" t="s">
        <v>1420</v>
      </c>
    </row>
    <row r="103" spans="1:24" ht="15.75" thickBot="1" x14ac:dyDescent="0.3">
      <c r="A103" s="438">
        <v>102</v>
      </c>
      <c r="B103" s="439" t="s">
        <v>55</v>
      </c>
      <c r="C103" s="440">
        <v>2011</v>
      </c>
      <c r="D103" s="440" t="s">
        <v>1421</v>
      </c>
      <c r="E103" s="440" t="s">
        <v>1422</v>
      </c>
      <c r="F103" s="440" t="s">
        <v>1423</v>
      </c>
      <c r="G103" s="440" t="s">
        <v>1424</v>
      </c>
      <c r="H103" s="440" t="s">
        <v>1425</v>
      </c>
      <c r="I103" s="440" t="s">
        <v>1426</v>
      </c>
      <c r="J103" s="440" t="s">
        <v>1427</v>
      </c>
      <c r="K103" s="440" t="s">
        <v>1428</v>
      </c>
      <c r="L103" s="441" t="s">
        <v>414</v>
      </c>
      <c r="M103" s="441" t="s">
        <v>414</v>
      </c>
      <c r="N103" s="441" t="s">
        <v>414</v>
      </c>
      <c r="O103" s="441" t="s">
        <v>414</v>
      </c>
      <c r="P103" s="441" t="s">
        <v>414</v>
      </c>
      <c r="Q103" s="441" t="s">
        <v>414</v>
      </c>
      <c r="R103" s="441" t="s">
        <v>414</v>
      </c>
      <c r="S103" s="441" t="s">
        <v>414</v>
      </c>
      <c r="T103" s="441" t="s">
        <v>414</v>
      </c>
      <c r="U103" s="441" t="s">
        <v>414</v>
      </c>
      <c r="V103" s="441" t="s">
        <v>414</v>
      </c>
      <c r="W103" s="441" t="s">
        <v>414</v>
      </c>
      <c r="X103" s="440" t="s">
        <v>1429</v>
      </c>
    </row>
    <row r="104" spans="1:24" ht="15.75" thickBot="1" x14ac:dyDescent="0.3">
      <c r="A104" s="438">
        <v>103</v>
      </c>
      <c r="B104" s="439" t="s">
        <v>55</v>
      </c>
      <c r="C104" s="440">
        <v>2012</v>
      </c>
      <c r="D104" s="440" t="s">
        <v>1430</v>
      </c>
      <c r="E104" s="440" t="s">
        <v>1431</v>
      </c>
      <c r="F104" s="440" t="s">
        <v>1432</v>
      </c>
      <c r="G104" s="440" t="s">
        <v>1433</v>
      </c>
      <c r="H104" s="440" t="s">
        <v>1434</v>
      </c>
      <c r="I104" s="440" t="s">
        <v>1435</v>
      </c>
      <c r="J104" s="440" t="s">
        <v>1436</v>
      </c>
      <c r="K104" s="440" t="s">
        <v>1437</v>
      </c>
      <c r="L104" s="440" t="s">
        <v>1438</v>
      </c>
      <c r="M104" s="440" t="s">
        <v>1439</v>
      </c>
      <c r="N104" s="440" t="s">
        <v>1440</v>
      </c>
      <c r="O104" s="440" t="s">
        <v>1441</v>
      </c>
      <c r="P104" s="440" t="s">
        <v>1442</v>
      </c>
      <c r="Q104" s="440" t="s">
        <v>1443</v>
      </c>
      <c r="R104" s="440" t="s">
        <v>1444</v>
      </c>
      <c r="S104" s="440" t="s">
        <v>1445</v>
      </c>
      <c r="T104" s="441" t="s">
        <v>414</v>
      </c>
      <c r="U104" s="441" t="s">
        <v>414</v>
      </c>
      <c r="V104" s="441" t="s">
        <v>414</v>
      </c>
      <c r="W104" s="441" t="s">
        <v>414</v>
      </c>
      <c r="X104" s="440" t="s">
        <v>1446</v>
      </c>
    </row>
    <row r="105" spans="1:24" ht="15.75" thickBot="1" x14ac:dyDescent="0.3">
      <c r="A105" s="438">
        <v>104</v>
      </c>
      <c r="B105" s="439" t="s">
        <v>55</v>
      </c>
      <c r="C105" s="440">
        <v>2013</v>
      </c>
      <c r="D105" s="440" t="s">
        <v>1447</v>
      </c>
      <c r="E105" s="440" t="s">
        <v>1448</v>
      </c>
      <c r="F105" s="440" t="s">
        <v>1449</v>
      </c>
      <c r="G105" s="440" t="s">
        <v>1450</v>
      </c>
      <c r="H105" s="440" t="s">
        <v>1451</v>
      </c>
      <c r="I105" s="440" t="s">
        <v>1452</v>
      </c>
      <c r="J105" s="440" t="s">
        <v>1453</v>
      </c>
      <c r="K105" s="440" t="s">
        <v>1454</v>
      </c>
      <c r="L105" s="441" t="s">
        <v>414</v>
      </c>
      <c r="M105" s="441" t="s">
        <v>414</v>
      </c>
      <c r="N105" s="441" t="s">
        <v>414</v>
      </c>
      <c r="O105" s="441" t="s">
        <v>414</v>
      </c>
      <c r="P105" s="441" t="s">
        <v>414</v>
      </c>
      <c r="Q105" s="441" t="s">
        <v>414</v>
      </c>
      <c r="R105" s="441" t="s">
        <v>414</v>
      </c>
      <c r="S105" s="441" t="s">
        <v>414</v>
      </c>
      <c r="T105" s="441" t="s">
        <v>414</v>
      </c>
      <c r="U105" s="441" t="s">
        <v>414</v>
      </c>
      <c r="V105" s="441" t="s">
        <v>414</v>
      </c>
      <c r="W105" s="441" t="s">
        <v>414</v>
      </c>
      <c r="X105" s="440" t="s">
        <v>1455</v>
      </c>
    </row>
    <row r="106" spans="1:24" ht="15.75" thickBot="1" x14ac:dyDescent="0.3">
      <c r="A106" s="438">
        <v>105</v>
      </c>
      <c r="B106" s="439" t="s">
        <v>55</v>
      </c>
      <c r="C106" s="440">
        <v>2014</v>
      </c>
      <c r="D106" s="440" t="s">
        <v>1456</v>
      </c>
      <c r="E106" s="440" t="s">
        <v>1457</v>
      </c>
      <c r="F106" s="440" t="s">
        <v>1458</v>
      </c>
      <c r="G106" s="440" t="s">
        <v>1459</v>
      </c>
      <c r="H106" s="440" t="s">
        <v>1460</v>
      </c>
      <c r="I106" s="440" t="s">
        <v>1461</v>
      </c>
      <c r="J106" s="440" t="s">
        <v>1462</v>
      </c>
      <c r="K106" s="440" t="s">
        <v>1454</v>
      </c>
      <c r="L106" s="441" t="s">
        <v>414</v>
      </c>
      <c r="M106" s="441" t="s">
        <v>414</v>
      </c>
      <c r="N106" s="441" t="s">
        <v>414</v>
      </c>
      <c r="O106" s="441" t="s">
        <v>414</v>
      </c>
      <c r="P106" s="441" t="s">
        <v>414</v>
      </c>
      <c r="Q106" s="441" t="s">
        <v>414</v>
      </c>
      <c r="R106" s="441" t="s">
        <v>414</v>
      </c>
      <c r="S106" s="441" t="s">
        <v>414</v>
      </c>
      <c r="T106" s="441" t="s">
        <v>414</v>
      </c>
      <c r="U106" s="441" t="s">
        <v>414</v>
      </c>
      <c r="V106" s="441" t="s">
        <v>414</v>
      </c>
      <c r="W106" s="441" t="s">
        <v>414</v>
      </c>
      <c r="X106" s="440" t="s">
        <v>1463</v>
      </c>
    </row>
    <row r="107" spans="1:24" ht="15.75" thickBot="1" x14ac:dyDescent="0.3">
      <c r="A107" s="438">
        <v>106</v>
      </c>
      <c r="B107" s="439" t="s">
        <v>55</v>
      </c>
      <c r="C107" s="440">
        <v>2015</v>
      </c>
      <c r="D107" s="440" t="s">
        <v>1464</v>
      </c>
      <c r="E107" s="440" t="s">
        <v>1465</v>
      </c>
      <c r="F107" s="440" t="s">
        <v>1466</v>
      </c>
      <c r="G107" s="440" t="s">
        <v>1467</v>
      </c>
      <c r="H107" s="440" t="s">
        <v>1468</v>
      </c>
      <c r="I107" s="440" t="s">
        <v>1469</v>
      </c>
      <c r="J107" s="440" t="s">
        <v>1470</v>
      </c>
      <c r="K107" s="440" t="s">
        <v>1407</v>
      </c>
      <c r="L107" s="441" t="s">
        <v>414</v>
      </c>
      <c r="M107" s="441" t="s">
        <v>414</v>
      </c>
      <c r="N107" s="441" t="s">
        <v>414</v>
      </c>
      <c r="O107" s="440" t="s">
        <v>1471</v>
      </c>
      <c r="P107" s="440" t="s">
        <v>1472</v>
      </c>
      <c r="Q107" s="440" t="s">
        <v>1473</v>
      </c>
      <c r="R107" s="441" t="s">
        <v>414</v>
      </c>
      <c r="S107" s="441" t="s">
        <v>414</v>
      </c>
      <c r="T107" s="441" t="s">
        <v>414</v>
      </c>
      <c r="U107" s="441" t="s">
        <v>414</v>
      </c>
      <c r="V107" s="441" t="s">
        <v>414</v>
      </c>
      <c r="W107" s="441" t="s">
        <v>414</v>
      </c>
      <c r="X107" s="440" t="s">
        <v>1474</v>
      </c>
    </row>
    <row r="108" spans="1:24" ht="15.75" thickBot="1" x14ac:dyDescent="0.3">
      <c r="A108" s="438">
        <v>107</v>
      </c>
      <c r="B108" s="439" t="s">
        <v>55</v>
      </c>
      <c r="C108" s="440">
        <v>2016</v>
      </c>
      <c r="D108" s="440" t="s">
        <v>1475</v>
      </c>
      <c r="E108" s="440" t="s">
        <v>1476</v>
      </c>
      <c r="F108" s="440" t="s">
        <v>1477</v>
      </c>
      <c r="G108" s="440" t="s">
        <v>1478</v>
      </c>
      <c r="H108" s="440" t="s">
        <v>1479</v>
      </c>
      <c r="I108" s="440" t="s">
        <v>1480</v>
      </c>
      <c r="J108" s="440" t="s">
        <v>1481</v>
      </c>
      <c r="K108" s="440" t="s">
        <v>1482</v>
      </c>
      <c r="L108" s="441" t="s">
        <v>414</v>
      </c>
      <c r="M108" s="441" t="s">
        <v>414</v>
      </c>
      <c r="N108" s="441" t="s">
        <v>414</v>
      </c>
      <c r="O108" s="441" t="s">
        <v>414</v>
      </c>
      <c r="P108" s="441" t="s">
        <v>414</v>
      </c>
      <c r="Q108" s="441" t="s">
        <v>414</v>
      </c>
      <c r="R108" s="441" t="s">
        <v>414</v>
      </c>
      <c r="S108" s="441" t="s">
        <v>414</v>
      </c>
      <c r="T108" s="441" t="s">
        <v>414</v>
      </c>
      <c r="U108" s="441" t="s">
        <v>414</v>
      </c>
      <c r="V108" s="441" t="s">
        <v>414</v>
      </c>
      <c r="W108" s="441" t="s">
        <v>414</v>
      </c>
      <c r="X108" s="440" t="s">
        <v>1483</v>
      </c>
    </row>
    <row r="109" spans="1:24" ht="15.75" thickBot="1" x14ac:dyDescent="0.3">
      <c r="A109" s="438">
        <v>108</v>
      </c>
      <c r="B109" s="439" t="s">
        <v>55</v>
      </c>
      <c r="C109" s="440">
        <v>2017</v>
      </c>
      <c r="D109" s="440" t="s">
        <v>1484</v>
      </c>
      <c r="E109" s="440" t="s">
        <v>1485</v>
      </c>
      <c r="F109" s="440" t="s">
        <v>1486</v>
      </c>
      <c r="G109" s="440" t="s">
        <v>1487</v>
      </c>
      <c r="H109" s="440" t="s">
        <v>1488</v>
      </c>
      <c r="I109" s="440" t="s">
        <v>1489</v>
      </c>
      <c r="J109" s="440" t="s">
        <v>1490</v>
      </c>
      <c r="K109" s="440" t="s">
        <v>1491</v>
      </c>
      <c r="L109" s="441" t="s">
        <v>414</v>
      </c>
      <c r="M109" s="441" t="s">
        <v>414</v>
      </c>
      <c r="N109" s="441" t="s">
        <v>414</v>
      </c>
      <c r="O109" s="441" t="s">
        <v>414</v>
      </c>
      <c r="P109" s="441" t="s">
        <v>414</v>
      </c>
      <c r="Q109" s="441" t="s">
        <v>414</v>
      </c>
      <c r="R109" s="441" t="s">
        <v>414</v>
      </c>
      <c r="S109" s="441" t="s">
        <v>414</v>
      </c>
      <c r="T109" s="441" t="s">
        <v>414</v>
      </c>
      <c r="U109" s="441" t="s">
        <v>414</v>
      </c>
      <c r="V109" s="441" t="s">
        <v>414</v>
      </c>
      <c r="W109" s="441" t="s">
        <v>414</v>
      </c>
      <c r="X109" s="440" t="s">
        <v>1492</v>
      </c>
    </row>
    <row r="110" spans="1:24" ht="15.75" thickBot="1" x14ac:dyDescent="0.3">
      <c r="A110" s="438">
        <v>109</v>
      </c>
      <c r="B110" s="439" t="s">
        <v>55</v>
      </c>
      <c r="C110" s="440">
        <v>2018</v>
      </c>
      <c r="D110" s="440" t="s">
        <v>1493</v>
      </c>
      <c r="E110" s="440" t="s">
        <v>1494</v>
      </c>
      <c r="F110" s="440" t="s">
        <v>1495</v>
      </c>
      <c r="G110" s="440" t="s">
        <v>1496</v>
      </c>
      <c r="H110" s="440" t="s">
        <v>1497</v>
      </c>
      <c r="I110" s="440" t="s">
        <v>1498</v>
      </c>
      <c r="J110" s="440" t="s">
        <v>1499</v>
      </c>
      <c r="K110" s="440" t="s">
        <v>1500</v>
      </c>
      <c r="L110" s="441" t="s">
        <v>414</v>
      </c>
      <c r="M110" s="441" t="s">
        <v>414</v>
      </c>
      <c r="N110" s="441" t="s">
        <v>414</v>
      </c>
      <c r="O110" s="440" t="s">
        <v>1501</v>
      </c>
      <c r="P110" s="440" t="s">
        <v>1502</v>
      </c>
      <c r="Q110" s="440" t="s">
        <v>1503</v>
      </c>
      <c r="R110" s="441" t="s">
        <v>414</v>
      </c>
      <c r="S110" s="441" t="s">
        <v>414</v>
      </c>
      <c r="T110" s="440" t="s">
        <v>1504</v>
      </c>
      <c r="U110" s="440" t="s">
        <v>1505</v>
      </c>
      <c r="V110" s="440" t="s">
        <v>1506</v>
      </c>
      <c r="W110" s="440" t="s">
        <v>1507</v>
      </c>
      <c r="X110" s="440" t="s">
        <v>1508</v>
      </c>
    </row>
    <row r="111" spans="1:24" ht="15.75" thickBot="1" x14ac:dyDescent="0.3">
      <c r="A111" s="438">
        <v>110</v>
      </c>
      <c r="B111" s="439" t="s">
        <v>55</v>
      </c>
      <c r="C111" s="440">
        <v>2019</v>
      </c>
      <c r="D111" s="440" t="s">
        <v>1509</v>
      </c>
      <c r="E111" s="440" t="s">
        <v>1510</v>
      </c>
      <c r="F111" s="440" t="s">
        <v>1511</v>
      </c>
      <c r="G111" s="440" t="s">
        <v>1512</v>
      </c>
      <c r="H111" s="440" t="s">
        <v>1513</v>
      </c>
      <c r="I111" s="440" t="s">
        <v>1514</v>
      </c>
      <c r="J111" s="440" t="s">
        <v>1515</v>
      </c>
      <c r="K111" s="440" t="s">
        <v>1482</v>
      </c>
      <c r="L111" s="441" t="s">
        <v>414</v>
      </c>
      <c r="M111" s="441" t="s">
        <v>414</v>
      </c>
      <c r="N111" s="441" t="s">
        <v>414</v>
      </c>
      <c r="O111" s="441" t="s">
        <v>414</v>
      </c>
      <c r="P111" s="441" t="s">
        <v>414</v>
      </c>
      <c r="Q111" s="441" t="s">
        <v>414</v>
      </c>
      <c r="R111" s="441" t="s">
        <v>414</v>
      </c>
      <c r="S111" s="441" t="s">
        <v>414</v>
      </c>
      <c r="T111" s="441" t="s">
        <v>414</v>
      </c>
      <c r="U111" s="441" t="s">
        <v>414</v>
      </c>
      <c r="V111" s="441" t="s">
        <v>414</v>
      </c>
      <c r="W111" s="441" t="s">
        <v>414</v>
      </c>
      <c r="X111" s="440" t="s">
        <v>1516</v>
      </c>
    </row>
    <row r="112" spans="1:24" ht="15.75" thickBot="1" x14ac:dyDescent="0.3">
      <c r="A112" s="438">
        <v>111</v>
      </c>
      <c r="B112" s="439" t="s">
        <v>55</v>
      </c>
      <c r="C112" s="440">
        <v>2020</v>
      </c>
      <c r="D112" s="440" t="s">
        <v>1517</v>
      </c>
      <c r="E112" s="440" t="s">
        <v>1518</v>
      </c>
      <c r="F112" s="440" t="s">
        <v>1519</v>
      </c>
      <c r="G112" s="440" t="s">
        <v>1520</v>
      </c>
      <c r="H112" s="440" t="s">
        <v>1521</v>
      </c>
      <c r="I112" s="440" t="s">
        <v>1522</v>
      </c>
      <c r="J112" s="440" t="s">
        <v>1523</v>
      </c>
      <c r="K112" s="440" t="s">
        <v>1524</v>
      </c>
      <c r="L112" s="441" t="s">
        <v>414</v>
      </c>
      <c r="M112" s="441" t="s">
        <v>414</v>
      </c>
      <c r="N112" s="441" t="s">
        <v>414</v>
      </c>
      <c r="O112" s="441" t="s">
        <v>414</v>
      </c>
      <c r="P112" s="441" t="s">
        <v>414</v>
      </c>
      <c r="Q112" s="441" t="s">
        <v>414</v>
      </c>
      <c r="R112" s="441" t="s">
        <v>414</v>
      </c>
      <c r="S112" s="441" t="s">
        <v>414</v>
      </c>
      <c r="T112" s="441" t="s">
        <v>414</v>
      </c>
      <c r="U112" s="441" t="s">
        <v>414</v>
      </c>
      <c r="V112" s="441" t="s">
        <v>414</v>
      </c>
      <c r="W112" s="441" t="s">
        <v>414</v>
      </c>
      <c r="X112" s="440" t="s">
        <v>1525</v>
      </c>
    </row>
    <row r="113" spans="1:24" ht="15.75" thickBot="1" x14ac:dyDescent="0.3">
      <c r="A113" s="438">
        <v>112</v>
      </c>
      <c r="B113" s="439" t="s">
        <v>55</v>
      </c>
      <c r="C113" s="440">
        <v>2021</v>
      </c>
      <c r="D113" s="440" t="s">
        <v>1526</v>
      </c>
      <c r="E113" s="440" t="s">
        <v>1527</v>
      </c>
      <c r="F113" s="440" t="s">
        <v>1528</v>
      </c>
      <c r="G113" s="440" t="s">
        <v>1529</v>
      </c>
      <c r="H113" s="440" t="s">
        <v>1530</v>
      </c>
      <c r="I113" s="440" t="s">
        <v>1531</v>
      </c>
      <c r="J113" s="440" t="s">
        <v>1532</v>
      </c>
      <c r="K113" s="440" t="s">
        <v>1533</v>
      </c>
      <c r="L113" s="441" t="s">
        <v>414</v>
      </c>
      <c r="M113" s="441" t="s">
        <v>414</v>
      </c>
      <c r="N113" s="441" t="s">
        <v>414</v>
      </c>
      <c r="O113" s="441" t="s">
        <v>414</v>
      </c>
      <c r="P113" s="441" t="s">
        <v>414</v>
      </c>
      <c r="Q113" s="441" t="s">
        <v>414</v>
      </c>
      <c r="R113" s="441" t="s">
        <v>414</v>
      </c>
      <c r="S113" s="441" t="s">
        <v>414</v>
      </c>
      <c r="T113" s="441" t="s">
        <v>414</v>
      </c>
      <c r="U113" s="441" t="s">
        <v>414</v>
      </c>
      <c r="V113" s="441" t="s">
        <v>414</v>
      </c>
      <c r="W113" s="441" t="s">
        <v>414</v>
      </c>
      <c r="X113" s="440" t="s">
        <v>1534</v>
      </c>
    </row>
    <row r="114" spans="1:24" ht="15.75" thickBot="1" x14ac:dyDescent="0.3">
      <c r="A114" s="438">
        <v>113</v>
      </c>
      <c r="B114" s="439" t="s">
        <v>55</v>
      </c>
      <c r="C114" s="440">
        <v>2022</v>
      </c>
      <c r="D114" s="440" t="s">
        <v>1535</v>
      </c>
      <c r="E114" s="440" t="s">
        <v>1536</v>
      </c>
      <c r="F114" s="440" t="s">
        <v>1537</v>
      </c>
      <c r="G114" s="440" t="s">
        <v>1538</v>
      </c>
      <c r="H114" s="440" t="s">
        <v>1539</v>
      </c>
      <c r="I114" s="440" t="s">
        <v>1540</v>
      </c>
      <c r="J114" s="440" t="s">
        <v>1541</v>
      </c>
      <c r="K114" s="440" t="s">
        <v>1542</v>
      </c>
      <c r="L114" s="441" t="s">
        <v>414</v>
      </c>
      <c r="M114" s="441" t="s">
        <v>414</v>
      </c>
      <c r="N114" s="441" t="s">
        <v>414</v>
      </c>
      <c r="O114" s="440" t="s">
        <v>1543</v>
      </c>
      <c r="P114" s="440" t="s">
        <v>1544</v>
      </c>
      <c r="Q114" s="440" t="s">
        <v>1545</v>
      </c>
      <c r="R114" s="441" t="s">
        <v>414</v>
      </c>
      <c r="S114" s="441" t="s">
        <v>414</v>
      </c>
      <c r="T114" s="440" t="s">
        <v>1546</v>
      </c>
      <c r="U114" s="440" t="s">
        <v>1547</v>
      </c>
      <c r="V114" s="440" t="s">
        <v>1548</v>
      </c>
      <c r="W114" s="440" t="s">
        <v>1549</v>
      </c>
      <c r="X114" s="440" t="s">
        <v>1550</v>
      </c>
    </row>
    <row r="115" spans="1:24" ht="15.75" thickBot="1" x14ac:dyDescent="0.3">
      <c r="A115" s="438">
        <v>114</v>
      </c>
      <c r="B115" s="439" t="s">
        <v>55</v>
      </c>
      <c r="C115" s="440">
        <v>2023</v>
      </c>
      <c r="D115" s="440" t="s">
        <v>1551</v>
      </c>
      <c r="E115" s="440" t="s">
        <v>1552</v>
      </c>
      <c r="F115" s="440" t="s">
        <v>1553</v>
      </c>
      <c r="G115" s="440" t="s">
        <v>1554</v>
      </c>
      <c r="H115" s="440" t="s">
        <v>1555</v>
      </c>
      <c r="I115" s="440" t="s">
        <v>1556</v>
      </c>
      <c r="J115" s="440" t="s">
        <v>1557</v>
      </c>
      <c r="K115" s="440" t="s">
        <v>1558</v>
      </c>
      <c r="L115" s="440" t="s">
        <v>1559</v>
      </c>
      <c r="M115" s="440" t="s">
        <v>1560</v>
      </c>
      <c r="N115" s="440" t="s">
        <v>1561</v>
      </c>
      <c r="O115" s="441" t="s">
        <v>414</v>
      </c>
      <c r="P115" s="441" t="s">
        <v>414</v>
      </c>
      <c r="Q115" s="441" t="s">
        <v>414</v>
      </c>
      <c r="R115" s="441" t="s">
        <v>414</v>
      </c>
      <c r="S115" s="441" t="s">
        <v>414</v>
      </c>
      <c r="T115" s="441" t="s">
        <v>414</v>
      </c>
      <c r="U115" s="441" t="s">
        <v>414</v>
      </c>
      <c r="V115" s="441" t="s">
        <v>414</v>
      </c>
      <c r="W115" s="441" t="s">
        <v>414</v>
      </c>
      <c r="X115" s="440" t="s">
        <v>1562</v>
      </c>
    </row>
    <row r="116" spans="1:24" ht="15.75" thickBot="1" x14ac:dyDescent="0.3">
      <c r="A116" s="438">
        <v>115</v>
      </c>
      <c r="B116" s="439" t="s">
        <v>55</v>
      </c>
      <c r="C116" s="440">
        <v>2024</v>
      </c>
      <c r="D116" s="440" t="s">
        <v>1563</v>
      </c>
      <c r="E116" s="441" t="s">
        <v>414</v>
      </c>
      <c r="F116" s="441" t="s">
        <v>414</v>
      </c>
      <c r="G116" s="441" t="s">
        <v>414</v>
      </c>
      <c r="H116" s="440" t="s">
        <v>1564</v>
      </c>
      <c r="I116" s="440" t="s">
        <v>1565</v>
      </c>
      <c r="J116" s="440" t="s">
        <v>1566</v>
      </c>
      <c r="K116" s="440" t="s">
        <v>1567</v>
      </c>
      <c r="L116" s="441" t="s">
        <v>414</v>
      </c>
      <c r="M116" s="441" t="s">
        <v>414</v>
      </c>
      <c r="N116" s="441" t="s">
        <v>414</v>
      </c>
      <c r="O116" s="441" t="s">
        <v>414</v>
      </c>
      <c r="P116" s="441" t="s">
        <v>414</v>
      </c>
      <c r="Q116" s="441" t="s">
        <v>414</v>
      </c>
      <c r="R116" s="441" t="s">
        <v>414</v>
      </c>
      <c r="S116" s="441" t="s">
        <v>414</v>
      </c>
      <c r="T116" s="441" t="s">
        <v>414</v>
      </c>
      <c r="U116" s="441" t="s">
        <v>414</v>
      </c>
      <c r="V116" s="441" t="s">
        <v>414</v>
      </c>
      <c r="W116" s="441" t="s">
        <v>414</v>
      </c>
      <c r="X116" s="440" t="s">
        <v>1568</v>
      </c>
    </row>
    <row r="117" spans="1:24" ht="15.75" thickBot="1" x14ac:dyDescent="0.3">
      <c r="A117" s="438">
        <v>116</v>
      </c>
      <c r="B117" s="439" t="s">
        <v>41</v>
      </c>
      <c r="C117" s="440">
        <v>2002</v>
      </c>
      <c r="D117" s="440" t="s">
        <v>1569</v>
      </c>
      <c r="E117" s="440" t="s">
        <v>1570</v>
      </c>
      <c r="F117" s="440" t="s">
        <v>1571</v>
      </c>
      <c r="G117" s="440" t="s">
        <v>1572</v>
      </c>
      <c r="H117" s="440" t="s">
        <v>1573</v>
      </c>
      <c r="I117" s="440" t="s">
        <v>1574</v>
      </c>
      <c r="J117" s="440" t="s">
        <v>1575</v>
      </c>
      <c r="K117" s="440" t="s">
        <v>1576</v>
      </c>
      <c r="L117" s="441" t="s">
        <v>414</v>
      </c>
      <c r="M117" s="441" t="s">
        <v>414</v>
      </c>
      <c r="N117" s="441" t="s">
        <v>414</v>
      </c>
      <c r="O117" s="441" t="s">
        <v>414</v>
      </c>
      <c r="P117" s="441" t="s">
        <v>414</v>
      </c>
      <c r="Q117" s="441" t="s">
        <v>414</v>
      </c>
      <c r="R117" s="441" t="s">
        <v>414</v>
      </c>
      <c r="S117" s="441" t="s">
        <v>414</v>
      </c>
      <c r="T117" s="441" t="s">
        <v>414</v>
      </c>
      <c r="U117" s="441" t="s">
        <v>414</v>
      </c>
      <c r="V117" s="441" t="s">
        <v>414</v>
      </c>
      <c r="W117" s="441" t="s">
        <v>414</v>
      </c>
      <c r="X117" s="441" t="s">
        <v>414</v>
      </c>
    </row>
    <row r="118" spans="1:24" ht="15.75" thickBot="1" x14ac:dyDescent="0.3">
      <c r="A118" s="438">
        <v>117</v>
      </c>
      <c r="B118" s="439" t="s">
        <v>41</v>
      </c>
      <c r="C118" s="440">
        <v>2003</v>
      </c>
      <c r="D118" s="440" t="s">
        <v>1577</v>
      </c>
      <c r="E118" s="440" t="s">
        <v>1578</v>
      </c>
      <c r="F118" s="440" t="s">
        <v>1579</v>
      </c>
      <c r="G118" s="440" t="s">
        <v>1580</v>
      </c>
      <c r="H118" s="440" t="s">
        <v>1581</v>
      </c>
      <c r="I118" s="440" t="s">
        <v>1582</v>
      </c>
      <c r="J118" s="440" t="s">
        <v>1583</v>
      </c>
      <c r="K118" s="440" t="s">
        <v>1584</v>
      </c>
      <c r="L118" s="441" t="s">
        <v>414</v>
      </c>
      <c r="M118" s="441" t="s">
        <v>414</v>
      </c>
      <c r="N118" s="441" t="s">
        <v>414</v>
      </c>
      <c r="O118" s="441" t="s">
        <v>414</v>
      </c>
      <c r="P118" s="441" t="s">
        <v>414</v>
      </c>
      <c r="Q118" s="441" t="s">
        <v>414</v>
      </c>
      <c r="R118" s="441" t="s">
        <v>414</v>
      </c>
      <c r="S118" s="441" t="s">
        <v>414</v>
      </c>
      <c r="T118" s="441" t="s">
        <v>414</v>
      </c>
      <c r="U118" s="441" t="s">
        <v>414</v>
      </c>
      <c r="V118" s="441" t="s">
        <v>414</v>
      </c>
      <c r="W118" s="441" t="s">
        <v>414</v>
      </c>
      <c r="X118" s="441" t="s">
        <v>414</v>
      </c>
    </row>
    <row r="119" spans="1:24" ht="15.75" thickBot="1" x14ac:dyDescent="0.3">
      <c r="A119" s="438">
        <v>118</v>
      </c>
      <c r="B119" s="439" t="s">
        <v>41</v>
      </c>
      <c r="C119" s="440">
        <v>2004</v>
      </c>
      <c r="D119" s="440" t="s">
        <v>1585</v>
      </c>
      <c r="E119" s="440" t="s">
        <v>1586</v>
      </c>
      <c r="F119" s="440" t="s">
        <v>1587</v>
      </c>
      <c r="G119" s="440" t="s">
        <v>1588</v>
      </c>
      <c r="H119" s="440" t="s">
        <v>1589</v>
      </c>
      <c r="I119" s="440" t="s">
        <v>1590</v>
      </c>
      <c r="J119" s="440" t="s">
        <v>1591</v>
      </c>
      <c r="K119" s="440" t="s">
        <v>1592</v>
      </c>
      <c r="L119" s="441" t="s">
        <v>414</v>
      </c>
      <c r="M119" s="441" t="s">
        <v>414</v>
      </c>
      <c r="N119" s="441" t="s">
        <v>414</v>
      </c>
      <c r="O119" s="441" t="s">
        <v>414</v>
      </c>
      <c r="P119" s="441" t="s">
        <v>414</v>
      </c>
      <c r="Q119" s="441" t="s">
        <v>414</v>
      </c>
      <c r="R119" s="441" t="s">
        <v>414</v>
      </c>
      <c r="S119" s="441" t="s">
        <v>414</v>
      </c>
      <c r="T119" s="441" t="s">
        <v>414</v>
      </c>
      <c r="U119" s="441" t="s">
        <v>414</v>
      </c>
      <c r="V119" s="441" t="s">
        <v>414</v>
      </c>
      <c r="W119" s="441" t="s">
        <v>414</v>
      </c>
      <c r="X119" s="440" t="s">
        <v>1593</v>
      </c>
    </row>
    <row r="120" spans="1:24" ht="15.75" thickBot="1" x14ac:dyDescent="0.3">
      <c r="A120" s="438">
        <v>119</v>
      </c>
      <c r="B120" s="439" t="s">
        <v>41</v>
      </c>
      <c r="C120" s="440">
        <v>2005</v>
      </c>
      <c r="D120" s="440" t="s">
        <v>1594</v>
      </c>
      <c r="E120" s="440" t="s">
        <v>1595</v>
      </c>
      <c r="F120" s="440" t="s">
        <v>1596</v>
      </c>
      <c r="G120" s="440" t="s">
        <v>1597</v>
      </c>
      <c r="H120" s="440" t="s">
        <v>1598</v>
      </c>
      <c r="I120" s="440" t="s">
        <v>1599</v>
      </c>
      <c r="J120" s="440" t="s">
        <v>1600</v>
      </c>
      <c r="K120" s="440" t="s">
        <v>1601</v>
      </c>
      <c r="L120" s="441" t="s">
        <v>414</v>
      </c>
      <c r="M120" s="441" t="s">
        <v>414</v>
      </c>
      <c r="N120" s="441" t="s">
        <v>414</v>
      </c>
      <c r="O120" s="441" t="s">
        <v>414</v>
      </c>
      <c r="P120" s="441" t="s">
        <v>414</v>
      </c>
      <c r="Q120" s="441" t="s">
        <v>414</v>
      </c>
      <c r="R120" s="441" t="s">
        <v>414</v>
      </c>
      <c r="S120" s="441" t="s">
        <v>414</v>
      </c>
      <c r="T120" s="441" t="s">
        <v>414</v>
      </c>
      <c r="U120" s="441" t="s">
        <v>414</v>
      </c>
      <c r="V120" s="441" t="s">
        <v>414</v>
      </c>
      <c r="W120" s="441" t="s">
        <v>414</v>
      </c>
      <c r="X120" s="440" t="s">
        <v>1602</v>
      </c>
    </row>
    <row r="121" spans="1:24" ht="15.75" thickBot="1" x14ac:dyDescent="0.3">
      <c r="A121" s="438">
        <v>120</v>
      </c>
      <c r="B121" s="439" t="s">
        <v>41</v>
      </c>
      <c r="C121" s="440">
        <v>2006</v>
      </c>
      <c r="D121" s="440" t="s">
        <v>1603</v>
      </c>
      <c r="E121" s="440" t="s">
        <v>1604</v>
      </c>
      <c r="F121" s="440" t="s">
        <v>1605</v>
      </c>
      <c r="G121" s="440" t="s">
        <v>1606</v>
      </c>
      <c r="H121" s="440" t="s">
        <v>1607</v>
      </c>
      <c r="I121" s="440" t="s">
        <v>1608</v>
      </c>
      <c r="J121" s="440" t="s">
        <v>1609</v>
      </c>
      <c r="K121" s="440" t="s">
        <v>1610</v>
      </c>
      <c r="L121" s="441" t="s">
        <v>414</v>
      </c>
      <c r="M121" s="441" t="s">
        <v>414</v>
      </c>
      <c r="N121" s="441" t="s">
        <v>414</v>
      </c>
      <c r="O121" s="440" t="s">
        <v>1611</v>
      </c>
      <c r="P121" s="440" t="s">
        <v>1612</v>
      </c>
      <c r="Q121" s="440" t="s">
        <v>1613</v>
      </c>
      <c r="R121" s="441" t="s">
        <v>414</v>
      </c>
      <c r="S121" s="441" t="s">
        <v>414</v>
      </c>
      <c r="T121" s="441" t="s">
        <v>414</v>
      </c>
      <c r="U121" s="441" t="s">
        <v>414</v>
      </c>
      <c r="V121" s="441" t="s">
        <v>414</v>
      </c>
      <c r="W121" s="441" t="s">
        <v>414</v>
      </c>
      <c r="X121" s="440" t="s">
        <v>1614</v>
      </c>
    </row>
    <row r="122" spans="1:24" ht="15.75" thickBot="1" x14ac:dyDescent="0.3">
      <c r="A122" s="438">
        <v>121</v>
      </c>
      <c r="B122" s="439" t="s">
        <v>41</v>
      </c>
      <c r="C122" s="440">
        <v>2007</v>
      </c>
      <c r="D122" s="440" t="s">
        <v>1615</v>
      </c>
      <c r="E122" s="440" t="s">
        <v>1616</v>
      </c>
      <c r="F122" s="440" t="s">
        <v>1617</v>
      </c>
      <c r="G122" s="440" t="s">
        <v>1618</v>
      </c>
      <c r="H122" s="440" t="s">
        <v>1619</v>
      </c>
      <c r="I122" s="440" t="s">
        <v>1620</v>
      </c>
      <c r="J122" s="440" t="s">
        <v>1621</v>
      </c>
      <c r="K122" s="440" t="s">
        <v>1622</v>
      </c>
      <c r="L122" s="441" t="s">
        <v>414</v>
      </c>
      <c r="M122" s="441" t="s">
        <v>414</v>
      </c>
      <c r="N122" s="441" t="s">
        <v>414</v>
      </c>
      <c r="O122" s="441" t="s">
        <v>414</v>
      </c>
      <c r="P122" s="441" t="s">
        <v>414</v>
      </c>
      <c r="Q122" s="441" t="s">
        <v>414</v>
      </c>
      <c r="R122" s="441" t="s">
        <v>414</v>
      </c>
      <c r="S122" s="441" t="s">
        <v>414</v>
      </c>
      <c r="T122" s="441" t="s">
        <v>414</v>
      </c>
      <c r="U122" s="441" t="s">
        <v>414</v>
      </c>
      <c r="V122" s="441" t="s">
        <v>414</v>
      </c>
      <c r="W122" s="441" t="s">
        <v>414</v>
      </c>
      <c r="X122" s="440" t="s">
        <v>1623</v>
      </c>
    </row>
    <row r="123" spans="1:24" ht="15.75" thickBot="1" x14ac:dyDescent="0.3">
      <c r="A123" s="438">
        <v>122</v>
      </c>
      <c r="B123" s="439" t="s">
        <v>41</v>
      </c>
      <c r="C123" s="440">
        <v>2008</v>
      </c>
      <c r="D123" s="440" t="s">
        <v>1624</v>
      </c>
      <c r="E123" s="440" t="s">
        <v>1625</v>
      </c>
      <c r="F123" s="440" t="s">
        <v>1626</v>
      </c>
      <c r="G123" s="440" t="s">
        <v>1627</v>
      </c>
      <c r="H123" s="440" t="s">
        <v>1628</v>
      </c>
      <c r="I123" s="440" t="s">
        <v>1629</v>
      </c>
      <c r="J123" s="440" t="s">
        <v>1630</v>
      </c>
      <c r="K123" s="440" t="s">
        <v>1631</v>
      </c>
      <c r="L123" s="441" t="s">
        <v>414</v>
      </c>
      <c r="M123" s="441" t="s">
        <v>414</v>
      </c>
      <c r="N123" s="441" t="s">
        <v>414</v>
      </c>
      <c r="O123" s="441" t="s">
        <v>414</v>
      </c>
      <c r="P123" s="441" t="s">
        <v>414</v>
      </c>
      <c r="Q123" s="441" t="s">
        <v>414</v>
      </c>
      <c r="R123" s="441" t="s">
        <v>414</v>
      </c>
      <c r="S123" s="441" t="s">
        <v>414</v>
      </c>
      <c r="T123" s="441" t="s">
        <v>414</v>
      </c>
      <c r="U123" s="441" t="s">
        <v>414</v>
      </c>
      <c r="V123" s="441" t="s">
        <v>414</v>
      </c>
      <c r="W123" s="441" t="s">
        <v>414</v>
      </c>
      <c r="X123" s="440" t="s">
        <v>1632</v>
      </c>
    </row>
    <row r="124" spans="1:24" ht="15.75" thickBot="1" x14ac:dyDescent="0.3">
      <c r="A124" s="438">
        <v>123</v>
      </c>
      <c r="B124" s="439" t="s">
        <v>41</v>
      </c>
      <c r="C124" s="440">
        <v>2009</v>
      </c>
      <c r="D124" s="440" t="s">
        <v>1633</v>
      </c>
      <c r="E124" s="440" t="s">
        <v>1634</v>
      </c>
      <c r="F124" s="440" t="s">
        <v>1635</v>
      </c>
      <c r="G124" s="440" t="s">
        <v>1636</v>
      </c>
      <c r="H124" s="440" t="s">
        <v>1637</v>
      </c>
      <c r="I124" s="440" t="s">
        <v>1638</v>
      </c>
      <c r="J124" s="440" t="s">
        <v>1639</v>
      </c>
      <c r="K124" s="440" t="s">
        <v>1640</v>
      </c>
      <c r="L124" s="441" t="s">
        <v>414</v>
      </c>
      <c r="M124" s="441" t="s">
        <v>414</v>
      </c>
      <c r="N124" s="441" t="s">
        <v>414</v>
      </c>
      <c r="O124" s="440" t="s">
        <v>1641</v>
      </c>
      <c r="P124" s="440" t="s">
        <v>1642</v>
      </c>
      <c r="Q124" s="440" t="s">
        <v>1643</v>
      </c>
      <c r="R124" s="441" t="s">
        <v>414</v>
      </c>
      <c r="S124" s="441" t="s">
        <v>414</v>
      </c>
      <c r="T124" s="441" t="s">
        <v>414</v>
      </c>
      <c r="U124" s="441" t="s">
        <v>414</v>
      </c>
      <c r="V124" s="441" t="s">
        <v>414</v>
      </c>
      <c r="W124" s="441" t="s">
        <v>414</v>
      </c>
      <c r="X124" s="440" t="s">
        <v>1644</v>
      </c>
    </row>
    <row r="125" spans="1:24" ht="15.75" thickBot="1" x14ac:dyDescent="0.3">
      <c r="A125" s="438">
        <v>124</v>
      </c>
      <c r="B125" s="439" t="s">
        <v>41</v>
      </c>
      <c r="C125" s="440">
        <v>2010</v>
      </c>
      <c r="D125" s="440" t="s">
        <v>1645</v>
      </c>
      <c r="E125" s="440" t="s">
        <v>1646</v>
      </c>
      <c r="F125" s="440" t="s">
        <v>1647</v>
      </c>
      <c r="G125" s="440" t="s">
        <v>1648</v>
      </c>
      <c r="H125" s="440" t="s">
        <v>1649</v>
      </c>
      <c r="I125" s="440" t="s">
        <v>1650</v>
      </c>
      <c r="J125" s="440" t="s">
        <v>1651</v>
      </c>
      <c r="K125" s="440" t="s">
        <v>1114</v>
      </c>
      <c r="L125" s="441" t="s">
        <v>414</v>
      </c>
      <c r="M125" s="441" t="s">
        <v>414</v>
      </c>
      <c r="N125" s="441" t="s">
        <v>414</v>
      </c>
      <c r="O125" s="441" t="s">
        <v>414</v>
      </c>
      <c r="P125" s="441" t="s">
        <v>414</v>
      </c>
      <c r="Q125" s="441" t="s">
        <v>414</v>
      </c>
      <c r="R125" s="441" t="s">
        <v>414</v>
      </c>
      <c r="S125" s="441" t="s">
        <v>414</v>
      </c>
      <c r="T125" s="441" t="s">
        <v>414</v>
      </c>
      <c r="U125" s="441" t="s">
        <v>414</v>
      </c>
      <c r="V125" s="441" t="s">
        <v>414</v>
      </c>
      <c r="W125" s="441" t="s">
        <v>414</v>
      </c>
      <c r="X125" s="440" t="s">
        <v>1652</v>
      </c>
    </row>
    <row r="126" spans="1:24" ht="15.75" thickBot="1" x14ac:dyDescent="0.3">
      <c r="A126" s="438">
        <v>125</v>
      </c>
      <c r="B126" s="439" t="s">
        <v>41</v>
      </c>
      <c r="C126" s="440">
        <v>2011</v>
      </c>
      <c r="D126" s="440" t="s">
        <v>1653</v>
      </c>
      <c r="E126" s="440" t="s">
        <v>1654</v>
      </c>
      <c r="F126" s="440" t="s">
        <v>1655</v>
      </c>
      <c r="G126" s="440" t="s">
        <v>1656</v>
      </c>
      <c r="H126" s="440" t="s">
        <v>1657</v>
      </c>
      <c r="I126" s="440" t="s">
        <v>1658</v>
      </c>
      <c r="J126" s="440" t="s">
        <v>1659</v>
      </c>
      <c r="K126" s="440" t="s">
        <v>1660</v>
      </c>
      <c r="L126" s="441" t="s">
        <v>414</v>
      </c>
      <c r="M126" s="441" t="s">
        <v>414</v>
      </c>
      <c r="N126" s="441" t="s">
        <v>414</v>
      </c>
      <c r="O126" s="441" t="s">
        <v>414</v>
      </c>
      <c r="P126" s="441" t="s">
        <v>414</v>
      </c>
      <c r="Q126" s="441" t="s">
        <v>414</v>
      </c>
      <c r="R126" s="441" t="s">
        <v>414</v>
      </c>
      <c r="S126" s="441" t="s">
        <v>414</v>
      </c>
      <c r="T126" s="441" t="s">
        <v>414</v>
      </c>
      <c r="U126" s="441" t="s">
        <v>414</v>
      </c>
      <c r="V126" s="441" t="s">
        <v>414</v>
      </c>
      <c r="W126" s="441" t="s">
        <v>414</v>
      </c>
      <c r="X126" s="440" t="s">
        <v>1661</v>
      </c>
    </row>
    <row r="127" spans="1:24" ht="15.75" thickBot="1" x14ac:dyDescent="0.3">
      <c r="A127" s="438">
        <v>126</v>
      </c>
      <c r="B127" s="439" t="s">
        <v>41</v>
      </c>
      <c r="C127" s="440">
        <v>2012</v>
      </c>
      <c r="D127" s="440" t="s">
        <v>1662</v>
      </c>
      <c r="E127" s="440" t="s">
        <v>1663</v>
      </c>
      <c r="F127" s="440" t="s">
        <v>1664</v>
      </c>
      <c r="G127" s="440" t="s">
        <v>1665</v>
      </c>
      <c r="H127" s="440" t="s">
        <v>1666</v>
      </c>
      <c r="I127" s="440" t="s">
        <v>1667</v>
      </c>
      <c r="J127" s="440" t="s">
        <v>1668</v>
      </c>
      <c r="K127" s="440" t="s">
        <v>1669</v>
      </c>
      <c r="L127" s="440" t="s">
        <v>1670</v>
      </c>
      <c r="M127" s="440" t="s">
        <v>1671</v>
      </c>
      <c r="N127" s="440" t="s">
        <v>1672</v>
      </c>
      <c r="O127" s="440" t="s">
        <v>1673</v>
      </c>
      <c r="P127" s="440" t="s">
        <v>1674</v>
      </c>
      <c r="Q127" s="440" t="s">
        <v>1675</v>
      </c>
      <c r="R127" s="440" t="s">
        <v>1676</v>
      </c>
      <c r="S127" s="440" t="s">
        <v>1677</v>
      </c>
      <c r="T127" s="441" t="s">
        <v>414</v>
      </c>
      <c r="U127" s="441" t="s">
        <v>414</v>
      </c>
      <c r="V127" s="441" t="s">
        <v>414</v>
      </c>
      <c r="W127" s="441" t="s">
        <v>414</v>
      </c>
      <c r="X127" s="440" t="s">
        <v>1678</v>
      </c>
    </row>
    <row r="128" spans="1:24" ht="15.75" thickBot="1" x14ac:dyDescent="0.3">
      <c r="A128" s="438">
        <v>127</v>
      </c>
      <c r="B128" s="439" t="s">
        <v>41</v>
      </c>
      <c r="C128" s="440">
        <v>2013</v>
      </c>
      <c r="D128" s="440" t="s">
        <v>1679</v>
      </c>
      <c r="E128" s="440" t="s">
        <v>1680</v>
      </c>
      <c r="F128" s="440" t="s">
        <v>1681</v>
      </c>
      <c r="G128" s="440" t="s">
        <v>1682</v>
      </c>
      <c r="H128" s="440" t="s">
        <v>1683</v>
      </c>
      <c r="I128" s="440" t="s">
        <v>1684</v>
      </c>
      <c r="J128" s="440" t="s">
        <v>1685</v>
      </c>
      <c r="K128" s="440" t="s">
        <v>1686</v>
      </c>
      <c r="L128" s="441" t="s">
        <v>414</v>
      </c>
      <c r="M128" s="441" t="s">
        <v>414</v>
      </c>
      <c r="N128" s="441" t="s">
        <v>414</v>
      </c>
      <c r="O128" s="441" t="s">
        <v>414</v>
      </c>
      <c r="P128" s="441" t="s">
        <v>414</v>
      </c>
      <c r="Q128" s="441" t="s">
        <v>414</v>
      </c>
      <c r="R128" s="441" t="s">
        <v>414</v>
      </c>
      <c r="S128" s="441" t="s">
        <v>414</v>
      </c>
      <c r="T128" s="441" t="s">
        <v>414</v>
      </c>
      <c r="U128" s="441" t="s">
        <v>414</v>
      </c>
      <c r="V128" s="441" t="s">
        <v>414</v>
      </c>
      <c r="W128" s="441" t="s">
        <v>414</v>
      </c>
      <c r="X128" s="440" t="s">
        <v>1687</v>
      </c>
    </row>
    <row r="129" spans="1:24" ht="15.75" thickBot="1" x14ac:dyDescent="0.3">
      <c r="A129" s="438">
        <v>128</v>
      </c>
      <c r="B129" s="439" t="s">
        <v>41</v>
      </c>
      <c r="C129" s="440">
        <v>2014</v>
      </c>
      <c r="D129" s="440" t="s">
        <v>1688</v>
      </c>
      <c r="E129" s="440" t="s">
        <v>1689</v>
      </c>
      <c r="F129" s="440" t="s">
        <v>1690</v>
      </c>
      <c r="G129" s="440" t="s">
        <v>1691</v>
      </c>
      <c r="H129" s="440" t="s">
        <v>1692</v>
      </c>
      <c r="I129" s="440" t="s">
        <v>1693</v>
      </c>
      <c r="J129" s="440" t="s">
        <v>1694</v>
      </c>
      <c r="K129" s="440" t="s">
        <v>1695</v>
      </c>
      <c r="L129" s="441" t="s">
        <v>414</v>
      </c>
      <c r="M129" s="441" t="s">
        <v>414</v>
      </c>
      <c r="N129" s="441" t="s">
        <v>414</v>
      </c>
      <c r="O129" s="441" t="s">
        <v>414</v>
      </c>
      <c r="P129" s="441" t="s">
        <v>414</v>
      </c>
      <c r="Q129" s="441" t="s">
        <v>414</v>
      </c>
      <c r="R129" s="441" t="s">
        <v>414</v>
      </c>
      <c r="S129" s="441" t="s">
        <v>414</v>
      </c>
      <c r="T129" s="441" t="s">
        <v>414</v>
      </c>
      <c r="U129" s="441" t="s">
        <v>414</v>
      </c>
      <c r="V129" s="441" t="s">
        <v>414</v>
      </c>
      <c r="W129" s="441" t="s">
        <v>414</v>
      </c>
      <c r="X129" s="440" t="s">
        <v>1696</v>
      </c>
    </row>
    <row r="130" spans="1:24" ht="15.75" thickBot="1" x14ac:dyDescent="0.3">
      <c r="A130" s="438">
        <v>129</v>
      </c>
      <c r="B130" s="439" t="s">
        <v>41</v>
      </c>
      <c r="C130" s="440">
        <v>2015</v>
      </c>
      <c r="D130" s="440" t="s">
        <v>1697</v>
      </c>
      <c r="E130" s="440" t="s">
        <v>1698</v>
      </c>
      <c r="F130" s="440" t="s">
        <v>1699</v>
      </c>
      <c r="G130" s="440" t="s">
        <v>1700</v>
      </c>
      <c r="H130" s="440" t="s">
        <v>1701</v>
      </c>
      <c r="I130" s="440" t="s">
        <v>1702</v>
      </c>
      <c r="J130" s="440" t="s">
        <v>1703</v>
      </c>
      <c r="K130" s="440" t="s">
        <v>1704</v>
      </c>
      <c r="L130" s="441" t="s">
        <v>414</v>
      </c>
      <c r="M130" s="441" t="s">
        <v>414</v>
      </c>
      <c r="N130" s="441" t="s">
        <v>414</v>
      </c>
      <c r="O130" s="440" t="s">
        <v>1705</v>
      </c>
      <c r="P130" s="440" t="s">
        <v>1706</v>
      </c>
      <c r="Q130" s="440" t="s">
        <v>1707</v>
      </c>
      <c r="R130" s="441" t="s">
        <v>414</v>
      </c>
      <c r="S130" s="441" t="s">
        <v>414</v>
      </c>
      <c r="T130" s="441" t="s">
        <v>414</v>
      </c>
      <c r="U130" s="441" t="s">
        <v>414</v>
      </c>
      <c r="V130" s="441" t="s">
        <v>414</v>
      </c>
      <c r="W130" s="441" t="s">
        <v>414</v>
      </c>
      <c r="X130" s="440" t="s">
        <v>1708</v>
      </c>
    </row>
    <row r="131" spans="1:24" ht="15.75" thickBot="1" x14ac:dyDescent="0.3">
      <c r="A131" s="438">
        <v>130</v>
      </c>
      <c r="B131" s="439" t="s">
        <v>41</v>
      </c>
      <c r="C131" s="440">
        <v>2016</v>
      </c>
      <c r="D131" s="440" t="s">
        <v>1709</v>
      </c>
      <c r="E131" s="440" t="s">
        <v>1710</v>
      </c>
      <c r="F131" s="440" t="s">
        <v>1711</v>
      </c>
      <c r="G131" s="440" t="s">
        <v>1712</v>
      </c>
      <c r="H131" s="440" t="s">
        <v>1713</v>
      </c>
      <c r="I131" s="440" t="s">
        <v>1714</v>
      </c>
      <c r="J131" s="440" t="s">
        <v>1715</v>
      </c>
      <c r="K131" s="440" t="s">
        <v>1716</v>
      </c>
      <c r="L131" s="441" t="s">
        <v>414</v>
      </c>
      <c r="M131" s="441" t="s">
        <v>414</v>
      </c>
      <c r="N131" s="441" t="s">
        <v>414</v>
      </c>
      <c r="O131" s="441" t="s">
        <v>414</v>
      </c>
      <c r="P131" s="441" t="s">
        <v>414</v>
      </c>
      <c r="Q131" s="441" t="s">
        <v>414</v>
      </c>
      <c r="R131" s="441" t="s">
        <v>414</v>
      </c>
      <c r="S131" s="441" t="s">
        <v>414</v>
      </c>
      <c r="T131" s="441" t="s">
        <v>414</v>
      </c>
      <c r="U131" s="441" t="s">
        <v>414</v>
      </c>
      <c r="V131" s="441" t="s">
        <v>414</v>
      </c>
      <c r="W131" s="441" t="s">
        <v>414</v>
      </c>
      <c r="X131" s="440" t="s">
        <v>1717</v>
      </c>
    </row>
    <row r="132" spans="1:24" ht="15.75" thickBot="1" x14ac:dyDescent="0.3">
      <c r="A132" s="438">
        <v>131</v>
      </c>
      <c r="B132" s="439" t="s">
        <v>41</v>
      </c>
      <c r="C132" s="440">
        <v>2017</v>
      </c>
      <c r="D132" s="440" t="s">
        <v>1718</v>
      </c>
      <c r="E132" s="440" t="s">
        <v>1719</v>
      </c>
      <c r="F132" s="440" t="s">
        <v>1720</v>
      </c>
      <c r="G132" s="440" t="s">
        <v>1721</v>
      </c>
      <c r="H132" s="440" t="s">
        <v>1722</v>
      </c>
      <c r="I132" s="440" t="s">
        <v>1723</v>
      </c>
      <c r="J132" s="440" t="s">
        <v>1724</v>
      </c>
      <c r="K132" s="440" t="s">
        <v>1725</v>
      </c>
      <c r="L132" s="441" t="s">
        <v>414</v>
      </c>
      <c r="M132" s="441" t="s">
        <v>414</v>
      </c>
      <c r="N132" s="441" t="s">
        <v>414</v>
      </c>
      <c r="O132" s="441" t="s">
        <v>414</v>
      </c>
      <c r="P132" s="441" t="s">
        <v>414</v>
      </c>
      <c r="Q132" s="441" t="s">
        <v>414</v>
      </c>
      <c r="R132" s="441" t="s">
        <v>414</v>
      </c>
      <c r="S132" s="441" t="s">
        <v>414</v>
      </c>
      <c r="T132" s="441" t="s">
        <v>414</v>
      </c>
      <c r="U132" s="441" t="s">
        <v>414</v>
      </c>
      <c r="V132" s="441" t="s">
        <v>414</v>
      </c>
      <c r="W132" s="441" t="s">
        <v>414</v>
      </c>
      <c r="X132" s="440" t="s">
        <v>1726</v>
      </c>
    </row>
    <row r="133" spans="1:24" ht="15.75" thickBot="1" x14ac:dyDescent="0.3">
      <c r="A133" s="438">
        <v>132</v>
      </c>
      <c r="B133" s="439" t="s">
        <v>41</v>
      </c>
      <c r="C133" s="440">
        <v>2018</v>
      </c>
      <c r="D133" s="440" t="s">
        <v>1727</v>
      </c>
      <c r="E133" s="440" t="s">
        <v>1728</v>
      </c>
      <c r="F133" s="440" t="s">
        <v>1729</v>
      </c>
      <c r="G133" s="440" t="s">
        <v>1730</v>
      </c>
      <c r="H133" s="440" t="s">
        <v>1731</v>
      </c>
      <c r="I133" s="440" t="s">
        <v>1732</v>
      </c>
      <c r="J133" s="440" t="s">
        <v>1733</v>
      </c>
      <c r="K133" s="440" t="s">
        <v>1734</v>
      </c>
      <c r="L133" s="441" t="s">
        <v>414</v>
      </c>
      <c r="M133" s="441" t="s">
        <v>414</v>
      </c>
      <c r="N133" s="441" t="s">
        <v>414</v>
      </c>
      <c r="O133" s="440" t="s">
        <v>1735</v>
      </c>
      <c r="P133" s="440" t="s">
        <v>1736</v>
      </c>
      <c r="Q133" s="440" t="s">
        <v>1737</v>
      </c>
      <c r="R133" s="441" t="s">
        <v>414</v>
      </c>
      <c r="S133" s="441" t="s">
        <v>414</v>
      </c>
      <c r="T133" s="440" t="s">
        <v>1738</v>
      </c>
      <c r="U133" s="440" t="s">
        <v>1739</v>
      </c>
      <c r="V133" s="440" t="s">
        <v>1740</v>
      </c>
      <c r="W133" s="440" t="s">
        <v>1741</v>
      </c>
      <c r="X133" s="440" t="s">
        <v>1742</v>
      </c>
    </row>
    <row r="134" spans="1:24" ht="15.75" thickBot="1" x14ac:dyDescent="0.3">
      <c r="A134" s="438">
        <v>133</v>
      </c>
      <c r="B134" s="439" t="s">
        <v>41</v>
      </c>
      <c r="C134" s="440">
        <v>2019</v>
      </c>
      <c r="D134" s="440" t="s">
        <v>1743</v>
      </c>
      <c r="E134" s="440" t="s">
        <v>1744</v>
      </c>
      <c r="F134" s="440" t="s">
        <v>1745</v>
      </c>
      <c r="G134" s="440" t="s">
        <v>1746</v>
      </c>
      <c r="H134" s="440" t="s">
        <v>1747</v>
      </c>
      <c r="I134" s="440" t="s">
        <v>1748</v>
      </c>
      <c r="J134" s="440" t="s">
        <v>1749</v>
      </c>
      <c r="K134" s="440" t="s">
        <v>1750</v>
      </c>
      <c r="L134" s="441" t="s">
        <v>414</v>
      </c>
      <c r="M134" s="441" t="s">
        <v>414</v>
      </c>
      <c r="N134" s="441" t="s">
        <v>414</v>
      </c>
      <c r="O134" s="441" t="s">
        <v>414</v>
      </c>
      <c r="P134" s="441" t="s">
        <v>414</v>
      </c>
      <c r="Q134" s="441" t="s">
        <v>414</v>
      </c>
      <c r="R134" s="441" t="s">
        <v>414</v>
      </c>
      <c r="S134" s="441" t="s">
        <v>414</v>
      </c>
      <c r="T134" s="441" t="s">
        <v>414</v>
      </c>
      <c r="U134" s="441" t="s">
        <v>414</v>
      </c>
      <c r="V134" s="441" t="s">
        <v>414</v>
      </c>
      <c r="W134" s="441" t="s">
        <v>414</v>
      </c>
      <c r="X134" s="440" t="s">
        <v>1751</v>
      </c>
    </row>
    <row r="135" spans="1:24" ht="15.75" thickBot="1" x14ac:dyDescent="0.3">
      <c r="A135" s="438">
        <v>134</v>
      </c>
      <c r="B135" s="439" t="s">
        <v>41</v>
      </c>
      <c r="C135" s="440">
        <v>2020</v>
      </c>
      <c r="D135" s="440" t="s">
        <v>1752</v>
      </c>
      <c r="E135" s="440" t="s">
        <v>1753</v>
      </c>
      <c r="F135" s="440" t="s">
        <v>1754</v>
      </c>
      <c r="G135" s="440" t="s">
        <v>1755</v>
      </c>
      <c r="H135" s="440" t="s">
        <v>1756</v>
      </c>
      <c r="I135" s="440" t="s">
        <v>1757</v>
      </c>
      <c r="J135" s="440" t="s">
        <v>1758</v>
      </c>
      <c r="K135" s="440" t="s">
        <v>1759</v>
      </c>
      <c r="L135" s="441" t="s">
        <v>414</v>
      </c>
      <c r="M135" s="441" t="s">
        <v>414</v>
      </c>
      <c r="N135" s="441" t="s">
        <v>414</v>
      </c>
      <c r="O135" s="441" t="s">
        <v>414</v>
      </c>
      <c r="P135" s="441" t="s">
        <v>414</v>
      </c>
      <c r="Q135" s="441" t="s">
        <v>414</v>
      </c>
      <c r="R135" s="441" t="s">
        <v>414</v>
      </c>
      <c r="S135" s="441" t="s">
        <v>414</v>
      </c>
      <c r="T135" s="441" t="s">
        <v>414</v>
      </c>
      <c r="U135" s="441" t="s">
        <v>414</v>
      </c>
      <c r="V135" s="441" t="s">
        <v>414</v>
      </c>
      <c r="W135" s="441" t="s">
        <v>414</v>
      </c>
      <c r="X135" s="440" t="s">
        <v>1760</v>
      </c>
    </row>
    <row r="136" spans="1:24" ht="15.75" thickBot="1" x14ac:dyDescent="0.3">
      <c r="A136" s="438">
        <v>135</v>
      </c>
      <c r="B136" s="439" t="s">
        <v>41</v>
      </c>
      <c r="C136" s="440">
        <v>2021</v>
      </c>
      <c r="D136" s="440" t="s">
        <v>1761</v>
      </c>
      <c r="E136" s="440" t="s">
        <v>1762</v>
      </c>
      <c r="F136" s="440" t="s">
        <v>1763</v>
      </c>
      <c r="G136" s="440" t="s">
        <v>1764</v>
      </c>
      <c r="H136" s="440" t="s">
        <v>1765</v>
      </c>
      <c r="I136" s="440" t="s">
        <v>1766</v>
      </c>
      <c r="J136" s="440" t="s">
        <v>1767</v>
      </c>
      <c r="K136" s="440" t="s">
        <v>1768</v>
      </c>
      <c r="L136" s="441" t="s">
        <v>414</v>
      </c>
      <c r="M136" s="441" t="s">
        <v>414</v>
      </c>
      <c r="N136" s="441" t="s">
        <v>414</v>
      </c>
      <c r="O136" s="441" t="s">
        <v>414</v>
      </c>
      <c r="P136" s="441" t="s">
        <v>414</v>
      </c>
      <c r="Q136" s="441" t="s">
        <v>414</v>
      </c>
      <c r="R136" s="441" t="s">
        <v>414</v>
      </c>
      <c r="S136" s="441" t="s">
        <v>414</v>
      </c>
      <c r="T136" s="441" t="s">
        <v>414</v>
      </c>
      <c r="U136" s="441" t="s">
        <v>414</v>
      </c>
      <c r="V136" s="441" t="s">
        <v>414</v>
      </c>
      <c r="W136" s="441" t="s">
        <v>414</v>
      </c>
      <c r="X136" s="440" t="s">
        <v>1769</v>
      </c>
    </row>
    <row r="137" spans="1:24" ht="15.75" thickBot="1" x14ac:dyDescent="0.3">
      <c r="A137" s="438">
        <v>136</v>
      </c>
      <c r="B137" s="439" t="s">
        <v>41</v>
      </c>
      <c r="C137" s="440">
        <v>2022</v>
      </c>
      <c r="D137" s="440" t="s">
        <v>1770</v>
      </c>
      <c r="E137" s="440" t="s">
        <v>1771</v>
      </c>
      <c r="F137" s="440" t="s">
        <v>1772</v>
      </c>
      <c r="G137" s="440" t="s">
        <v>1773</v>
      </c>
      <c r="H137" s="440" t="s">
        <v>1774</v>
      </c>
      <c r="I137" s="440" t="s">
        <v>1775</v>
      </c>
      <c r="J137" s="440" t="s">
        <v>1776</v>
      </c>
      <c r="K137" s="440" t="s">
        <v>1777</v>
      </c>
      <c r="L137" s="441" t="s">
        <v>414</v>
      </c>
      <c r="M137" s="441" t="s">
        <v>414</v>
      </c>
      <c r="N137" s="441" t="s">
        <v>414</v>
      </c>
      <c r="O137" s="440" t="s">
        <v>1778</v>
      </c>
      <c r="P137" s="440" t="s">
        <v>1779</v>
      </c>
      <c r="Q137" s="440" t="s">
        <v>1780</v>
      </c>
      <c r="R137" s="441" t="s">
        <v>414</v>
      </c>
      <c r="S137" s="441" t="s">
        <v>414</v>
      </c>
      <c r="T137" s="440" t="s">
        <v>1781</v>
      </c>
      <c r="U137" s="440" t="s">
        <v>1782</v>
      </c>
      <c r="V137" s="440" t="s">
        <v>1783</v>
      </c>
      <c r="W137" s="440" t="s">
        <v>1784</v>
      </c>
      <c r="X137" s="440" t="s">
        <v>1785</v>
      </c>
    </row>
    <row r="138" spans="1:24" ht="15.75" thickBot="1" x14ac:dyDescent="0.3">
      <c r="A138" s="438">
        <v>137</v>
      </c>
      <c r="B138" s="439" t="s">
        <v>41</v>
      </c>
      <c r="C138" s="440">
        <v>2023</v>
      </c>
      <c r="D138" s="440" t="s">
        <v>1786</v>
      </c>
      <c r="E138" s="440" t="s">
        <v>1787</v>
      </c>
      <c r="F138" s="440" t="s">
        <v>1788</v>
      </c>
      <c r="G138" s="440" t="s">
        <v>1789</v>
      </c>
      <c r="H138" s="440" t="s">
        <v>1790</v>
      </c>
      <c r="I138" s="440" t="s">
        <v>1791</v>
      </c>
      <c r="J138" s="440" t="s">
        <v>1792</v>
      </c>
      <c r="K138" s="440" t="s">
        <v>1793</v>
      </c>
      <c r="L138" s="440" t="s">
        <v>1794</v>
      </c>
      <c r="M138" s="440" t="s">
        <v>1795</v>
      </c>
      <c r="N138" s="440" t="s">
        <v>1796</v>
      </c>
      <c r="O138" s="441" t="s">
        <v>414</v>
      </c>
      <c r="P138" s="441" t="s">
        <v>414</v>
      </c>
      <c r="Q138" s="441" t="s">
        <v>414</v>
      </c>
      <c r="R138" s="441" t="s">
        <v>414</v>
      </c>
      <c r="S138" s="441" t="s">
        <v>414</v>
      </c>
      <c r="T138" s="441" t="s">
        <v>414</v>
      </c>
      <c r="U138" s="441" t="s">
        <v>414</v>
      </c>
      <c r="V138" s="441" t="s">
        <v>414</v>
      </c>
      <c r="W138" s="441" t="s">
        <v>414</v>
      </c>
      <c r="X138" s="440" t="s">
        <v>1797</v>
      </c>
    </row>
    <row r="139" spans="1:24" ht="15.75" thickBot="1" x14ac:dyDescent="0.3">
      <c r="A139" s="438">
        <v>138</v>
      </c>
      <c r="B139" s="439" t="s">
        <v>41</v>
      </c>
      <c r="C139" s="440">
        <v>2024</v>
      </c>
      <c r="D139" s="440" t="s">
        <v>1798</v>
      </c>
      <c r="E139" s="441" t="s">
        <v>414</v>
      </c>
      <c r="F139" s="441" t="s">
        <v>414</v>
      </c>
      <c r="G139" s="441" t="s">
        <v>414</v>
      </c>
      <c r="H139" s="440" t="s">
        <v>1799</v>
      </c>
      <c r="I139" s="440" t="s">
        <v>1800</v>
      </c>
      <c r="J139" s="440" t="s">
        <v>1801</v>
      </c>
      <c r="K139" s="440" t="s">
        <v>1802</v>
      </c>
      <c r="L139" s="441" t="s">
        <v>414</v>
      </c>
      <c r="M139" s="441" t="s">
        <v>414</v>
      </c>
      <c r="N139" s="441" t="s">
        <v>414</v>
      </c>
      <c r="O139" s="441" t="s">
        <v>414</v>
      </c>
      <c r="P139" s="441" t="s">
        <v>414</v>
      </c>
      <c r="Q139" s="441" t="s">
        <v>414</v>
      </c>
      <c r="R139" s="441" t="s">
        <v>414</v>
      </c>
      <c r="S139" s="441" t="s">
        <v>414</v>
      </c>
      <c r="T139" s="441" t="s">
        <v>414</v>
      </c>
      <c r="U139" s="441" t="s">
        <v>414</v>
      </c>
      <c r="V139" s="441" t="s">
        <v>414</v>
      </c>
      <c r="W139" s="441" t="s">
        <v>414</v>
      </c>
      <c r="X139" s="440" t="s">
        <v>1803</v>
      </c>
    </row>
    <row r="140" spans="1:24" ht="15.75" thickBot="1" x14ac:dyDescent="0.3">
      <c r="A140" s="438">
        <v>139</v>
      </c>
      <c r="B140" s="439" t="s">
        <v>27</v>
      </c>
      <c r="C140" s="440">
        <v>2002</v>
      </c>
      <c r="D140" s="440" t="s">
        <v>1804</v>
      </c>
      <c r="E140" s="440" t="s">
        <v>1805</v>
      </c>
      <c r="F140" s="440" t="s">
        <v>1806</v>
      </c>
      <c r="G140" s="440" t="s">
        <v>1807</v>
      </c>
      <c r="H140" s="440" t="s">
        <v>1808</v>
      </c>
      <c r="I140" s="440" t="s">
        <v>1809</v>
      </c>
      <c r="J140" s="440" t="s">
        <v>1810</v>
      </c>
      <c r="K140" s="440" t="s">
        <v>1811</v>
      </c>
      <c r="L140" s="441" t="s">
        <v>414</v>
      </c>
      <c r="M140" s="441" t="s">
        <v>414</v>
      </c>
      <c r="N140" s="441" t="s">
        <v>414</v>
      </c>
      <c r="O140" s="441" t="s">
        <v>414</v>
      </c>
      <c r="P140" s="441" t="s">
        <v>414</v>
      </c>
      <c r="Q140" s="441" t="s">
        <v>414</v>
      </c>
      <c r="R140" s="441" t="s">
        <v>414</v>
      </c>
      <c r="S140" s="441" t="s">
        <v>414</v>
      </c>
      <c r="T140" s="441" t="s">
        <v>414</v>
      </c>
      <c r="U140" s="441" t="s">
        <v>414</v>
      </c>
      <c r="V140" s="441" t="s">
        <v>414</v>
      </c>
      <c r="W140" s="441" t="s">
        <v>414</v>
      </c>
      <c r="X140" s="441" t="s">
        <v>414</v>
      </c>
    </row>
    <row r="141" spans="1:24" ht="15.75" thickBot="1" x14ac:dyDescent="0.3">
      <c r="A141" s="438">
        <v>140</v>
      </c>
      <c r="B141" s="439" t="s">
        <v>27</v>
      </c>
      <c r="C141" s="440">
        <v>2003</v>
      </c>
      <c r="D141" s="440" t="s">
        <v>1812</v>
      </c>
      <c r="E141" s="440" t="s">
        <v>1813</v>
      </c>
      <c r="F141" s="440" t="s">
        <v>1814</v>
      </c>
      <c r="G141" s="440" t="s">
        <v>1815</v>
      </c>
      <c r="H141" s="440" t="s">
        <v>1816</v>
      </c>
      <c r="I141" s="440" t="s">
        <v>1817</v>
      </c>
      <c r="J141" s="440" t="s">
        <v>1818</v>
      </c>
      <c r="K141" s="440" t="s">
        <v>1819</v>
      </c>
      <c r="L141" s="441" t="s">
        <v>414</v>
      </c>
      <c r="M141" s="441" t="s">
        <v>414</v>
      </c>
      <c r="N141" s="441" t="s">
        <v>414</v>
      </c>
      <c r="O141" s="441" t="s">
        <v>414</v>
      </c>
      <c r="P141" s="441" t="s">
        <v>414</v>
      </c>
      <c r="Q141" s="441" t="s">
        <v>414</v>
      </c>
      <c r="R141" s="441" t="s">
        <v>414</v>
      </c>
      <c r="S141" s="441" t="s">
        <v>414</v>
      </c>
      <c r="T141" s="441" t="s">
        <v>414</v>
      </c>
      <c r="U141" s="441" t="s">
        <v>414</v>
      </c>
      <c r="V141" s="441" t="s">
        <v>414</v>
      </c>
      <c r="W141" s="441" t="s">
        <v>414</v>
      </c>
      <c r="X141" s="441" t="s">
        <v>414</v>
      </c>
    </row>
    <row r="142" spans="1:24" ht="15.75" thickBot="1" x14ac:dyDescent="0.3">
      <c r="A142" s="438">
        <v>141</v>
      </c>
      <c r="B142" s="439" t="s">
        <v>27</v>
      </c>
      <c r="C142" s="440">
        <v>2004</v>
      </c>
      <c r="D142" s="440" t="s">
        <v>1820</v>
      </c>
      <c r="E142" s="440" t="s">
        <v>1821</v>
      </c>
      <c r="F142" s="440" t="s">
        <v>1822</v>
      </c>
      <c r="G142" s="440" t="s">
        <v>1823</v>
      </c>
      <c r="H142" s="440" t="s">
        <v>1824</v>
      </c>
      <c r="I142" s="440" t="s">
        <v>1825</v>
      </c>
      <c r="J142" s="440" t="s">
        <v>1826</v>
      </c>
      <c r="K142" s="440" t="s">
        <v>1827</v>
      </c>
      <c r="L142" s="441" t="s">
        <v>414</v>
      </c>
      <c r="M142" s="441" t="s">
        <v>414</v>
      </c>
      <c r="N142" s="441" t="s">
        <v>414</v>
      </c>
      <c r="O142" s="441" t="s">
        <v>414</v>
      </c>
      <c r="P142" s="441" t="s">
        <v>414</v>
      </c>
      <c r="Q142" s="441" t="s">
        <v>414</v>
      </c>
      <c r="R142" s="441" t="s">
        <v>414</v>
      </c>
      <c r="S142" s="441" t="s">
        <v>414</v>
      </c>
      <c r="T142" s="441" t="s">
        <v>414</v>
      </c>
      <c r="U142" s="441" t="s">
        <v>414</v>
      </c>
      <c r="V142" s="441" t="s">
        <v>414</v>
      </c>
      <c r="W142" s="441" t="s">
        <v>414</v>
      </c>
      <c r="X142" s="440" t="s">
        <v>1828</v>
      </c>
    </row>
    <row r="143" spans="1:24" ht="15.75" thickBot="1" x14ac:dyDescent="0.3">
      <c r="A143" s="438">
        <v>142</v>
      </c>
      <c r="B143" s="439" t="s">
        <v>27</v>
      </c>
      <c r="C143" s="440">
        <v>2005</v>
      </c>
      <c r="D143" s="440" t="s">
        <v>1829</v>
      </c>
      <c r="E143" s="440" t="s">
        <v>1830</v>
      </c>
      <c r="F143" s="440" t="s">
        <v>1831</v>
      </c>
      <c r="G143" s="440" t="s">
        <v>1832</v>
      </c>
      <c r="H143" s="440" t="s">
        <v>1833</v>
      </c>
      <c r="I143" s="440" t="s">
        <v>1834</v>
      </c>
      <c r="J143" s="440" t="s">
        <v>1835</v>
      </c>
      <c r="K143" s="440" t="s">
        <v>1836</v>
      </c>
      <c r="L143" s="441" t="s">
        <v>414</v>
      </c>
      <c r="M143" s="441" t="s">
        <v>414</v>
      </c>
      <c r="N143" s="441" t="s">
        <v>414</v>
      </c>
      <c r="O143" s="441" t="s">
        <v>414</v>
      </c>
      <c r="P143" s="441" t="s">
        <v>414</v>
      </c>
      <c r="Q143" s="441" t="s">
        <v>414</v>
      </c>
      <c r="R143" s="441" t="s">
        <v>414</v>
      </c>
      <c r="S143" s="441" t="s">
        <v>414</v>
      </c>
      <c r="T143" s="441" t="s">
        <v>414</v>
      </c>
      <c r="U143" s="441" t="s">
        <v>414</v>
      </c>
      <c r="V143" s="441" t="s">
        <v>414</v>
      </c>
      <c r="W143" s="441" t="s">
        <v>414</v>
      </c>
      <c r="X143" s="440" t="s">
        <v>1837</v>
      </c>
    </row>
    <row r="144" spans="1:24" ht="15.75" thickBot="1" x14ac:dyDescent="0.3">
      <c r="A144" s="438">
        <v>143</v>
      </c>
      <c r="B144" s="439" t="s">
        <v>27</v>
      </c>
      <c r="C144" s="440">
        <v>2006</v>
      </c>
      <c r="D144" s="440" t="s">
        <v>1838</v>
      </c>
      <c r="E144" s="440" t="s">
        <v>1839</v>
      </c>
      <c r="F144" s="440" t="s">
        <v>1840</v>
      </c>
      <c r="G144" s="440" t="s">
        <v>1841</v>
      </c>
      <c r="H144" s="440" t="s">
        <v>1842</v>
      </c>
      <c r="I144" s="440" t="s">
        <v>1843</v>
      </c>
      <c r="J144" s="440" t="s">
        <v>1844</v>
      </c>
      <c r="K144" s="440" t="s">
        <v>1845</v>
      </c>
      <c r="L144" s="441" t="s">
        <v>414</v>
      </c>
      <c r="M144" s="441" t="s">
        <v>414</v>
      </c>
      <c r="N144" s="441" t="s">
        <v>414</v>
      </c>
      <c r="O144" s="440" t="s">
        <v>1846</v>
      </c>
      <c r="P144" s="440" t="s">
        <v>1847</v>
      </c>
      <c r="Q144" s="440" t="s">
        <v>1848</v>
      </c>
      <c r="R144" s="441" t="s">
        <v>414</v>
      </c>
      <c r="S144" s="441" t="s">
        <v>414</v>
      </c>
      <c r="T144" s="441" t="s">
        <v>414</v>
      </c>
      <c r="U144" s="441" t="s">
        <v>414</v>
      </c>
      <c r="V144" s="441" t="s">
        <v>414</v>
      </c>
      <c r="W144" s="441" t="s">
        <v>414</v>
      </c>
      <c r="X144" s="440" t="s">
        <v>1849</v>
      </c>
    </row>
    <row r="145" spans="1:24" ht="15.75" thickBot="1" x14ac:dyDescent="0.3">
      <c r="A145" s="438">
        <v>144</v>
      </c>
      <c r="B145" s="439" t="s">
        <v>27</v>
      </c>
      <c r="C145" s="440">
        <v>2007</v>
      </c>
      <c r="D145" s="440" t="s">
        <v>1850</v>
      </c>
      <c r="E145" s="440" t="s">
        <v>1851</v>
      </c>
      <c r="F145" s="440" t="s">
        <v>1852</v>
      </c>
      <c r="G145" s="440" t="s">
        <v>1853</v>
      </c>
      <c r="H145" s="440" t="s">
        <v>1854</v>
      </c>
      <c r="I145" s="440" t="s">
        <v>1855</v>
      </c>
      <c r="J145" s="440" t="s">
        <v>1856</v>
      </c>
      <c r="K145" s="440" t="s">
        <v>1857</v>
      </c>
      <c r="L145" s="441" t="s">
        <v>414</v>
      </c>
      <c r="M145" s="441" t="s">
        <v>414</v>
      </c>
      <c r="N145" s="441" t="s">
        <v>414</v>
      </c>
      <c r="O145" s="441" t="s">
        <v>414</v>
      </c>
      <c r="P145" s="441" t="s">
        <v>414</v>
      </c>
      <c r="Q145" s="441" t="s">
        <v>414</v>
      </c>
      <c r="R145" s="441" t="s">
        <v>414</v>
      </c>
      <c r="S145" s="441" t="s">
        <v>414</v>
      </c>
      <c r="T145" s="441" t="s">
        <v>414</v>
      </c>
      <c r="U145" s="441" t="s">
        <v>414</v>
      </c>
      <c r="V145" s="441" t="s">
        <v>414</v>
      </c>
      <c r="W145" s="441" t="s">
        <v>414</v>
      </c>
      <c r="X145" s="440" t="s">
        <v>1858</v>
      </c>
    </row>
    <row r="146" spans="1:24" ht="15.75" thickBot="1" x14ac:dyDescent="0.3">
      <c r="A146" s="438">
        <v>145</v>
      </c>
      <c r="B146" s="439" t="s">
        <v>27</v>
      </c>
      <c r="C146" s="440">
        <v>2008</v>
      </c>
      <c r="D146" s="440" t="s">
        <v>1859</v>
      </c>
      <c r="E146" s="440" t="s">
        <v>1860</v>
      </c>
      <c r="F146" s="440" t="s">
        <v>1861</v>
      </c>
      <c r="G146" s="440" t="s">
        <v>1862</v>
      </c>
      <c r="H146" s="440" t="s">
        <v>1863</v>
      </c>
      <c r="I146" s="440" t="s">
        <v>1864</v>
      </c>
      <c r="J146" s="440" t="s">
        <v>1865</v>
      </c>
      <c r="K146" s="440" t="s">
        <v>1866</v>
      </c>
      <c r="L146" s="441" t="s">
        <v>414</v>
      </c>
      <c r="M146" s="441" t="s">
        <v>414</v>
      </c>
      <c r="N146" s="441" t="s">
        <v>414</v>
      </c>
      <c r="O146" s="441" t="s">
        <v>414</v>
      </c>
      <c r="P146" s="441" t="s">
        <v>414</v>
      </c>
      <c r="Q146" s="441" t="s">
        <v>414</v>
      </c>
      <c r="R146" s="441" t="s">
        <v>414</v>
      </c>
      <c r="S146" s="441" t="s">
        <v>414</v>
      </c>
      <c r="T146" s="441" t="s">
        <v>414</v>
      </c>
      <c r="U146" s="441" t="s">
        <v>414</v>
      </c>
      <c r="V146" s="441" t="s">
        <v>414</v>
      </c>
      <c r="W146" s="441" t="s">
        <v>414</v>
      </c>
      <c r="X146" s="440" t="s">
        <v>1867</v>
      </c>
    </row>
    <row r="147" spans="1:24" ht="15.75" thickBot="1" x14ac:dyDescent="0.3">
      <c r="A147" s="438">
        <v>146</v>
      </c>
      <c r="B147" s="439" t="s">
        <v>27</v>
      </c>
      <c r="C147" s="440">
        <v>2009</v>
      </c>
      <c r="D147" s="440" t="s">
        <v>1868</v>
      </c>
      <c r="E147" s="440" t="s">
        <v>1869</v>
      </c>
      <c r="F147" s="440" t="s">
        <v>1870</v>
      </c>
      <c r="G147" s="440" t="s">
        <v>1871</v>
      </c>
      <c r="H147" s="440" t="s">
        <v>1872</v>
      </c>
      <c r="I147" s="440" t="s">
        <v>1873</v>
      </c>
      <c r="J147" s="440" t="s">
        <v>1874</v>
      </c>
      <c r="K147" s="440" t="s">
        <v>1875</v>
      </c>
      <c r="L147" s="441" t="s">
        <v>414</v>
      </c>
      <c r="M147" s="441" t="s">
        <v>414</v>
      </c>
      <c r="N147" s="441" t="s">
        <v>414</v>
      </c>
      <c r="O147" s="440" t="s">
        <v>1876</v>
      </c>
      <c r="P147" s="440" t="s">
        <v>1877</v>
      </c>
      <c r="Q147" s="440" t="s">
        <v>1878</v>
      </c>
      <c r="R147" s="441" t="s">
        <v>414</v>
      </c>
      <c r="S147" s="441" t="s">
        <v>414</v>
      </c>
      <c r="T147" s="441" t="s">
        <v>414</v>
      </c>
      <c r="U147" s="441" t="s">
        <v>414</v>
      </c>
      <c r="V147" s="441" t="s">
        <v>414</v>
      </c>
      <c r="W147" s="441" t="s">
        <v>414</v>
      </c>
      <c r="X147" s="440" t="s">
        <v>1879</v>
      </c>
    </row>
    <row r="148" spans="1:24" ht="15.75" thickBot="1" x14ac:dyDescent="0.3">
      <c r="A148" s="438">
        <v>147</v>
      </c>
      <c r="B148" s="439" t="s">
        <v>27</v>
      </c>
      <c r="C148" s="440">
        <v>2010</v>
      </c>
      <c r="D148" s="440" t="s">
        <v>1880</v>
      </c>
      <c r="E148" s="440" t="s">
        <v>1881</v>
      </c>
      <c r="F148" s="440" t="s">
        <v>1882</v>
      </c>
      <c r="G148" s="440" t="s">
        <v>1883</v>
      </c>
      <c r="H148" s="440" t="s">
        <v>1884</v>
      </c>
      <c r="I148" s="440" t="s">
        <v>1885</v>
      </c>
      <c r="J148" s="440" t="s">
        <v>1886</v>
      </c>
      <c r="K148" s="440" t="s">
        <v>1887</v>
      </c>
      <c r="L148" s="441" t="s">
        <v>414</v>
      </c>
      <c r="M148" s="441" t="s">
        <v>414</v>
      </c>
      <c r="N148" s="441" t="s">
        <v>414</v>
      </c>
      <c r="O148" s="441" t="s">
        <v>414</v>
      </c>
      <c r="P148" s="441" t="s">
        <v>414</v>
      </c>
      <c r="Q148" s="441" t="s">
        <v>414</v>
      </c>
      <c r="R148" s="441" t="s">
        <v>414</v>
      </c>
      <c r="S148" s="441" t="s">
        <v>414</v>
      </c>
      <c r="T148" s="441" t="s">
        <v>414</v>
      </c>
      <c r="U148" s="441" t="s">
        <v>414</v>
      </c>
      <c r="V148" s="441" t="s">
        <v>414</v>
      </c>
      <c r="W148" s="441" t="s">
        <v>414</v>
      </c>
      <c r="X148" s="440" t="s">
        <v>1888</v>
      </c>
    </row>
    <row r="149" spans="1:24" ht="15.75" thickBot="1" x14ac:dyDescent="0.3">
      <c r="A149" s="438">
        <v>148</v>
      </c>
      <c r="B149" s="439" t="s">
        <v>27</v>
      </c>
      <c r="C149" s="440">
        <v>2011</v>
      </c>
      <c r="D149" s="440" t="s">
        <v>1889</v>
      </c>
      <c r="E149" s="440" t="s">
        <v>1890</v>
      </c>
      <c r="F149" s="440" t="s">
        <v>1891</v>
      </c>
      <c r="G149" s="440" t="s">
        <v>1892</v>
      </c>
      <c r="H149" s="440" t="s">
        <v>1893</v>
      </c>
      <c r="I149" s="440" t="s">
        <v>1894</v>
      </c>
      <c r="J149" s="440" t="s">
        <v>1895</v>
      </c>
      <c r="K149" s="440" t="s">
        <v>1896</v>
      </c>
      <c r="L149" s="441" t="s">
        <v>414</v>
      </c>
      <c r="M149" s="441" t="s">
        <v>414</v>
      </c>
      <c r="N149" s="441" t="s">
        <v>414</v>
      </c>
      <c r="O149" s="441" t="s">
        <v>414</v>
      </c>
      <c r="P149" s="441" t="s">
        <v>414</v>
      </c>
      <c r="Q149" s="441" t="s">
        <v>414</v>
      </c>
      <c r="R149" s="441" t="s">
        <v>414</v>
      </c>
      <c r="S149" s="441" t="s">
        <v>414</v>
      </c>
      <c r="T149" s="441" t="s">
        <v>414</v>
      </c>
      <c r="U149" s="441" t="s">
        <v>414</v>
      </c>
      <c r="V149" s="441" t="s">
        <v>414</v>
      </c>
      <c r="W149" s="441" t="s">
        <v>414</v>
      </c>
      <c r="X149" s="440" t="s">
        <v>1897</v>
      </c>
    </row>
    <row r="150" spans="1:24" ht="15.75" thickBot="1" x14ac:dyDescent="0.3">
      <c r="A150" s="438">
        <v>149</v>
      </c>
      <c r="B150" s="439" t="s">
        <v>27</v>
      </c>
      <c r="C150" s="440">
        <v>2012</v>
      </c>
      <c r="D150" s="440" t="s">
        <v>1898</v>
      </c>
      <c r="E150" s="440" t="s">
        <v>1899</v>
      </c>
      <c r="F150" s="440" t="s">
        <v>1900</v>
      </c>
      <c r="G150" s="440" t="s">
        <v>1901</v>
      </c>
      <c r="H150" s="440" t="s">
        <v>1902</v>
      </c>
      <c r="I150" s="440" t="s">
        <v>1903</v>
      </c>
      <c r="J150" s="440" t="s">
        <v>1904</v>
      </c>
      <c r="K150" s="440" t="s">
        <v>1905</v>
      </c>
      <c r="L150" s="440" t="s">
        <v>1906</v>
      </c>
      <c r="M150" s="440" t="s">
        <v>1907</v>
      </c>
      <c r="N150" s="440" t="s">
        <v>1908</v>
      </c>
      <c r="O150" s="440" t="s">
        <v>1909</v>
      </c>
      <c r="P150" s="440" t="s">
        <v>1910</v>
      </c>
      <c r="Q150" s="440" t="s">
        <v>1911</v>
      </c>
      <c r="R150" s="440" t="s">
        <v>1912</v>
      </c>
      <c r="S150" s="440" t="s">
        <v>1913</v>
      </c>
      <c r="T150" s="441" t="s">
        <v>414</v>
      </c>
      <c r="U150" s="441" t="s">
        <v>414</v>
      </c>
      <c r="V150" s="441" t="s">
        <v>414</v>
      </c>
      <c r="W150" s="441" t="s">
        <v>414</v>
      </c>
      <c r="X150" s="440" t="s">
        <v>1914</v>
      </c>
    </row>
    <row r="151" spans="1:24" ht="15.75" thickBot="1" x14ac:dyDescent="0.3">
      <c r="A151" s="438">
        <v>150</v>
      </c>
      <c r="B151" s="439" t="s">
        <v>27</v>
      </c>
      <c r="C151" s="440">
        <v>2013</v>
      </c>
      <c r="D151" s="440" t="s">
        <v>1915</v>
      </c>
      <c r="E151" s="440" t="s">
        <v>1916</v>
      </c>
      <c r="F151" s="440" t="s">
        <v>1917</v>
      </c>
      <c r="G151" s="440" t="s">
        <v>1918</v>
      </c>
      <c r="H151" s="440" t="s">
        <v>1919</v>
      </c>
      <c r="I151" s="440" t="s">
        <v>1920</v>
      </c>
      <c r="J151" s="440" t="s">
        <v>1921</v>
      </c>
      <c r="K151" s="440" t="s">
        <v>1922</v>
      </c>
      <c r="L151" s="441" t="s">
        <v>414</v>
      </c>
      <c r="M151" s="441" t="s">
        <v>414</v>
      </c>
      <c r="N151" s="441" t="s">
        <v>414</v>
      </c>
      <c r="O151" s="441" t="s">
        <v>414</v>
      </c>
      <c r="P151" s="441" t="s">
        <v>414</v>
      </c>
      <c r="Q151" s="441" t="s">
        <v>414</v>
      </c>
      <c r="R151" s="441" t="s">
        <v>414</v>
      </c>
      <c r="S151" s="441" t="s">
        <v>414</v>
      </c>
      <c r="T151" s="441" t="s">
        <v>414</v>
      </c>
      <c r="U151" s="441" t="s">
        <v>414</v>
      </c>
      <c r="V151" s="441" t="s">
        <v>414</v>
      </c>
      <c r="W151" s="441" t="s">
        <v>414</v>
      </c>
      <c r="X151" s="440" t="s">
        <v>1923</v>
      </c>
    </row>
    <row r="152" spans="1:24" ht="15.75" thickBot="1" x14ac:dyDescent="0.3">
      <c r="A152" s="438">
        <v>151</v>
      </c>
      <c r="B152" s="439" t="s">
        <v>27</v>
      </c>
      <c r="C152" s="440">
        <v>2014</v>
      </c>
      <c r="D152" s="440" t="s">
        <v>1924</v>
      </c>
      <c r="E152" s="440" t="s">
        <v>1925</v>
      </c>
      <c r="F152" s="440" t="s">
        <v>1926</v>
      </c>
      <c r="G152" s="440" t="s">
        <v>1927</v>
      </c>
      <c r="H152" s="440" t="s">
        <v>1928</v>
      </c>
      <c r="I152" s="440" t="s">
        <v>1929</v>
      </c>
      <c r="J152" s="440" t="s">
        <v>1930</v>
      </c>
      <c r="K152" s="440" t="s">
        <v>1931</v>
      </c>
      <c r="L152" s="441" t="s">
        <v>414</v>
      </c>
      <c r="M152" s="441" t="s">
        <v>414</v>
      </c>
      <c r="N152" s="441" t="s">
        <v>414</v>
      </c>
      <c r="O152" s="441" t="s">
        <v>414</v>
      </c>
      <c r="P152" s="441" t="s">
        <v>414</v>
      </c>
      <c r="Q152" s="441" t="s">
        <v>414</v>
      </c>
      <c r="R152" s="441" t="s">
        <v>414</v>
      </c>
      <c r="S152" s="441" t="s">
        <v>414</v>
      </c>
      <c r="T152" s="441" t="s">
        <v>414</v>
      </c>
      <c r="U152" s="441" t="s">
        <v>414</v>
      </c>
      <c r="V152" s="441" t="s">
        <v>414</v>
      </c>
      <c r="W152" s="441" t="s">
        <v>414</v>
      </c>
      <c r="X152" s="440" t="s">
        <v>1932</v>
      </c>
    </row>
    <row r="153" spans="1:24" ht="15.75" thickBot="1" x14ac:dyDescent="0.3">
      <c r="A153" s="438">
        <v>152</v>
      </c>
      <c r="B153" s="439" t="s">
        <v>27</v>
      </c>
      <c r="C153" s="440">
        <v>2015</v>
      </c>
      <c r="D153" s="440" t="s">
        <v>1933</v>
      </c>
      <c r="E153" s="440" t="s">
        <v>1934</v>
      </c>
      <c r="F153" s="440" t="s">
        <v>1935</v>
      </c>
      <c r="G153" s="440" t="s">
        <v>1936</v>
      </c>
      <c r="H153" s="440" t="s">
        <v>1937</v>
      </c>
      <c r="I153" s="440" t="s">
        <v>1855</v>
      </c>
      <c r="J153" s="440" t="s">
        <v>1938</v>
      </c>
      <c r="K153" s="440" t="s">
        <v>743</v>
      </c>
      <c r="L153" s="441" t="s">
        <v>414</v>
      </c>
      <c r="M153" s="441" t="s">
        <v>414</v>
      </c>
      <c r="N153" s="441" t="s">
        <v>414</v>
      </c>
      <c r="O153" s="440" t="s">
        <v>1939</v>
      </c>
      <c r="P153" s="440" t="s">
        <v>1940</v>
      </c>
      <c r="Q153" s="440" t="s">
        <v>1941</v>
      </c>
      <c r="R153" s="441" t="s">
        <v>414</v>
      </c>
      <c r="S153" s="441" t="s">
        <v>414</v>
      </c>
      <c r="T153" s="441" t="s">
        <v>414</v>
      </c>
      <c r="U153" s="441" t="s">
        <v>414</v>
      </c>
      <c r="V153" s="441" t="s">
        <v>414</v>
      </c>
      <c r="W153" s="441" t="s">
        <v>414</v>
      </c>
      <c r="X153" s="440" t="s">
        <v>1942</v>
      </c>
    </row>
    <row r="154" spans="1:24" ht="15.75" thickBot="1" x14ac:dyDescent="0.3">
      <c r="A154" s="438">
        <v>153</v>
      </c>
      <c r="B154" s="439" t="s">
        <v>27</v>
      </c>
      <c r="C154" s="440">
        <v>2016</v>
      </c>
      <c r="D154" s="440" t="s">
        <v>1943</v>
      </c>
      <c r="E154" s="440" t="s">
        <v>1944</v>
      </c>
      <c r="F154" s="440" t="s">
        <v>1945</v>
      </c>
      <c r="G154" s="440" t="s">
        <v>1946</v>
      </c>
      <c r="H154" s="440" t="s">
        <v>1947</v>
      </c>
      <c r="I154" s="440" t="s">
        <v>1948</v>
      </c>
      <c r="J154" s="440" t="s">
        <v>1949</v>
      </c>
      <c r="K154" s="440" t="s">
        <v>1950</v>
      </c>
      <c r="L154" s="441" t="s">
        <v>414</v>
      </c>
      <c r="M154" s="441" t="s">
        <v>414</v>
      </c>
      <c r="N154" s="441" t="s">
        <v>414</v>
      </c>
      <c r="O154" s="441" t="s">
        <v>414</v>
      </c>
      <c r="P154" s="441" t="s">
        <v>414</v>
      </c>
      <c r="Q154" s="441" t="s">
        <v>414</v>
      </c>
      <c r="R154" s="441" t="s">
        <v>414</v>
      </c>
      <c r="S154" s="441" t="s">
        <v>414</v>
      </c>
      <c r="T154" s="441" t="s">
        <v>414</v>
      </c>
      <c r="U154" s="441" t="s">
        <v>414</v>
      </c>
      <c r="V154" s="441" t="s">
        <v>414</v>
      </c>
      <c r="W154" s="441" t="s">
        <v>414</v>
      </c>
      <c r="X154" s="440" t="s">
        <v>1951</v>
      </c>
    </row>
    <row r="155" spans="1:24" ht="15.75" thickBot="1" x14ac:dyDescent="0.3">
      <c r="A155" s="438">
        <v>154</v>
      </c>
      <c r="B155" s="439" t="s">
        <v>27</v>
      </c>
      <c r="C155" s="440">
        <v>2017</v>
      </c>
      <c r="D155" s="440" t="s">
        <v>1952</v>
      </c>
      <c r="E155" s="440" t="s">
        <v>1953</v>
      </c>
      <c r="F155" s="440" t="s">
        <v>1954</v>
      </c>
      <c r="G155" s="440" t="s">
        <v>1955</v>
      </c>
      <c r="H155" s="440" t="s">
        <v>1956</v>
      </c>
      <c r="I155" s="440" t="s">
        <v>1957</v>
      </c>
      <c r="J155" s="440" t="s">
        <v>1958</v>
      </c>
      <c r="K155" s="440" t="s">
        <v>1959</v>
      </c>
      <c r="L155" s="441" t="s">
        <v>414</v>
      </c>
      <c r="M155" s="441" t="s">
        <v>414</v>
      </c>
      <c r="N155" s="441" t="s">
        <v>414</v>
      </c>
      <c r="O155" s="441" t="s">
        <v>414</v>
      </c>
      <c r="P155" s="441" t="s">
        <v>414</v>
      </c>
      <c r="Q155" s="441" t="s">
        <v>414</v>
      </c>
      <c r="R155" s="441" t="s">
        <v>414</v>
      </c>
      <c r="S155" s="441" t="s">
        <v>414</v>
      </c>
      <c r="T155" s="441" t="s">
        <v>414</v>
      </c>
      <c r="U155" s="441" t="s">
        <v>414</v>
      </c>
      <c r="V155" s="441" t="s">
        <v>414</v>
      </c>
      <c r="W155" s="441" t="s">
        <v>414</v>
      </c>
      <c r="X155" s="440" t="s">
        <v>1960</v>
      </c>
    </row>
    <row r="156" spans="1:24" ht="15.75" thickBot="1" x14ac:dyDescent="0.3">
      <c r="A156" s="438">
        <v>155</v>
      </c>
      <c r="B156" s="439" t="s">
        <v>27</v>
      </c>
      <c r="C156" s="440">
        <v>2018</v>
      </c>
      <c r="D156" s="440" t="s">
        <v>1961</v>
      </c>
      <c r="E156" s="440" t="s">
        <v>1962</v>
      </c>
      <c r="F156" s="440" t="s">
        <v>1963</v>
      </c>
      <c r="G156" s="440" t="s">
        <v>1964</v>
      </c>
      <c r="H156" s="440" t="s">
        <v>1965</v>
      </c>
      <c r="I156" s="440" t="s">
        <v>1966</v>
      </c>
      <c r="J156" s="440" t="s">
        <v>1967</v>
      </c>
      <c r="K156" s="440" t="s">
        <v>1968</v>
      </c>
      <c r="L156" s="441" t="s">
        <v>414</v>
      </c>
      <c r="M156" s="441" t="s">
        <v>414</v>
      </c>
      <c r="N156" s="441" t="s">
        <v>414</v>
      </c>
      <c r="O156" s="440" t="s">
        <v>1969</v>
      </c>
      <c r="P156" s="440" t="s">
        <v>1970</v>
      </c>
      <c r="Q156" s="440" t="s">
        <v>1971</v>
      </c>
      <c r="R156" s="441" t="s">
        <v>414</v>
      </c>
      <c r="S156" s="441" t="s">
        <v>414</v>
      </c>
      <c r="T156" s="440" t="s">
        <v>1972</v>
      </c>
      <c r="U156" s="440" t="s">
        <v>1973</v>
      </c>
      <c r="V156" s="440" t="s">
        <v>1974</v>
      </c>
      <c r="W156" s="440" t="s">
        <v>1975</v>
      </c>
      <c r="X156" s="440" t="s">
        <v>1976</v>
      </c>
    </row>
    <row r="157" spans="1:24" ht="15.75" thickBot="1" x14ac:dyDescent="0.3">
      <c r="A157" s="438">
        <v>156</v>
      </c>
      <c r="B157" s="439" t="s">
        <v>27</v>
      </c>
      <c r="C157" s="440">
        <v>2019</v>
      </c>
      <c r="D157" s="440" t="s">
        <v>1977</v>
      </c>
      <c r="E157" s="440" t="s">
        <v>1978</v>
      </c>
      <c r="F157" s="440" t="s">
        <v>1979</v>
      </c>
      <c r="G157" s="440" t="s">
        <v>1980</v>
      </c>
      <c r="H157" s="440" t="s">
        <v>1981</v>
      </c>
      <c r="I157" s="440" t="s">
        <v>1982</v>
      </c>
      <c r="J157" s="440" t="s">
        <v>1983</v>
      </c>
      <c r="K157" s="440" t="s">
        <v>1984</v>
      </c>
      <c r="L157" s="441" t="s">
        <v>414</v>
      </c>
      <c r="M157" s="441" t="s">
        <v>414</v>
      </c>
      <c r="N157" s="441" t="s">
        <v>414</v>
      </c>
      <c r="O157" s="441" t="s">
        <v>414</v>
      </c>
      <c r="P157" s="441" t="s">
        <v>414</v>
      </c>
      <c r="Q157" s="441" t="s">
        <v>414</v>
      </c>
      <c r="R157" s="441" t="s">
        <v>414</v>
      </c>
      <c r="S157" s="441" t="s">
        <v>414</v>
      </c>
      <c r="T157" s="441" t="s">
        <v>414</v>
      </c>
      <c r="U157" s="441" t="s">
        <v>414</v>
      </c>
      <c r="V157" s="441" t="s">
        <v>414</v>
      </c>
      <c r="W157" s="441" t="s">
        <v>414</v>
      </c>
      <c r="X157" s="440" t="s">
        <v>1985</v>
      </c>
    </row>
    <row r="158" spans="1:24" ht="15.75" thickBot="1" x14ac:dyDescent="0.3">
      <c r="A158" s="438">
        <v>157</v>
      </c>
      <c r="B158" s="439" t="s">
        <v>27</v>
      </c>
      <c r="C158" s="440">
        <v>2020</v>
      </c>
      <c r="D158" s="440" t="s">
        <v>1986</v>
      </c>
      <c r="E158" s="440" t="s">
        <v>1987</v>
      </c>
      <c r="F158" s="440" t="s">
        <v>1988</v>
      </c>
      <c r="G158" s="440" t="s">
        <v>1989</v>
      </c>
      <c r="H158" s="440" t="s">
        <v>1990</v>
      </c>
      <c r="I158" s="440" t="s">
        <v>1991</v>
      </c>
      <c r="J158" s="440" t="s">
        <v>1992</v>
      </c>
      <c r="K158" s="440" t="s">
        <v>1993</v>
      </c>
      <c r="L158" s="441" t="s">
        <v>414</v>
      </c>
      <c r="M158" s="441" t="s">
        <v>414</v>
      </c>
      <c r="N158" s="441" t="s">
        <v>414</v>
      </c>
      <c r="O158" s="441" t="s">
        <v>414</v>
      </c>
      <c r="P158" s="441" t="s">
        <v>414</v>
      </c>
      <c r="Q158" s="441" t="s">
        <v>414</v>
      </c>
      <c r="R158" s="441" t="s">
        <v>414</v>
      </c>
      <c r="S158" s="441" t="s">
        <v>414</v>
      </c>
      <c r="T158" s="441" t="s">
        <v>414</v>
      </c>
      <c r="U158" s="441" t="s">
        <v>414</v>
      </c>
      <c r="V158" s="441" t="s">
        <v>414</v>
      </c>
      <c r="W158" s="441" t="s">
        <v>414</v>
      </c>
      <c r="X158" s="440" t="s">
        <v>1994</v>
      </c>
    </row>
    <row r="159" spans="1:24" ht="15.75" thickBot="1" x14ac:dyDescent="0.3">
      <c r="A159" s="438">
        <v>158</v>
      </c>
      <c r="B159" s="439" t="s">
        <v>27</v>
      </c>
      <c r="C159" s="440">
        <v>2021</v>
      </c>
      <c r="D159" s="440" t="s">
        <v>1995</v>
      </c>
      <c r="E159" s="440" t="s">
        <v>1996</v>
      </c>
      <c r="F159" s="440" t="s">
        <v>1997</v>
      </c>
      <c r="G159" s="440" t="s">
        <v>1998</v>
      </c>
      <c r="H159" s="440" t="s">
        <v>1999</v>
      </c>
      <c r="I159" s="440" t="s">
        <v>2000</v>
      </c>
      <c r="J159" s="440" t="s">
        <v>2001</v>
      </c>
      <c r="K159" s="440" t="s">
        <v>2002</v>
      </c>
      <c r="L159" s="441" t="s">
        <v>414</v>
      </c>
      <c r="M159" s="441" t="s">
        <v>414</v>
      </c>
      <c r="N159" s="441" t="s">
        <v>414</v>
      </c>
      <c r="O159" s="441" t="s">
        <v>414</v>
      </c>
      <c r="P159" s="441" t="s">
        <v>414</v>
      </c>
      <c r="Q159" s="441" t="s">
        <v>414</v>
      </c>
      <c r="R159" s="441" t="s">
        <v>414</v>
      </c>
      <c r="S159" s="441" t="s">
        <v>414</v>
      </c>
      <c r="T159" s="441" t="s">
        <v>414</v>
      </c>
      <c r="U159" s="441" t="s">
        <v>414</v>
      </c>
      <c r="V159" s="441" t="s">
        <v>414</v>
      </c>
      <c r="W159" s="441" t="s">
        <v>414</v>
      </c>
      <c r="X159" s="440" t="s">
        <v>2003</v>
      </c>
    </row>
    <row r="160" spans="1:24" ht="15.75" thickBot="1" x14ac:dyDescent="0.3">
      <c r="A160" s="438">
        <v>159</v>
      </c>
      <c r="B160" s="439" t="s">
        <v>27</v>
      </c>
      <c r="C160" s="440">
        <v>2022</v>
      </c>
      <c r="D160" s="440" t="s">
        <v>2004</v>
      </c>
      <c r="E160" s="440" t="s">
        <v>2005</v>
      </c>
      <c r="F160" s="440" t="s">
        <v>2006</v>
      </c>
      <c r="G160" s="440" t="s">
        <v>2007</v>
      </c>
      <c r="H160" s="440" t="s">
        <v>2008</v>
      </c>
      <c r="I160" s="440" t="s">
        <v>2009</v>
      </c>
      <c r="J160" s="440" t="s">
        <v>2010</v>
      </c>
      <c r="K160" s="440" t="s">
        <v>2011</v>
      </c>
      <c r="L160" s="441" t="s">
        <v>414</v>
      </c>
      <c r="M160" s="441" t="s">
        <v>414</v>
      </c>
      <c r="N160" s="441" t="s">
        <v>414</v>
      </c>
      <c r="O160" s="440" t="s">
        <v>2012</v>
      </c>
      <c r="P160" s="440" t="s">
        <v>2013</v>
      </c>
      <c r="Q160" s="440" t="s">
        <v>2014</v>
      </c>
      <c r="R160" s="441" t="s">
        <v>414</v>
      </c>
      <c r="S160" s="441" t="s">
        <v>414</v>
      </c>
      <c r="T160" s="440" t="s">
        <v>2015</v>
      </c>
      <c r="U160" s="440" t="s">
        <v>2016</v>
      </c>
      <c r="V160" s="440" t="s">
        <v>2017</v>
      </c>
      <c r="W160" s="440" t="s">
        <v>2018</v>
      </c>
      <c r="X160" s="440" t="s">
        <v>2019</v>
      </c>
    </row>
    <row r="161" spans="1:24" ht="15.75" thickBot="1" x14ac:dyDescent="0.3">
      <c r="A161" s="438">
        <v>160</v>
      </c>
      <c r="B161" s="439" t="s">
        <v>27</v>
      </c>
      <c r="C161" s="440">
        <v>2023</v>
      </c>
      <c r="D161" s="440" t="s">
        <v>2020</v>
      </c>
      <c r="E161" s="440" t="s">
        <v>2021</v>
      </c>
      <c r="F161" s="440" t="s">
        <v>2022</v>
      </c>
      <c r="G161" s="440" t="s">
        <v>2023</v>
      </c>
      <c r="H161" s="440" t="s">
        <v>2024</v>
      </c>
      <c r="I161" s="440" t="s">
        <v>2025</v>
      </c>
      <c r="J161" s="440" t="s">
        <v>2026</v>
      </c>
      <c r="K161" s="440" t="s">
        <v>2027</v>
      </c>
      <c r="L161" s="440" t="s">
        <v>2028</v>
      </c>
      <c r="M161" s="440" t="s">
        <v>2029</v>
      </c>
      <c r="N161" s="440" t="s">
        <v>2030</v>
      </c>
      <c r="O161" s="441" t="s">
        <v>414</v>
      </c>
      <c r="P161" s="441" t="s">
        <v>414</v>
      </c>
      <c r="Q161" s="441" t="s">
        <v>414</v>
      </c>
      <c r="R161" s="441" t="s">
        <v>414</v>
      </c>
      <c r="S161" s="441" t="s">
        <v>414</v>
      </c>
      <c r="T161" s="441" t="s">
        <v>414</v>
      </c>
      <c r="U161" s="441" t="s">
        <v>414</v>
      </c>
      <c r="V161" s="441" t="s">
        <v>414</v>
      </c>
      <c r="W161" s="441" t="s">
        <v>414</v>
      </c>
      <c r="X161" s="440" t="s">
        <v>2031</v>
      </c>
    </row>
    <row r="162" spans="1:24" ht="15.75" thickBot="1" x14ac:dyDescent="0.3">
      <c r="A162" s="438">
        <v>161</v>
      </c>
      <c r="B162" s="439" t="s">
        <v>27</v>
      </c>
      <c r="C162" s="440">
        <v>2024</v>
      </c>
      <c r="D162" s="440" t="s">
        <v>2032</v>
      </c>
      <c r="E162" s="441" t="s">
        <v>414</v>
      </c>
      <c r="F162" s="441" t="s">
        <v>414</v>
      </c>
      <c r="G162" s="441" t="s">
        <v>414</v>
      </c>
      <c r="H162" s="440" t="s">
        <v>2033</v>
      </c>
      <c r="I162" s="440" t="s">
        <v>2034</v>
      </c>
      <c r="J162" s="440" t="s">
        <v>2035</v>
      </c>
      <c r="K162" s="440" t="s">
        <v>2036</v>
      </c>
      <c r="L162" s="441" t="s">
        <v>414</v>
      </c>
      <c r="M162" s="441" t="s">
        <v>414</v>
      </c>
      <c r="N162" s="441" t="s">
        <v>414</v>
      </c>
      <c r="O162" s="441" t="s">
        <v>414</v>
      </c>
      <c r="P162" s="441" t="s">
        <v>414</v>
      </c>
      <c r="Q162" s="441" t="s">
        <v>414</v>
      </c>
      <c r="R162" s="441" t="s">
        <v>414</v>
      </c>
      <c r="S162" s="441" t="s">
        <v>414</v>
      </c>
      <c r="T162" s="441" t="s">
        <v>414</v>
      </c>
      <c r="U162" s="441" t="s">
        <v>414</v>
      </c>
      <c r="V162" s="441" t="s">
        <v>414</v>
      </c>
      <c r="W162" s="441" t="s">
        <v>414</v>
      </c>
      <c r="X162" s="440" t="s">
        <v>2037</v>
      </c>
    </row>
    <row r="163" spans="1:24" ht="15.75" thickBot="1" x14ac:dyDescent="0.3">
      <c r="A163" s="438">
        <v>162</v>
      </c>
      <c r="B163" s="439" t="s">
        <v>45</v>
      </c>
      <c r="C163" s="440">
        <v>2002</v>
      </c>
      <c r="D163" s="440" t="s">
        <v>2038</v>
      </c>
      <c r="E163" s="440" t="s">
        <v>2039</v>
      </c>
      <c r="F163" s="440" t="s">
        <v>2040</v>
      </c>
      <c r="G163" s="440" t="s">
        <v>2041</v>
      </c>
      <c r="H163" s="440" t="s">
        <v>2042</v>
      </c>
      <c r="I163" s="440" t="s">
        <v>2043</v>
      </c>
      <c r="J163" s="440" t="s">
        <v>2044</v>
      </c>
      <c r="K163" s="440" t="s">
        <v>2045</v>
      </c>
      <c r="L163" s="441" t="s">
        <v>414</v>
      </c>
      <c r="M163" s="441" t="s">
        <v>414</v>
      </c>
      <c r="N163" s="441" t="s">
        <v>414</v>
      </c>
      <c r="O163" s="441" t="s">
        <v>414</v>
      </c>
      <c r="P163" s="441" t="s">
        <v>414</v>
      </c>
      <c r="Q163" s="441" t="s">
        <v>414</v>
      </c>
      <c r="R163" s="441" t="s">
        <v>414</v>
      </c>
      <c r="S163" s="441" t="s">
        <v>414</v>
      </c>
      <c r="T163" s="441" t="s">
        <v>414</v>
      </c>
      <c r="U163" s="441" t="s">
        <v>414</v>
      </c>
      <c r="V163" s="441" t="s">
        <v>414</v>
      </c>
      <c r="W163" s="441" t="s">
        <v>414</v>
      </c>
      <c r="X163" s="441" t="s">
        <v>414</v>
      </c>
    </row>
    <row r="164" spans="1:24" ht="15.75" thickBot="1" x14ac:dyDescent="0.3">
      <c r="A164" s="438">
        <v>163</v>
      </c>
      <c r="B164" s="439" t="s">
        <v>45</v>
      </c>
      <c r="C164" s="440">
        <v>2003</v>
      </c>
      <c r="D164" s="440" t="s">
        <v>2046</v>
      </c>
      <c r="E164" s="440" t="s">
        <v>2047</v>
      </c>
      <c r="F164" s="440" t="s">
        <v>2048</v>
      </c>
      <c r="G164" s="440" t="s">
        <v>2049</v>
      </c>
      <c r="H164" s="440" t="s">
        <v>2050</v>
      </c>
      <c r="I164" s="440" t="s">
        <v>2051</v>
      </c>
      <c r="J164" s="440" t="s">
        <v>2052</v>
      </c>
      <c r="K164" s="440" t="s">
        <v>2053</v>
      </c>
      <c r="L164" s="441" t="s">
        <v>414</v>
      </c>
      <c r="M164" s="441" t="s">
        <v>414</v>
      </c>
      <c r="N164" s="441" t="s">
        <v>414</v>
      </c>
      <c r="O164" s="441" t="s">
        <v>414</v>
      </c>
      <c r="P164" s="441" t="s">
        <v>414</v>
      </c>
      <c r="Q164" s="441" t="s">
        <v>414</v>
      </c>
      <c r="R164" s="441" t="s">
        <v>414</v>
      </c>
      <c r="S164" s="441" t="s">
        <v>414</v>
      </c>
      <c r="T164" s="441" t="s">
        <v>414</v>
      </c>
      <c r="U164" s="441" t="s">
        <v>414</v>
      </c>
      <c r="V164" s="441" t="s">
        <v>414</v>
      </c>
      <c r="W164" s="441" t="s">
        <v>414</v>
      </c>
      <c r="X164" s="441" t="s">
        <v>414</v>
      </c>
    </row>
    <row r="165" spans="1:24" ht="15.75" thickBot="1" x14ac:dyDescent="0.3">
      <c r="A165" s="438">
        <v>164</v>
      </c>
      <c r="B165" s="439" t="s">
        <v>45</v>
      </c>
      <c r="C165" s="440">
        <v>2004</v>
      </c>
      <c r="D165" s="440" t="s">
        <v>2054</v>
      </c>
      <c r="E165" s="440" t="s">
        <v>2055</v>
      </c>
      <c r="F165" s="440" t="s">
        <v>2056</v>
      </c>
      <c r="G165" s="440" t="s">
        <v>2057</v>
      </c>
      <c r="H165" s="440" t="s">
        <v>2058</v>
      </c>
      <c r="I165" s="440" t="s">
        <v>2059</v>
      </c>
      <c r="J165" s="440" t="s">
        <v>2060</v>
      </c>
      <c r="K165" s="440" t="s">
        <v>2061</v>
      </c>
      <c r="L165" s="441" t="s">
        <v>414</v>
      </c>
      <c r="M165" s="441" t="s">
        <v>414</v>
      </c>
      <c r="N165" s="441" t="s">
        <v>414</v>
      </c>
      <c r="O165" s="441" t="s">
        <v>414</v>
      </c>
      <c r="P165" s="441" t="s">
        <v>414</v>
      </c>
      <c r="Q165" s="441" t="s">
        <v>414</v>
      </c>
      <c r="R165" s="441" t="s">
        <v>414</v>
      </c>
      <c r="S165" s="441" t="s">
        <v>414</v>
      </c>
      <c r="T165" s="441" t="s">
        <v>414</v>
      </c>
      <c r="U165" s="441" t="s">
        <v>414</v>
      </c>
      <c r="V165" s="441" t="s">
        <v>414</v>
      </c>
      <c r="W165" s="441" t="s">
        <v>414</v>
      </c>
      <c r="X165" s="440" t="s">
        <v>2062</v>
      </c>
    </row>
    <row r="166" spans="1:24" ht="15.75" thickBot="1" x14ac:dyDescent="0.3">
      <c r="A166" s="438">
        <v>165</v>
      </c>
      <c r="B166" s="439" t="s">
        <v>45</v>
      </c>
      <c r="C166" s="440">
        <v>2005</v>
      </c>
      <c r="D166" s="440" t="s">
        <v>2063</v>
      </c>
      <c r="E166" s="440" t="s">
        <v>2064</v>
      </c>
      <c r="F166" s="440" t="s">
        <v>2065</v>
      </c>
      <c r="G166" s="440" t="s">
        <v>2066</v>
      </c>
      <c r="H166" s="440" t="s">
        <v>2067</v>
      </c>
      <c r="I166" s="440" t="s">
        <v>2068</v>
      </c>
      <c r="J166" s="440" t="s">
        <v>2069</v>
      </c>
      <c r="K166" s="440" t="s">
        <v>2070</v>
      </c>
      <c r="L166" s="441" t="s">
        <v>414</v>
      </c>
      <c r="M166" s="441" t="s">
        <v>414</v>
      </c>
      <c r="N166" s="441" t="s">
        <v>414</v>
      </c>
      <c r="O166" s="441" t="s">
        <v>414</v>
      </c>
      <c r="P166" s="441" t="s">
        <v>414</v>
      </c>
      <c r="Q166" s="441" t="s">
        <v>414</v>
      </c>
      <c r="R166" s="441" t="s">
        <v>414</v>
      </c>
      <c r="S166" s="441" t="s">
        <v>414</v>
      </c>
      <c r="T166" s="441" t="s">
        <v>414</v>
      </c>
      <c r="U166" s="441" t="s">
        <v>414</v>
      </c>
      <c r="V166" s="441" t="s">
        <v>414</v>
      </c>
      <c r="W166" s="441" t="s">
        <v>414</v>
      </c>
      <c r="X166" s="440" t="s">
        <v>2071</v>
      </c>
    </row>
    <row r="167" spans="1:24" ht="15.75" thickBot="1" x14ac:dyDescent="0.3">
      <c r="A167" s="438">
        <v>166</v>
      </c>
      <c r="B167" s="439" t="s">
        <v>45</v>
      </c>
      <c r="C167" s="440">
        <v>2006</v>
      </c>
      <c r="D167" s="440" t="s">
        <v>2072</v>
      </c>
      <c r="E167" s="440" t="s">
        <v>2073</v>
      </c>
      <c r="F167" s="440" t="s">
        <v>2074</v>
      </c>
      <c r="G167" s="440" t="s">
        <v>2075</v>
      </c>
      <c r="H167" s="440" t="s">
        <v>2076</v>
      </c>
      <c r="I167" s="440" t="s">
        <v>2077</v>
      </c>
      <c r="J167" s="440" t="s">
        <v>2078</v>
      </c>
      <c r="K167" s="440" t="s">
        <v>2079</v>
      </c>
      <c r="L167" s="441" t="s">
        <v>414</v>
      </c>
      <c r="M167" s="441" t="s">
        <v>414</v>
      </c>
      <c r="N167" s="441" t="s">
        <v>414</v>
      </c>
      <c r="O167" s="440" t="s">
        <v>2080</v>
      </c>
      <c r="P167" s="440" t="s">
        <v>2081</v>
      </c>
      <c r="Q167" s="440" t="s">
        <v>2082</v>
      </c>
      <c r="R167" s="441" t="s">
        <v>414</v>
      </c>
      <c r="S167" s="441" t="s">
        <v>414</v>
      </c>
      <c r="T167" s="441" t="s">
        <v>414</v>
      </c>
      <c r="U167" s="441" t="s">
        <v>414</v>
      </c>
      <c r="V167" s="441" t="s">
        <v>414</v>
      </c>
      <c r="W167" s="441" t="s">
        <v>414</v>
      </c>
      <c r="X167" s="440" t="s">
        <v>2083</v>
      </c>
    </row>
    <row r="168" spans="1:24" ht="15.75" thickBot="1" x14ac:dyDescent="0.3">
      <c r="A168" s="438">
        <v>167</v>
      </c>
      <c r="B168" s="439" t="s">
        <v>45</v>
      </c>
      <c r="C168" s="440">
        <v>2007</v>
      </c>
      <c r="D168" s="440" t="s">
        <v>2084</v>
      </c>
      <c r="E168" s="440" t="s">
        <v>2085</v>
      </c>
      <c r="F168" s="440" t="s">
        <v>2086</v>
      </c>
      <c r="G168" s="440" t="s">
        <v>2087</v>
      </c>
      <c r="H168" s="440" t="s">
        <v>2088</v>
      </c>
      <c r="I168" s="440" t="s">
        <v>2089</v>
      </c>
      <c r="J168" s="440" t="s">
        <v>2090</v>
      </c>
      <c r="K168" s="440" t="s">
        <v>2091</v>
      </c>
      <c r="L168" s="441" t="s">
        <v>414</v>
      </c>
      <c r="M168" s="441" t="s">
        <v>414</v>
      </c>
      <c r="N168" s="441" t="s">
        <v>414</v>
      </c>
      <c r="O168" s="441" t="s">
        <v>414</v>
      </c>
      <c r="P168" s="441" t="s">
        <v>414</v>
      </c>
      <c r="Q168" s="441" t="s">
        <v>414</v>
      </c>
      <c r="R168" s="441" t="s">
        <v>414</v>
      </c>
      <c r="S168" s="441" t="s">
        <v>414</v>
      </c>
      <c r="T168" s="441" t="s">
        <v>414</v>
      </c>
      <c r="U168" s="441" t="s">
        <v>414</v>
      </c>
      <c r="V168" s="441" t="s">
        <v>414</v>
      </c>
      <c r="W168" s="441" t="s">
        <v>414</v>
      </c>
      <c r="X168" s="440" t="s">
        <v>2092</v>
      </c>
    </row>
    <row r="169" spans="1:24" ht="15.75" thickBot="1" x14ac:dyDescent="0.3">
      <c r="A169" s="438">
        <v>168</v>
      </c>
      <c r="B169" s="439" t="s">
        <v>45</v>
      </c>
      <c r="C169" s="440">
        <v>2008</v>
      </c>
      <c r="D169" s="440" t="s">
        <v>2093</v>
      </c>
      <c r="E169" s="440" t="s">
        <v>2094</v>
      </c>
      <c r="F169" s="440" t="s">
        <v>2095</v>
      </c>
      <c r="G169" s="440" t="s">
        <v>2096</v>
      </c>
      <c r="H169" s="440" t="s">
        <v>2097</v>
      </c>
      <c r="I169" s="440" t="s">
        <v>2098</v>
      </c>
      <c r="J169" s="440" t="s">
        <v>2099</v>
      </c>
      <c r="K169" s="440" t="s">
        <v>2100</v>
      </c>
      <c r="L169" s="441" t="s">
        <v>414</v>
      </c>
      <c r="M169" s="441" t="s">
        <v>414</v>
      </c>
      <c r="N169" s="441" t="s">
        <v>414</v>
      </c>
      <c r="O169" s="441" t="s">
        <v>414</v>
      </c>
      <c r="P169" s="441" t="s">
        <v>414</v>
      </c>
      <c r="Q169" s="441" t="s">
        <v>414</v>
      </c>
      <c r="R169" s="441" t="s">
        <v>414</v>
      </c>
      <c r="S169" s="441" t="s">
        <v>414</v>
      </c>
      <c r="T169" s="441" t="s">
        <v>414</v>
      </c>
      <c r="U169" s="441" t="s">
        <v>414</v>
      </c>
      <c r="V169" s="441" t="s">
        <v>414</v>
      </c>
      <c r="W169" s="441" t="s">
        <v>414</v>
      </c>
      <c r="X169" s="440" t="s">
        <v>2101</v>
      </c>
    </row>
    <row r="170" spans="1:24" ht="15.75" thickBot="1" x14ac:dyDescent="0.3">
      <c r="A170" s="438">
        <v>169</v>
      </c>
      <c r="B170" s="439" t="s">
        <v>45</v>
      </c>
      <c r="C170" s="440">
        <v>2009</v>
      </c>
      <c r="D170" s="440" t="s">
        <v>2102</v>
      </c>
      <c r="E170" s="440" t="s">
        <v>2103</v>
      </c>
      <c r="F170" s="440" t="s">
        <v>2104</v>
      </c>
      <c r="G170" s="440" t="s">
        <v>2105</v>
      </c>
      <c r="H170" s="440" t="s">
        <v>2106</v>
      </c>
      <c r="I170" s="440" t="s">
        <v>2107</v>
      </c>
      <c r="J170" s="440" t="s">
        <v>2108</v>
      </c>
      <c r="K170" s="440" t="s">
        <v>2109</v>
      </c>
      <c r="L170" s="441" t="s">
        <v>414</v>
      </c>
      <c r="M170" s="441" t="s">
        <v>414</v>
      </c>
      <c r="N170" s="441" t="s">
        <v>414</v>
      </c>
      <c r="O170" s="440" t="s">
        <v>2110</v>
      </c>
      <c r="P170" s="440" t="s">
        <v>2111</v>
      </c>
      <c r="Q170" s="440" t="s">
        <v>2112</v>
      </c>
      <c r="R170" s="441" t="s">
        <v>414</v>
      </c>
      <c r="S170" s="441" t="s">
        <v>414</v>
      </c>
      <c r="T170" s="441" t="s">
        <v>414</v>
      </c>
      <c r="U170" s="441" t="s">
        <v>414</v>
      </c>
      <c r="V170" s="441" t="s">
        <v>414</v>
      </c>
      <c r="W170" s="441" t="s">
        <v>414</v>
      </c>
      <c r="X170" s="440" t="s">
        <v>2113</v>
      </c>
    </row>
    <row r="171" spans="1:24" ht="15.75" thickBot="1" x14ac:dyDescent="0.3">
      <c r="A171" s="438">
        <v>170</v>
      </c>
      <c r="B171" s="439" t="s">
        <v>45</v>
      </c>
      <c r="C171" s="440">
        <v>2010</v>
      </c>
      <c r="D171" s="440" t="s">
        <v>2114</v>
      </c>
      <c r="E171" s="440" t="s">
        <v>2115</v>
      </c>
      <c r="F171" s="440" t="s">
        <v>2116</v>
      </c>
      <c r="G171" s="440" t="s">
        <v>2117</v>
      </c>
      <c r="H171" s="440" t="s">
        <v>2118</v>
      </c>
      <c r="I171" s="440" t="s">
        <v>2119</v>
      </c>
      <c r="J171" s="440" t="s">
        <v>2120</v>
      </c>
      <c r="K171" s="440" t="s">
        <v>2121</v>
      </c>
      <c r="L171" s="441" t="s">
        <v>414</v>
      </c>
      <c r="M171" s="441" t="s">
        <v>414</v>
      </c>
      <c r="N171" s="441" t="s">
        <v>414</v>
      </c>
      <c r="O171" s="441" t="s">
        <v>414</v>
      </c>
      <c r="P171" s="441" t="s">
        <v>414</v>
      </c>
      <c r="Q171" s="441" t="s">
        <v>414</v>
      </c>
      <c r="R171" s="441" t="s">
        <v>414</v>
      </c>
      <c r="S171" s="441" t="s">
        <v>414</v>
      </c>
      <c r="T171" s="441" t="s">
        <v>414</v>
      </c>
      <c r="U171" s="441" t="s">
        <v>414</v>
      </c>
      <c r="V171" s="441" t="s">
        <v>414</v>
      </c>
      <c r="W171" s="441" t="s">
        <v>414</v>
      </c>
      <c r="X171" s="440" t="s">
        <v>2122</v>
      </c>
    </row>
    <row r="172" spans="1:24" ht="15.75" thickBot="1" x14ac:dyDescent="0.3">
      <c r="A172" s="438">
        <v>171</v>
      </c>
      <c r="B172" s="439" t="s">
        <v>45</v>
      </c>
      <c r="C172" s="440">
        <v>2011</v>
      </c>
      <c r="D172" s="440" t="s">
        <v>2123</v>
      </c>
      <c r="E172" s="440" t="s">
        <v>2124</v>
      </c>
      <c r="F172" s="440" t="s">
        <v>2125</v>
      </c>
      <c r="G172" s="440" t="s">
        <v>2126</v>
      </c>
      <c r="H172" s="440" t="s">
        <v>2127</v>
      </c>
      <c r="I172" s="440" t="s">
        <v>2128</v>
      </c>
      <c r="J172" s="440" t="s">
        <v>2129</v>
      </c>
      <c r="K172" s="440" t="s">
        <v>2130</v>
      </c>
      <c r="L172" s="441" t="s">
        <v>414</v>
      </c>
      <c r="M172" s="441" t="s">
        <v>414</v>
      </c>
      <c r="N172" s="441" t="s">
        <v>414</v>
      </c>
      <c r="O172" s="441" t="s">
        <v>414</v>
      </c>
      <c r="P172" s="441" t="s">
        <v>414</v>
      </c>
      <c r="Q172" s="441" t="s">
        <v>414</v>
      </c>
      <c r="R172" s="441" t="s">
        <v>414</v>
      </c>
      <c r="S172" s="441" t="s">
        <v>414</v>
      </c>
      <c r="T172" s="441" t="s">
        <v>414</v>
      </c>
      <c r="U172" s="441" t="s">
        <v>414</v>
      </c>
      <c r="V172" s="441" t="s">
        <v>414</v>
      </c>
      <c r="W172" s="441" t="s">
        <v>414</v>
      </c>
      <c r="X172" s="440" t="s">
        <v>2131</v>
      </c>
    </row>
    <row r="173" spans="1:24" ht="15.75" thickBot="1" x14ac:dyDescent="0.3">
      <c r="A173" s="438">
        <v>172</v>
      </c>
      <c r="B173" s="439" t="s">
        <v>45</v>
      </c>
      <c r="C173" s="440">
        <v>2012</v>
      </c>
      <c r="D173" s="440" t="s">
        <v>2132</v>
      </c>
      <c r="E173" s="440" t="s">
        <v>2133</v>
      </c>
      <c r="F173" s="440" t="s">
        <v>2134</v>
      </c>
      <c r="G173" s="440" t="s">
        <v>2135</v>
      </c>
      <c r="H173" s="440" t="s">
        <v>2136</v>
      </c>
      <c r="I173" s="440" t="s">
        <v>2137</v>
      </c>
      <c r="J173" s="440" t="s">
        <v>2138</v>
      </c>
      <c r="K173" s="440" t="s">
        <v>2139</v>
      </c>
      <c r="L173" s="441" t="s">
        <v>414</v>
      </c>
      <c r="M173" s="441" t="s">
        <v>414</v>
      </c>
      <c r="N173" s="441" t="s">
        <v>414</v>
      </c>
      <c r="O173" s="440" t="s">
        <v>2140</v>
      </c>
      <c r="P173" s="440" t="s">
        <v>2141</v>
      </c>
      <c r="Q173" s="440" t="s">
        <v>2142</v>
      </c>
      <c r="R173" s="441" t="s">
        <v>414</v>
      </c>
      <c r="S173" s="441" t="s">
        <v>414</v>
      </c>
      <c r="T173" s="441" t="s">
        <v>414</v>
      </c>
      <c r="U173" s="441" t="s">
        <v>414</v>
      </c>
      <c r="V173" s="441" t="s">
        <v>414</v>
      </c>
      <c r="W173" s="441" t="s">
        <v>414</v>
      </c>
      <c r="X173" s="440" t="s">
        <v>2143</v>
      </c>
    </row>
    <row r="174" spans="1:24" ht="15.75" thickBot="1" x14ac:dyDescent="0.3">
      <c r="A174" s="438">
        <v>173</v>
      </c>
      <c r="B174" s="439" t="s">
        <v>45</v>
      </c>
      <c r="C174" s="440">
        <v>2013</v>
      </c>
      <c r="D174" s="440" t="s">
        <v>2144</v>
      </c>
      <c r="E174" s="440" t="s">
        <v>2145</v>
      </c>
      <c r="F174" s="440" t="s">
        <v>2146</v>
      </c>
      <c r="G174" s="440" t="s">
        <v>2147</v>
      </c>
      <c r="H174" s="440" t="s">
        <v>2148</v>
      </c>
      <c r="I174" s="440" t="s">
        <v>2149</v>
      </c>
      <c r="J174" s="440" t="s">
        <v>2150</v>
      </c>
      <c r="K174" s="440" t="s">
        <v>2151</v>
      </c>
      <c r="L174" s="441" t="s">
        <v>414</v>
      </c>
      <c r="M174" s="441" t="s">
        <v>414</v>
      </c>
      <c r="N174" s="441" t="s">
        <v>414</v>
      </c>
      <c r="O174" s="441" t="s">
        <v>414</v>
      </c>
      <c r="P174" s="441" t="s">
        <v>414</v>
      </c>
      <c r="Q174" s="441" t="s">
        <v>414</v>
      </c>
      <c r="R174" s="441" t="s">
        <v>414</v>
      </c>
      <c r="S174" s="441" t="s">
        <v>414</v>
      </c>
      <c r="T174" s="441" t="s">
        <v>414</v>
      </c>
      <c r="U174" s="441" t="s">
        <v>414</v>
      </c>
      <c r="V174" s="441" t="s">
        <v>414</v>
      </c>
      <c r="W174" s="441" t="s">
        <v>414</v>
      </c>
      <c r="X174" s="440" t="s">
        <v>2152</v>
      </c>
    </row>
    <row r="175" spans="1:24" ht="15.75" thickBot="1" x14ac:dyDescent="0.3">
      <c r="A175" s="438">
        <v>174</v>
      </c>
      <c r="B175" s="439" t="s">
        <v>45</v>
      </c>
      <c r="C175" s="440">
        <v>2014</v>
      </c>
      <c r="D175" s="440" t="s">
        <v>2153</v>
      </c>
      <c r="E175" s="440" t="s">
        <v>2154</v>
      </c>
      <c r="F175" s="440" t="s">
        <v>2155</v>
      </c>
      <c r="G175" s="440" t="s">
        <v>2156</v>
      </c>
      <c r="H175" s="440" t="s">
        <v>2157</v>
      </c>
      <c r="I175" s="440" t="s">
        <v>2158</v>
      </c>
      <c r="J175" s="440" t="s">
        <v>2159</v>
      </c>
      <c r="K175" s="440" t="s">
        <v>2160</v>
      </c>
      <c r="L175" s="440" t="s">
        <v>2161</v>
      </c>
      <c r="M175" s="441" t="s">
        <v>414</v>
      </c>
      <c r="N175" s="441" t="s">
        <v>414</v>
      </c>
      <c r="O175" s="441" t="s">
        <v>414</v>
      </c>
      <c r="P175" s="441" t="s">
        <v>414</v>
      </c>
      <c r="Q175" s="441" t="s">
        <v>414</v>
      </c>
      <c r="R175" s="440" t="s">
        <v>2162</v>
      </c>
      <c r="S175" s="440" t="s">
        <v>2163</v>
      </c>
      <c r="T175" s="441" t="s">
        <v>414</v>
      </c>
      <c r="U175" s="441" t="s">
        <v>414</v>
      </c>
      <c r="V175" s="441" t="s">
        <v>414</v>
      </c>
      <c r="W175" s="441" t="s">
        <v>414</v>
      </c>
      <c r="X175" s="440" t="s">
        <v>2164</v>
      </c>
    </row>
    <row r="176" spans="1:24" ht="15.75" thickBot="1" x14ac:dyDescent="0.3">
      <c r="A176" s="438">
        <v>175</v>
      </c>
      <c r="B176" s="439" t="s">
        <v>45</v>
      </c>
      <c r="C176" s="440">
        <v>2015</v>
      </c>
      <c r="D176" s="440" t="s">
        <v>2165</v>
      </c>
      <c r="E176" s="440" t="s">
        <v>2166</v>
      </c>
      <c r="F176" s="440" t="s">
        <v>2167</v>
      </c>
      <c r="G176" s="440" t="s">
        <v>2168</v>
      </c>
      <c r="H176" s="440" t="s">
        <v>2169</v>
      </c>
      <c r="I176" s="440" t="s">
        <v>2170</v>
      </c>
      <c r="J176" s="440" t="s">
        <v>2171</v>
      </c>
      <c r="K176" s="440" t="s">
        <v>2172</v>
      </c>
      <c r="L176" s="441" t="s">
        <v>414</v>
      </c>
      <c r="M176" s="441" t="s">
        <v>414</v>
      </c>
      <c r="N176" s="441" t="s">
        <v>414</v>
      </c>
      <c r="O176" s="440" t="s">
        <v>2173</v>
      </c>
      <c r="P176" s="440" t="s">
        <v>2174</v>
      </c>
      <c r="Q176" s="440" t="s">
        <v>2175</v>
      </c>
      <c r="R176" s="441" t="s">
        <v>414</v>
      </c>
      <c r="S176" s="441" t="s">
        <v>414</v>
      </c>
      <c r="T176" s="441" t="s">
        <v>414</v>
      </c>
      <c r="U176" s="441" t="s">
        <v>414</v>
      </c>
      <c r="V176" s="441" t="s">
        <v>414</v>
      </c>
      <c r="W176" s="441" t="s">
        <v>414</v>
      </c>
      <c r="X176" s="440" t="s">
        <v>2176</v>
      </c>
    </row>
    <row r="177" spans="1:24" ht="15.75" thickBot="1" x14ac:dyDescent="0.3">
      <c r="A177" s="438">
        <v>176</v>
      </c>
      <c r="B177" s="439" t="s">
        <v>45</v>
      </c>
      <c r="C177" s="440">
        <v>2016</v>
      </c>
      <c r="D177" s="440" t="s">
        <v>2177</v>
      </c>
      <c r="E177" s="440" t="s">
        <v>2178</v>
      </c>
      <c r="F177" s="440" t="s">
        <v>2179</v>
      </c>
      <c r="G177" s="440" t="s">
        <v>2180</v>
      </c>
      <c r="H177" s="440" t="s">
        <v>2181</v>
      </c>
      <c r="I177" s="440" t="s">
        <v>2182</v>
      </c>
      <c r="J177" s="440" t="s">
        <v>2183</v>
      </c>
      <c r="K177" s="440" t="s">
        <v>2184</v>
      </c>
      <c r="L177" s="441" t="s">
        <v>414</v>
      </c>
      <c r="M177" s="441" t="s">
        <v>414</v>
      </c>
      <c r="N177" s="441" t="s">
        <v>414</v>
      </c>
      <c r="O177" s="441" t="s">
        <v>414</v>
      </c>
      <c r="P177" s="441" t="s">
        <v>414</v>
      </c>
      <c r="Q177" s="441" t="s">
        <v>414</v>
      </c>
      <c r="R177" s="441" t="s">
        <v>414</v>
      </c>
      <c r="S177" s="441" t="s">
        <v>414</v>
      </c>
      <c r="T177" s="441" t="s">
        <v>414</v>
      </c>
      <c r="U177" s="441" t="s">
        <v>414</v>
      </c>
      <c r="V177" s="441" t="s">
        <v>414</v>
      </c>
      <c r="W177" s="441" t="s">
        <v>414</v>
      </c>
      <c r="X177" s="440" t="s">
        <v>2185</v>
      </c>
    </row>
    <row r="178" spans="1:24" ht="15.75" thickBot="1" x14ac:dyDescent="0.3">
      <c r="A178" s="438">
        <v>177</v>
      </c>
      <c r="B178" s="439" t="s">
        <v>45</v>
      </c>
      <c r="C178" s="440">
        <v>2017</v>
      </c>
      <c r="D178" s="440" t="s">
        <v>2186</v>
      </c>
      <c r="E178" s="440" t="s">
        <v>2187</v>
      </c>
      <c r="F178" s="440" t="s">
        <v>2188</v>
      </c>
      <c r="G178" s="440" t="s">
        <v>2189</v>
      </c>
      <c r="H178" s="440" t="s">
        <v>2190</v>
      </c>
      <c r="I178" s="440" t="s">
        <v>2191</v>
      </c>
      <c r="J178" s="440" t="s">
        <v>2192</v>
      </c>
      <c r="K178" s="440" t="s">
        <v>2193</v>
      </c>
      <c r="L178" s="441" t="s">
        <v>414</v>
      </c>
      <c r="M178" s="441" t="s">
        <v>414</v>
      </c>
      <c r="N178" s="441" t="s">
        <v>414</v>
      </c>
      <c r="O178" s="441" t="s">
        <v>414</v>
      </c>
      <c r="P178" s="441" t="s">
        <v>414</v>
      </c>
      <c r="Q178" s="441" t="s">
        <v>414</v>
      </c>
      <c r="R178" s="441" t="s">
        <v>414</v>
      </c>
      <c r="S178" s="441" t="s">
        <v>414</v>
      </c>
      <c r="T178" s="441" t="s">
        <v>414</v>
      </c>
      <c r="U178" s="441" t="s">
        <v>414</v>
      </c>
      <c r="V178" s="441" t="s">
        <v>414</v>
      </c>
      <c r="W178" s="441" t="s">
        <v>414</v>
      </c>
      <c r="X178" s="440" t="s">
        <v>2194</v>
      </c>
    </row>
    <row r="179" spans="1:24" ht="15.75" thickBot="1" x14ac:dyDescent="0.3">
      <c r="A179" s="438">
        <v>178</v>
      </c>
      <c r="B179" s="439" t="s">
        <v>45</v>
      </c>
      <c r="C179" s="440">
        <v>2018</v>
      </c>
      <c r="D179" s="440" t="s">
        <v>2195</v>
      </c>
      <c r="E179" s="440" t="s">
        <v>2196</v>
      </c>
      <c r="F179" s="440" t="s">
        <v>2197</v>
      </c>
      <c r="G179" s="440" t="s">
        <v>2198</v>
      </c>
      <c r="H179" s="440" t="s">
        <v>2199</v>
      </c>
      <c r="I179" s="440" t="s">
        <v>2200</v>
      </c>
      <c r="J179" s="440" t="s">
        <v>2201</v>
      </c>
      <c r="K179" s="440" t="s">
        <v>2202</v>
      </c>
      <c r="L179" s="441" t="s">
        <v>414</v>
      </c>
      <c r="M179" s="441" t="s">
        <v>414</v>
      </c>
      <c r="N179" s="441" t="s">
        <v>414</v>
      </c>
      <c r="O179" s="440" t="s">
        <v>2203</v>
      </c>
      <c r="P179" s="440" t="s">
        <v>2204</v>
      </c>
      <c r="Q179" s="440" t="s">
        <v>2205</v>
      </c>
      <c r="R179" s="441" t="s">
        <v>414</v>
      </c>
      <c r="S179" s="441" t="s">
        <v>414</v>
      </c>
      <c r="T179" s="440" t="s">
        <v>2206</v>
      </c>
      <c r="U179" s="440" t="s">
        <v>2207</v>
      </c>
      <c r="V179" s="440" t="s">
        <v>2208</v>
      </c>
      <c r="W179" s="440" t="s">
        <v>2209</v>
      </c>
      <c r="X179" s="440" t="s">
        <v>2210</v>
      </c>
    </row>
    <row r="180" spans="1:24" ht="15.75" thickBot="1" x14ac:dyDescent="0.3">
      <c r="A180" s="438">
        <v>179</v>
      </c>
      <c r="B180" s="439" t="s">
        <v>45</v>
      </c>
      <c r="C180" s="440">
        <v>2019</v>
      </c>
      <c r="D180" s="440" t="s">
        <v>2211</v>
      </c>
      <c r="E180" s="440" t="s">
        <v>2212</v>
      </c>
      <c r="F180" s="440" t="s">
        <v>2213</v>
      </c>
      <c r="G180" s="440" t="s">
        <v>2214</v>
      </c>
      <c r="H180" s="440" t="s">
        <v>2215</v>
      </c>
      <c r="I180" s="440" t="s">
        <v>2216</v>
      </c>
      <c r="J180" s="440" t="s">
        <v>2217</v>
      </c>
      <c r="K180" s="440" t="s">
        <v>2218</v>
      </c>
      <c r="L180" s="441" t="s">
        <v>414</v>
      </c>
      <c r="M180" s="441" t="s">
        <v>414</v>
      </c>
      <c r="N180" s="441" t="s">
        <v>414</v>
      </c>
      <c r="O180" s="441" t="s">
        <v>414</v>
      </c>
      <c r="P180" s="441" t="s">
        <v>414</v>
      </c>
      <c r="Q180" s="441" t="s">
        <v>414</v>
      </c>
      <c r="R180" s="441" t="s">
        <v>414</v>
      </c>
      <c r="S180" s="441" t="s">
        <v>414</v>
      </c>
      <c r="T180" s="441" t="s">
        <v>414</v>
      </c>
      <c r="U180" s="441" t="s">
        <v>414</v>
      </c>
      <c r="V180" s="441" t="s">
        <v>414</v>
      </c>
      <c r="W180" s="441" t="s">
        <v>414</v>
      </c>
      <c r="X180" s="440" t="s">
        <v>2219</v>
      </c>
    </row>
    <row r="181" spans="1:24" ht="15.75" thickBot="1" x14ac:dyDescent="0.3">
      <c r="A181" s="438">
        <v>180</v>
      </c>
      <c r="B181" s="439" t="s">
        <v>45</v>
      </c>
      <c r="C181" s="440">
        <v>2020</v>
      </c>
      <c r="D181" s="440" t="s">
        <v>2220</v>
      </c>
      <c r="E181" s="440" t="s">
        <v>2221</v>
      </c>
      <c r="F181" s="440" t="s">
        <v>2222</v>
      </c>
      <c r="G181" s="440" t="s">
        <v>2223</v>
      </c>
      <c r="H181" s="440" t="s">
        <v>2224</v>
      </c>
      <c r="I181" s="440" t="s">
        <v>2225</v>
      </c>
      <c r="J181" s="440" t="s">
        <v>2226</v>
      </c>
      <c r="K181" s="440" t="s">
        <v>2227</v>
      </c>
      <c r="L181" s="441" t="s">
        <v>414</v>
      </c>
      <c r="M181" s="441" t="s">
        <v>414</v>
      </c>
      <c r="N181" s="441" t="s">
        <v>414</v>
      </c>
      <c r="O181" s="441" t="s">
        <v>414</v>
      </c>
      <c r="P181" s="441" t="s">
        <v>414</v>
      </c>
      <c r="Q181" s="441" t="s">
        <v>414</v>
      </c>
      <c r="R181" s="441" t="s">
        <v>414</v>
      </c>
      <c r="S181" s="441" t="s">
        <v>414</v>
      </c>
      <c r="T181" s="441" t="s">
        <v>414</v>
      </c>
      <c r="U181" s="441" t="s">
        <v>414</v>
      </c>
      <c r="V181" s="441" t="s">
        <v>414</v>
      </c>
      <c r="W181" s="441" t="s">
        <v>414</v>
      </c>
      <c r="X181" s="440" t="s">
        <v>2228</v>
      </c>
    </row>
    <row r="182" spans="1:24" ht="15.75" thickBot="1" x14ac:dyDescent="0.3">
      <c r="A182" s="438">
        <v>181</v>
      </c>
      <c r="B182" s="439" t="s">
        <v>45</v>
      </c>
      <c r="C182" s="440">
        <v>2021</v>
      </c>
      <c r="D182" s="440" t="s">
        <v>2229</v>
      </c>
      <c r="E182" s="440" t="s">
        <v>2230</v>
      </c>
      <c r="F182" s="440" t="s">
        <v>2231</v>
      </c>
      <c r="G182" s="440" t="s">
        <v>2232</v>
      </c>
      <c r="H182" s="440" t="s">
        <v>2233</v>
      </c>
      <c r="I182" s="440" t="s">
        <v>2234</v>
      </c>
      <c r="J182" s="440" t="s">
        <v>2235</v>
      </c>
      <c r="K182" s="440" t="s">
        <v>2236</v>
      </c>
      <c r="L182" s="441" t="s">
        <v>414</v>
      </c>
      <c r="M182" s="441" t="s">
        <v>414</v>
      </c>
      <c r="N182" s="441" t="s">
        <v>414</v>
      </c>
      <c r="O182" s="441" t="s">
        <v>414</v>
      </c>
      <c r="P182" s="441" t="s">
        <v>414</v>
      </c>
      <c r="Q182" s="441" t="s">
        <v>414</v>
      </c>
      <c r="R182" s="441" t="s">
        <v>414</v>
      </c>
      <c r="S182" s="441" t="s">
        <v>414</v>
      </c>
      <c r="T182" s="441" t="s">
        <v>414</v>
      </c>
      <c r="U182" s="441" t="s">
        <v>414</v>
      </c>
      <c r="V182" s="441" t="s">
        <v>414</v>
      </c>
      <c r="W182" s="441" t="s">
        <v>414</v>
      </c>
      <c r="X182" s="440" t="s">
        <v>2237</v>
      </c>
    </row>
    <row r="183" spans="1:24" ht="15.75" thickBot="1" x14ac:dyDescent="0.3">
      <c r="A183" s="438">
        <v>182</v>
      </c>
      <c r="B183" s="439" t="s">
        <v>45</v>
      </c>
      <c r="C183" s="440">
        <v>2022</v>
      </c>
      <c r="D183" s="440" t="s">
        <v>2238</v>
      </c>
      <c r="E183" s="440" t="s">
        <v>2239</v>
      </c>
      <c r="F183" s="440" t="s">
        <v>2240</v>
      </c>
      <c r="G183" s="440" t="s">
        <v>2241</v>
      </c>
      <c r="H183" s="440" t="s">
        <v>2242</v>
      </c>
      <c r="I183" s="440" t="s">
        <v>2243</v>
      </c>
      <c r="J183" s="440" t="s">
        <v>2244</v>
      </c>
      <c r="K183" s="440" t="s">
        <v>2245</v>
      </c>
      <c r="L183" s="441" t="s">
        <v>414</v>
      </c>
      <c r="M183" s="441" t="s">
        <v>414</v>
      </c>
      <c r="N183" s="441" t="s">
        <v>414</v>
      </c>
      <c r="O183" s="440" t="s">
        <v>2246</v>
      </c>
      <c r="P183" s="440" t="s">
        <v>2247</v>
      </c>
      <c r="Q183" s="440" t="s">
        <v>2248</v>
      </c>
      <c r="R183" s="441" t="s">
        <v>414</v>
      </c>
      <c r="S183" s="441" t="s">
        <v>414</v>
      </c>
      <c r="T183" s="440" t="s">
        <v>2249</v>
      </c>
      <c r="U183" s="440" t="s">
        <v>2250</v>
      </c>
      <c r="V183" s="440" t="s">
        <v>2251</v>
      </c>
      <c r="W183" s="440" t="s">
        <v>2252</v>
      </c>
      <c r="X183" s="440" t="s">
        <v>2253</v>
      </c>
    </row>
    <row r="184" spans="1:24" ht="15.75" thickBot="1" x14ac:dyDescent="0.3">
      <c r="A184" s="438">
        <v>183</v>
      </c>
      <c r="B184" s="439" t="s">
        <v>45</v>
      </c>
      <c r="C184" s="440">
        <v>2023</v>
      </c>
      <c r="D184" s="440" t="s">
        <v>2254</v>
      </c>
      <c r="E184" s="440" t="s">
        <v>2255</v>
      </c>
      <c r="F184" s="440" t="s">
        <v>2256</v>
      </c>
      <c r="G184" s="440" t="s">
        <v>2257</v>
      </c>
      <c r="H184" s="440" t="s">
        <v>2258</v>
      </c>
      <c r="I184" s="440" t="s">
        <v>2259</v>
      </c>
      <c r="J184" s="440" t="s">
        <v>2260</v>
      </c>
      <c r="K184" s="440" t="s">
        <v>2261</v>
      </c>
      <c r="L184" s="441" t="s">
        <v>414</v>
      </c>
      <c r="M184" s="441" t="s">
        <v>414</v>
      </c>
      <c r="N184" s="441" t="s">
        <v>414</v>
      </c>
      <c r="O184" s="441" t="s">
        <v>414</v>
      </c>
      <c r="P184" s="441" t="s">
        <v>414</v>
      </c>
      <c r="Q184" s="441" t="s">
        <v>414</v>
      </c>
      <c r="R184" s="441" t="s">
        <v>414</v>
      </c>
      <c r="S184" s="441" t="s">
        <v>414</v>
      </c>
      <c r="T184" s="441" t="s">
        <v>414</v>
      </c>
      <c r="U184" s="441" t="s">
        <v>414</v>
      </c>
      <c r="V184" s="441" t="s">
        <v>414</v>
      </c>
      <c r="W184" s="441" t="s">
        <v>414</v>
      </c>
      <c r="X184" s="440" t="s">
        <v>2262</v>
      </c>
    </row>
    <row r="185" spans="1:24" ht="15.75" thickBot="1" x14ac:dyDescent="0.3">
      <c r="A185" s="438">
        <v>184</v>
      </c>
      <c r="B185" s="439" t="s">
        <v>45</v>
      </c>
      <c r="C185" s="440">
        <v>2024</v>
      </c>
      <c r="D185" s="440" t="s">
        <v>2263</v>
      </c>
      <c r="E185" s="441" t="s">
        <v>414</v>
      </c>
      <c r="F185" s="441" t="s">
        <v>414</v>
      </c>
      <c r="G185" s="441" t="s">
        <v>414</v>
      </c>
      <c r="H185" s="440" t="s">
        <v>2264</v>
      </c>
      <c r="I185" s="440" t="s">
        <v>2265</v>
      </c>
      <c r="J185" s="440" t="s">
        <v>2266</v>
      </c>
      <c r="K185" s="440" t="s">
        <v>2267</v>
      </c>
      <c r="L185" s="441" t="s">
        <v>414</v>
      </c>
      <c r="M185" s="441" t="s">
        <v>414</v>
      </c>
      <c r="N185" s="441" t="s">
        <v>414</v>
      </c>
      <c r="O185" s="441" t="s">
        <v>414</v>
      </c>
      <c r="P185" s="441" t="s">
        <v>414</v>
      </c>
      <c r="Q185" s="441" t="s">
        <v>414</v>
      </c>
      <c r="R185" s="441" t="s">
        <v>414</v>
      </c>
      <c r="S185" s="441" t="s">
        <v>414</v>
      </c>
      <c r="T185" s="441" t="s">
        <v>414</v>
      </c>
      <c r="U185" s="441" t="s">
        <v>414</v>
      </c>
      <c r="V185" s="441" t="s">
        <v>414</v>
      </c>
      <c r="W185" s="441" t="s">
        <v>414</v>
      </c>
      <c r="X185" s="440" t="s">
        <v>2268</v>
      </c>
    </row>
    <row r="186" spans="1:24" ht="15.75" thickBot="1" x14ac:dyDescent="0.3">
      <c r="A186" s="438">
        <v>185</v>
      </c>
      <c r="B186" s="439" t="s">
        <v>37</v>
      </c>
      <c r="C186" s="440">
        <v>2002</v>
      </c>
      <c r="D186" s="440" t="s">
        <v>2269</v>
      </c>
      <c r="E186" s="440" t="s">
        <v>2270</v>
      </c>
      <c r="F186" s="440" t="s">
        <v>2271</v>
      </c>
      <c r="G186" s="440" t="s">
        <v>2272</v>
      </c>
      <c r="H186" s="440" t="s">
        <v>2273</v>
      </c>
      <c r="I186" s="440" t="s">
        <v>2274</v>
      </c>
      <c r="J186" s="440" t="s">
        <v>2275</v>
      </c>
      <c r="K186" s="440" t="s">
        <v>2276</v>
      </c>
      <c r="L186" s="441" t="s">
        <v>414</v>
      </c>
      <c r="M186" s="441" t="s">
        <v>414</v>
      </c>
      <c r="N186" s="441" t="s">
        <v>414</v>
      </c>
      <c r="O186" s="441" t="s">
        <v>414</v>
      </c>
      <c r="P186" s="441" t="s">
        <v>414</v>
      </c>
      <c r="Q186" s="441" t="s">
        <v>414</v>
      </c>
      <c r="R186" s="441" t="s">
        <v>414</v>
      </c>
      <c r="S186" s="441" t="s">
        <v>414</v>
      </c>
      <c r="T186" s="441" t="s">
        <v>414</v>
      </c>
      <c r="U186" s="441" t="s">
        <v>414</v>
      </c>
      <c r="V186" s="441" t="s">
        <v>414</v>
      </c>
      <c r="W186" s="441" t="s">
        <v>414</v>
      </c>
      <c r="X186" s="441" t="s">
        <v>414</v>
      </c>
    </row>
    <row r="187" spans="1:24" ht="15.75" thickBot="1" x14ac:dyDescent="0.3">
      <c r="A187" s="438">
        <v>186</v>
      </c>
      <c r="B187" s="439" t="s">
        <v>37</v>
      </c>
      <c r="C187" s="440">
        <v>2003</v>
      </c>
      <c r="D187" s="440" t="s">
        <v>2277</v>
      </c>
      <c r="E187" s="440" t="s">
        <v>2278</v>
      </c>
      <c r="F187" s="440" t="s">
        <v>2279</v>
      </c>
      <c r="G187" s="440" t="s">
        <v>2280</v>
      </c>
      <c r="H187" s="440" t="s">
        <v>2281</v>
      </c>
      <c r="I187" s="440" t="s">
        <v>2282</v>
      </c>
      <c r="J187" s="440" t="s">
        <v>2283</v>
      </c>
      <c r="K187" s="440" t="s">
        <v>2284</v>
      </c>
      <c r="L187" s="441" t="s">
        <v>414</v>
      </c>
      <c r="M187" s="441" t="s">
        <v>414</v>
      </c>
      <c r="N187" s="441" t="s">
        <v>414</v>
      </c>
      <c r="O187" s="441" t="s">
        <v>414</v>
      </c>
      <c r="P187" s="441" t="s">
        <v>414</v>
      </c>
      <c r="Q187" s="441" t="s">
        <v>414</v>
      </c>
      <c r="R187" s="441" t="s">
        <v>414</v>
      </c>
      <c r="S187" s="441" t="s">
        <v>414</v>
      </c>
      <c r="T187" s="441" t="s">
        <v>414</v>
      </c>
      <c r="U187" s="441" t="s">
        <v>414</v>
      </c>
      <c r="V187" s="441" t="s">
        <v>414</v>
      </c>
      <c r="W187" s="441" t="s">
        <v>414</v>
      </c>
      <c r="X187" s="441" t="s">
        <v>414</v>
      </c>
    </row>
    <row r="188" spans="1:24" ht="15.75" thickBot="1" x14ac:dyDescent="0.3">
      <c r="A188" s="438">
        <v>187</v>
      </c>
      <c r="B188" s="439" t="s">
        <v>37</v>
      </c>
      <c r="C188" s="440">
        <v>2004</v>
      </c>
      <c r="D188" s="440" t="s">
        <v>2285</v>
      </c>
      <c r="E188" s="440" t="s">
        <v>2286</v>
      </c>
      <c r="F188" s="440" t="s">
        <v>2287</v>
      </c>
      <c r="G188" s="440" t="s">
        <v>2288</v>
      </c>
      <c r="H188" s="440" t="s">
        <v>2289</v>
      </c>
      <c r="I188" s="440" t="s">
        <v>2290</v>
      </c>
      <c r="J188" s="440" t="s">
        <v>2291</v>
      </c>
      <c r="K188" s="440" t="s">
        <v>2292</v>
      </c>
      <c r="L188" s="441" t="s">
        <v>414</v>
      </c>
      <c r="M188" s="441" t="s">
        <v>414</v>
      </c>
      <c r="N188" s="441" t="s">
        <v>414</v>
      </c>
      <c r="O188" s="441" t="s">
        <v>414</v>
      </c>
      <c r="P188" s="441" t="s">
        <v>414</v>
      </c>
      <c r="Q188" s="441" t="s">
        <v>414</v>
      </c>
      <c r="R188" s="441" t="s">
        <v>414</v>
      </c>
      <c r="S188" s="441" t="s">
        <v>414</v>
      </c>
      <c r="T188" s="441" t="s">
        <v>414</v>
      </c>
      <c r="U188" s="441" t="s">
        <v>414</v>
      </c>
      <c r="V188" s="441" t="s">
        <v>414</v>
      </c>
      <c r="W188" s="441" t="s">
        <v>414</v>
      </c>
      <c r="X188" s="440" t="s">
        <v>2293</v>
      </c>
    </row>
    <row r="189" spans="1:24" ht="15.75" thickBot="1" x14ac:dyDescent="0.3">
      <c r="A189" s="438">
        <v>188</v>
      </c>
      <c r="B189" s="439" t="s">
        <v>37</v>
      </c>
      <c r="C189" s="440">
        <v>2005</v>
      </c>
      <c r="D189" s="440" t="s">
        <v>2294</v>
      </c>
      <c r="E189" s="440" t="s">
        <v>2295</v>
      </c>
      <c r="F189" s="440" t="s">
        <v>2296</v>
      </c>
      <c r="G189" s="440" t="s">
        <v>2297</v>
      </c>
      <c r="H189" s="440" t="s">
        <v>2298</v>
      </c>
      <c r="I189" s="440" t="s">
        <v>2299</v>
      </c>
      <c r="J189" s="440" t="s">
        <v>2300</v>
      </c>
      <c r="K189" s="440" t="s">
        <v>2301</v>
      </c>
      <c r="L189" s="441" t="s">
        <v>414</v>
      </c>
      <c r="M189" s="441" t="s">
        <v>414</v>
      </c>
      <c r="N189" s="441" t="s">
        <v>414</v>
      </c>
      <c r="O189" s="441" t="s">
        <v>414</v>
      </c>
      <c r="P189" s="441" t="s">
        <v>414</v>
      </c>
      <c r="Q189" s="441" t="s">
        <v>414</v>
      </c>
      <c r="R189" s="441" t="s">
        <v>414</v>
      </c>
      <c r="S189" s="441" t="s">
        <v>414</v>
      </c>
      <c r="T189" s="441" t="s">
        <v>414</v>
      </c>
      <c r="U189" s="441" t="s">
        <v>414</v>
      </c>
      <c r="V189" s="441" t="s">
        <v>414</v>
      </c>
      <c r="W189" s="441" t="s">
        <v>414</v>
      </c>
      <c r="X189" s="440" t="s">
        <v>2302</v>
      </c>
    </row>
    <row r="190" spans="1:24" ht="15.75" thickBot="1" x14ac:dyDescent="0.3">
      <c r="A190" s="438">
        <v>189</v>
      </c>
      <c r="B190" s="439" t="s">
        <v>37</v>
      </c>
      <c r="C190" s="440">
        <v>2006</v>
      </c>
      <c r="D190" s="440" t="s">
        <v>2303</v>
      </c>
      <c r="E190" s="440" t="s">
        <v>2304</v>
      </c>
      <c r="F190" s="440" t="s">
        <v>2305</v>
      </c>
      <c r="G190" s="440" t="s">
        <v>2306</v>
      </c>
      <c r="H190" s="440" t="s">
        <v>2307</v>
      </c>
      <c r="I190" s="440" t="s">
        <v>2308</v>
      </c>
      <c r="J190" s="440" t="s">
        <v>2309</v>
      </c>
      <c r="K190" s="440" t="s">
        <v>2310</v>
      </c>
      <c r="L190" s="441" t="s">
        <v>414</v>
      </c>
      <c r="M190" s="441" t="s">
        <v>414</v>
      </c>
      <c r="N190" s="441" t="s">
        <v>414</v>
      </c>
      <c r="O190" s="440" t="s">
        <v>2311</v>
      </c>
      <c r="P190" s="440" t="s">
        <v>2312</v>
      </c>
      <c r="Q190" s="440" t="s">
        <v>2313</v>
      </c>
      <c r="R190" s="441" t="s">
        <v>414</v>
      </c>
      <c r="S190" s="441" t="s">
        <v>414</v>
      </c>
      <c r="T190" s="441" t="s">
        <v>414</v>
      </c>
      <c r="U190" s="441" t="s">
        <v>414</v>
      </c>
      <c r="V190" s="441" t="s">
        <v>414</v>
      </c>
      <c r="W190" s="441" t="s">
        <v>414</v>
      </c>
      <c r="X190" s="440" t="s">
        <v>2314</v>
      </c>
    </row>
    <row r="191" spans="1:24" ht="15.75" thickBot="1" x14ac:dyDescent="0.3">
      <c r="A191" s="438">
        <v>190</v>
      </c>
      <c r="B191" s="439" t="s">
        <v>37</v>
      </c>
      <c r="C191" s="440">
        <v>2007</v>
      </c>
      <c r="D191" s="440" t="s">
        <v>2315</v>
      </c>
      <c r="E191" s="440" t="s">
        <v>2316</v>
      </c>
      <c r="F191" s="440" t="s">
        <v>2317</v>
      </c>
      <c r="G191" s="440" t="s">
        <v>2318</v>
      </c>
      <c r="H191" s="440" t="s">
        <v>2319</v>
      </c>
      <c r="I191" s="440" t="s">
        <v>2320</v>
      </c>
      <c r="J191" s="440" t="s">
        <v>2321</v>
      </c>
      <c r="K191" s="440" t="s">
        <v>2322</v>
      </c>
      <c r="L191" s="441" t="s">
        <v>414</v>
      </c>
      <c r="M191" s="441" t="s">
        <v>414</v>
      </c>
      <c r="N191" s="441" t="s">
        <v>414</v>
      </c>
      <c r="O191" s="441" t="s">
        <v>414</v>
      </c>
      <c r="P191" s="441" t="s">
        <v>414</v>
      </c>
      <c r="Q191" s="441" t="s">
        <v>414</v>
      </c>
      <c r="R191" s="441" t="s">
        <v>414</v>
      </c>
      <c r="S191" s="441" t="s">
        <v>414</v>
      </c>
      <c r="T191" s="441" t="s">
        <v>414</v>
      </c>
      <c r="U191" s="441" t="s">
        <v>414</v>
      </c>
      <c r="V191" s="441" t="s">
        <v>414</v>
      </c>
      <c r="W191" s="441" t="s">
        <v>414</v>
      </c>
      <c r="X191" s="440" t="s">
        <v>2323</v>
      </c>
    </row>
    <row r="192" spans="1:24" ht="15.75" thickBot="1" x14ac:dyDescent="0.3">
      <c r="A192" s="438">
        <v>191</v>
      </c>
      <c r="B192" s="439" t="s">
        <v>37</v>
      </c>
      <c r="C192" s="440">
        <v>2008</v>
      </c>
      <c r="D192" s="440" t="s">
        <v>2324</v>
      </c>
      <c r="E192" s="440" t="s">
        <v>2325</v>
      </c>
      <c r="F192" s="440" t="s">
        <v>2326</v>
      </c>
      <c r="G192" s="440" t="s">
        <v>2327</v>
      </c>
      <c r="H192" s="440" t="s">
        <v>2328</v>
      </c>
      <c r="I192" s="440" t="s">
        <v>2329</v>
      </c>
      <c r="J192" s="440" t="s">
        <v>2330</v>
      </c>
      <c r="K192" s="440" t="s">
        <v>2331</v>
      </c>
      <c r="L192" s="441" t="s">
        <v>414</v>
      </c>
      <c r="M192" s="441" t="s">
        <v>414</v>
      </c>
      <c r="N192" s="441" t="s">
        <v>414</v>
      </c>
      <c r="O192" s="441" t="s">
        <v>414</v>
      </c>
      <c r="P192" s="441" t="s">
        <v>414</v>
      </c>
      <c r="Q192" s="441" t="s">
        <v>414</v>
      </c>
      <c r="R192" s="441" t="s">
        <v>414</v>
      </c>
      <c r="S192" s="441" t="s">
        <v>414</v>
      </c>
      <c r="T192" s="441" t="s">
        <v>414</v>
      </c>
      <c r="U192" s="441" t="s">
        <v>414</v>
      </c>
      <c r="V192" s="441" t="s">
        <v>414</v>
      </c>
      <c r="W192" s="441" t="s">
        <v>414</v>
      </c>
      <c r="X192" s="440" t="s">
        <v>2332</v>
      </c>
    </row>
    <row r="193" spans="1:24" ht="15.75" thickBot="1" x14ac:dyDescent="0.3">
      <c r="A193" s="438">
        <v>192</v>
      </c>
      <c r="B193" s="439" t="s">
        <v>37</v>
      </c>
      <c r="C193" s="440">
        <v>2009</v>
      </c>
      <c r="D193" s="440" t="s">
        <v>2333</v>
      </c>
      <c r="E193" s="440" t="s">
        <v>2334</v>
      </c>
      <c r="F193" s="440" t="s">
        <v>2335</v>
      </c>
      <c r="G193" s="440" t="s">
        <v>2336</v>
      </c>
      <c r="H193" s="440" t="s">
        <v>2337</v>
      </c>
      <c r="I193" s="440" t="s">
        <v>2338</v>
      </c>
      <c r="J193" s="440" t="s">
        <v>2339</v>
      </c>
      <c r="K193" s="440" t="s">
        <v>2340</v>
      </c>
      <c r="L193" s="441" t="s">
        <v>414</v>
      </c>
      <c r="M193" s="441" t="s">
        <v>414</v>
      </c>
      <c r="N193" s="441" t="s">
        <v>414</v>
      </c>
      <c r="O193" s="440" t="s">
        <v>2341</v>
      </c>
      <c r="P193" s="440" t="s">
        <v>2342</v>
      </c>
      <c r="Q193" s="440" t="s">
        <v>2343</v>
      </c>
      <c r="R193" s="441" t="s">
        <v>414</v>
      </c>
      <c r="S193" s="441" t="s">
        <v>414</v>
      </c>
      <c r="T193" s="441" t="s">
        <v>414</v>
      </c>
      <c r="U193" s="441" t="s">
        <v>414</v>
      </c>
      <c r="V193" s="441" t="s">
        <v>414</v>
      </c>
      <c r="W193" s="441" t="s">
        <v>414</v>
      </c>
      <c r="X193" s="440" t="s">
        <v>2344</v>
      </c>
    </row>
    <row r="194" spans="1:24" ht="15.75" thickBot="1" x14ac:dyDescent="0.3">
      <c r="A194" s="438">
        <v>193</v>
      </c>
      <c r="B194" s="439" t="s">
        <v>37</v>
      </c>
      <c r="C194" s="440">
        <v>2010</v>
      </c>
      <c r="D194" s="440" t="s">
        <v>2345</v>
      </c>
      <c r="E194" s="440" t="s">
        <v>2346</v>
      </c>
      <c r="F194" s="440" t="s">
        <v>2347</v>
      </c>
      <c r="G194" s="440" t="s">
        <v>2348</v>
      </c>
      <c r="H194" s="440" t="s">
        <v>2349</v>
      </c>
      <c r="I194" s="440" t="s">
        <v>2350</v>
      </c>
      <c r="J194" s="440" t="s">
        <v>2351</v>
      </c>
      <c r="K194" s="440" t="s">
        <v>2352</v>
      </c>
      <c r="L194" s="441" t="s">
        <v>414</v>
      </c>
      <c r="M194" s="441" t="s">
        <v>414</v>
      </c>
      <c r="N194" s="441" t="s">
        <v>414</v>
      </c>
      <c r="O194" s="441" t="s">
        <v>414</v>
      </c>
      <c r="P194" s="441" t="s">
        <v>414</v>
      </c>
      <c r="Q194" s="441" t="s">
        <v>414</v>
      </c>
      <c r="R194" s="441" t="s">
        <v>414</v>
      </c>
      <c r="S194" s="441" t="s">
        <v>414</v>
      </c>
      <c r="T194" s="441" t="s">
        <v>414</v>
      </c>
      <c r="U194" s="441" t="s">
        <v>414</v>
      </c>
      <c r="V194" s="441" t="s">
        <v>414</v>
      </c>
      <c r="W194" s="441" t="s">
        <v>414</v>
      </c>
      <c r="X194" s="440" t="s">
        <v>2353</v>
      </c>
    </row>
    <row r="195" spans="1:24" ht="15.75" thickBot="1" x14ac:dyDescent="0.3">
      <c r="A195" s="438">
        <v>194</v>
      </c>
      <c r="B195" s="439" t="s">
        <v>37</v>
      </c>
      <c r="C195" s="440">
        <v>2011</v>
      </c>
      <c r="D195" s="440" t="s">
        <v>2354</v>
      </c>
      <c r="E195" s="440" t="s">
        <v>2355</v>
      </c>
      <c r="F195" s="440" t="s">
        <v>2356</v>
      </c>
      <c r="G195" s="440" t="s">
        <v>2357</v>
      </c>
      <c r="H195" s="440" t="s">
        <v>2358</v>
      </c>
      <c r="I195" s="440" t="s">
        <v>2359</v>
      </c>
      <c r="J195" s="440" t="s">
        <v>2360</v>
      </c>
      <c r="K195" s="440" t="s">
        <v>2361</v>
      </c>
      <c r="L195" s="441" t="s">
        <v>414</v>
      </c>
      <c r="M195" s="441" t="s">
        <v>414</v>
      </c>
      <c r="N195" s="441" t="s">
        <v>414</v>
      </c>
      <c r="O195" s="441" t="s">
        <v>414</v>
      </c>
      <c r="P195" s="441" t="s">
        <v>414</v>
      </c>
      <c r="Q195" s="441" t="s">
        <v>414</v>
      </c>
      <c r="R195" s="441" t="s">
        <v>414</v>
      </c>
      <c r="S195" s="441" t="s">
        <v>414</v>
      </c>
      <c r="T195" s="441" t="s">
        <v>414</v>
      </c>
      <c r="U195" s="441" t="s">
        <v>414</v>
      </c>
      <c r="V195" s="441" t="s">
        <v>414</v>
      </c>
      <c r="W195" s="441" t="s">
        <v>414</v>
      </c>
      <c r="X195" s="440" t="s">
        <v>2362</v>
      </c>
    </row>
    <row r="196" spans="1:24" ht="15.75" thickBot="1" x14ac:dyDescent="0.3">
      <c r="A196" s="438">
        <v>195</v>
      </c>
      <c r="B196" s="439" t="s">
        <v>37</v>
      </c>
      <c r="C196" s="440">
        <v>2012</v>
      </c>
      <c r="D196" s="440" t="s">
        <v>2363</v>
      </c>
      <c r="E196" s="440" t="s">
        <v>2364</v>
      </c>
      <c r="F196" s="440" t="s">
        <v>2365</v>
      </c>
      <c r="G196" s="440" t="s">
        <v>2366</v>
      </c>
      <c r="H196" s="440" t="s">
        <v>2367</v>
      </c>
      <c r="I196" s="440" t="s">
        <v>2368</v>
      </c>
      <c r="J196" s="440" t="s">
        <v>2369</v>
      </c>
      <c r="K196" s="440" t="s">
        <v>2370</v>
      </c>
      <c r="L196" s="440" t="s">
        <v>2371</v>
      </c>
      <c r="M196" s="440" t="s">
        <v>2372</v>
      </c>
      <c r="N196" s="440" t="s">
        <v>2373</v>
      </c>
      <c r="O196" s="440" t="s">
        <v>2374</v>
      </c>
      <c r="P196" s="440" t="s">
        <v>2375</v>
      </c>
      <c r="Q196" s="440" t="s">
        <v>2376</v>
      </c>
      <c r="R196" s="440" t="s">
        <v>2377</v>
      </c>
      <c r="S196" s="440" t="s">
        <v>2378</v>
      </c>
      <c r="T196" s="441" t="s">
        <v>414</v>
      </c>
      <c r="U196" s="441" t="s">
        <v>414</v>
      </c>
      <c r="V196" s="441" t="s">
        <v>414</v>
      </c>
      <c r="W196" s="441" t="s">
        <v>414</v>
      </c>
      <c r="X196" s="440" t="s">
        <v>2379</v>
      </c>
    </row>
    <row r="197" spans="1:24" ht="15.75" thickBot="1" x14ac:dyDescent="0.3">
      <c r="A197" s="438">
        <v>196</v>
      </c>
      <c r="B197" s="439" t="s">
        <v>37</v>
      </c>
      <c r="C197" s="440">
        <v>2013</v>
      </c>
      <c r="D197" s="440" t="s">
        <v>2380</v>
      </c>
      <c r="E197" s="440" t="s">
        <v>2381</v>
      </c>
      <c r="F197" s="440" t="s">
        <v>2382</v>
      </c>
      <c r="G197" s="440" t="s">
        <v>2383</v>
      </c>
      <c r="H197" s="440" t="s">
        <v>2384</v>
      </c>
      <c r="I197" s="440" t="s">
        <v>2385</v>
      </c>
      <c r="J197" s="440" t="s">
        <v>2386</v>
      </c>
      <c r="K197" s="440" t="s">
        <v>2387</v>
      </c>
      <c r="L197" s="441" t="s">
        <v>414</v>
      </c>
      <c r="M197" s="441" t="s">
        <v>414</v>
      </c>
      <c r="N197" s="441" t="s">
        <v>414</v>
      </c>
      <c r="O197" s="441" t="s">
        <v>414</v>
      </c>
      <c r="P197" s="441" t="s">
        <v>414</v>
      </c>
      <c r="Q197" s="441" t="s">
        <v>414</v>
      </c>
      <c r="R197" s="441" t="s">
        <v>414</v>
      </c>
      <c r="S197" s="441" t="s">
        <v>414</v>
      </c>
      <c r="T197" s="441" t="s">
        <v>414</v>
      </c>
      <c r="U197" s="441" t="s">
        <v>414</v>
      </c>
      <c r="V197" s="441" t="s">
        <v>414</v>
      </c>
      <c r="W197" s="441" t="s">
        <v>414</v>
      </c>
      <c r="X197" s="440" t="s">
        <v>2388</v>
      </c>
    </row>
    <row r="198" spans="1:24" ht="15.75" thickBot="1" x14ac:dyDescent="0.3">
      <c r="A198" s="438">
        <v>197</v>
      </c>
      <c r="B198" s="439" t="s">
        <v>37</v>
      </c>
      <c r="C198" s="440">
        <v>2014</v>
      </c>
      <c r="D198" s="440" t="s">
        <v>2389</v>
      </c>
      <c r="E198" s="440" t="s">
        <v>2390</v>
      </c>
      <c r="F198" s="440" t="s">
        <v>2391</v>
      </c>
      <c r="G198" s="440" t="s">
        <v>2392</v>
      </c>
      <c r="H198" s="440" t="s">
        <v>2393</v>
      </c>
      <c r="I198" s="440" t="s">
        <v>2394</v>
      </c>
      <c r="J198" s="440" t="s">
        <v>2395</v>
      </c>
      <c r="K198" s="440" t="s">
        <v>803</v>
      </c>
      <c r="L198" s="441" t="s">
        <v>414</v>
      </c>
      <c r="M198" s="441" t="s">
        <v>414</v>
      </c>
      <c r="N198" s="441" t="s">
        <v>414</v>
      </c>
      <c r="O198" s="441" t="s">
        <v>414</v>
      </c>
      <c r="P198" s="441" t="s">
        <v>414</v>
      </c>
      <c r="Q198" s="441" t="s">
        <v>414</v>
      </c>
      <c r="R198" s="441" t="s">
        <v>414</v>
      </c>
      <c r="S198" s="441" t="s">
        <v>414</v>
      </c>
      <c r="T198" s="441" t="s">
        <v>414</v>
      </c>
      <c r="U198" s="441" t="s">
        <v>414</v>
      </c>
      <c r="V198" s="441" t="s">
        <v>414</v>
      </c>
      <c r="W198" s="441" t="s">
        <v>414</v>
      </c>
      <c r="X198" s="440" t="s">
        <v>2396</v>
      </c>
    </row>
    <row r="199" spans="1:24" ht="15.75" thickBot="1" x14ac:dyDescent="0.3">
      <c r="A199" s="438">
        <v>198</v>
      </c>
      <c r="B199" s="439" t="s">
        <v>37</v>
      </c>
      <c r="C199" s="440">
        <v>2015</v>
      </c>
      <c r="D199" s="440" t="s">
        <v>2397</v>
      </c>
      <c r="E199" s="440" t="s">
        <v>2398</v>
      </c>
      <c r="F199" s="440" t="s">
        <v>2399</v>
      </c>
      <c r="G199" s="440" t="s">
        <v>2400</v>
      </c>
      <c r="H199" s="440" t="s">
        <v>2401</v>
      </c>
      <c r="I199" s="440" t="s">
        <v>2402</v>
      </c>
      <c r="J199" s="440" t="s">
        <v>2403</v>
      </c>
      <c r="K199" s="440" t="s">
        <v>2404</v>
      </c>
      <c r="L199" s="441" t="s">
        <v>414</v>
      </c>
      <c r="M199" s="441" t="s">
        <v>414</v>
      </c>
      <c r="N199" s="441" t="s">
        <v>414</v>
      </c>
      <c r="O199" s="440" t="s">
        <v>2405</v>
      </c>
      <c r="P199" s="440" t="s">
        <v>2406</v>
      </c>
      <c r="Q199" s="440" t="s">
        <v>2407</v>
      </c>
      <c r="R199" s="441" t="s">
        <v>414</v>
      </c>
      <c r="S199" s="441" t="s">
        <v>414</v>
      </c>
      <c r="T199" s="441" t="s">
        <v>414</v>
      </c>
      <c r="U199" s="441" t="s">
        <v>414</v>
      </c>
      <c r="V199" s="441" t="s">
        <v>414</v>
      </c>
      <c r="W199" s="441" t="s">
        <v>414</v>
      </c>
      <c r="X199" s="440" t="s">
        <v>2408</v>
      </c>
    </row>
    <row r="200" spans="1:24" ht="168" x14ac:dyDescent="0.25">
      <c r="A200" s="442" t="s">
        <v>2409</v>
      </c>
    </row>
  </sheetData>
  <autoFilter ref="A1:X200" xr:uid="{7FD0C8B9-E570-4D59-8C3B-6FA452854E5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06FE-FD72-4A7C-95E5-9ABFB8DCDD7A}">
  <dimension ref="A4:R29"/>
  <sheetViews>
    <sheetView workbookViewId="0">
      <selection activeCell="Q7" sqref="Q7"/>
    </sheetView>
  </sheetViews>
  <sheetFormatPr baseColWidth="10" defaultRowHeight="15" x14ac:dyDescent="0.25"/>
  <cols>
    <col min="16" max="16" width="31.28515625" customWidth="1"/>
  </cols>
  <sheetData>
    <row r="4" spans="1:18" ht="21" x14ac:dyDescent="0.25">
      <c r="A4" s="423" t="s">
        <v>334</v>
      </c>
    </row>
    <row r="7" spans="1:18" x14ac:dyDescent="0.25">
      <c r="Q7" t="s">
        <v>335</v>
      </c>
    </row>
    <row r="10" spans="1:18" x14ac:dyDescent="0.25">
      <c r="Q10" s="13" t="s">
        <v>340</v>
      </c>
    </row>
    <row r="12" spans="1:18" x14ac:dyDescent="0.25">
      <c r="R12" t="s">
        <v>336</v>
      </c>
    </row>
    <row r="13" spans="1:18" x14ac:dyDescent="0.25">
      <c r="R13" t="s">
        <v>342</v>
      </c>
    </row>
    <row r="18" spans="17:18" x14ac:dyDescent="0.25">
      <c r="Q18" s="13" t="s">
        <v>337</v>
      </c>
    </row>
    <row r="19" spans="17:18" x14ac:dyDescent="0.25">
      <c r="R19" t="s">
        <v>327</v>
      </c>
    </row>
    <row r="20" spans="17:18" x14ac:dyDescent="0.25">
      <c r="R20" t="s">
        <v>343</v>
      </c>
    </row>
    <row r="21" spans="17:18" x14ac:dyDescent="0.25">
      <c r="R21" t="s">
        <v>345</v>
      </c>
    </row>
    <row r="22" spans="17:18" x14ac:dyDescent="0.25">
      <c r="R22" t="s">
        <v>344</v>
      </c>
    </row>
    <row r="27" spans="17:18" x14ac:dyDescent="0.25">
      <c r="Q27" t="s">
        <v>341</v>
      </c>
    </row>
    <row r="28" spans="17:18" x14ac:dyDescent="0.25">
      <c r="Q28" t="s">
        <v>339</v>
      </c>
    </row>
    <row r="29" spans="17:18" x14ac:dyDescent="0.25">
      <c r="Q29" t="s">
        <v>338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3C06-3330-4B5D-9EF3-7BD3992F0F2F}">
  <sheetPr codeName="Feuil1">
    <pageSetUpPr fitToPage="1"/>
  </sheetPr>
  <dimension ref="A1:BG310"/>
  <sheetViews>
    <sheetView topLeftCell="A4" zoomScale="85" zoomScaleNormal="85" workbookViewId="0">
      <selection activeCell="E29" sqref="E29"/>
    </sheetView>
  </sheetViews>
  <sheetFormatPr baseColWidth="10" defaultRowHeight="15" x14ac:dyDescent="0.25"/>
  <cols>
    <col min="2" max="2" width="17.85546875" customWidth="1"/>
    <col min="3" max="3" width="17.28515625" customWidth="1"/>
    <col min="4" max="4" width="12.85546875" customWidth="1"/>
    <col min="5" max="5" width="12.42578125" customWidth="1"/>
    <col min="8" max="9" width="14.7109375" customWidth="1"/>
    <col min="11" max="12" width="13.85546875" customWidth="1"/>
    <col min="13" max="13" width="14.85546875" customWidth="1"/>
    <col min="14" max="14" width="12.5703125" customWidth="1"/>
    <col min="15" max="15" width="13.42578125" customWidth="1"/>
    <col min="22" max="22" width="14.5703125" customWidth="1"/>
    <col min="23" max="23" width="14.140625" customWidth="1"/>
    <col min="27" max="27" width="12.5703125" customWidth="1"/>
    <col min="28" max="28" width="15.85546875" customWidth="1"/>
    <col min="31" max="31" width="11.85546875" bestFit="1" customWidth="1"/>
    <col min="35" max="35" width="12.42578125" customWidth="1"/>
    <col min="36" max="36" width="10" customWidth="1"/>
    <col min="46" max="46" width="15.5703125" customWidth="1"/>
    <col min="47" max="47" width="12.7109375" customWidth="1"/>
  </cols>
  <sheetData>
    <row r="1" spans="1:53" ht="60" x14ac:dyDescent="0.25">
      <c r="A1" s="1" t="s">
        <v>178</v>
      </c>
      <c r="B1" s="1" t="s">
        <v>57</v>
      </c>
      <c r="Q1" s="227" t="s">
        <v>150</v>
      </c>
      <c r="R1" s="227"/>
      <c r="S1" s="227" t="s">
        <v>144</v>
      </c>
      <c r="U1" s="227" t="s">
        <v>144</v>
      </c>
      <c r="V1" s="227"/>
      <c r="W1" s="226" t="s">
        <v>130</v>
      </c>
      <c r="X1" s="230" t="s">
        <v>142</v>
      </c>
      <c r="Z1" s="246" t="s">
        <v>155</v>
      </c>
      <c r="AA1" s="246" t="s">
        <v>156</v>
      </c>
      <c r="AB1" s="246" t="s">
        <v>157</v>
      </c>
      <c r="AC1" s="246" t="s">
        <v>158</v>
      </c>
      <c r="AD1" s="246" t="s">
        <v>159</v>
      </c>
      <c r="AE1" s="246" t="s">
        <v>160</v>
      </c>
      <c r="AF1" s="246" t="s">
        <v>161</v>
      </c>
      <c r="AV1" s="246" t="s">
        <v>209</v>
      </c>
      <c r="AW1" s="246" t="s">
        <v>211</v>
      </c>
      <c r="AX1" s="246" t="s">
        <v>210</v>
      </c>
    </row>
    <row r="2" spans="1:53" ht="13.5" customHeight="1" x14ac:dyDescent="0.25">
      <c r="B2" s="1"/>
      <c r="F2" t="s">
        <v>0</v>
      </c>
      <c r="L2" t="s">
        <v>0</v>
      </c>
      <c r="W2" s="227"/>
    </row>
    <row r="3" spans="1:53" ht="13.5" customHeight="1" x14ac:dyDescent="0.25">
      <c r="B3" s="1"/>
      <c r="D3" t="s">
        <v>1</v>
      </c>
      <c r="E3" t="s">
        <v>1</v>
      </c>
      <c r="F3" t="s">
        <v>1</v>
      </c>
      <c r="G3" t="s">
        <v>2</v>
      </c>
      <c r="H3" t="s">
        <v>3</v>
      </c>
      <c r="I3" t="s">
        <v>4</v>
      </c>
      <c r="J3" t="s">
        <v>1</v>
      </c>
      <c r="K3" t="s">
        <v>1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6</v>
      </c>
      <c r="S3" t="s">
        <v>6</v>
      </c>
      <c r="T3" t="s">
        <v>4</v>
      </c>
      <c r="U3" t="s">
        <v>5</v>
      </c>
      <c r="W3" s="228"/>
      <c r="AC3" t="s">
        <v>148</v>
      </c>
    </row>
    <row r="4" spans="1:53" x14ac:dyDescent="0.25"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W4" s="228"/>
    </row>
    <row r="5" spans="1:53" ht="15.75" thickBot="1" x14ac:dyDescent="0.3"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W5" s="228"/>
      <c r="AY5" s="458" t="s">
        <v>212</v>
      </c>
      <c r="AZ5" s="458"/>
      <c r="BA5" s="458"/>
    </row>
    <row r="6" spans="1:53" ht="135.75" thickBot="1" x14ac:dyDescent="0.3">
      <c r="B6" s="2"/>
      <c r="C6" s="2"/>
      <c r="D6" s="3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5" t="s">
        <v>16</v>
      </c>
      <c r="J6" s="3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5" t="s">
        <v>22</v>
      </c>
      <c r="P6" s="6" t="s">
        <v>23</v>
      </c>
      <c r="Q6" s="4" t="s">
        <v>145</v>
      </c>
      <c r="R6" s="4" t="s">
        <v>146</v>
      </c>
      <c r="S6" s="4" t="s">
        <v>147</v>
      </c>
      <c r="T6" s="5"/>
      <c r="U6" s="198" t="s">
        <v>24</v>
      </c>
      <c r="V6" s="198" t="s">
        <v>151</v>
      </c>
      <c r="W6" s="229" t="s">
        <v>129</v>
      </c>
      <c r="X6" s="2" t="s">
        <v>141</v>
      </c>
      <c r="Z6" s="2" t="s">
        <v>154</v>
      </c>
      <c r="AA6" s="2"/>
      <c r="AB6" s="2"/>
      <c r="AC6" s="2">
        <v>2002</v>
      </c>
      <c r="AD6" s="2">
        <v>2013</v>
      </c>
      <c r="AE6" s="2">
        <v>2023</v>
      </c>
      <c r="AF6" t="s">
        <v>149</v>
      </c>
      <c r="AO6" t="s">
        <v>208</v>
      </c>
      <c r="AT6" s="2"/>
      <c r="AU6" s="2"/>
      <c r="AV6" s="2">
        <v>2002</v>
      </c>
      <c r="AW6" s="2">
        <v>2013</v>
      </c>
      <c r="AX6" s="2">
        <v>2023</v>
      </c>
      <c r="AY6" s="2">
        <v>2002</v>
      </c>
      <c r="AZ6" s="2">
        <v>2013</v>
      </c>
      <c r="BA6" s="2">
        <v>2023</v>
      </c>
    </row>
    <row r="7" spans="1:53" x14ac:dyDescent="0.25">
      <c r="B7" s="134" t="s">
        <v>25</v>
      </c>
      <c r="C7" s="135" t="s">
        <v>26</v>
      </c>
      <c r="D7" s="118">
        <v>1072.6379999999999</v>
      </c>
      <c r="E7" s="119">
        <v>1294.5999999999999</v>
      </c>
      <c r="F7" s="119">
        <v>2024.9699999999998</v>
      </c>
      <c r="G7" s="120">
        <v>0.20693094967733755</v>
      </c>
      <c r="H7" s="121">
        <v>0.56416653792677274</v>
      </c>
      <c r="I7" s="122">
        <v>0.88784100507347297</v>
      </c>
      <c r="J7" s="119">
        <v>92.097999999999999</v>
      </c>
      <c r="K7" s="119">
        <v>121.143</v>
      </c>
      <c r="L7" s="119">
        <v>187.303</v>
      </c>
      <c r="M7" s="120">
        <v>0.31537058350887098</v>
      </c>
      <c r="N7" s="121">
        <v>0.54613143144878362</v>
      </c>
      <c r="O7" s="122">
        <v>1.0337358031661925</v>
      </c>
      <c r="P7" s="123">
        <v>1</v>
      </c>
      <c r="Q7" s="124">
        <v>8.5861213195877834E-2</v>
      </c>
      <c r="R7" s="124">
        <v>9.3575621813687629E-2</v>
      </c>
      <c r="S7" s="124">
        <v>9.2496678963145146E-2</v>
      </c>
      <c r="T7" s="125">
        <v>7.7281295247128873E-2</v>
      </c>
      <c r="U7" s="126">
        <v>5</v>
      </c>
      <c r="V7" s="123">
        <f t="array" ref="V7:V22">RANK(S7:S23,S7:S23)</f>
        <v>13</v>
      </c>
      <c r="W7" s="127">
        <v>1999</v>
      </c>
      <c r="X7" s="170">
        <f>O7-I7</f>
        <v>0.14589479809271955</v>
      </c>
      <c r="Z7" s="123">
        <v>13</v>
      </c>
      <c r="AA7" s="134" t="s">
        <v>25</v>
      </c>
      <c r="AB7" s="135" t="s">
        <v>26</v>
      </c>
      <c r="AC7" s="124">
        <v>8.5861213195877834E-2</v>
      </c>
      <c r="AD7" s="124">
        <v>9.3575621813687629E-2</v>
      </c>
      <c r="AE7" s="124">
        <v>9.2496678963145146E-2</v>
      </c>
      <c r="AF7" s="11">
        <v>9.2496678963145146E-2</v>
      </c>
      <c r="AO7" t="s">
        <v>207</v>
      </c>
      <c r="AT7" s="134" t="s">
        <v>25</v>
      </c>
      <c r="AU7" s="135" t="s">
        <v>26</v>
      </c>
      <c r="AV7" s="124">
        <v>3.2117330048948255E-2</v>
      </c>
      <c r="AW7" s="124">
        <v>3.7507038897439997E-2</v>
      </c>
      <c r="AX7" s="124">
        <v>5.1743941386374455E-2</v>
      </c>
      <c r="AY7">
        <f t="array" ref="AY7:AY22">RANK(AV7:AV22,AV7:AV22)</f>
        <v>10</v>
      </c>
      <c r="AZ7">
        <f t="array" ref="AZ7:AZ22">RANK(AW7:AW22,AW7:AW22)</f>
        <v>16</v>
      </c>
      <c r="BA7">
        <f t="array" ref="BA7:BA22">RANK(AX7:AX22,AX7:AX22)</f>
        <v>11</v>
      </c>
    </row>
    <row r="8" spans="1:53" s="13" customFormat="1" x14ac:dyDescent="0.25">
      <c r="B8" s="136" t="s">
        <v>27</v>
      </c>
      <c r="C8" s="13" t="s">
        <v>28</v>
      </c>
      <c r="D8" s="14">
        <v>851.10760000000005</v>
      </c>
      <c r="E8" s="137">
        <v>1242.3589999999999</v>
      </c>
      <c r="F8" s="137">
        <v>1607.3925999999999</v>
      </c>
      <c r="G8" s="15">
        <v>0.45969675279600353</v>
      </c>
      <c r="H8" s="16">
        <v>0.29382296099597621</v>
      </c>
      <c r="I8" s="17">
        <v>0.88858917485873679</v>
      </c>
      <c r="J8" s="137">
        <v>90.561000000000007</v>
      </c>
      <c r="K8" s="137">
        <v>112.6242</v>
      </c>
      <c r="L8" s="137">
        <v>141.5548</v>
      </c>
      <c r="M8" s="15">
        <v>0.24362805181038188</v>
      </c>
      <c r="N8" s="16">
        <v>0.25687729635371437</v>
      </c>
      <c r="O8" s="17">
        <v>0.5630878634290698</v>
      </c>
      <c r="P8" s="18">
        <v>2</v>
      </c>
      <c r="Q8" s="19">
        <v>0.10640370265757232</v>
      </c>
      <c r="R8" s="19">
        <v>9.0653506756098692E-2</v>
      </c>
      <c r="S8" s="19">
        <v>8.806485733479176E-2</v>
      </c>
      <c r="T8" s="20">
        <v>-0.17235157108957483</v>
      </c>
      <c r="U8" s="21">
        <v>5</v>
      </c>
      <c r="V8" s="245">
        <v>15</v>
      </c>
      <c r="W8" s="333">
        <v>1999</v>
      </c>
      <c r="X8" s="334">
        <f t="shared" ref="X8:X22" si="0">O8-I8</f>
        <v>-0.32550131142966698</v>
      </c>
      <c r="Z8" s="245">
        <v>15</v>
      </c>
      <c r="AA8" s="235" t="s">
        <v>27</v>
      </c>
      <c r="AB8" s="236" t="s">
        <v>28</v>
      </c>
      <c r="AC8" s="19">
        <v>0.10640370265757232</v>
      </c>
      <c r="AD8" s="19">
        <v>9.0653506756098692E-2</v>
      </c>
      <c r="AE8" s="19">
        <v>8.806485733479176E-2</v>
      </c>
      <c r="AF8" s="20">
        <v>-0.17235157108957483</v>
      </c>
      <c r="AT8" s="235" t="s">
        <v>27</v>
      </c>
      <c r="AU8" s="236" t="s">
        <v>28</v>
      </c>
      <c r="AV8" s="19">
        <v>4.5212891806495001E-2</v>
      </c>
      <c r="AW8" s="19">
        <v>4.9022207955733428E-2</v>
      </c>
      <c r="AX8" s="19">
        <v>5.4811823123075261E-2</v>
      </c>
      <c r="AY8" s="13">
        <v>3</v>
      </c>
      <c r="AZ8" s="13">
        <v>4</v>
      </c>
      <c r="BA8" s="13">
        <v>10</v>
      </c>
    </row>
    <row r="9" spans="1:53" x14ac:dyDescent="0.25">
      <c r="B9" s="138" t="s">
        <v>29</v>
      </c>
      <c r="C9" t="s">
        <v>30</v>
      </c>
      <c r="D9" s="7">
        <v>630.22599999999989</v>
      </c>
      <c r="E9" s="8">
        <v>825.23300000000006</v>
      </c>
      <c r="F9" s="8">
        <v>1144.8530000000001</v>
      </c>
      <c r="G9" s="22">
        <v>0.30942392094264631</v>
      </c>
      <c r="H9" s="23">
        <v>0.38730879642476729</v>
      </c>
      <c r="I9" s="24">
        <v>0.81657532377274222</v>
      </c>
      <c r="J9" s="8">
        <v>60.377699999999997</v>
      </c>
      <c r="K9" s="8">
        <v>66.794399999999996</v>
      </c>
      <c r="L9" s="8">
        <v>83.562600000000003</v>
      </c>
      <c r="M9" s="22">
        <v>0.1062759926264167</v>
      </c>
      <c r="N9" s="23">
        <v>0.25104200352125339</v>
      </c>
      <c r="O9" s="24">
        <v>0.38399773426281569</v>
      </c>
      <c r="P9" s="9">
        <v>3</v>
      </c>
      <c r="Q9" s="10">
        <v>9.5803251531990125E-2</v>
      </c>
      <c r="R9" s="10">
        <v>8.094004965870244E-2</v>
      </c>
      <c r="S9" s="10">
        <v>7.2989807425058062E-2</v>
      </c>
      <c r="T9" s="11">
        <v>-0.23812807751430354</v>
      </c>
      <c r="U9" s="12">
        <v>6</v>
      </c>
      <c r="V9" s="9">
        <v>17</v>
      </c>
      <c r="W9" s="129">
        <v>1999</v>
      </c>
      <c r="X9" s="170">
        <f t="shared" si="0"/>
        <v>-0.43257758950992653</v>
      </c>
      <c r="Z9" s="9">
        <v>17</v>
      </c>
      <c r="AA9" s="237" t="s">
        <v>29</v>
      </c>
      <c r="AB9" s="238" t="s">
        <v>30</v>
      </c>
      <c r="AC9" s="10">
        <v>9.5803251531990125E-2</v>
      </c>
      <c r="AD9" s="10">
        <v>8.094004965870244E-2</v>
      </c>
      <c r="AE9" s="10">
        <v>7.2989807425058062E-2</v>
      </c>
      <c r="AF9" s="11">
        <v>-0.23812807751430354</v>
      </c>
      <c r="AT9" s="237" t="s">
        <v>29</v>
      </c>
      <c r="AU9" s="238" t="s">
        <v>30</v>
      </c>
      <c r="AV9" s="10">
        <v>3.3352449209267158E-2</v>
      </c>
      <c r="AW9" s="10">
        <v>3.8310691365093519E-2</v>
      </c>
      <c r="AX9" s="10">
        <v>4.3397335625682806E-2</v>
      </c>
      <c r="AY9">
        <v>9</v>
      </c>
      <c r="AZ9">
        <v>14</v>
      </c>
      <c r="BA9">
        <v>15</v>
      </c>
    </row>
    <row r="10" spans="1:53" x14ac:dyDescent="0.25">
      <c r="B10" s="138" t="s">
        <v>31</v>
      </c>
      <c r="C10" t="s">
        <v>32</v>
      </c>
      <c r="D10" s="7">
        <v>289.52699999999999</v>
      </c>
      <c r="E10" s="8">
        <v>473.39799999999997</v>
      </c>
      <c r="F10" s="8">
        <v>680.952</v>
      </c>
      <c r="G10" s="22">
        <v>0.63507375823325629</v>
      </c>
      <c r="H10" s="23">
        <v>0.43843446740374914</v>
      </c>
      <c r="I10" s="24">
        <v>1.3519464505901004</v>
      </c>
      <c r="J10" s="8">
        <v>30.285</v>
      </c>
      <c r="K10" s="8">
        <v>42.106000000000002</v>
      </c>
      <c r="L10" s="8">
        <v>63.04</v>
      </c>
      <c r="M10" s="22">
        <v>0.39032524351989439</v>
      </c>
      <c r="N10" s="23">
        <v>0.49717379945850942</v>
      </c>
      <c r="O10" s="24">
        <v>1.0815585273237576</v>
      </c>
      <c r="P10" s="9">
        <v>4</v>
      </c>
      <c r="Q10" s="10">
        <v>0.10460164337004839</v>
      </c>
      <c r="R10" s="10">
        <v>8.8944186498464306E-2</v>
      </c>
      <c r="S10" s="10">
        <v>9.2576275567147176E-2</v>
      </c>
      <c r="T10" s="11">
        <v>-0.11496346917188639</v>
      </c>
      <c r="U10" s="12">
        <v>5</v>
      </c>
      <c r="V10" s="9">
        <v>12</v>
      </c>
      <c r="W10" s="129">
        <v>1999</v>
      </c>
      <c r="X10" s="170">
        <f t="shared" si="0"/>
        <v>-0.27038792326634287</v>
      </c>
      <c r="Z10" s="9">
        <v>12</v>
      </c>
      <c r="AA10" s="138" t="s">
        <v>31</v>
      </c>
      <c r="AB10" t="s">
        <v>32</v>
      </c>
      <c r="AC10" s="10">
        <v>0.10460164337004839</v>
      </c>
      <c r="AD10" s="10">
        <v>8.8944186498464306E-2</v>
      </c>
      <c r="AE10" s="10">
        <v>9.2576275567147176E-2</v>
      </c>
      <c r="AF10" s="11">
        <v>-0.11496346917188639</v>
      </c>
      <c r="AT10" s="138" t="s">
        <v>31</v>
      </c>
      <c r="AU10" t="s">
        <v>32</v>
      </c>
      <c r="AV10" s="10">
        <v>3.051142344268274E-2</v>
      </c>
      <c r="AW10" s="10">
        <v>3.8801125754221878E-2</v>
      </c>
      <c r="AX10" s="10">
        <v>4.8002097716036737E-2</v>
      </c>
      <c r="AY10">
        <v>13</v>
      </c>
      <c r="AZ10">
        <v>13</v>
      </c>
      <c r="BA10">
        <v>13</v>
      </c>
    </row>
    <row r="11" spans="1:53" x14ac:dyDescent="0.25">
      <c r="B11" s="138" t="s">
        <v>33</v>
      </c>
      <c r="C11" t="s">
        <v>34</v>
      </c>
      <c r="D11" s="7">
        <v>225.20500000000001</v>
      </c>
      <c r="E11" s="8">
        <v>316.42500000000001</v>
      </c>
      <c r="F11" s="8">
        <v>461.21699999999998</v>
      </c>
      <c r="G11" s="22">
        <v>0.40505317377500499</v>
      </c>
      <c r="H11" s="23">
        <v>0.45758710594927698</v>
      </c>
      <c r="I11" s="24">
        <v>1.047987389267556</v>
      </c>
      <c r="J11" s="8">
        <v>24.85</v>
      </c>
      <c r="K11" s="8">
        <v>35.554000000000002</v>
      </c>
      <c r="L11" s="8">
        <v>52.289000000000001</v>
      </c>
      <c r="M11" s="22">
        <v>0.4307444668008048</v>
      </c>
      <c r="N11" s="23">
        <v>0.47069246779546603</v>
      </c>
      <c r="O11" s="24">
        <v>1.1041851106639839</v>
      </c>
      <c r="P11" s="9">
        <v>5</v>
      </c>
      <c r="Q11" s="10">
        <v>0.11034390888301769</v>
      </c>
      <c r="R11" s="10">
        <v>0.11236153906928972</v>
      </c>
      <c r="S11" s="10">
        <v>0.11337179678979743</v>
      </c>
      <c r="T11" s="11">
        <v>2.7440462617558621E-2</v>
      </c>
      <c r="U11" s="12">
        <v>4</v>
      </c>
      <c r="V11" s="9">
        <v>6</v>
      </c>
      <c r="W11" s="129">
        <v>1999</v>
      </c>
      <c r="X11" s="170">
        <f t="shared" si="0"/>
        <v>5.619772139642798E-2</v>
      </c>
      <c r="Z11" s="9">
        <v>6</v>
      </c>
      <c r="AA11" s="138" t="s">
        <v>33</v>
      </c>
      <c r="AB11" t="s">
        <v>34</v>
      </c>
      <c r="AC11" s="10">
        <v>0.11034390888301769</v>
      </c>
      <c r="AD11" s="10">
        <v>0.11236153906928972</v>
      </c>
      <c r="AE11" s="10">
        <v>0.11337179678979743</v>
      </c>
      <c r="AF11" s="11">
        <v>2.7440462617558621E-2</v>
      </c>
      <c r="AT11" s="138" t="s">
        <v>33</v>
      </c>
      <c r="AU11" t="s">
        <v>34</v>
      </c>
      <c r="AV11" s="10">
        <v>3.7576109578286429E-2</v>
      </c>
      <c r="AW11" s="10">
        <v>4.7823254376899139E-2</v>
      </c>
      <c r="AX11" s="10">
        <v>5.8274834210832717E-2</v>
      </c>
      <c r="AY11">
        <v>6</v>
      </c>
      <c r="AZ11">
        <v>7</v>
      </c>
      <c r="BA11">
        <v>8</v>
      </c>
    </row>
    <row r="12" spans="1:53" x14ac:dyDescent="0.25">
      <c r="B12" s="138" t="s">
        <v>35</v>
      </c>
      <c r="C12" t="s">
        <v>36</v>
      </c>
      <c r="D12" s="7">
        <v>136.36420000000001</v>
      </c>
      <c r="E12" s="8">
        <v>220.5994</v>
      </c>
      <c r="F12" s="8">
        <v>317.59430000000003</v>
      </c>
      <c r="G12" s="22">
        <v>0.61772224674804666</v>
      </c>
      <c r="H12" s="23">
        <v>0.4396879592600888</v>
      </c>
      <c r="I12" s="24">
        <v>1.329015240070341</v>
      </c>
      <c r="J12" s="8">
        <v>15.820600000000001</v>
      </c>
      <c r="K12" s="8">
        <v>25.0337</v>
      </c>
      <c r="L12" s="8">
        <v>37.6965</v>
      </c>
      <c r="M12" s="22">
        <v>0.58234833065749714</v>
      </c>
      <c r="N12" s="23">
        <v>0.50583014096997247</v>
      </c>
      <c r="O12" s="24">
        <v>1.3827478098175796</v>
      </c>
      <c r="P12" s="9">
        <v>6</v>
      </c>
      <c r="Q12" s="10">
        <v>0.11601725379535098</v>
      </c>
      <c r="R12" s="10">
        <v>0.11348036304722496</v>
      </c>
      <c r="S12" s="10">
        <v>0.11869388084106042</v>
      </c>
      <c r="T12" s="11">
        <v>2.3070939521037812E-2</v>
      </c>
      <c r="U12" s="12">
        <v>5</v>
      </c>
      <c r="V12" s="9">
        <v>5</v>
      </c>
      <c r="W12" s="129">
        <v>1999</v>
      </c>
      <c r="X12" s="170">
        <f t="shared" si="0"/>
        <v>5.3732569747238612E-2</v>
      </c>
      <c r="Z12" s="9">
        <v>5</v>
      </c>
      <c r="AA12" s="138" t="s">
        <v>35</v>
      </c>
      <c r="AB12" t="s">
        <v>36</v>
      </c>
      <c r="AC12" s="10">
        <v>0.11601725379535098</v>
      </c>
      <c r="AD12" s="10">
        <v>0.11348036304722496</v>
      </c>
      <c r="AE12" s="10">
        <v>0.11869388084106042</v>
      </c>
      <c r="AF12" s="11">
        <v>2.3070939521037812E-2</v>
      </c>
      <c r="AT12" s="138" t="s">
        <v>35</v>
      </c>
      <c r="AU12" t="s">
        <v>36</v>
      </c>
      <c r="AV12" s="10">
        <v>4.2430888751528645E-2</v>
      </c>
      <c r="AW12" s="10">
        <v>5.6881892856851524E-2</v>
      </c>
      <c r="AX12" s="10">
        <v>7.23185934035981E-2</v>
      </c>
      <c r="AY12">
        <v>4</v>
      </c>
      <c r="AZ12">
        <v>2</v>
      </c>
      <c r="BA12">
        <v>3</v>
      </c>
    </row>
    <row r="13" spans="1:53" x14ac:dyDescent="0.25">
      <c r="B13" s="138" t="s">
        <v>37</v>
      </c>
      <c r="C13" t="s">
        <v>38</v>
      </c>
      <c r="D13" s="7">
        <v>44.715789999999998</v>
      </c>
      <c r="E13" s="8">
        <v>72.875769999999989</v>
      </c>
      <c r="F13" s="8">
        <v>115.91027000000001</v>
      </c>
      <c r="G13" s="22">
        <v>0.62975472422605061</v>
      </c>
      <c r="H13" s="23">
        <v>0.59051863191291187</v>
      </c>
      <c r="I13" s="24">
        <v>1.5921552543296231</v>
      </c>
      <c r="J13" s="8">
        <v>5.43032</v>
      </c>
      <c r="K13" s="8">
        <v>8.44008</v>
      </c>
      <c r="L13" s="8">
        <v>14.19914</v>
      </c>
      <c r="M13" s="22">
        <v>0.55425094653722062</v>
      </c>
      <c r="N13" s="23">
        <v>0.68234661282831444</v>
      </c>
      <c r="O13" s="24">
        <v>1.6147888153920946</v>
      </c>
      <c r="P13" s="25">
        <v>9</v>
      </c>
      <c r="Q13" s="10">
        <v>0.12144077069867266</v>
      </c>
      <c r="R13" s="10">
        <v>0.11581462535490193</v>
      </c>
      <c r="S13" s="10">
        <v>0.12250113816489254</v>
      </c>
      <c r="T13" s="11">
        <v>8.7315607445454437E-3</v>
      </c>
      <c r="U13" s="12">
        <v>3</v>
      </c>
      <c r="V13" s="9">
        <v>4</v>
      </c>
      <c r="W13" s="129">
        <v>1999</v>
      </c>
      <c r="X13" s="170">
        <f t="shared" si="0"/>
        <v>2.2633561062471497E-2</v>
      </c>
      <c r="Z13" s="9">
        <v>4</v>
      </c>
      <c r="AA13" s="138" t="s">
        <v>37</v>
      </c>
      <c r="AB13" t="s">
        <v>38</v>
      </c>
      <c r="AC13" s="10">
        <v>0.12144077069867266</v>
      </c>
      <c r="AD13" s="10">
        <v>0.11581462535490193</v>
      </c>
      <c r="AE13" s="10">
        <v>0.12250113816489254</v>
      </c>
      <c r="AF13" s="11">
        <v>8.7315607445454437E-3</v>
      </c>
      <c r="AT13" s="138" t="s">
        <v>37</v>
      </c>
      <c r="AU13" t="s">
        <v>38</v>
      </c>
      <c r="AV13" s="10">
        <v>3.2111963976165933E-2</v>
      </c>
      <c r="AW13" s="10">
        <v>4.0718516767788988E-2</v>
      </c>
      <c r="AX13" s="10">
        <v>3.0539361663733777E-2</v>
      </c>
      <c r="AY13">
        <v>11</v>
      </c>
      <c r="AZ13">
        <v>12</v>
      </c>
      <c r="BA13">
        <v>16</v>
      </c>
    </row>
    <row r="14" spans="1:53" x14ac:dyDescent="0.25">
      <c r="B14" s="138" t="s">
        <v>39</v>
      </c>
      <c r="C14" t="s">
        <v>40</v>
      </c>
      <c r="D14" s="7">
        <v>116.17190000000001</v>
      </c>
      <c r="E14" s="8">
        <v>168.3931</v>
      </c>
      <c r="F14" s="8">
        <v>249.47119000000001</v>
      </c>
      <c r="G14" s="22">
        <v>0.44951662148936183</v>
      </c>
      <c r="H14" s="23">
        <v>0.48148107018636749</v>
      </c>
      <c r="I14" s="24">
        <v>1.1474314356569875</v>
      </c>
      <c r="J14" s="8">
        <v>11.72161</v>
      </c>
      <c r="K14" s="8">
        <v>16.330069999999999</v>
      </c>
      <c r="L14" s="8">
        <v>23.29898</v>
      </c>
      <c r="M14" s="22">
        <v>0.39315930149527234</v>
      </c>
      <c r="N14" s="23">
        <v>0.42675322273572625</v>
      </c>
      <c r="O14" s="24">
        <v>0.98769452319263307</v>
      </c>
      <c r="P14" s="9">
        <v>7</v>
      </c>
      <c r="Q14" s="10">
        <v>0.10089884042526634</v>
      </c>
      <c r="R14" s="10">
        <v>9.6975885591511754E-2</v>
      </c>
      <c r="S14" s="10">
        <v>9.339346960264229E-2</v>
      </c>
      <c r="T14" s="11">
        <v>-7.4385104833619181E-2</v>
      </c>
      <c r="U14" s="12">
        <v>5</v>
      </c>
      <c r="V14" s="9">
        <v>11</v>
      </c>
      <c r="W14" s="129">
        <v>1999</v>
      </c>
      <c r="X14" s="170">
        <f t="shared" si="0"/>
        <v>-0.1597369124643544</v>
      </c>
      <c r="Z14" s="9">
        <v>11</v>
      </c>
      <c r="AA14" s="138" t="s">
        <v>39</v>
      </c>
      <c r="AB14" t="s">
        <v>40</v>
      </c>
      <c r="AC14" s="10">
        <v>0.10089884042526634</v>
      </c>
      <c r="AD14" s="10">
        <v>9.6975885591511754E-2</v>
      </c>
      <c r="AE14" s="10">
        <v>9.339346960264229E-2</v>
      </c>
      <c r="AF14" s="11">
        <v>-7.4385104833619181E-2</v>
      </c>
      <c r="AT14" s="138" t="s">
        <v>39</v>
      </c>
      <c r="AU14" t="s">
        <v>40</v>
      </c>
      <c r="AV14" s="10">
        <v>3.7586050051521408E-2</v>
      </c>
      <c r="AW14" s="10">
        <v>4.472703029650333E-2</v>
      </c>
      <c r="AX14" s="10">
        <v>5.5895854123762828E-2</v>
      </c>
      <c r="AY14">
        <v>5</v>
      </c>
      <c r="AZ14">
        <v>10</v>
      </c>
      <c r="BA14">
        <v>9</v>
      </c>
    </row>
    <row r="15" spans="1:53" x14ac:dyDescent="0.25">
      <c r="B15" s="138" t="s">
        <v>41</v>
      </c>
      <c r="C15" t="s">
        <v>42</v>
      </c>
      <c r="D15" s="7">
        <v>71.932999999999993</v>
      </c>
      <c r="E15" s="8">
        <v>116.21000000000001</v>
      </c>
      <c r="F15" s="8">
        <v>152.523</v>
      </c>
      <c r="G15" s="22">
        <v>0.61553111923595594</v>
      </c>
      <c r="H15" s="23">
        <v>0.31247741158247988</v>
      </c>
      <c r="I15" s="24">
        <v>1.1203481017057542</v>
      </c>
      <c r="J15" s="8">
        <v>9.06</v>
      </c>
      <c r="K15" s="8">
        <v>13.003</v>
      </c>
      <c r="L15" s="8">
        <v>17.241</v>
      </c>
      <c r="M15" s="22">
        <v>0.43520971302428252</v>
      </c>
      <c r="N15" s="23">
        <v>0.32592478658771051</v>
      </c>
      <c r="O15" s="24">
        <v>0.90298013245033093</v>
      </c>
      <c r="P15" s="9">
        <v>8</v>
      </c>
      <c r="Q15" s="10">
        <v>0.12595053730554823</v>
      </c>
      <c r="R15" s="10">
        <v>0.11189226400481886</v>
      </c>
      <c r="S15" s="10">
        <v>0.11303868924686769</v>
      </c>
      <c r="T15" s="11">
        <v>-0.10251522808002947</v>
      </c>
      <c r="U15" s="12">
        <v>4</v>
      </c>
      <c r="V15" s="9">
        <v>7</v>
      </c>
      <c r="W15" s="129">
        <v>1999</v>
      </c>
      <c r="X15" s="170">
        <f t="shared" si="0"/>
        <v>-0.21736796925542323</v>
      </c>
      <c r="Z15" s="9">
        <v>7</v>
      </c>
      <c r="AA15" s="138" t="s">
        <v>41</v>
      </c>
      <c r="AB15" t="s">
        <v>42</v>
      </c>
      <c r="AC15" s="10">
        <v>0.12595053730554823</v>
      </c>
      <c r="AD15" s="10">
        <v>0.11189226400481886</v>
      </c>
      <c r="AE15" s="10">
        <v>0.11303868924686769</v>
      </c>
      <c r="AF15" s="11">
        <v>-0.10251522808002947</v>
      </c>
      <c r="AT15" s="138" t="s">
        <v>41</v>
      </c>
      <c r="AU15" t="s">
        <v>42</v>
      </c>
      <c r="AV15" s="10">
        <v>4.6288623155633389E-2</v>
      </c>
      <c r="AW15" s="10">
        <v>5.8270394167421691E-2</v>
      </c>
      <c r="AX15" s="10">
        <v>7.1435342831638826E-2</v>
      </c>
      <c r="AY15">
        <v>2</v>
      </c>
      <c r="AZ15">
        <v>1</v>
      </c>
      <c r="BA15">
        <v>4</v>
      </c>
    </row>
    <row r="16" spans="1:53" ht="15.75" thickBot="1" x14ac:dyDescent="0.3">
      <c r="B16" s="139" t="s">
        <v>43</v>
      </c>
      <c r="C16" s="140" t="s">
        <v>44</v>
      </c>
      <c r="D16" s="141">
        <v>62.352939999999997</v>
      </c>
      <c r="E16" s="142">
        <v>85.264150000000015</v>
      </c>
      <c r="F16" s="142">
        <v>113.36172000000001</v>
      </c>
      <c r="G16" s="143">
        <v>0.36744394089516902</v>
      </c>
      <c r="H16" s="88">
        <v>0.32953556682380564</v>
      </c>
      <c r="I16" s="144">
        <v>0.81806535505783706</v>
      </c>
      <c r="J16" s="142">
        <v>9.3144100000000005</v>
      </c>
      <c r="K16" s="142">
        <v>9.3293300000000006</v>
      </c>
      <c r="L16" s="142">
        <v>11.63532</v>
      </c>
      <c r="M16" s="143">
        <v>1.6018191168308076E-3</v>
      </c>
      <c r="N16" s="88">
        <v>0.24717637815362942</v>
      </c>
      <c r="O16" s="144">
        <v>0.24917412911821568</v>
      </c>
      <c r="P16" s="145">
        <v>10</v>
      </c>
      <c r="Q16" s="80">
        <v>0.14938204998834059</v>
      </c>
      <c r="R16" s="80">
        <v>0.10941679474902405</v>
      </c>
      <c r="S16" s="80">
        <v>0.10263888021459096</v>
      </c>
      <c r="T16" s="92">
        <v>-0.31291021764260152</v>
      </c>
      <c r="U16" s="146">
        <v>5</v>
      </c>
      <c r="V16" s="145">
        <v>10</v>
      </c>
      <c r="W16" s="133">
        <v>1999</v>
      </c>
      <c r="X16" s="170">
        <f t="shared" si="0"/>
        <v>-0.56889122593962138</v>
      </c>
      <c r="Z16" s="145">
        <v>10</v>
      </c>
      <c r="AA16" s="233" t="s">
        <v>43</v>
      </c>
      <c r="AB16" s="234" t="s">
        <v>44</v>
      </c>
      <c r="AC16" s="80">
        <v>0.14938204998834059</v>
      </c>
      <c r="AD16" s="80">
        <v>0.10941679474902405</v>
      </c>
      <c r="AE16" s="80">
        <v>0.10263888021459096</v>
      </c>
      <c r="AF16" s="92">
        <v>-0.31291021764260152</v>
      </c>
      <c r="AT16" s="233" t="s">
        <v>43</v>
      </c>
      <c r="AU16" s="234" t="s">
        <v>44</v>
      </c>
      <c r="AV16" s="80">
        <v>4.7423554141680112E-2</v>
      </c>
      <c r="AW16" s="80">
        <v>4.8593742968246062E-2</v>
      </c>
      <c r="AX16" s="80">
        <v>4.9723147760054105E-2</v>
      </c>
      <c r="AY16">
        <v>1</v>
      </c>
      <c r="AZ16">
        <v>5</v>
      </c>
      <c r="BA16">
        <v>12</v>
      </c>
    </row>
    <row r="17" spans="1:59" x14ac:dyDescent="0.25">
      <c r="B17" s="293" t="s">
        <v>45</v>
      </c>
      <c r="C17" s="117" t="s">
        <v>46</v>
      </c>
      <c r="D17" s="118">
        <v>74.86</v>
      </c>
      <c r="E17" s="119">
        <v>113.742</v>
      </c>
      <c r="F17" s="119">
        <v>111.577</v>
      </c>
      <c r="G17" s="120">
        <v>0.51939620625166982</v>
      </c>
      <c r="H17" s="121">
        <v>-1.9034305709412586E-2</v>
      </c>
      <c r="I17" s="122">
        <v>0.49047555436815388</v>
      </c>
      <c r="J17" s="119">
        <v>6.3949999999999996</v>
      </c>
      <c r="K17" s="119">
        <v>8.0860000000000003</v>
      </c>
      <c r="L17" s="119">
        <v>8.9179999999999993</v>
      </c>
      <c r="M17" s="120">
        <v>0.26442533229085236</v>
      </c>
      <c r="N17" s="121">
        <v>0.10289389067524103</v>
      </c>
      <c r="O17" s="122">
        <v>0.39452697419859262</v>
      </c>
      <c r="P17" s="123">
        <v>11</v>
      </c>
      <c r="Q17" s="124">
        <v>8.5426128773710919E-2</v>
      </c>
      <c r="R17" s="124">
        <v>7.1090714072198483E-2</v>
      </c>
      <c r="S17" s="124">
        <v>7.9926866648144329E-2</v>
      </c>
      <c r="T17" s="125">
        <v>-6.4374474232981233E-2</v>
      </c>
      <c r="U17" s="126">
        <v>5</v>
      </c>
      <c r="V17" s="123">
        <v>16</v>
      </c>
      <c r="W17" s="127">
        <v>2001</v>
      </c>
      <c r="X17" s="170">
        <f t="shared" si="0"/>
        <v>-9.5948580169561259E-2</v>
      </c>
      <c r="Z17" s="123">
        <v>16</v>
      </c>
      <c r="AA17" s="116" t="s">
        <v>45</v>
      </c>
      <c r="AB17" s="117" t="s">
        <v>46</v>
      </c>
      <c r="AC17" s="124">
        <v>8.5426128773710919E-2</v>
      </c>
      <c r="AD17" s="124">
        <v>7.1090714072198483E-2</v>
      </c>
      <c r="AE17" s="124">
        <v>7.9926866648144329E-2</v>
      </c>
      <c r="AF17" s="125">
        <v>-6.4374474232981233E-2</v>
      </c>
      <c r="AT17" s="116" t="s">
        <v>45</v>
      </c>
      <c r="AU17" s="117" t="s">
        <v>46</v>
      </c>
      <c r="AV17" s="124">
        <v>3.3511939656918434E-2</v>
      </c>
      <c r="AW17" s="124">
        <v>4.6676248208656117E-2</v>
      </c>
      <c r="AX17" s="124">
        <v>4.5456218240411093E-2</v>
      </c>
      <c r="AY17">
        <v>8</v>
      </c>
      <c r="AZ17">
        <v>8</v>
      </c>
      <c r="BA17">
        <v>14</v>
      </c>
    </row>
    <row r="18" spans="1:59" x14ac:dyDescent="0.25">
      <c r="B18" s="294" t="s">
        <v>47</v>
      </c>
      <c r="C18" s="26" t="s">
        <v>48</v>
      </c>
      <c r="D18" s="7">
        <v>16.965160000000001</v>
      </c>
      <c r="E18" s="8">
        <v>30.678470000000004</v>
      </c>
      <c r="F18" s="8">
        <v>59.571599999999997</v>
      </c>
      <c r="G18" s="22">
        <v>0.80832187848508374</v>
      </c>
      <c r="H18" s="23">
        <v>0.94180479013457929</v>
      </c>
      <c r="I18" s="24">
        <v>2.5114080857474961</v>
      </c>
      <c r="J18" s="8">
        <v>1.2901199999999999</v>
      </c>
      <c r="K18" s="8">
        <v>3.0707800000000001</v>
      </c>
      <c r="L18" s="8">
        <v>6.13598</v>
      </c>
      <c r="M18" s="22">
        <v>1.3802281958267451</v>
      </c>
      <c r="N18" s="23">
        <v>0.9981828721041559</v>
      </c>
      <c r="O18" s="24">
        <v>3.7561312126003785</v>
      </c>
      <c r="P18" s="9">
        <v>12</v>
      </c>
      <c r="Q18" s="10">
        <v>7.6045259814820479E-2</v>
      </c>
      <c r="R18" s="10">
        <v>0.10009560450700442</v>
      </c>
      <c r="S18" s="10">
        <v>0.10300176594216036</v>
      </c>
      <c r="T18" s="11">
        <v>0.35447976892948058</v>
      </c>
      <c r="U18" s="12">
        <v>5</v>
      </c>
      <c r="V18" s="9">
        <v>9</v>
      </c>
      <c r="W18" s="129">
        <v>2009</v>
      </c>
      <c r="X18" s="170">
        <f t="shared" si="0"/>
        <v>1.2447231268528824</v>
      </c>
      <c r="Z18" s="9">
        <v>9</v>
      </c>
      <c r="AA18" s="128" t="s">
        <v>47</v>
      </c>
      <c r="AB18" s="26" t="s">
        <v>48</v>
      </c>
      <c r="AC18" s="10">
        <v>7.6045259814820479E-2</v>
      </c>
      <c r="AD18" s="10">
        <v>0.10009560450700442</v>
      </c>
      <c r="AE18" s="10">
        <v>0.10300176594216036</v>
      </c>
      <c r="AF18" s="11">
        <v>0.35447976892948058</v>
      </c>
      <c r="AT18" s="128" t="s">
        <v>47</v>
      </c>
      <c r="AU18" s="26" t="s">
        <v>48</v>
      </c>
      <c r="AV18" s="10">
        <v>2.5471198012246753E-2</v>
      </c>
      <c r="AW18" s="10">
        <v>3.8257157597268408E-2</v>
      </c>
      <c r="AX18" s="10">
        <v>5.9958081972228641E-2</v>
      </c>
      <c r="AY18">
        <v>16</v>
      </c>
      <c r="AZ18">
        <v>15</v>
      </c>
      <c r="BA18">
        <v>6</v>
      </c>
    </row>
    <row r="19" spans="1:59" x14ac:dyDescent="0.25">
      <c r="B19" s="138" t="s">
        <v>49</v>
      </c>
      <c r="C19" t="s">
        <v>50</v>
      </c>
      <c r="D19" s="7">
        <v>10.44462</v>
      </c>
      <c r="E19" s="8">
        <v>20.244730000000001</v>
      </c>
      <c r="F19" s="8">
        <v>38.060849999999995</v>
      </c>
      <c r="G19" s="164">
        <v>0.93829263295361631</v>
      </c>
      <c r="H19" s="93">
        <v>0.88003742208466074</v>
      </c>
      <c r="I19" s="165">
        <v>2.6440626849038065</v>
      </c>
      <c r="J19" s="8">
        <v>1.15343</v>
      </c>
      <c r="K19" s="8">
        <v>2.2979500000000002</v>
      </c>
      <c r="L19" s="8">
        <v>4.06691</v>
      </c>
      <c r="M19" s="164">
        <v>0.99227521392715656</v>
      </c>
      <c r="N19" s="93">
        <v>0.76979916882438681</v>
      </c>
      <c r="O19" s="165">
        <v>2.5259270176777089</v>
      </c>
      <c r="P19" s="9">
        <v>13</v>
      </c>
      <c r="Q19" s="160">
        <v>0.11043293102094666</v>
      </c>
      <c r="R19" s="160">
        <v>0.11350855259615712</v>
      </c>
      <c r="S19" s="160">
        <v>0.10685284222501601</v>
      </c>
      <c r="T19" s="161">
        <v>-3.2418670434922955E-2</v>
      </c>
      <c r="U19" s="12">
        <v>5</v>
      </c>
      <c r="V19" s="9">
        <v>8</v>
      </c>
      <c r="W19" s="166">
        <v>1999</v>
      </c>
      <c r="X19" s="170">
        <f t="shared" si="0"/>
        <v>-0.11813566722609758</v>
      </c>
      <c r="Z19" s="9">
        <v>8</v>
      </c>
      <c r="AA19" s="138" t="s">
        <v>49</v>
      </c>
      <c r="AB19" t="s">
        <v>50</v>
      </c>
      <c r="AC19" s="160">
        <v>0.11043293102094666</v>
      </c>
      <c r="AD19" s="160">
        <v>0.11350855259615712</v>
      </c>
      <c r="AE19" s="160">
        <v>0.10685284222501601</v>
      </c>
      <c r="AF19" s="161">
        <v>-3.2418670434922955E-2</v>
      </c>
      <c r="AT19" s="138" t="s">
        <v>49</v>
      </c>
      <c r="AU19" t="s">
        <v>50</v>
      </c>
      <c r="AV19" s="160">
        <v>2.7639637765776576E-2</v>
      </c>
      <c r="AW19" s="160">
        <v>4.133126252847432E-2</v>
      </c>
      <c r="AX19" s="160">
        <v>5.954070510521238E-2</v>
      </c>
      <c r="AY19">
        <v>14</v>
      </c>
      <c r="AZ19">
        <v>11</v>
      </c>
      <c r="BA19">
        <v>7</v>
      </c>
    </row>
    <row r="20" spans="1:59" x14ac:dyDescent="0.25">
      <c r="B20" s="294" t="s">
        <v>51</v>
      </c>
      <c r="C20" s="26" t="s">
        <v>52</v>
      </c>
      <c r="D20" s="27">
        <v>5.3430999999999997</v>
      </c>
      <c r="E20" s="130">
        <v>12.462330000000001</v>
      </c>
      <c r="F20" s="130">
        <v>27.582660000000001</v>
      </c>
      <c r="G20" s="28">
        <v>1.3324156388613355</v>
      </c>
      <c r="H20" s="29">
        <v>1.213282748892061</v>
      </c>
      <c r="I20" s="30">
        <v>4.1622952967378488</v>
      </c>
      <c r="J20" s="130">
        <v>0.91949000000000003</v>
      </c>
      <c r="K20" s="130">
        <v>1.83622</v>
      </c>
      <c r="L20" s="130">
        <v>3.7979099999999999</v>
      </c>
      <c r="M20" s="28">
        <v>0.99699833603410581</v>
      </c>
      <c r="N20" s="29">
        <v>1.0683305921948349</v>
      </c>
      <c r="O20" s="30">
        <v>3.1304527509815219</v>
      </c>
      <c r="P20" s="31">
        <v>14</v>
      </c>
      <c r="Q20" s="32">
        <v>0.17208923658550282</v>
      </c>
      <c r="R20" s="32">
        <v>0.1473416287323478</v>
      </c>
      <c r="S20" s="32">
        <v>0.13769194124134509</v>
      </c>
      <c r="T20" s="33">
        <v>-0.19988057374562976</v>
      </c>
      <c r="U20" s="34">
        <v>3</v>
      </c>
      <c r="V20" s="31">
        <v>3</v>
      </c>
      <c r="W20" s="129">
        <v>2015</v>
      </c>
      <c r="X20" s="170">
        <f t="shared" si="0"/>
        <v>-1.0318425457563269</v>
      </c>
      <c r="Z20" s="31">
        <v>3</v>
      </c>
      <c r="AA20" s="239" t="s">
        <v>51</v>
      </c>
      <c r="AB20" s="240" t="s">
        <v>52</v>
      </c>
      <c r="AC20" s="32">
        <v>0.17208923658550282</v>
      </c>
      <c r="AD20" s="32">
        <v>0.1473416287323478</v>
      </c>
      <c r="AE20" s="32">
        <v>0.13769194124134509</v>
      </c>
      <c r="AF20" s="33">
        <v>-0.19988057374562976</v>
      </c>
      <c r="AT20" s="239" t="s">
        <v>51</v>
      </c>
      <c r="AU20" s="240" t="s">
        <v>52</v>
      </c>
      <c r="AV20" s="32">
        <v>3.5314649459405378E-2</v>
      </c>
      <c r="AW20" s="32">
        <v>4.6008905014019011E-2</v>
      </c>
      <c r="AX20" s="32">
        <v>6.8814510602722853E-2</v>
      </c>
      <c r="AY20">
        <v>7</v>
      </c>
      <c r="AZ20">
        <v>9</v>
      </c>
      <c r="BA20">
        <v>5</v>
      </c>
    </row>
    <row r="21" spans="1:59" x14ac:dyDescent="0.25">
      <c r="B21" s="294" t="s">
        <v>53</v>
      </c>
      <c r="C21" s="26" t="s">
        <v>54</v>
      </c>
      <c r="D21" s="27">
        <v>2.9425999999999997</v>
      </c>
      <c r="E21" s="130">
        <v>8.7693199999999987</v>
      </c>
      <c r="F21" s="130">
        <v>17.187360000000002</v>
      </c>
      <c r="G21" s="28">
        <v>1.9801264188132943</v>
      </c>
      <c r="H21" s="29">
        <v>0.95994216199203641</v>
      </c>
      <c r="I21" s="30">
        <v>4.8408754162985135</v>
      </c>
      <c r="J21" s="130">
        <v>0.47799999999999998</v>
      </c>
      <c r="K21" s="130">
        <v>1.3080799999999999</v>
      </c>
      <c r="L21" s="130">
        <v>2.3984800000000002</v>
      </c>
      <c r="M21" s="28">
        <v>1.7365690376569036</v>
      </c>
      <c r="N21" s="29">
        <v>0.83358815974558154</v>
      </c>
      <c r="O21" s="30">
        <v>4.0177405857740593</v>
      </c>
      <c r="P21" s="31">
        <v>16</v>
      </c>
      <c r="Q21" s="32">
        <v>0.16244137837286754</v>
      </c>
      <c r="R21" s="32">
        <v>0.14916549971947654</v>
      </c>
      <c r="S21" s="32">
        <v>0.13954906396328465</v>
      </c>
      <c r="T21" s="33">
        <v>-0.14092662004526907</v>
      </c>
      <c r="U21" s="34">
        <v>3</v>
      </c>
      <c r="V21" s="31">
        <v>2</v>
      </c>
      <c r="W21" s="129">
        <v>2014</v>
      </c>
      <c r="X21" s="170">
        <f t="shared" si="0"/>
        <v>-0.82313483052445413</v>
      </c>
      <c r="Z21" s="31">
        <v>2</v>
      </c>
      <c r="AA21" s="239" t="s">
        <v>53</v>
      </c>
      <c r="AB21" s="240" t="s">
        <v>54</v>
      </c>
      <c r="AC21" s="32">
        <v>0.16244137837286754</v>
      </c>
      <c r="AD21" s="32">
        <v>0.14916549971947654</v>
      </c>
      <c r="AE21" s="32">
        <v>0.13954906396328465</v>
      </c>
      <c r="AF21" s="33">
        <v>-0.14092662004526907</v>
      </c>
      <c r="AT21" s="239" t="s">
        <v>53</v>
      </c>
      <c r="AU21" s="240" t="s">
        <v>54</v>
      </c>
      <c r="AV21" s="32">
        <v>2.6946003141069652E-2</v>
      </c>
      <c r="AW21" s="32">
        <v>5.0979443056365856E-2</v>
      </c>
      <c r="AX21" s="32">
        <v>7.5991951154368076E-2</v>
      </c>
      <c r="AY21">
        <v>15</v>
      </c>
      <c r="AZ21">
        <v>3</v>
      </c>
      <c r="BA21">
        <v>2</v>
      </c>
    </row>
    <row r="22" spans="1:59" ht="15.75" thickBot="1" x14ac:dyDescent="0.3">
      <c r="B22" s="295" t="s">
        <v>55</v>
      </c>
      <c r="C22" s="81" t="s">
        <v>56</v>
      </c>
      <c r="D22" s="113">
        <v>2.8066</v>
      </c>
      <c r="E22" s="35">
        <v>7.3407999999999998</v>
      </c>
      <c r="F22" s="35">
        <v>16.5199</v>
      </c>
      <c r="G22" s="131">
        <v>1.61554906292311</v>
      </c>
      <c r="H22" s="114">
        <v>1.2504222972972974</v>
      </c>
      <c r="I22" s="132">
        <v>4.8860899308772181</v>
      </c>
      <c r="J22" s="35">
        <v>0.50949999999999995</v>
      </c>
      <c r="K22" s="35">
        <v>1.1180000000000001</v>
      </c>
      <c r="L22" s="35">
        <v>2.3990999999999998</v>
      </c>
      <c r="M22" s="131">
        <v>1.1943081452404323</v>
      </c>
      <c r="N22" s="114">
        <v>1.1458855098389977</v>
      </c>
      <c r="O22" s="132">
        <v>3.7087340529931305</v>
      </c>
      <c r="P22" s="36">
        <v>15</v>
      </c>
      <c r="Q22" s="37">
        <v>0.18153637853630725</v>
      </c>
      <c r="R22" s="37">
        <v>0.15229947689625112</v>
      </c>
      <c r="S22" s="37">
        <v>0.14522485002935853</v>
      </c>
      <c r="T22" s="38">
        <v>-0.20002342670775716</v>
      </c>
      <c r="U22" s="39">
        <v>3</v>
      </c>
      <c r="V22" s="36">
        <v>1</v>
      </c>
      <c r="W22" s="133">
        <v>2013</v>
      </c>
      <c r="X22" s="170">
        <f t="shared" si="0"/>
        <v>-1.1773558778840876</v>
      </c>
      <c r="Z22" s="36">
        <v>1</v>
      </c>
      <c r="AA22" s="241" t="s">
        <v>55</v>
      </c>
      <c r="AB22" s="242" t="s">
        <v>56</v>
      </c>
      <c r="AC22" s="37">
        <v>0.18153637853630725</v>
      </c>
      <c r="AD22" s="37">
        <v>0.15229947689625112</v>
      </c>
      <c r="AE22" s="37">
        <v>0.14522485002935853</v>
      </c>
      <c r="AF22" s="38">
        <v>-0.20002342670775716</v>
      </c>
      <c r="AT22" s="241" t="s">
        <v>55</v>
      </c>
      <c r="AU22" s="242" t="s">
        <v>56</v>
      </c>
      <c r="AV22" s="37">
        <v>3.0633718133718131E-2</v>
      </c>
      <c r="AW22" s="37">
        <v>4.806016203754454E-2</v>
      </c>
      <c r="AX22" s="37">
        <v>8.280279398598589E-2</v>
      </c>
      <c r="AY22">
        <v>12</v>
      </c>
      <c r="AZ22">
        <v>6</v>
      </c>
      <c r="BA22">
        <v>1</v>
      </c>
    </row>
    <row r="23" spans="1:59" ht="15.75" thickBot="1" x14ac:dyDescent="0.3">
      <c r="B23" s="26"/>
      <c r="C23" s="26"/>
      <c r="D23" s="204">
        <v>3613.6035100000004</v>
      </c>
      <c r="E23" s="205">
        <v>5008.5950700000012</v>
      </c>
      <c r="F23" s="205">
        <v>7138.7444500000001</v>
      </c>
      <c r="G23" s="206">
        <v>0.38603890995224338</v>
      </c>
      <c r="H23" s="206">
        <v>0.42529878144052047</v>
      </c>
      <c r="I23" s="207">
        <v>0.9755195693840798</v>
      </c>
      <c r="J23" s="204">
        <v>360.26418000000007</v>
      </c>
      <c r="K23" s="205">
        <v>468.07481000000007</v>
      </c>
      <c r="L23" s="205">
        <v>659.53672000000006</v>
      </c>
      <c r="M23" s="206">
        <v>0.29925436939081757</v>
      </c>
      <c r="N23" s="206">
        <v>0.40904125987894963</v>
      </c>
      <c r="O23" s="207">
        <v>0.83070301354966769</v>
      </c>
      <c r="P23" s="208"/>
      <c r="Q23" s="209">
        <v>9.9696654323871856E-2</v>
      </c>
      <c r="R23" s="210">
        <v>9.3454312728060082E-2</v>
      </c>
      <c r="S23" s="210">
        <v>9.2388335878867328E-2</v>
      </c>
      <c r="T23" s="211">
        <v>-7.3305553677487728E-2</v>
      </c>
      <c r="U23" s="208"/>
      <c r="V23" s="243"/>
      <c r="AA23" s="171" t="s">
        <v>131</v>
      </c>
      <c r="AB23" s="171" t="s">
        <v>131</v>
      </c>
      <c r="AC23" s="231">
        <v>9.9696654323871856E-2</v>
      </c>
      <c r="AD23" s="232">
        <v>9.3454312728060082E-2</v>
      </c>
      <c r="AE23" s="232">
        <v>9.2388335878867328E-2</v>
      </c>
      <c r="AF23" s="211">
        <v>-7.3305553677487728E-2</v>
      </c>
      <c r="AT23" s="171" t="s">
        <v>131</v>
      </c>
      <c r="AU23" s="171" t="s">
        <v>131</v>
      </c>
      <c r="AV23" s="231">
        <v>3.6301174474567821E-2</v>
      </c>
      <c r="AW23" s="232">
        <v>4.2844571580462801E-2</v>
      </c>
      <c r="AX23" s="232">
        <v>5.193452647814692E-2</v>
      </c>
    </row>
    <row r="24" spans="1:59" x14ac:dyDescent="0.25">
      <c r="V24" s="244" t="s">
        <v>152</v>
      </c>
    </row>
    <row r="25" spans="1:59" ht="21.75" thickBot="1" x14ac:dyDescent="0.3">
      <c r="A25" s="1" t="s">
        <v>179</v>
      </c>
      <c r="B25" s="1" t="s">
        <v>153</v>
      </c>
      <c r="D25" t="s">
        <v>5</v>
      </c>
      <c r="E25" t="s">
        <v>64</v>
      </c>
      <c r="G25" t="s">
        <v>1</v>
      </c>
      <c r="H25" t="s">
        <v>1</v>
      </c>
      <c r="I25" t="s">
        <v>1</v>
      </c>
      <c r="J25" t="s">
        <v>64</v>
      </c>
      <c r="K25" t="s">
        <v>4</v>
      </c>
    </row>
    <row r="26" spans="1:59" ht="33" thickBot="1" x14ac:dyDescent="0.45">
      <c r="D26" s="43" t="s">
        <v>65</v>
      </c>
      <c r="E26" s="44" t="s">
        <v>65</v>
      </c>
      <c r="F26" s="44"/>
      <c r="G26" s="44" t="s">
        <v>65</v>
      </c>
      <c r="H26" s="44" t="s">
        <v>65</v>
      </c>
      <c r="I26" s="44" t="s">
        <v>65</v>
      </c>
      <c r="J26" s="44" t="s">
        <v>65</v>
      </c>
      <c r="K26" s="44" t="s">
        <v>65</v>
      </c>
      <c r="L26" s="44" t="s">
        <v>65</v>
      </c>
      <c r="M26" s="44" t="s">
        <v>65</v>
      </c>
      <c r="N26" s="45" t="s">
        <v>65</v>
      </c>
      <c r="O26" s="43" t="s">
        <v>65</v>
      </c>
      <c r="P26" s="44" t="s">
        <v>65</v>
      </c>
      <c r="Q26" s="44" t="s">
        <v>65</v>
      </c>
      <c r="R26" s="44" t="s">
        <v>65</v>
      </c>
      <c r="S26" s="44" t="s">
        <v>65</v>
      </c>
      <c r="T26" s="44" t="s">
        <v>65</v>
      </c>
      <c r="U26" s="44" t="s">
        <v>65</v>
      </c>
      <c r="V26" s="44" t="s">
        <v>65</v>
      </c>
      <c r="W26" s="45" t="s">
        <v>65</v>
      </c>
      <c r="X26" s="55" t="s">
        <v>213</v>
      </c>
      <c r="Y26" s="41"/>
      <c r="AG26" s="246" t="s">
        <v>163</v>
      </c>
      <c r="AH26" s="246" t="s">
        <v>164</v>
      </c>
      <c r="AW26" s="111" t="s">
        <v>166</v>
      </c>
    </row>
    <row r="27" spans="1:59" ht="15.75" thickBot="1" x14ac:dyDescent="0.3">
      <c r="D27" t="s">
        <v>9</v>
      </c>
      <c r="E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M27" t="s">
        <v>9</v>
      </c>
      <c r="N27" t="s">
        <v>9</v>
      </c>
      <c r="O27" s="46" t="s">
        <v>9</v>
      </c>
      <c r="P27" s="47" t="s">
        <v>9</v>
      </c>
      <c r="Q27" s="47" t="s">
        <v>9</v>
      </c>
      <c r="R27" s="135" t="s">
        <v>9</v>
      </c>
      <c r="S27" s="135" t="s">
        <v>9</v>
      </c>
      <c r="T27" s="47" t="s">
        <v>9</v>
      </c>
      <c r="U27" s="47" t="s">
        <v>10</v>
      </c>
      <c r="V27" s="47" t="s">
        <v>10</v>
      </c>
      <c r="W27" s="48" t="s">
        <v>10</v>
      </c>
      <c r="X27" s="335" t="s">
        <v>10</v>
      </c>
      <c r="Y27" s="47" t="s">
        <v>10</v>
      </c>
    </row>
    <row r="28" spans="1:59" ht="75.75" thickBot="1" x14ac:dyDescent="0.3">
      <c r="B28" s="2"/>
      <c r="C28" s="2"/>
      <c r="D28" s="3" t="s">
        <v>66</v>
      </c>
      <c r="E28" s="4" t="s">
        <v>296</v>
      </c>
      <c r="F28" s="4" t="s">
        <v>67</v>
      </c>
      <c r="G28" s="4" t="s">
        <v>68</v>
      </c>
      <c r="H28" s="4" t="s">
        <v>69</v>
      </c>
      <c r="I28" s="4" t="s">
        <v>70</v>
      </c>
      <c r="J28" s="225" t="s">
        <v>71</v>
      </c>
      <c r="K28" s="225" t="s">
        <v>72</v>
      </c>
      <c r="L28" s="225" t="s">
        <v>73</v>
      </c>
      <c r="M28" s="4" t="s">
        <v>74</v>
      </c>
      <c r="N28" s="5" t="s">
        <v>75</v>
      </c>
      <c r="O28" s="3" t="s">
        <v>76</v>
      </c>
      <c r="P28" s="4" t="s">
        <v>77</v>
      </c>
      <c r="Q28" s="225" t="s">
        <v>78</v>
      </c>
      <c r="R28" s="4" t="s">
        <v>168</v>
      </c>
      <c r="S28" s="4" t="s">
        <v>167</v>
      </c>
      <c r="T28" s="4"/>
      <c r="U28" s="3" t="s">
        <v>79</v>
      </c>
      <c r="V28" s="4" t="s">
        <v>80</v>
      </c>
      <c r="W28" s="5" t="s">
        <v>81</v>
      </c>
      <c r="X28" s="4" t="s">
        <v>170</v>
      </c>
      <c r="Y28" s="4" t="s">
        <v>169</v>
      </c>
      <c r="Z28" s="4"/>
      <c r="AA28" s="3" t="s">
        <v>88</v>
      </c>
      <c r="AB28" s="296" t="s">
        <v>140</v>
      </c>
      <c r="AC28" s="4" t="s">
        <v>74</v>
      </c>
      <c r="AD28" s="5" t="s">
        <v>75</v>
      </c>
      <c r="AE28" s="2"/>
      <c r="AF28" s="4" t="s">
        <v>165</v>
      </c>
      <c r="AG28" s="4">
        <v>2002</v>
      </c>
      <c r="AH28" s="4">
        <v>2023</v>
      </c>
      <c r="AI28" t="s">
        <v>162</v>
      </c>
      <c r="AP28" s="225" t="s">
        <v>72</v>
      </c>
      <c r="AQ28" s="225" t="s">
        <v>73</v>
      </c>
      <c r="AZ28" s="194" t="s">
        <v>168</v>
      </c>
      <c r="BA28" s="196" t="s">
        <v>170</v>
      </c>
      <c r="BB28" s="5"/>
      <c r="BC28" s="194" t="s">
        <v>169</v>
      </c>
      <c r="BD28" s="196" t="s">
        <v>167</v>
      </c>
      <c r="BE28" s="3"/>
      <c r="BF28" s="198" t="s">
        <v>171</v>
      </c>
      <c r="BG28" s="196" t="s">
        <v>81</v>
      </c>
    </row>
    <row r="29" spans="1:59" x14ac:dyDescent="0.25">
      <c r="B29" t="s">
        <v>25</v>
      </c>
      <c r="C29" t="s">
        <v>26</v>
      </c>
      <c r="D29" s="49">
        <v>1</v>
      </c>
      <c r="E29" s="54">
        <v>34.763011733042575</v>
      </c>
      <c r="F29" s="41">
        <v>7</v>
      </c>
      <c r="G29" s="59">
        <v>2867548.45</v>
      </c>
      <c r="H29" s="59">
        <v>3229873.74</v>
      </c>
      <c r="I29" s="59">
        <v>3619805.43</v>
      </c>
      <c r="J29" s="60">
        <v>4.3288454187261936</v>
      </c>
      <c r="K29" s="61">
        <v>0.24524464450000016</v>
      </c>
      <c r="L29" s="61">
        <v>0.26233453178445859</v>
      </c>
      <c r="M29" s="41">
        <v>1</v>
      </c>
      <c r="N29" s="9">
        <v>6</v>
      </c>
      <c r="O29" s="63">
        <v>0.37406098578735431</v>
      </c>
      <c r="P29" s="23">
        <v>0.40082062155160275</v>
      </c>
      <c r="Q29" s="93">
        <v>0.55941404563283381</v>
      </c>
      <c r="R29" s="93">
        <f>Q29-O29</f>
        <v>0.18535305984547951</v>
      </c>
      <c r="S29" s="260">
        <f t="array" ref="S29:S44">RANK(R29:R44,R29:R44)</f>
        <v>12</v>
      </c>
      <c r="U29" s="90">
        <v>3.2117330048948255E-2</v>
      </c>
      <c r="V29" s="10">
        <v>3.7507038897439997E-2</v>
      </c>
      <c r="W29" s="11">
        <v>5.1743941386374455E-2</v>
      </c>
      <c r="X29" s="93">
        <f>W29-U29</f>
        <v>1.96266113374262E-2</v>
      </c>
      <c r="Y29" s="260">
        <f t="array" ref="Y29:Y44">RANK(X29:X44,X29:X44)</f>
        <v>9</v>
      </c>
      <c r="AA29" s="94">
        <v>82488493</v>
      </c>
      <c r="AB29" s="95">
        <v>83620575</v>
      </c>
      <c r="AC29" s="41">
        <v>1</v>
      </c>
      <c r="AD29" s="9">
        <v>6</v>
      </c>
      <c r="AE29" t="s">
        <v>25</v>
      </c>
      <c r="AF29" t="s">
        <v>26</v>
      </c>
      <c r="AG29" s="247">
        <v>3.4763011733042575</v>
      </c>
      <c r="AH29" s="248">
        <v>4.3288454187261936</v>
      </c>
      <c r="AI29" s="191">
        <f t="array" ref="AI29:AI45">AH29:AH45-AG29:AG45</f>
        <v>0.85254424542193608</v>
      </c>
      <c r="AO29" t="s">
        <v>45</v>
      </c>
      <c r="AP29" s="61">
        <v>7.8490899370713393E-2</v>
      </c>
      <c r="AQ29" s="61">
        <v>2.8094848588654693E-2</v>
      </c>
      <c r="AY29" t="s">
        <v>25</v>
      </c>
      <c r="AZ29" s="265">
        <v>0.18535305984547951</v>
      </c>
      <c r="BA29" s="266">
        <v>1.96266113374262E-2</v>
      </c>
      <c r="BB29" t="s">
        <v>25</v>
      </c>
      <c r="BC29" s="267">
        <v>9</v>
      </c>
      <c r="BD29" s="268">
        <v>12</v>
      </c>
      <c r="BE29" t="s">
        <v>25</v>
      </c>
      <c r="BF29" s="158">
        <v>0.55941404563283381</v>
      </c>
      <c r="BG29" s="11">
        <v>5.1743941386374455E-2</v>
      </c>
    </row>
    <row r="30" spans="1:59" s="13" customFormat="1" x14ac:dyDescent="0.25">
      <c r="B30" s="13" t="s">
        <v>27</v>
      </c>
      <c r="C30" s="13" t="s">
        <v>28</v>
      </c>
      <c r="D30" s="50">
        <v>2</v>
      </c>
      <c r="E30" s="68">
        <v>32.513680564179104</v>
      </c>
      <c r="F30" s="55">
        <v>8</v>
      </c>
      <c r="G30" s="69">
        <v>2002990.66</v>
      </c>
      <c r="H30" s="69">
        <v>2297411.8199999998</v>
      </c>
      <c r="I30" s="69">
        <v>2582559.6</v>
      </c>
      <c r="J30" s="70">
        <v>3.7689983231883577</v>
      </c>
      <c r="K30" s="71">
        <v>0.15920383598180823</v>
      </c>
      <c r="L30" s="71">
        <v>0.2893517935825024</v>
      </c>
      <c r="M30" s="55">
        <v>2</v>
      </c>
      <c r="N30" s="18">
        <v>8</v>
      </c>
      <c r="O30" s="167">
        <v>0.42491840675882137</v>
      </c>
      <c r="P30" s="16">
        <v>0.54076460701764828</v>
      </c>
      <c r="Q30" s="16">
        <v>0.62240290601618631</v>
      </c>
      <c r="R30" s="16">
        <f t="shared" ref="R30:R45" si="1">Q30-O30</f>
        <v>0.19748449925736494</v>
      </c>
      <c r="S30" s="336">
        <v>11</v>
      </c>
      <c r="U30" s="169">
        <v>4.5212891806495001E-2</v>
      </c>
      <c r="V30" s="19">
        <v>4.9022207955733428E-2</v>
      </c>
      <c r="W30" s="20">
        <v>5.4811823123075261E-2</v>
      </c>
      <c r="X30" s="16">
        <f t="shared" ref="X30:X45" si="2">W30-U30</f>
        <v>9.5989313165802601E-3</v>
      </c>
      <c r="Y30" s="336">
        <v>14</v>
      </c>
      <c r="AA30" s="96">
        <v>61604550</v>
      </c>
      <c r="AB30" s="97">
        <v>68521113</v>
      </c>
      <c r="AC30" s="55">
        <v>2</v>
      </c>
      <c r="AD30" s="18">
        <v>8</v>
      </c>
      <c r="AE30" s="13" t="s">
        <v>27</v>
      </c>
      <c r="AF30" s="13" t="s">
        <v>28</v>
      </c>
      <c r="AG30" s="249">
        <v>3.2513680564179102</v>
      </c>
      <c r="AH30" s="250">
        <v>3.7689983231883577</v>
      </c>
      <c r="AI30" s="337">
        <v>0.51763026677044754</v>
      </c>
      <c r="AO30" s="13" t="s">
        <v>29</v>
      </c>
      <c r="AP30" s="71">
        <v>3.0042252616409245E-2</v>
      </c>
      <c r="AQ30" s="71">
        <v>6.3653182211116682E-2</v>
      </c>
      <c r="AY30" s="13" t="s">
        <v>27</v>
      </c>
      <c r="AZ30" s="167">
        <v>0.19748449925736494</v>
      </c>
      <c r="BA30" s="168">
        <v>9.5989313165802601E-3</v>
      </c>
      <c r="BB30" s="13" t="s">
        <v>27</v>
      </c>
      <c r="BC30" s="338">
        <v>14</v>
      </c>
      <c r="BD30" s="339">
        <v>11</v>
      </c>
      <c r="BE30" s="13" t="s">
        <v>27</v>
      </c>
      <c r="BF30" s="167">
        <v>0.62240290601618631</v>
      </c>
      <c r="BG30" s="20">
        <v>5.4811823123075261E-2</v>
      </c>
    </row>
    <row r="31" spans="1:59" x14ac:dyDescent="0.25">
      <c r="B31" t="s">
        <v>29</v>
      </c>
      <c r="C31" t="s">
        <v>30</v>
      </c>
      <c r="D31" s="49">
        <v>3</v>
      </c>
      <c r="E31" s="54">
        <v>31.709554258032998</v>
      </c>
      <c r="F31" s="41">
        <v>9</v>
      </c>
      <c r="G31" s="59">
        <v>1810292.84</v>
      </c>
      <c r="H31" s="59">
        <v>1743492.42</v>
      </c>
      <c r="I31" s="59">
        <v>1925523.74</v>
      </c>
      <c r="J31" s="60">
        <v>3.2662180697406562</v>
      </c>
      <c r="K31" s="61">
        <v>3.0042252616409245E-2</v>
      </c>
      <c r="L31" s="61">
        <v>6.3653182211116682E-2</v>
      </c>
      <c r="M31" s="41">
        <v>3</v>
      </c>
      <c r="N31" s="9">
        <v>9</v>
      </c>
      <c r="O31" s="63">
        <v>0.34813483546673024</v>
      </c>
      <c r="P31" s="23">
        <v>0.47332181690815728</v>
      </c>
      <c r="Q31" s="93">
        <v>0.59456706568572348</v>
      </c>
      <c r="R31" s="93">
        <f t="shared" si="1"/>
        <v>0.24643223021899324</v>
      </c>
      <c r="S31" s="260">
        <v>7</v>
      </c>
      <c r="U31" s="90">
        <v>3.3352449209267158E-2</v>
      </c>
      <c r="V31" s="10">
        <v>3.8310691365093519E-2</v>
      </c>
      <c r="W31" s="11">
        <v>4.3397335625682806E-2</v>
      </c>
      <c r="X31" s="93">
        <f t="shared" si="2"/>
        <v>1.0044886416415648E-2</v>
      </c>
      <c r="Y31" s="260">
        <v>13</v>
      </c>
      <c r="AA31" s="94">
        <v>57089823</v>
      </c>
      <c r="AB31" s="95">
        <v>58952700</v>
      </c>
      <c r="AC31" s="41">
        <v>3</v>
      </c>
      <c r="AD31" s="9">
        <v>9</v>
      </c>
      <c r="AE31" t="s">
        <v>29</v>
      </c>
      <c r="AF31" t="s">
        <v>30</v>
      </c>
      <c r="AG31" s="247">
        <v>3.1709554258032999</v>
      </c>
      <c r="AH31" s="248">
        <v>3.2662180697406562</v>
      </c>
      <c r="AI31" s="191">
        <v>9.5262643937356284E-2</v>
      </c>
      <c r="AO31" t="s">
        <v>43</v>
      </c>
      <c r="AP31" s="61">
        <v>0.16006212130371869</v>
      </c>
      <c r="AQ31" s="61">
        <v>0.19140238728440764</v>
      </c>
      <c r="AY31" t="s">
        <v>29</v>
      </c>
      <c r="AZ31" s="158">
        <v>0.24643223021899324</v>
      </c>
      <c r="BA31" s="87">
        <v>1.0044886416415648E-2</v>
      </c>
      <c r="BB31" t="s">
        <v>29</v>
      </c>
      <c r="BC31" s="269">
        <v>13</v>
      </c>
      <c r="BD31" s="270">
        <v>7</v>
      </c>
      <c r="BE31" t="s">
        <v>29</v>
      </c>
      <c r="BF31" s="158">
        <v>0.59456706568572348</v>
      </c>
      <c r="BG31" s="11">
        <v>4.3397335625682806E-2</v>
      </c>
    </row>
    <row r="32" spans="1:59" x14ac:dyDescent="0.25">
      <c r="B32" t="s">
        <v>31</v>
      </c>
      <c r="C32" t="s">
        <v>32</v>
      </c>
      <c r="D32" s="49">
        <v>4</v>
      </c>
      <c r="E32" s="54">
        <v>23.961726574660965</v>
      </c>
      <c r="F32" s="41">
        <v>10</v>
      </c>
      <c r="G32" s="59">
        <v>992579.06</v>
      </c>
      <c r="H32" s="59">
        <v>1085174.7</v>
      </c>
      <c r="I32" s="59">
        <v>1313275.94</v>
      </c>
      <c r="J32" s="60">
        <v>2.6907456997528865</v>
      </c>
      <c r="K32" s="61">
        <v>0.12293481497209587</v>
      </c>
      <c r="L32" s="61">
        <v>0.32309454523451248</v>
      </c>
      <c r="M32" s="41">
        <v>4</v>
      </c>
      <c r="N32" s="9">
        <v>10</v>
      </c>
      <c r="O32" s="63">
        <v>0.29169162605545995</v>
      </c>
      <c r="P32" s="23">
        <v>0.43624127986028421</v>
      </c>
      <c r="Q32" s="93">
        <v>0.51851402988468676</v>
      </c>
      <c r="R32" s="93">
        <f t="shared" si="1"/>
        <v>0.2268224038292268</v>
      </c>
      <c r="S32" s="260">
        <v>9</v>
      </c>
      <c r="U32" s="90">
        <v>3.051142344268274E-2</v>
      </c>
      <c r="V32" s="10">
        <v>3.8801125754221878E-2</v>
      </c>
      <c r="W32" s="11">
        <v>4.8002097716036737E-2</v>
      </c>
      <c r="X32" s="93">
        <f t="shared" si="2"/>
        <v>1.7490674273353997E-2</v>
      </c>
      <c r="Y32" s="260">
        <v>11</v>
      </c>
      <c r="AA32" s="94">
        <v>41423520</v>
      </c>
      <c r="AB32" s="95">
        <v>48807137</v>
      </c>
      <c r="AC32" s="41">
        <v>4</v>
      </c>
      <c r="AD32" s="9">
        <v>10</v>
      </c>
      <c r="AE32" t="s">
        <v>31</v>
      </c>
      <c r="AF32" t="s">
        <v>32</v>
      </c>
      <c r="AG32" s="247">
        <v>2.3961726574660966</v>
      </c>
      <c r="AH32" s="248">
        <v>2.6907456997528865</v>
      </c>
      <c r="AI32" s="191">
        <v>0.29457304228678982</v>
      </c>
      <c r="AO32" t="s">
        <v>41</v>
      </c>
      <c r="AP32" s="61">
        <v>0.14108763346310868</v>
      </c>
      <c r="AQ32" s="61">
        <v>0.23309172647572315</v>
      </c>
      <c r="AY32" t="s">
        <v>31</v>
      </c>
      <c r="AZ32" s="158">
        <v>0.2268224038292268</v>
      </c>
      <c r="BA32" s="87">
        <v>1.7490674273353997E-2</v>
      </c>
      <c r="BB32" t="s">
        <v>31</v>
      </c>
      <c r="BC32" s="269">
        <v>11</v>
      </c>
      <c r="BD32" s="270">
        <v>9</v>
      </c>
      <c r="BE32" t="s">
        <v>31</v>
      </c>
      <c r="BF32" s="158">
        <v>0.51851402988468676</v>
      </c>
      <c r="BG32" s="11">
        <v>4.8002097716036737E-2</v>
      </c>
    </row>
    <row r="33" spans="1:59" x14ac:dyDescent="0.25">
      <c r="B33" t="s">
        <v>33</v>
      </c>
      <c r="C33" t="s">
        <v>34</v>
      </c>
      <c r="D33" s="49">
        <v>5</v>
      </c>
      <c r="E33" s="54">
        <v>40.951618377475498</v>
      </c>
      <c r="F33" s="41">
        <v>3</v>
      </c>
      <c r="G33" s="59">
        <v>661324.44999999995</v>
      </c>
      <c r="H33" s="59">
        <v>743445.85</v>
      </c>
      <c r="I33" s="59">
        <v>897282.69</v>
      </c>
      <c r="J33" s="60">
        <v>4.9865000674104678</v>
      </c>
      <c r="K33" s="61">
        <v>0.21765641138939176</v>
      </c>
      <c r="L33" s="61">
        <v>0.35679648620280108</v>
      </c>
      <c r="M33" s="41">
        <v>5</v>
      </c>
      <c r="N33" s="9">
        <v>3</v>
      </c>
      <c r="O33" s="63">
        <v>0.34053632827275632</v>
      </c>
      <c r="P33" s="23">
        <v>0.42561943146229148</v>
      </c>
      <c r="Q33" s="93">
        <v>0.51401526535633935</v>
      </c>
      <c r="R33" s="93">
        <f t="shared" si="1"/>
        <v>0.17347893708358303</v>
      </c>
      <c r="S33" s="260">
        <v>14</v>
      </c>
      <c r="U33" s="90">
        <v>3.7576109578286429E-2</v>
      </c>
      <c r="V33" s="10">
        <v>4.7823254376899139E-2</v>
      </c>
      <c r="W33" s="11">
        <v>5.8274834210832717E-2</v>
      </c>
      <c r="X33" s="93">
        <f t="shared" si="2"/>
        <v>2.0698724632546288E-2</v>
      </c>
      <c r="Y33" s="260">
        <v>8</v>
      </c>
      <c r="AA33" s="94">
        <v>16148921</v>
      </c>
      <c r="AB33" s="95">
        <v>17994238</v>
      </c>
      <c r="AC33" s="41">
        <v>5</v>
      </c>
      <c r="AD33" s="9">
        <v>3</v>
      </c>
      <c r="AE33" t="s">
        <v>33</v>
      </c>
      <c r="AF33" t="s">
        <v>34</v>
      </c>
      <c r="AG33" s="247">
        <v>4.0951618377475496</v>
      </c>
      <c r="AH33" s="248">
        <v>4.9865000674104678</v>
      </c>
      <c r="AI33" s="191">
        <v>0.8913382296629182</v>
      </c>
      <c r="AO33" t="s">
        <v>25</v>
      </c>
      <c r="AP33" s="61">
        <v>0.24524464450000016</v>
      </c>
      <c r="AQ33" s="61">
        <v>0.26233453178445859</v>
      </c>
      <c r="AY33" t="s">
        <v>33</v>
      </c>
      <c r="AZ33" s="158">
        <v>0.17347893708358303</v>
      </c>
      <c r="BA33" s="87">
        <v>2.0698724632546288E-2</v>
      </c>
      <c r="BB33" t="s">
        <v>33</v>
      </c>
      <c r="BC33" s="269">
        <v>8</v>
      </c>
      <c r="BD33" s="270">
        <v>14</v>
      </c>
      <c r="BE33" t="s">
        <v>33</v>
      </c>
      <c r="BF33" s="158">
        <v>0.51401526535633935</v>
      </c>
      <c r="BG33" s="11">
        <v>5.8274834210832717E-2</v>
      </c>
    </row>
    <row r="34" spans="1:59" ht="15.75" x14ac:dyDescent="0.25">
      <c r="B34" t="s">
        <v>35</v>
      </c>
      <c r="C34" t="s">
        <v>36</v>
      </c>
      <c r="D34" s="49">
        <v>6</v>
      </c>
      <c r="E34" s="54">
        <v>36.084723906988877</v>
      </c>
      <c r="F34" s="41">
        <v>6</v>
      </c>
      <c r="G34" s="59">
        <v>372855.73</v>
      </c>
      <c r="H34" s="59">
        <v>440099.63</v>
      </c>
      <c r="I34" s="59">
        <v>521255.99</v>
      </c>
      <c r="J34" s="60">
        <v>4.4194457277528931</v>
      </c>
      <c r="K34" s="61">
        <v>0.22474145545476551</v>
      </c>
      <c r="L34" s="61">
        <v>0.39800986832091872</v>
      </c>
      <c r="M34" s="41">
        <v>6</v>
      </c>
      <c r="N34" s="9">
        <v>5</v>
      </c>
      <c r="O34" s="63">
        <v>0.36572912531074692</v>
      </c>
      <c r="P34" s="23">
        <v>0.50124877405600188</v>
      </c>
      <c r="Q34" s="93">
        <v>0.60928661942091078</v>
      </c>
      <c r="R34" s="93">
        <f t="shared" si="1"/>
        <v>0.24355749411016386</v>
      </c>
      <c r="S34" s="260">
        <v>8</v>
      </c>
      <c r="U34" s="90">
        <v>4.2430888751528645E-2</v>
      </c>
      <c r="V34" s="10">
        <v>5.6881892856851524E-2</v>
      </c>
      <c r="W34" s="11">
        <v>7.23185934035981E-2</v>
      </c>
      <c r="X34" s="93">
        <f t="shared" si="2"/>
        <v>2.9887704652069455E-2</v>
      </c>
      <c r="Y34" s="260">
        <v>6</v>
      </c>
      <c r="AA34" s="94">
        <v>10332786</v>
      </c>
      <c r="AB34" s="95">
        <v>11794601</v>
      </c>
      <c r="AC34" s="41">
        <v>6</v>
      </c>
      <c r="AD34" s="9">
        <v>5</v>
      </c>
      <c r="AE34" t="s">
        <v>35</v>
      </c>
      <c r="AF34" t="s">
        <v>36</v>
      </c>
      <c r="AG34" s="247">
        <v>3.6084723906988878</v>
      </c>
      <c r="AH34" s="248">
        <v>4.4194457277528931</v>
      </c>
      <c r="AI34" s="191">
        <v>0.81097333705400532</v>
      </c>
      <c r="AO34" s="171" t="s">
        <v>131</v>
      </c>
      <c r="AP34" s="257">
        <v>0.19528367494699364</v>
      </c>
      <c r="AQ34" s="257">
        <v>0.2796240576863121</v>
      </c>
      <c r="AY34" t="s">
        <v>35</v>
      </c>
      <c r="AZ34" s="158">
        <v>0.24355749411016386</v>
      </c>
      <c r="BA34" s="87">
        <v>2.9887704652069455E-2</v>
      </c>
      <c r="BB34" t="s">
        <v>35</v>
      </c>
      <c r="BC34" s="269">
        <v>6</v>
      </c>
      <c r="BD34" s="270">
        <v>8</v>
      </c>
      <c r="BE34" t="s">
        <v>35</v>
      </c>
      <c r="BF34" s="158">
        <v>0.60928661942091078</v>
      </c>
      <c r="BG34" s="11">
        <v>7.23185934035981E-2</v>
      </c>
    </row>
    <row r="35" spans="1:59" x14ac:dyDescent="0.25">
      <c r="B35" t="s">
        <v>37</v>
      </c>
      <c r="C35" t="s">
        <v>38</v>
      </c>
      <c r="D35" s="51">
        <v>11</v>
      </c>
      <c r="E35" s="54">
        <v>43.170042502265019</v>
      </c>
      <c r="F35" s="56">
        <v>2</v>
      </c>
      <c r="G35" s="59">
        <v>169105.82</v>
      </c>
      <c r="H35" s="59">
        <v>207278.67</v>
      </c>
      <c r="I35" s="59">
        <v>464945.54</v>
      </c>
      <c r="J35" s="70">
        <v>8.6416076536811151</v>
      </c>
      <c r="K35" s="61">
        <v>1.0017602839347941</v>
      </c>
      <c r="L35" s="61">
        <v>1.7494354718246832</v>
      </c>
      <c r="M35" s="56">
        <v>7</v>
      </c>
      <c r="N35" s="62">
        <v>2</v>
      </c>
      <c r="O35" s="63">
        <v>0.26442490270293473</v>
      </c>
      <c r="P35" s="23">
        <v>0.35158354692260413</v>
      </c>
      <c r="Q35" s="93">
        <v>0.24929859527203985</v>
      </c>
      <c r="R35" s="93">
        <f t="shared" si="1"/>
        <v>-1.5126307430894881E-2</v>
      </c>
      <c r="S35" s="260">
        <v>16</v>
      </c>
      <c r="U35" s="90">
        <v>3.2111963976165933E-2</v>
      </c>
      <c r="V35" s="10">
        <v>4.0718516767788988E-2</v>
      </c>
      <c r="W35" s="11">
        <v>3.0539361663733777E-2</v>
      </c>
      <c r="X35" s="93">
        <f t="shared" si="2"/>
        <v>-1.5726023124321559E-3</v>
      </c>
      <c r="Y35" s="260">
        <v>16</v>
      </c>
      <c r="AA35" s="94">
        <v>3917203</v>
      </c>
      <c r="AB35" s="95">
        <v>5380313</v>
      </c>
      <c r="AC35" s="56">
        <v>7</v>
      </c>
      <c r="AD35" s="62">
        <v>2</v>
      </c>
      <c r="AE35" t="s">
        <v>37</v>
      </c>
      <c r="AF35" t="s">
        <v>38</v>
      </c>
      <c r="AG35" s="247">
        <v>4.3170042502265016</v>
      </c>
      <c r="AH35" s="250">
        <v>8.6416076536811151</v>
      </c>
      <c r="AI35" s="191">
        <v>4.3246034034546135</v>
      </c>
      <c r="AO35" s="13" t="s">
        <v>27</v>
      </c>
      <c r="AP35" s="71">
        <v>0.15920383598180823</v>
      </c>
      <c r="AQ35" s="71">
        <v>0.2893517935825024</v>
      </c>
      <c r="AY35" t="s">
        <v>37</v>
      </c>
      <c r="AZ35" s="158">
        <v>-1.5126307430894881E-2</v>
      </c>
      <c r="BA35" s="87">
        <v>-1.5726023124321559E-3</v>
      </c>
      <c r="BB35" t="s">
        <v>37</v>
      </c>
      <c r="BC35" s="269">
        <v>16</v>
      </c>
      <c r="BD35" s="270">
        <v>16</v>
      </c>
      <c r="BE35" t="s">
        <v>37</v>
      </c>
      <c r="BF35" s="158">
        <v>0.24929859527203985</v>
      </c>
      <c r="BG35" s="11">
        <v>3.0539361663733777E-2</v>
      </c>
    </row>
    <row r="36" spans="1:59" x14ac:dyDescent="0.25">
      <c r="B36" t="s">
        <v>39</v>
      </c>
      <c r="C36" t="s">
        <v>40</v>
      </c>
      <c r="D36" s="49">
        <v>7</v>
      </c>
      <c r="E36" s="54">
        <v>38.595220321245819</v>
      </c>
      <c r="F36" s="41">
        <v>4</v>
      </c>
      <c r="G36" s="59">
        <v>311860.65000000002</v>
      </c>
      <c r="H36" s="59">
        <v>365105.17</v>
      </c>
      <c r="I36" s="59">
        <v>416828.41</v>
      </c>
      <c r="J36" s="60">
        <v>4.5431344924657546</v>
      </c>
      <c r="K36" s="61">
        <v>0.17712360614893516</v>
      </c>
      <c r="L36" s="61">
        <v>0.33658545892211778</v>
      </c>
      <c r="M36" s="41">
        <v>8</v>
      </c>
      <c r="N36" s="9">
        <v>4</v>
      </c>
      <c r="O36" s="63">
        <v>0.37251221018105363</v>
      </c>
      <c r="P36" s="23">
        <v>0.4612180649208556</v>
      </c>
      <c r="Q36" s="93">
        <v>0.59849852844723328</v>
      </c>
      <c r="R36" s="93">
        <f t="shared" si="1"/>
        <v>0.22598631826617965</v>
      </c>
      <c r="S36" s="260">
        <v>10</v>
      </c>
      <c r="U36" s="90">
        <v>3.7586050051521408E-2</v>
      </c>
      <c r="V36" s="10">
        <v>4.472703029650333E-2</v>
      </c>
      <c r="W36" s="11">
        <v>5.5895854123762828E-2</v>
      </c>
      <c r="X36" s="93">
        <f t="shared" si="2"/>
        <v>1.830980407224142E-2</v>
      </c>
      <c r="Y36" s="260">
        <v>10</v>
      </c>
      <c r="AA36" s="94">
        <v>8080292</v>
      </c>
      <c r="AB36" s="95">
        <v>9174908</v>
      </c>
      <c r="AC36" s="41">
        <v>8</v>
      </c>
      <c r="AD36" s="9">
        <v>4</v>
      </c>
      <c r="AE36" t="s">
        <v>39</v>
      </c>
      <c r="AF36" t="s">
        <v>40</v>
      </c>
      <c r="AG36" s="247">
        <v>3.8595220321245822</v>
      </c>
      <c r="AH36" s="248">
        <v>4.5431344924657546</v>
      </c>
      <c r="AI36" s="191">
        <v>0.6836124603411724</v>
      </c>
      <c r="AO36" t="s">
        <v>31</v>
      </c>
      <c r="AP36" s="61">
        <v>0.12293481497209587</v>
      </c>
      <c r="AQ36" s="61">
        <v>0.32309454523451248</v>
      </c>
      <c r="AY36" t="s">
        <v>39</v>
      </c>
      <c r="AZ36" s="158">
        <v>0.22598631826617965</v>
      </c>
      <c r="BA36" s="87">
        <v>1.830980407224142E-2</v>
      </c>
      <c r="BB36" t="s">
        <v>39</v>
      </c>
      <c r="BC36" s="269">
        <v>10</v>
      </c>
      <c r="BD36" s="270">
        <v>10</v>
      </c>
      <c r="BE36" t="s">
        <v>39</v>
      </c>
      <c r="BF36" s="158">
        <v>0.59849852844723328</v>
      </c>
      <c r="BG36" s="11">
        <v>5.5895854123762828E-2</v>
      </c>
    </row>
    <row r="37" spans="1:59" x14ac:dyDescent="0.25">
      <c r="B37" t="s">
        <v>41</v>
      </c>
      <c r="C37" t="s">
        <v>42</v>
      </c>
      <c r="D37" s="49">
        <v>9</v>
      </c>
      <c r="E37" s="54">
        <v>37.635756503386723</v>
      </c>
      <c r="F37" s="41">
        <v>5</v>
      </c>
      <c r="G37" s="59">
        <v>195728.44</v>
      </c>
      <c r="H37" s="59">
        <v>223149.34</v>
      </c>
      <c r="I37" s="59">
        <v>241351.12</v>
      </c>
      <c r="J37" s="60">
        <v>4.2945696322043361</v>
      </c>
      <c r="K37" s="61">
        <v>0.14108763346310868</v>
      </c>
      <c r="L37" s="61">
        <v>0.23309172647572315</v>
      </c>
      <c r="M37" s="41">
        <v>9</v>
      </c>
      <c r="N37" s="9">
        <v>7</v>
      </c>
      <c r="O37" s="63">
        <v>0.3675142968492468</v>
      </c>
      <c r="P37" s="23">
        <v>0.52077232224840997</v>
      </c>
      <c r="Q37" s="93">
        <v>0.6319548050988949</v>
      </c>
      <c r="R37" s="93">
        <f t="shared" si="1"/>
        <v>0.2644405082496481</v>
      </c>
      <c r="S37" s="260">
        <v>5</v>
      </c>
      <c r="U37" s="90">
        <v>4.6288623155633389E-2</v>
      </c>
      <c r="V37" s="10">
        <v>5.8270394167421691E-2</v>
      </c>
      <c r="W37" s="11">
        <v>7.1435342831638826E-2</v>
      </c>
      <c r="X37" s="93">
        <f t="shared" si="2"/>
        <v>2.5146719676005437E-2</v>
      </c>
      <c r="Y37" s="260">
        <v>7</v>
      </c>
      <c r="AA37" s="94">
        <v>5200598</v>
      </c>
      <c r="AB37" s="95">
        <v>5619914</v>
      </c>
      <c r="AC37" s="41">
        <v>9</v>
      </c>
      <c r="AD37" s="9">
        <v>7</v>
      </c>
      <c r="AE37" t="s">
        <v>41</v>
      </c>
      <c r="AF37" t="s">
        <v>42</v>
      </c>
      <c r="AG37" s="247">
        <v>3.7635756503386726</v>
      </c>
      <c r="AH37" s="248">
        <v>4.2945696322043361</v>
      </c>
      <c r="AI37" s="191">
        <v>0.53099398186566349</v>
      </c>
      <c r="AO37" t="s">
        <v>39</v>
      </c>
      <c r="AP37" s="61">
        <v>0.17712360614893516</v>
      </c>
      <c r="AQ37" s="61">
        <v>0.33658545892211778</v>
      </c>
      <c r="AY37" t="s">
        <v>41</v>
      </c>
      <c r="AZ37" s="158">
        <v>0.2644405082496481</v>
      </c>
      <c r="BA37" s="87">
        <v>2.5146719676005437E-2</v>
      </c>
      <c r="BB37" t="s">
        <v>41</v>
      </c>
      <c r="BC37" s="269">
        <v>7</v>
      </c>
      <c r="BD37" s="270">
        <v>5</v>
      </c>
      <c r="BE37" t="s">
        <v>41</v>
      </c>
      <c r="BF37" s="158">
        <v>0.6319548050988949</v>
      </c>
      <c r="BG37" s="11">
        <v>7.1435342831638826E-2</v>
      </c>
    </row>
    <row r="38" spans="1:59" ht="15.75" thickBot="1" x14ac:dyDescent="0.3">
      <c r="B38" t="s">
        <v>43</v>
      </c>
      <c r="C38" t="s">
        <v>44</v>
      </c>
      <c r="D38" s="49">
        <v>8</v>
      </c>
      <c r="E38" s="54">
        <v>18.849894012561482</v>
      </c>
      <c r="F38" s="41">
        <v>11</v>
      </c>
      <c r="G38" s="59">
        <v>196408.94</v>
      </c>
      <c r="H38" s="59">
        <v>191986.24</v>
      </c>
      <c r="I38" s="59">
        <v>234002.08</v>
      </c>
      <c r="J38" s="60">
        <v>2.1867048034562337</v>
      </c>
      <c r="K38" s="61">
        <v>0.16006212130371869</v>
      </c>
      <c r="L38" s="61">
        <v>0.19140238728440764</v>
      </c>
      <c r="M38" s="41">
        <v>10</v>
      </c>
      <c r="N38" s="9">
        <v>11</v>
      </c>
      <c r="O38" s="63">
        <v>0.31746487710793608</v>
      </c>
      <c r="P38" s="23">
        <v>0.44411594289257406</v>
      </c>
      <c r="Q38" s="93">
        <v>0.48444748867189563</v>
      </c>
      <c r="R38" s="93">
        <f t="shared" si="1"/>
        <v>0.16698261156395955</v>
      </c>
      <c r="S38" s="260">
        <v>15</v>
      </c>
      <c r="U38" s="90">
        <v>4.7423554141680112E-2</v>
      </c>
      <c r="V38" s="10">
        <v>4.8593742968246062E-2</v>
      </c>
      <c r="W38" s="11">
        <v>4.9723147760054105E-2</v>
      </c>
      <c r="X38" s="93">
        <f t="shared" si="2"/>
        <v>2.2995936183739935E-3</v>
      </c>
      <c r="Y38" s="260">
        <v>15</v>
      </c>
      <c r="AA38" s="94">
        <v>10419631</v>
      </c>
      <c r="AB38" s="95">
        <v>10701128</v>
      </c>
      <c r="AC38" s="41">
        <v>10</v>
      </c>
      <c r="AD38" s="9">
        <v>11</v>
      </c>
      <c r="AE38" t="s">
        <v>43</v>
      </c>
      <c r="AF38" t="s">
        <v>44</v>
      </c>
      <c r="AG38" s="247">
        <v>1.8849894012561481</v>
      </c>
      <c r="AH38" s="248">
        <v>2.1867048034562337</v>
      </c>
      <c r="AI38" s="191">
        <v>0.30171540220008564</v>
      </c>
      <c r="AO38" t="s">
        <v>33</v>
      </c>
      <c r="AP38" s="61">
        <v>0.21765641138939176</v>
      </c>
      <c r="AQ38" s="61">
        <v>0.35679648620280108</v>
      </c>
      <c r="AY38" t="s">
        <v>43</v>
      </c>
      <c r="AZ38" s="158">
        <v>0.16698261156395955</v>
      </c>
      <c r="BA38" s="87">
        <v>2.2995936183739935E-3</v>
      </c>
      <c r="BB38" t="s">
        <v>43</v>
      </c>
      <c r="BC38" s="269">
        <v>15</v>
      </c>
      <c r="BD38" s="270">
        <v>15</v>
      </c>
      <c r="BE38" t="s">
        <v>43</v>
      </c>
      <c r="BF38" s="158">
        <v>0.48444748867189563</v>
      </c>
      <c r="BG38" s="11">
        <v>4.9723147760054105E-2</v>
      </c>
    </row>
    <row r="39" spans="1:59" x14ac:dyDescent="0.25">
      <c r="B39" s="293" t="s">
        <v>45</v>
      </c>
      <c r="C39" t="s">
        <v>46</v>
      </c>
      <c r="D39" s="49">
        <v>10</v>
      </c>
      <c r="E39" s="54">
        <v>17.503863962116384</v>
      </c>
      <c r="F39" s="41">
        <v>12</v>
      </c>
      <c r="G39" s="59">
        <v>190827.51</v>
      </c>
      <c r="H39" s="59">
        <v>173235.86</v>
      </c>
      <c r="I39" s="59">
        <v>196188.78</v>
      </c>
      <c r="J39" s="60">
        <v>1.8877757986965518</v>
      </c>
      <c r="K39" s="61">
        <v>7.8490899370713393E-2</v>
      </c>
      <c r="L39" s="61">
        <v>2.8094848588654693E-2</v>
      </c>
      <c r="M39" s="41">
        <v>11</v>
      </c>
      <c r="N39" s="9">
        <v>14</v>
      </c>
      <c r="O39" s="63">
        <v>0.39229144686738299</v>
      </c>
      <c r="P39" s="23">
        <v>0.65657306749306998</v>
      </c>
      <c r="Q39" s="93">
        <v>0.56872263541268775</v>
      </c>
      <c r="R39" s="93">
        <f t="shared" si="1"/>
        <v>0.17643118854530476</v>
      </c>
      <c r="S39" s="260">
        <v>13</v>
      </c>
      <c r="U39" s="90">
        <v>3.3511939656918434E-2</v>
      </c>
      <c r="V39" s="10">
        <v>4.6676248208656117E-2</v>
      </c>
      <c r="W39" s="11">
        <v>4.5456218240411093E-2</v>
      </c>
      <c r="X39" s="93">
        <f t="shared" si="2"/>
        <v>1.194427858349266E-2</v>
      </c>
      <c r="Y39" s="260">
        <v>12</v>
      </c>
      <c r="AA39" s="94">
        <v>10902022</v>
      </c>
      <c r="AB39" s="95">
        <v>10392589</v>
      </c>
      <c r="AC39" s="41">
        <v>11</v>
      </c>
      <c r="AD39" s="9">
        <v>14</v>
      </c>
      <c r="AE39" t="s">
        <v>45</v>
      </c>
      <c r="AF39" t="s">
        <v>46</v>
      </c>
      <c r="AG39" s="247">
        <v>1.7503863962116384</v>
      </c>
      <c r="AH39" s="248">
        <v>1.8877757986965518</v>
      </c>
      <c r="AI39" s="191">
        <v>0.13738940248491338</v>
      </c>
      <c r="AO39" t="s">
        <v>35</v>
      </c>
      <c r="AP39" s="61">
        <v>0.22474145545476551</v>
      </c>
      <c r="AQ39" s="61">
        <v>0.39800986832091872</v>
      </c>
      <c r="AY39" t="s">
        <v>45</v>
      </c>
      <c r="AZ39" s="158">
        <v>0.17643118854530476</v>
      </c>
      <c r="BA39" s="87">
        <v>1.194427858349266E-2</v>
      </c>
      <c r="BB39" t="s">
        <v>45</v>
      </c>
      <c r="BC39" s="269">
        <v>12</v>
      </c>
      <c r="BD39" s="270">
        <v>13</v>
      </c>
      <c r="BE39" t="s">
        <v>45</v>
      </c>
      <c r="BF39" s="158">
        <v>0.56872263541268775</v>
      </c>
      <c r="BG39" s="11">
        <v>4.5456218240411093E-2</v>
      </c>
    </row>
    <row r="40" spans="1:59" s="26" customFormat="1" x14ac:dyDescent="0.25">
      <c r="B40" s="294" t="s">
        <v>47</v>
      </c>
      <c r="C40" s="26" t="s">
        <v>48</v>
      </c>
      <c r="D40" s="52">
        <v>12</v>
      </c>
      <c r="E40" s="147">
        <v>9.4166106288585461</v>
      </c>
      <c r="F40" s="57">
        <v>14</v>
      </c>
      <c r="G40" s="75">
        <v>50650.15</v>
      </c>
      <c r="H40" s="75">
        <v>80266.81</v>
      </c>
      <c r="I40" s="75">
        <v>102337.83</v>
      </c>
      <c r="J40" s="148">
        <v>1.8874313477014033</v>
      </c>
      <c r="K40" s="149">
        <v>1.0043638014691834</v>
      </c>
      <c r="L40" s="149">
        <v>1.020484243383287</v>
      </c>
      <c r="M40" s="57">
        <v>12</v>
      </c>
      <c r="N40" s="31">
        <v>15</v>
      </c>
      <c r="O40" s="150">
        <v>0.33494787280985344</v>
      </c>
      <c r="P40" s="29">
        <v>0.38220616964845128</v>
      </c>
      <c r="Q40" s="29">
        <v>0.58210732043077318</v>
      </c>
      <c r="R40" s="93">
        <f t="shared" si="1"/>
        <v>0.24715944762091974</v>
      </c>
      <c r="S40" s="261">
        <v>6</v>
      </c>
      <c r="U40" s="151">
        <v>2.5471198012246753E-2</v>
      </c>
      <c r="V40" s="32">
        <v>3.8257157597268408E-2</v>
      </c>
      <c r="W40" s="33">
        <v>5.9958081972228641E-2</v>
      </c>
      <c r="X40" s="93">
        <f t="shared" si="2"/>
        <v>3.4486883959981889E-2</v>
      </c>
      <c r="Y40" s="261">
        <v>3</v>
      </c>
      <c r="AA40" s="98">
        <v>5378809</v>
      </c>
      <c r="AB40" s="99">
        <v>5422069</v>
      </c>
      <c r="AC40" s="57">
        <v>12</v>
      </c>
      <c r="AD40" s="31">
        <v>15</v>
      </c>
      <c r="AE40" s="26" t="s">
        <v>47</v>
      </c>
      <c r="AF40" s="26" t="s">
        <v>48</v>
      </c>
      <c r="AG40" s="251">
        <v>0.94166106288585461</v>
      </c>
      <c r="AH40" s="252">
        <v>1.8874313477014033</v>
      </c>
      <c r="AI40" s="256">
        <v>0.9457702848155487</v>
      </c>
      <c r="AK40"/>
      <c r="AL40"/>
      <c r="AO40" t="s">
        <v>49</v>
      </c>
      <c r="AP40" s="157">
        <v>7.8681127848183444E-2</v>
      </c>
      <c r="AQ40" s="157">
        <v>0.63678521080606465</v>
      </c>
      <c r="AR40"/>
      <c r="AS40"/>
      <c r="AT40"/>
      <c r="AU40"/>
      <c r="AV40"/>
      <c r="AW40"/>
      <c r="AX40"/>
      <c r="AY40" s="26" t="s">
        <v>47</v>
      </c>
      <c r="AZ40" s="158">
        <v>0.24715944762091974</v>
      </c>
      <c r="BA40" s="87">
        <v>3.4486883959981889E-2</v>
      </c>
      <c r="BB40" s="26" t="s">
        <v>47</v>
      </c>
      <c r="BC40" s="271">
        <v>3</v>
      </c>
      <c r="BD40" s="272">
        <v>6</v>
      </c>
      <c r="BE40" s="26" t="s">
        <v>47</v>
      </c>
      <c r="BF40" s="150">
        <v>0.58210732043077318</v>
      </c>
      <c r="BG40" s="33">
        <v>5.9958081972228641E-2</v>
      </c>
    </row>
    <row r="41" spans="1:59" x14ac:dyDescent="0.25">
      <c r="B41" s="138" t="s">
        <v>49</v>
      </c>
      <c r="C41" t="s">
        <v>50</v>
      </c>
      <c r="D41" s="49">
        <v>13</v>
      </c>
      <c r="E41" s="54">
        <v>93.532474460178491</v>
      </c>
      <c r="F41" s="41">
        <v>1</v>
      </c>
      <c r="G41" s="156">
        <v>41731.01</v>
      </c>
      <c r="H41" s="156">
        <v>55598.35</v>
      </c>
      <c r="I41" s="156">
        <v>68304.7</v>
      </c>
      <c r="J41" s="74">
        <v>10.089171504113676</v>
      </c>
      <c r="K41" s="157">
        <v>7.8681127848183444E-2</v>
      </c>
      <c r="L41" s="157">
        <v>0.63678521080606465</v>
      </c>
      <c r="M41" s="41">
        <v>13</v>
      </c>
      <c r="N41" s="9">
        <v>1</v>
      </c>
      <c r="O41" s="158">
        <v>0.2502843808477197</v>
      </c>
      <c r="P41" s="93">
        <v>0.36412465477842421</v>
      </c>
      <c r="Q41" s="93">
        <v>0.55722153819576092</v>
      </c>
      <c r="R41" s="93">
        <f t="shared" si="1"/>
        <v>0.30693715734804122</v>
      </c>
      <c r="S41" s="260">
        <v>3</v>
      </c>
      <c r="U41" s="159">
        <v>2.7639637765776576E-2</v>
      </c>
      <c r="V41" s="160">
        <v>4.133126252847432E-2</v>
      </c>
      <c r="W41" s="161">
        <v>5.954070510521238E-2</v>
      </c>
      <c r="X41" s="93">
        <f t="shared" si="2"/>
        <v>3.1901067339435804E-2</v>
      </c>
      <c r="Y41" s="260">
        <v>5</v>
      </c>
      <c r="AA41" s="162">
        <v>446166</v>
      </c>
      <c r="AB41" s="163">
        <v>677010</v>
      </c>
      <c r="AC41" s="41">
        <v>13</v>
      </c>
      <c r="AD41" s="9">
        <v>1</v>
      </c>
      <c r="AE41" t="s">
        <v>49</v>
      </c>
      <c r="AF41" t="s">
        <v>50</v>
      </c>
      <c r="AG41" s="247">
        <v>9.3532474460178499</v>
      </c>
      <c r="AH41" s="253">
        <v>10.089171504113676</v>
      </c>
      <c r="AI41" s="191">
        <v>0.73592405809582573</v>
      </c>
      <c r="AO41" s="26" t="s">
        <v>55</v>
      </c>
      <c r="AP41" s="149">
        <v>0.75094024035367657</v>
      </c>
      <c r="AQ41" s="149">
        <v>0.74204304954304956</v>
      </c>
      <c r="AY41" t="s">
        <v>49</v>
      </c>
      <c r="AZ41" s="158">
        <v>0.30693715734804122</v>
      </c>
      <c r="BA41" s="87">
        <v>3.1901067339435804E-2</v>
      </c>
      <c r="BB41" t="s">
        <v>49</v>
      </c>
      <c r="BC41" s="269">
        <v>5</v>
      </c>
      <c r="BD41" s="270">
        <v>3</v>
      </c>
      <c r="BE41" t="s">
        <v>49</v>
      </c>
      <c r="BF41" s="158">
        <v>0.55722153819576092</v>
      </c>
      <c r="BG41" s="161">
        <v>5.954070510521238E-2</v>
      </c>
    </row>
    <row r="42" spans="1:59" s="26" customFormat="1" x14ac:dyDescent="0.25">
      <c r="B42" s="294" t="s">
        <v>51</v>
      </c>
      <c r="C42" s="26" t="s">
        <v>52</v>
      </c>
      <c r="D42" s="52">
        <v>14</v>
      </c>
      <c r="E42" s="147">
        <v>7.5621734924124331</v>
      </c>
      <c r="F42" s="57">
        <v>16</v>
      </c>
      <c r="G42" s="75">
        <v>26037.07</v>
      </c>
      <c r="H42" s="75">
        <v>39910.1</v>
      </c>
      <c r="I42" s="75">
        <v>55190.54</v>
      </c>
      <c r="J42" s="148">
        <v>1.9109933848212726</v>
      </c>
      <c r="K42" s="149">
        <v>1.5270425053573327</v>
      </c>
      <c r="L42" s="149">
        <v>1.1196908868778246</v>
      </c>
      <c r="M42" s="57">
        <v>14</v>
      </c>
      <c r="N42" s="31">
        <v>13</v>
      </c>
      <c r="O42" s="150">
        <v>0.20521126225032232</v>
      </c>
      <c r="P42" s="29">
        <v>0.31226005447242683</v>
      </c>
      <c r="Q42" s="29">
        <v>0.49977151881463738</v>
      </c>
      <c r="R42" s="93">
        <f t="shared" si="1"/>
        <v>0.29456025656431506</v>
      </c>
      <c r="S42" s="261">
        <v>4</v>
      </c>
      <c r="U42" s="151">
        <v>3.5314649459405378E-2</v>
      </c>
      <c r="V42" s="32">
        <v>4.6008905014019011E-2</v>
      </c>
      <c r="W42" s="33">
        <v>6.8814510602722853E-2</v>
      </c>
      <c r="X42" s="93">
        <f t="shared" si="2"/>
        <v>3.3499861143317475E-2</v>
      </c>
      <c r="Y42" s="261">
        <v>4</v>
      </c>
      <c r="AA42" s="98">
        <v>3443067</v>
      </c>
      <c r="AB42" s="99">
        <v>2888055</v>
      </c>
      <c r="AC42" s="57">
        <v>14</v>
      </c>
      <c r="AD42" s="31">
        <v>13</v>
      </c>
      <c r="AE42" s="26" t="s">
        <v>51</v>
      </c>
      <c r="AF42" s="26" t="s">
        <v>52</v>
      </c>
      <c r="AG42" s="251">
        <v>0.75621734924124329</v>
      </c>
      <c r="AH42" s="252">
        <v>1.9109933848212726</v>
      </c>
      <c r="AI42" s="256">
        <v>1.1547760355800292</v>
      </c>
      <c r="AK42"/>
      <c r="AL42"/>
      <c r="AO42" s="26" t="s">
        <v>53</v>
      </c>
      <c r="AP42" s="149">
        <v>1.2026197789885571</v>
      </c>
      <c r="AQ42" s="149">
        <v>0.77924176878525386</v>
      </c>
      <c r="AR42"/>
      <c r="AS42"/>
      <c r="AT42"/>
      <c r="AU42"/>
      <c r="AV42"/>
      <c r="AW42"/>
      <c r="AX42"/>
      <c r="AY42" s="26" t="s">
        <v>51</v>
      </c>
      <c r="AZ42" s="158">
        <v>0.29456025656431506</v>
      </c>
      <c r="BA42" s="87">
        <v>3.3499861143317475E-2</v>
      </c>
      <c r="BB42" s="26" t="s">
        <v>51</v>
      </c>
      <c r="BC42" s="271">
        <v>4</v>
      </c>
      <c r="BD42" s="272">
        <v>4</v>
      </c>
      <c r="BE42" s="26" t="s">
        <v>51</v>
      </c>
      <c r="BF42" s="150">
        <v>0.49977151881463738</v>
      </c>
      <c r="BG42" s="33">
        <v>6.8814510602722853E-2</v>
      </c>
    </row>
    <row r="43" spans="1:59" s="26" customFormat="1" x14ac:dyDescent="0.25">
      <c r="B43" s="294" t="s">
        <v>53</v>
      </c>
      <c r="C43" s="26" t="s">
        <v>54</v>
      </c>
      <c r="D43" s="52">
        <v>15</v>
      </c>
      <c r="E43" s="147">
        <v>7.6787136564486866</v>
      </c>
      <c r="F43" s="57">
        <v>15</v>
      </c>
      <c r="G43" s="75">
        <v>17739.18</v>
      </c>
      <c r="H43" s="75">
        <v>25658.97</v>
      </c>
      <c r="I43" s="75">
        <v>31562.29</v>
      </c>
      <c r="J43" s="148">
        <v>1.6913286576883422</v>
      </c>
      <c r="K43" s="149">
        <v>1.2026197789885571</v>
      </c>
      <c r="L43" s="149">
        <v>0.77924176878525386</v>
      </c>
      <c r="M43" s="57">
        <v>15</v>
      </c>
      <c r="N43" s="31">
        <v>16</v>
      </c>
      <c r="O43" s="150">
        <v>0.16588139925295303</v>
      </c>
      <c r="P43" s="29">
        <v>0.34176430308777006</v>
      </c>
      <c r="Q43" s="29">
        <v>0.54455364297077313</v>
      </c>
      <c r="R43" s="93">
        <f t="shared" si="1"/>
        <v>0.3786722437178201</v>
      </c>
      <c r="S43" s="261">
        <v>2</v>
      </c>
      <c r="U43" s="151">
        <v>2.6946003141069652E-2</v>
      </c>
      <c r="V43" s="32">
        <v>5.0979443056365856E-2</v>
      </c>
      <c r="W43" s="33">
        <v>7.5991951154368076E-2</v>
      </c>
      <c r="X43" s="93">
        <f t="shared" si="2"/>
        <v>4.9045948013298424E-2</v>
      </c>
      <c r="Y43" s="261">
        <v>2</v>
      </c>
      <c r="AA43" s="98">
        <v>2310176</v>
      </c>
      <c r="AB43" s="99">
        <v>1866124</v>
      </c>
      <c r="AC43" s="57">
        <v>15</v>
      </c>
      <c r="AD43" s="31">
        <v>16</v>
      </c>
      <c r="AE43" s="26" t="s">
        <v>53</v>
      </c>
      <c r="AF43" s="26" t="s">
        <v>54</v>
      </c>
      <c r="AG43" s="251">
        <v>0.76787136564486869</v>
      </c>
      <c r="AH43" s="252">
        <v>1.6913286576883422</v>
      </c>
      <c r="AI43" s="256">
        <v>0.92345729204347349</v>
      </c>
      <c r="AK43"/>
      <c r="AL43"/>
      <c r="AO43" s="26" t="s">
        <v>47</v>
      </c>
      <c r="AP43" s="149">
        <v>1.0043638014691834</v>
      </c>
      <c r="AQ43" s="149">
        <v>1.020484243383287</v>
      </c>
      <c r="AR43"/>
      <c r="AS43"/>
      <c r="AT43"/>
      <c r="AU43"/>
      <c r="AV43"/>
      <c r="AW43"/>
      <c r="AX43"/>
      <c r="AY43" s="26" t="s">
        <v>53</v>
      </c>
      <c r="AZ43" s="158">
        <v>0.3786722437178201</v>
      </c>
      <c r="BA43" s="87">
        <v>4.9045948013298424E-2</v>
      </c>
      <c r="BB43" s="26" t="s">
        <v>53</v>
      </c>
      <c r="BC43" s="271">
        <v>2</v>
      </c>
      <c r="BD43" s="272">
        <v>2</v>
      </c>
      <c r="BE43" s="26" t="s">
        <v>53</v>
      </c>
      <c r="BF43" s="150">
        <v>0.54455364297077313</v>
      </c>
      <c r="BG43" s="33">
        <v>7.5991951154368076E-2</v>
      </c>
    </row>
    <row r="44" spans="1:59" s="26" customFormat="1" ht="15.75" thickBot="1" x14ac:dyDescent="0.3">
      <c r="B44" s="295" t="s">
        <v>55</v>
      </c>
      <c r="C44" s="26" t="s">
        <v>56</v>
      </c>
      <c r="D44" s="53">
        <v>16</v>
      </c>
      <c r="E44" s="152">
        <v>12.057853336716571</v>
      </c>
      <c r="F44" s="58">
        <v>13</v>
      </c>
      <c r="G44" s="78">
        <v>16632</v>
      </c>
      <c r="H44" s="78">
        <v>23262.51</v>
      </c>
      <c r="I44" s="78">
        <v>28973.66</v>
      </c>
      <c r="J44" s="153">
        <v>2.1112580619539894</v>
      </c>
      <c r="K44" s="154">
        <v>0.75094024035367657</v>
      </c>
      <c r="L44" s="154">
        <v>0.74204304954304956</v>
      </c>
      <c r="M44" s="58">
        <v>16</v>
      </c>
      <c r="N44" s="36">
        <v>12</v>
      </c>
      <c r="O44" s="155">
        <v>0.16874699374699373</v>
      </c>
      <c r="P44" s="114">
        <v>0.3155635397899883</v>
      </c>
      <c r="Q44" s="114">
        <v>0.57016959541873546</v>
      </c>
      <c r="R44" s="93">
        <f t="shared" si="1"/>
        <v>0.40142260167174171</v>
      </c>
      <c r="S44" s="262">
        <v>1</v>
      </c>
      <c r="T44" s="81"/>
      <c r="U44" s="115">
        <v>3.0633718133718131E-2</v>
      </c>
      <c r="V44" s="37">
        <v>4.806016203754454E-2</v>
      </c>
      <c r="W44" s="38">
        <v>8.280279398598589E-2</v>
      </c>
      <c r="X44" s="93">
        <f t="shared" si="2"/>
        <v>5.2169075852267759E-2</v>
      </c>
      <c r="Y44" s="262">
        <v>1</v>
      </c>
      <c r="Z44" s="81"/>
      <c r="AA44" s="100">
        <v>1379350</v>
      </c>
      <c r="AB44" s="101">
        <v>1372341</v>
      </c>
      <c r="AC44" s="58">
        <v>16</v>
      </c>
      <c r="AD44" s="36">
        <v>12</v>
      </c>
      <c r="AE44" s="26" t="s">
        <v>55</v>
      </c>
      <c r="AF44" s="26" t="s">
        <v>56</v>
      </c>
      <c r="AG44" s="254">
        <v>1.2057853336716571</v>
      </c>
      <c r="AH44" s="255">
        <v>2.1112580619539894</v>
      </c>
      <c r="AI44" s="256">
        <v>0.90547272828233227</v>
      </c>
      <c r="AK44"/>
      <c r="AL44"/>
      <c r="AO44" s="26" t="s">
        <v>51</v>
      </c>
      <c r="AP44" s="154">
        <v>1.5270425053573327</v>
      </c>
      <c r="AQ44" s="154">
        <v>1.1196908868778246</v>
      </c>
      <c r="AR44"/>
      <c r="AS44"/>
      <c r="AT44"/>
      <c r="AU44"/>
      <c r="AV44"/>
      <c r="AW44"/>
      <c r="AX44"/>
      <c r="AY44" s="26" t="s">
        <v>55</v>
      </c>
      <c r="AZ44" s="158">
        <v>0.40142260167174171</v>
      </c>
      <c r="BA44" s="87">
        <v>5.2169075852267759E-2</v>
      </c>
      <c r="BB44" s="26" t="s">
        <v>55</v>
      </c>
      <c r="BC44" s="273">
        <v>1</v>
      </c>
      <c r="BD44" s="274">
        <v>1</v>
      </c>
      <c r="BE44" s="26" t="s">
        <v>55</v>
      </c>
      <c r="BF44" s="155">
        <v>0.57016959541873546</v>
      </c>
      <c r="BG44" s="38">
        <v>8.280279398598589E-2</v>
      </c>
    </row>
    <row r="45" spans="1:59" ht="16.5" thickBot="1" x14ac:dyDescent="0.3">
      <c r="D45" s="212"/>
      <c r="E45" s="213">
        <v>30.958773914117312</v>
      </c>
      <c r="F45" s="82"/>
      <c r="G45" s="214">
        <v>9924311.959999999</v>
      </c>
      <c r="H45" s="214">
        <v>10924950.180000002</v>
      </c>
      <c r="I45" s="214">
        <v>12699388.339999996</v>
      </c>
      <c r="J45" s="213">
        <v>3.7004517055919264</v>
      </c>
      <c r="K45" s="215">
        <v>0.19528367494699364</v>
      </c>
      <c r="L45" s="215">
        <v>0.2796240576863121</v>
      </c>
      <c r="M45" s="82"/>
      <c r="N45" s="82"/>
      <c r="O45" s="216">
        <v>0.36411627572416627</v>
      </c>
      <c r="P45" s="217">
        <v>0.45845472862376024</v>
      </c>
      <c r="Q45" s="259">
        <v>0.56213293576625933</v>
      </c>
      <c r="R45" s="259">
        <f t="shared" si="1"/>
        <v>0.19801666004209306</v>
      </c>
      <c r="S45" s="263"/>
      <c r="T45" s="219"/>
      <c r="U45" s="220">
        <v>3.6301174474567821E-2</v>
      </c>
      <c r="V45" s="221">
        <v>4.2844571580462801E-2</v>
      </c>
      <c r="W45" s="222">
        <v>5.193452647814692E-2</v>
      </c>
      <c r="X45" s="259">
        <f t="shared" si="2"/>
        <v>1.5633352003579098E-2</v>
      </c>
      <c r="Y45" s="263"/>
      <c r="Z45" s="219"/>
      <c r="AA45" s="223">
        <v>320565407</v>
      </c>
      <c r="AB45" s="224">
        <v>343184815</v>
      </c>
      <c r="AC45" s="82"/>
      <c r="AD45" s="82"/>
      <c r="AE45" s="171" t="s">
        <v>131</v>
      </c>
      <c r="AF45" s="171"/>
      <c r="AG45" s="213">
        <v>3.0958773914117312</v>
      </c>
      <c r="AH45" s="213">
        <v>3.7004517055919264</v>
      </c>
      <c r="AI45" s="191">
        <v>0.60457431418019514</v>
      </c>
      <c r="AO45" t="s">
        <v>37</v>
      </c>
      <c r="AP45" s="258">
        <v>1.0017602839347941</v>
      </c>
      <c r="AQ45" s="258">
        <v>1.7494354718246832</v>
      </c>
      <c r="AY45" s="171" t="s">
        <v>131</v>
      </c>
      <c r="AZ45" s="264">
        <v>0.19801666004209306</v>
      </c>
      <c r="BA45" s="218">
        <v>1.5633352003579098E-2</v>
      </c>
      <c r="BB45" s="171" t="s">
        <v>131</v>
      </c>
      <c r="BC45" s="275"/>
      <c r="BD45" s="276"/>
      <c r="BE45" s="171" t="s">
        <v>131</v>
      </c>
      <c r="BF45" s="264">
        <v>0.56213293576625933</v>
      </c>
      <c r="BG45" s="222">
        <v>5.193452647814692E-2</v>
      </c>
    </row>
    <row r="48" spans="1:59" ht="77.25" x14ac:dyDescent="0.4">
      <c r="A48" s="1" t="s">
        <v>180</v>
      </c>
      <c r="B48" s="1" t="s">
        <v>87</v>
      </c>
      <c r="I48" s="103"/>
      <c r="P48" s="292" t="s">
        <v>172</v>
      </c>
      <c r="S48" s="341"/>
    </row>
    <row r="50" spans="2:45" ht="15.75" thickBot="1" x14ac:dyDescent="0.3">
      <c r="H50" t="s">
        <v>176</v>
      </c>
    </row>
    <row r="51" spans="2:45" ht="15.75" thickBot="1" x14ac:dyDescent="0.3">
      <c r="D51" s="43" t="s">
        <v>65</v>
      </c>
      <c r="E51" s="44" t="s">
        <v>65</v>
      </c>
      <c r="F51" s="44" t="s">
        <v>65</v>
      </c>
      <c r="G51" s="44" t="s">
        <v>65</v>
      </c>
      <c r="H51" s="44" t="s">
        <v>65</v>
      </c>
      <c r="I51" s="44" t="s">
        <v>65</v>
      </c>
      <c r="J51" s="45" t="s">
        <v>65</v>
      </c>
      <c r="M51" s="41" t="s">
        <v>173</v>
      </c>
      <c r="AH51" t="s">
        <v>177</v>
      </c>
      <c r="AI51" t="s">
        <v>177</v>
      </c>
    </row>
    <row r="52" spans="2:45" ht="15.75" thickBot="1" x14ac:dyDescent="0.3">
      <c r="D52" s="46" t="s">
        <v>9</v>
      </c>
      <c r="E52" s="47" t="s">
        <v>9</v>
      </c>
      <c r="F52" s="47" t="s">
        <v>9</v>
      </c>
      <c r="G52" s="47"/>
      <c r="H52" s="47" t="s">
        <v>10</v>
      </c>
      <c r="I52" s="47" t="s">
        <v>10</v>
      </c>
      <c r="J52" s="48" t="s">
        <v>10</v>
      </c>
    </row>
    <row r="53" spans="2:45" ht="45.75" thickBot="1" x14ac:dyDescent="0.3">
      <c r="D53" s="3" t="s">
        <v>76</v>
      </c>
      <c r="E53" s="4" t="s">
        <v>77</v>
      </c>
      <c r="F53" s="5" t="s">
        <v>78</v>
      </c>
      <c r="G53" s="4"/>
      <c r="H53" s="3" t="s">
        <v>79</v>
      </c>
      <c r="I53" s="4" t="s">
        <v>80</v>
      </c>
      <c r="J53" s="5" t="s">
        <v>81</v>
      </c>
      <c r="K53" s="2"/>
      <c r="L53" s="2" t="s">
        <v>82</v>
      </c>
      <c r="M53" s="2" t="s">
        <v>83</v>
      </c>
      <c r="N53" s="2" t="s">
        <v>84</v>
      </c>
      <c r="O53" s="2" t="s">
        <v>85</v>
      </c>
      <c r="P53" s="2" t="s">
        <v>86</v>
      </c>
      <c r="AI53" s="284" t="s">
        <v>65</v>
      </c>
    </row>
    <row r="54" spans="2:45" ht="15.75" thickBot="1" x14ac:dyDescent="0.3">
      <c r="B54" t="s">
        <v>25</v>
      </c>
      <c r="C54" t="s">
        <v>26</v>
      </c>
      <c r="D54" s="63">
        <v>0.37406098578735431</v>
      </c>
      <c r="E54" s="23">
        <v>0.40082062155160275</v>
      </c>
      <c r="F54" s="87">
        <v>0.55941404563283381</v>
      </c>
      <c r="H54" s="90">
        <v>3.2117330048948255E-2</v>
      </c>
      <c r="I54" s="10">
        <v>3.7507038897439997E-2</v>
      </c>
      <c r="J54" s="11">
        <v>5.1743941386374455E-2</v>
      </c>
      <c r="L54" s="42">
        <v>0.61109100001508099</v>
      </c>
      <c r="M54" s="66">
        <v>8.5861213195877834E-2</v>
      </c>
      <c r="N54" s="66">
        <v>9.3575621813687643E-2</v>
      </c>
      <c r="O54" s="66">
        <v>9.2496678963145146E-2</v>
      </c>
      <c r="P54" s="67">
        <v>7.7281295247128873E-2</v>
      </c>
      <c r="AI54" s="285" t="s">
        <v>10</v>
      </c>
    </row>
    <row r="55" spans="2:45" s="13" customFormat="1" ht="45.75" thickBot="1" x14ac:dyDescent="0.3">
      <c r="B55" s="13" t="s">
        <v>27</v>
      </c>
      <c r="C55" s="13" t="s">
        <v>28</v>
      </c>
      <c r="D55" s="167">
        <v>0.42491840675882137</v>
      </c>
      <c r="E55" s="16">
        <v>0.54076460701764828</v>
      </c>
      <c r="F55" s="168">
        <v>0.62240290601618631</v>
      </c>
      <c r="H55" s="169">
        <v>4.5212891806495001E-2</v>
      </c>
      <c r="I55" s="19">
        <v>4.9022207955733428E-2</v>
      </c>
      <c r="J55" s="20">
        <v>5.4811823123075261E-2</v>
      </c>
      <c r="L55" s="64">
        <v>0.21230518405375118</v>
      </c>
      <c r="M55" s="72">
        <v>0.10640370265757233</v>
      </c>
      <c r="N55" s="72">
        <v>9.0653506756098678E-2</v>
      </c>
      <c r="O55" s="72">
        <v>8.8064857334791774E-2</v>
      </c>
      <c r="P55" s="73">
        <v>-0.17235157108957483</v>
      </c>
      <c r="AH55" s="198" t="s">
        <v>93</v>
      </c>
      <c r="AI55" s="5" t="s">
        <v>81</v>
      </c>
      <c r="AS55"/>
    </row>
    <row r="56" spans="2:45" x14ac:dyDescent="0.25">
      <c r="B56" t="s">
        <v>29</v>
      </c>
      <c r="C56" t="s">
        <v>30</v>
      </c>
      <c r="D56" s="63">
        <v>0.34813483546673024</v>
      </c>
      <c r="E56" s="23">
        <v>0.47332181690815728</v>
      </c>
      <c r="F56" s="87">
        <v>0.59456706568572348</v>
      </c>
      <c r="H56" s="90">
        <v>3.3352449209267158E-2</v>
      </c>
      <c r="I56" s="10">
        <v>3.8310691365093519E-2</v>
      </c>
      <c r="J56" s="11">
        <v>4.3397335625682806E-2</v>
      </c>
      <c r="L56" s="42">
        <v>0.30117387641878551</v>
      </c>
      <c r="M56" s="66">
        <v>9.5803251531990138E-2</v>
      </c>
      <c r="N56" s="66">
        <v>8.0940049658702454E-2</v>
      </c>
      <c r="O56" s="66">
        <v>7.2989807425058062E-2</v>
      </c>
      <c r="P56" s="67">
        <v>-0.23812807751430365</v>
      </c>
      <c r="AG56" t="s">
        <v>25</v>
      </c>
      <c r="AH56" s="277">
        <v>0.13961999999999999</v>
      </c>
      <c r="AI56" s="286">
        <v>5.1743941386374455E-2</v>
      </c>
    </row>
    <row r="57" spans="2:45" x14ac:dyDescent="0.25">
      <c r="B57" t="s">
        <v>31</v>
      </c>
      <c r="C57" t="s">
        <v>32</v>
      </c>
      <c r="D57" s="63">
        <v>0.29169162605545995</v>
      </c>
      <c r="E57" s="23">
        <v>0.43624127986028421</v>
      </c>
      <c r="F57" s="87">
        <v>0.51851402988468676</v>
      </c>
      <c r="H57" s="90">
        <v>3.051142344268274E-2</v>
      </c>
      <c r="I57" s="10">
        <v>3.8801125754221878E-2</v>
      </c>
      <c r="J57" s="11">
        <v>4.8002097716036737E-2</v>
      </c>
      <c r="L57" s="42">
        <v>0.57325002572269756</v>
      </c>
      <c r="M57" s="66">
        <v>0.1046016433700484</v>
      </c>
      <c r="N57" s="66">
        <v>8.8944186498464306E-2</v>
      </c>
      <c r="O57" s="66">
        <v>9.2576275567147162E-2</v>
      </c>
      <c r="P57" s="67">
        <v>-0.11496346917188664</v>
      </c>
      <c r="AG57" s="13" t="s">
        <v>27</v>
      </c>
      <c r="AH57" s="277">
        <v>0.17088</v>
      </c>
      <c r="AI57" s="286">
        <v>5.4811823123075261E-2</v>
      </c>
    </row>
    <row r="58" spans="2:45" x14ac:dyDescent="0.25">
      <c r="B58" t="s">
        <v>33</v>
      </c>
      <c r="C58" t="s">
        <v>34</v>
      </c>
      <c r="D58" s="63">
        <v>0.34053632827275632</v>
      </c>
      <c r="E58" s="23">
        <v>0.42561943146229148</v>
      </c>
      <c r="F58" s="87">
        <v>0.51401526535633935</v>
      </c>
      <c r="H58" s="90">
        <v>3.7576109578286429E-2</v>
      </c>
      <c r="I58" s="10">
        <v>4.7823254376899139E-2</v>
      </c>
      <c r="J58" s="11">
        <v>5.8274834210832717E-2</v>
      </c>
      <c r="L58" s="42">
        <v>0.55084799530463269</v>
      </c>
      <c r="M58" s="66">
        <v>0.11034390888301771</v>
      </c>
      <c r="N58" s="66">
        <v>0.11236153906928971</v>
      </c>
      <c r="O58" s="66">
        <v>0.11337179678979745</v>
      </c>
      <c r="P58" s="67">
        <v>2.7440462617558618E-2</v>
      </c>
      <c r="AG58" t="s">
        <v>29</v>
      </c>
      <c r="AH58" s="277">
        <v>0.12317</v>
      </c>
      <c r="AI58" s="286">
        <v>4.3397335625682806E-2</v>
      </c>
    </row>
    <row r="59" spans="2:45" x14ac:dyDescent="0.25">
      <c r="B59" t="s">
        <v>35</v>
      </c>
      <c r="C59" t="s">
        <v>36</v>
      </c>
      <c r="D59" s="63">
        <v>0.36572912531074692</v>
      </c>
      <c r="E59" s="23">
        <v>0.50124877405600188</v>
      </c>
      <c r="F59" s="87">
        <v>0.60928661942091078</v>
      </c>
      <c r="H59" s="90">
        <v>4.2430888751528645E-2</v>
      </c>
      <c r="I59" s="10">
        <v>5.6881892856851524E-2</v>
      </c>
      <c r="J59" s="11">
        <v>7.23185934035981E-2</v>
      </c>
      <c r="L59" s="42">
        <v>0.70438554391563857</v>
      </c>
      <c r="M59" s="66">
        <v>0.11601725379535098</v>
      </c>
      <c r="N59" s="66">
        <v>0.11348036304722495</v>
      </c>
      <c r="O59" s="66">
        <v>0.1186938808410604</v>
      </c>
      <c r="P59" s="67">
        <v>2.3070939521037694E-2</v>
      </c>
      <c r="AG59" t="s">
        <v>31</v>
      </c>
      <c r="AH59" s="277">
        <v>0.13409000000000001</v>
      </c>
      <c r="AI59" s="286">
        <v>4.8002097716036737E-2</v>
      </c>
    </row>
    <row r="60" spans="2:45" x14ac:dyDescent="0.25">
      <c r="B60" t="s">
        <v>37</v>
      </c>
      <c r="C60" t="s">
        <v>38</v>
      </c>
      <c r="D60" s="63">
        <v>0.26442490270293473</v>
      </c>
      <c r="E60" s="23">
        <v>0.35158354692260413</v>
      </c>
      <c r="F60" s="87">
        <v>0.24929859527203985</v>
      </c>
      <c r="H60" s="90">
        <v>3.2111963976165933E-2</v>
      </c>
      <c r="I60" s="10">
        <v>4.0718516767788988E-2</v>
      </c>
      <c r="J60" s="11">
        <v>3.0539361663733777E-2</v>
      </c>
      <c r="L60" s="42">
        <v>-4.8972473735937452E-2</v>
      </c>
      <c r="M60" s="66">
        <v>0.12144077069867269</v>
      </c>
      <c r="N60" s="66">
        <v>0.11581462535490195</v>
      </c>
      <c r="O60" s="66">
        <v>0.12250113816489253</v>
      </c>
      <c r="P60" s="67">
        <v>8.7315607445450985E-3</v>
      </c>
      <c r="AG60" t="s">
        <v>33</v>
      </c>
      <c r="AH60" s="277">
        <v>0.15218999999999999</v>
      </c>
      <c r="AI60" s="286">
        <v>5.8274834210832717E-2</v>
      </c>
    </row>
    <row r="61" spans="2:45" x14ac:dyDescent="0.25">
      <c r="B61" t="s">
        <v>39</v>
      </c>
      <c r="C61" t="s">
        <v>40</v>
      </c>
      <c r="D61" s="63">
        <v>0.37251221018105363</v>
      </c>
      <c r="E61" s="23">
        <v>0.4612180649208556</v>
      </c>
      <c r="F61" s="87">
        <v>0.59849852844723328</v>
      </c>
      <c r="H61" s="90">
        <v>3.7586050051521408E-2</v>
      </c>
      <c r="I61" s="10">
        <v>4.472703029650333E-2</v>
      </c>
      <c r="J61" s="11">
        <v>5.5895854123762828E-2</v>
      </c>
      <c r="L61" s="42">
        <v>0.48714360905556969</v>
      </c>
      <c r="M61" s="66">
        <v>0.10089884042526635</v>
      </c>
      <c r="N61" s="66">
        <v>9.697588559151174E-2</v>
      </c>
      <c r="O61" s="66">
        <v>9.3393469602642304E-2</v>
      </c>
      <c r="P61" s="67">
        <v>-7.4385104833619167E-2</v>
      </c>
      <c r="AG61" t="s">
        <v>35</v>
      </c>
      <c r="AH61" s="277">
        <v>0.16400999999999999</v>
      </c>
      <c r="AI61" s="286">
        <v>7.23185934035981E-2</v>
      </c>
    </row>
    <row r="62" spans="2:45" x14ac:dyDescent="0.25">
      <c r="B62" t="s">
        <v>41</v>
      </c>
      <c r="C62" t="s">
        <v>42</v>
      </c>
      <c r="D62" s="63">
        <v>0.3675142968492468</v>
      </c>
      <c r="E62" s="23">
        <v>0.52077232224840997</v>
      </c>
      <c r="F62" s="87">
        <v>0.6319548050988949</v>
      </c>
      <c r="H62" s="90">
        <v>4.6288623155633389E-2</v>
      </c>
      <c r="I62" s="10">
        <v>5.8270394167421691E-2</v>
      </c>
      <c r="J62" s="11">
        <v>7.1435342831638826E-2</v>
      </c>
      <c r="L62" s="42">
        <v>0.54325918469115331</v>
      </c>
      <c r="M62" s="66">
        <v>0.12595053730554823</v>
      </c>
      <c r="N62" s="66">
        <v>0.11189226400481886</v>
      </c>
      <c r="O62" s="66">
        <v>0.1130386892468677</v>
      </c>
      <c r="P62" s="67">
        <v>-0.10251522808002936</v>
      </c>
      <c r="AG62" t="s">
        <v>37</v>
      </c>
      <c r="AH62" s="277">
        <v>0.12881000000000001</v>
      </c>
      <c r="AI62" s="286">
        <v>3.0539361663733777E-2</v>
      </c>
    </row>
    <row r="63" spans="2:45" ht="15.75" thickBot="1" x14ac:dyDescent="0.3">
      <c r="B63" t="s">
        <v>43</v>
      </c>
      <c r="C63" t="s">
        <v>44</v>
      </c>
      <c r="D63" s="63">
        <v>0.31746487710793608</v>
      </c>
      <c r="E63" s="23">
        <v>0.44411594289257406</v>
      </c>
      <c r="F63" s="87">
        <v>0.48444748867189563</v>
      </c>
      <c r="H63" s="90">
        <v>4.7423554141680112E-2</v>
      </c>
      <c r="I63" s="10">
        <v>4.8593742968246062E-2</v>
      </c>
      <c r="J63" s="11">
        <v>4.9723147760054105E-2</v>
      </c>
      <c r="L63" s="42">
        <v>4.8490537244506152E-2</v>
      </c>
      <c r="M63" s="66">
        <v>0.14938204998834059</v>
      </c>
      <c r="N63" s="66">
        <v>0.10941679474902405</v>
      </c>
      <c r="O63" s="66">
        <v>0.10263888021459096</v>
      </c>
      <c r="P63" s="67">
        <v>-0.31291021764260152</v>
      </c>
      <c r="AG63" t="s">
        <v>39</v>
      </c>
      <c r="AH63" s="277">
        <v>0.13216</v>
      </c>
      <c r="AI63" s="286">
        <v>5.5895854123762828E-2</v>
      </c>
    </row>
    <row r="64" spans="2:45" x14ac:dyDescent="0.25">
      <c r="B64" s="293" t="s">
        <v>45</v>
      </c>
      <c r="C64" t="s">
        <v>46</v>
      </c>
      <c r="D64" s="63">
        <v>0.39229144686738299</v>
      </c>
      <c r="E64" s="23">
        <v>0.65657306749306998</v>
      </c>
      <c r="F64" s="87">
        <v>0.56872263541268775</v>
      </c>
      <c r="H64" s="90">
        <v>3.3511939656918434E-2</v>
      </c>
      <c r="I64" s="10">
        <v>4.6676248208656117E-2</v>
      </c>
      <c r="J64" s="11">
        <v>4.5456218240411093E-2</v>
      </c>
      <c r="L64" s="42">
        <v>0.35641859903584544</v>
      </c>
      <c r="M64" s="66">
        <v>8.5426128773710919E-2</v>
      </c>
      <c r="N64" s="66">
        <v>7.1090714072198483E-2</v>
      </c>
      <c r="O64" s="66">
        <v>7.9926866648144315E-2</v>
      </c>
      <c r="P64" s="67">
        <v>-6.4374474232981385E-2</v>
      </c>
      <c r="AG64" t="s">
        <v>41</v>
      </c>
      <c r="AH64" s="277">
        <v>0.14394000000000001</v>
      </c>
      <c r="AI64" s="286">
        <v>7.1435342831638826E-2</v>
      </c>
    </row>
    <row r="65" spans="1:38" x14ac:dyDescent="0.25">
      <c r="B65" s="294" t="s">
        <v>47</v>
      </c>
      <c r="C65" t="s">
        <v>48</v>
      </c>
      <c r="D65" s="63">
        <v>0.33494787280985344</v>
      </c>
      <c r="E65" s="23">
        <v>0.38220616964845128</v>
      </c>
      <c r="F65" s="87">
        <v>0.58210732043077318</v>
      </c>
      <c r="H65" s="90">
        <v>2.5471198012246753E-2</v>
      </c>
      <c r="I65" s="10">
        <v>3.8257157597268408E-2</v>
      </c>
      <c r="J65" s="11">
        <v>5.9958081972228641E-2</v>
      </c>
      <c r="L65" s="42">
        <v>1.3539561014523276</v>
      </c>
      <c r="M65" s="66">
        <v>7.6045259814820493E-2</v>
      </c>
      <c r="N65" s="66">
        <v>0.1000956045070044</v>
      </c>
      <c r="O65" s="66">
        <v>0.10300176594216036</v>
      </c>
      <c r="P65" s="67">
        <v>0.35447976892948035</v>
      </c>
      <c r="AG65" t="s">
        <v>43</v>
      </c>
      <c r="AH65" s="277">
        <v>0.14977000000000001</v>
      </c>
      <c r="AI65" s="286">
        <v>4.9723147760054105E-2</v>
      </c>
    </row>
    <row r="66" spans="1:38" x14ac:dyDescent="0.25">
      <c r="B66" s="138" t="s">
        <v>49</v>
      </c>
      <c r="C66" t="s">
        <v>50</v>
      </c>
      <c r="D66" s="63">
        <v>0.2502843808477197</v>
      </c>
      <c r="E66" s="23">
        <v>0.36412465477842421</v>
      </c>
      <c r="F66" s="87">
        <v>0.55722153819576092</v>
      </c>
      <c r="H66" s="90">
        <v>2.7639637765776576E-2</v>
      </c>
      <c r="I66" s="10">
        <v>4.133126252847432E-2</v>
      </c>
      <c r="J66" s="11">
        <v>5.954070510521238E-2</v>
      </c>
      <c r="L66" s="42">
        <v>1.1541781990694442</v>
      </c>
      <c r="M66" s="66">
        <v>0.11043293102094667</v>
      </c>
      <c r="N66" s="66">
        <v>0.11350855259615712</v>
      </c>
      <c r="O66" s="66">
        <v>0.10685284222501602</v>
      </c>
      <c r="P66" s="67">
        <v>-3.2418670434922955E-2</v>
      </c>
      <c r="AG66" t="s">
        <v>45</v>
      </c>
      <c r="AH66" s="277">
        <v>0.16039999999999999</v>
      </c>
      <c r="AI66" s="286">
        <v>4.5456218240411093E-2</v>
      </c>
    </row>
    <row r="67" spans="1:38" x14ac:dyDescent="0.25">
      <c r="B67" s="294" t="s">
        <v>51</v>
      </c>
      <c r="C67" s="26" t="s">
        <v>52</v>
      </c>
      <c r="D67" s="63">
        <v>0.20521126225032232</v>
      </c>
      <c r="E67" s="23">
        <v>0.31226005447242683</v>
      </c>
      <c r="F67" s="87">
        <v>0.49977151881463738</v>
      </c>
      <c r="G67" s="26"/>
      <c r="H67" s="90">
        <v>3.5314649459405378E-2</v>
      </c>
      <c r="I67" s="10">
        <v>4.6008905014019011E-2</v>
      </c>
      <c r="J67" s="11">
        <v>6.8814510602722853E-2</v>
      </c>
      <c r="K67" s="26"/>
      <c r="L67" s="65">
        <v>0.94861089253699016</v>
      </c>
      <c r="M67" s="76">
        <v>0.17208923658550279</v>
      </c>
      <c r="N67" s="76">
        <v>0.1473416287323478</v>
      </c>
      <c r="O67" s="76">
        <v>0.13769194124134512</v>
      </c>
      <c r="P67" s="77">
        <v>-0.19988057374562948</v>
      </c>
      <c r="AG67" s="26" t="s">
        <v>47</v>
      </c>
      <c r="AH67" s="277">
        <v>0.19153999999999999</v>
      </c>
      <c r="AI67" s="287">
        <v>5.9958081972228641E-2</v>
      </c>
    </row>
    <row r="68" spans="1:38" x14ac:dyDescent="0.25">
      <c r="B68" s="294" t="s">
        <v>53</v>
      </c>
      <c r="C68" s="26" t="s">
        <v>54</v>
      </c>
      <c r="D68" s="63">
        <v>0.16588139925295303</v>
      </c>
      <c r="E68" s="23">
        <v>0.34176430308777006</v>
      </c>
      <c r="F68" s="87">
        <v>0.54455364297077313</v>
      </c>
      <c r="G68" s="26"/>
      <c r="H68" s="90">
        <v>2.6946003141069652E-2</v>
      </c>
      <c r="I68" s="10">
        <v>5.0979443056365856E-2</v>
      </c>
      <c r="J68" s="11">
        <v>7.5991951154368076E-2</v>
      </c>
      <c r="K68" s="26"/>
      <c r="L68" s="65">
        <v>1.8201566947249859</v>
      </c>
      <c r="M68" s="76">
        <v>0.16244137837286754</v>
      </c>
      <c r="N68" s="76">
        <v>0.14916549971947654</v>
      </c>
      <c r="O68" s="76">
        <v>0.13954906396328462</v>
      </c>
      <c r="P68" s="77">
        <v>-0.14092662004526924</v>
      </c>
      <c r="AG68" t="s">
        <v>49</v>
      </c>
      <c r="AH68" s="277">
        <v>0.14731</v>
      </c>
      <c r="AI68" s="288">
        <v>5.954070510521238E-2</v>
      </c>
    </row>
    <row r="69" spans="1:38" ht="15.75" thickBot="1" x14ac:dyDescent="0.3">
      <c r="B69" s="295" t="s">
        <v>55</v>
      </c>
      <c r="C69" s="26" t="s">
        <v>56</v>
      </c>
      <c r="D69" s="79">
        <v>0.16874699374699373</v>
      </c>
      <c r="E69" s="88">
        <v>0.3155635397899883</v>
      </c>
      <c r="F69" s="89">
        <v>0.57016959541873546</v>
      </c>
      <c r="G69" s="81"/>
      <c r="H69" s="91">
        <v>3.0633718133718131E-2</v>
      </c>
      <c r="I69" s="80">
        <v>4.806016203754454E-2</v>
      </c>
      <c r="J69" s="92">
        <v>8.280279398598589E-2</v>
      </c>
      <c r="K69" s="26"/>
      <c r="L69" s="65">
        <v>1.7029952297839399</v>
      </c>
      <c r="M69" s="76">
        <v>0.18153637853630727</v>
      </c>
      <c r="N69" s="76">
        <v>0.15229947689625112</v>
      </c>
      <c r="O69" s="76">
        <v>0.14522485002935853</v>
      </c>
      <c r="P69" s="77">
        <v>-0.2000234267077573</v>
      </c>
      <c r="AG69" s="26" t="s">
        <v>51</v>
      </c>
      <c r="AH69" s="277">
        <v>0.15594</v>
      </c>
      <c r="AI69" s="287">
        <v>6.8814510602722853E-2</v>
      </c>
    </row>
    <row r="70" spans="1:38" ht="16.5" thickBot="1" x14ac:dyDescent="0.3">
      <c r="D70" s="79">
        <v>0.36411627572416627</v>
      </c>
      <c r="E70" s="88">
        <v>0.45845472862376024</v>
      </c>
      <c r="F70" s="89">
        <v>0.56213293576625933</v>
      </c>
      <c r="G70" s="81"/>
      <c r="H70" s="91">
        <v>3.6301174474567821E-2</v>
      </c>
      <c r="I70" s="80">
        <v>4.2844571580462801E-2</v>
      </c>
      <c r="J70" s="92">
        <v>5.193452647814692E-2</v>
      </c>
      <c r="K70" s="83"/>
      <c r="L70" s="84">
        <v>0.43065692032999214</v>
      </c>
      <c r="M70" s="85"/>
      <c r="N70" s="85"/>
      <c r="O70" s="85"/>
      <c r="P70" s="86"/>
      <c r="AG70" s="26" t="s">
        <v>53</v>
      </c>
      <c r="AH70" s="277">
        <v>0.16210000000000002</v>
      </c>
      <c r="AI70" s="287">
        <v>7.5991951154368076E-2</v>
      </c>
    </row>
    <row r="71" spans="1:38" ht="16.5" thickBot="1" x14ac:dyDescent="0.3">
      <c r="D71" s="23"/>
      <c r="E71" s="23"/>
      <c r="F71" s="93"/>
      <c r="G71" s="26"/>
      <c r="H71" s="10"/>
      <c r="I71" s="10"/>
      <c r="J71" s="10"/>
      <c r="K71" s="83"/>
      <c r="L71" s="84"/>
      <c r="M71" s="85"/>
      <c r="N71" s="85"/>
      <c r="O71" s="85"/>
      <c r="P71" s="86"/>
      <c r="AG71" s="26" t="s">
        <v>55</v>
      </c>
      <c r="AH71" s="277">
        <v>0.15798000000000001</v>
      </c>
      <c r="AI71" s="289">
        <v>8.280279398598589E-2</v>
      </c>
    </row>
    <row r="72" spans="1:38" ht="16.5" thickBot="1" x14ac:dyDescent="0.3">
      <c r="D72" s="23"/>
      <c r="E72" s="23"/>
      <c r="F72" s="93"/>
      <c r="G72" s="26"/>
      <c r="H72" s="10"/>
      <c r="I72" s="10"/>
      <c r="J72" s="10"/>
      <c r="K72" s="83"/>
      <c r="L72" s="84"/>
      <c r="M72" s="85"/>
      <c r="N72" s="85"/>
      <c r="O72" s="85"/>
      <c r="P72" s="86"/>
      <c r="AG72" s="171" t="s">
        <v>131</v>
      </c>
      <c r="AH72" s="291">
        <v>0.1448773721920863</v>
      </c>
      <c r="AI72" s="290">
        <v>5.193452647814692E-2</v>
      </c>
    </row>
    <row r="73" spans="1:38" ht="21.75" thickBot="1" x14ac:dyDescent="0.3">
      <c r="A73" s="1" t="s">
        <v>181</v>
      </c>
      <c r="B73" s="1" t="s">
        <v>199</v>
      </c>
      <c r="D73" s="23"/>
      <c r="E73" s="23"/>
      <c r="F73" s="93"/>
      <c r="G73" s="26"/>
      <c r="H73" s="10"/>
      <c r="I73" s="10"/>
      <c r="J73" s="10"/>
      <c r="K73" s="83"/>
      <c r="L73" s="84"/>
      <c r="M73" s="85"/>
      <c r="N73" s="85"/>
      <c r="O73" s="85"/>
      <c r="P73" s="86"/>
    </row>
    <row r="74" spans="1:38" ht="75.75" thickBot="1" x14ac:dyDescent="0.3">
      <c r="B74" s="40"/>
      <c r="C74" s="194" t="s">
        <v>90</v>
      </c>
      <c r="D74" s="195" t="s">
        <v>134</v>
      </c>
      <c r="E74" s="196" t="s">
        <v>91</v>
      </c>
      <c r="F74" s="194" t="s">
        <v>182</v>
      </c>
      <c r="G74" s="195" t="s">
        <v>61</v>
      </c>
      <c r="H74" s="197" t="s">
        <v>174</v>
      </c>
      <c r="I74" s="194" t="s">
        <v>62</v>
      </c>
      <c r="J74" s="196" t="s">
        <v>63</v>
      </c>
      <c r="K74" s="194" t="s">
        <v>88</v>
      </c>
      <c r="L74" s="195" t="s">
        <v>135</v>
      </c>
      <c r="M74" s="196" t="s">
        <v>89</v>
      </c>
      <c r="N74" s="196" t="s">
        <v>175</v>
      </c>
      <c r="P74" s="194" t="s">
        <v>92</v>
      </c>
      <c r="Q74" s="195" t="s">
        <v>133</v>
      </c>
      <c r="R74" s="196" t="s">
        <v>93</v>
      </c>
      <c r="S74" s="2" t="s">
        <v>217</v>
      </c>
      <c r="T74" s="2" t="s">
        <v>216</v>
      </c>
      <c r="U74" s="2" t="s">
        <v>215</v>
      </c>
      <c r="AJ74" s="40"/>
      <c r="AK74" s="198" t="s">
        <v>174</v>
      </c>
      <c r="AL74" s="196" t="s">
        <v>175</v>
      </c>
    </row>
    <row r="75" spans="1:38" x14ac:dyDescent="0.25">
      <c r="B75" s="176" t="s">
        <v>25</v>
      </c>
      <c r="C75" s="94">
        <v>12516803.927820001</v>
      </c>
      <c r="D75" s="59">
        <v>10662961.893100001</v>
      </c>
      <c r="E75" s="95">
        <v>11628570.173219999</v>
      </c>
      <c r="F75" s="49">
        <v>1</v>
      </c>
      <c r="G75" s="94">
        <v>-888233.7546000015</v>
      </c>
      <c r="H75" s="102">
        <v>-7.096330338975769E-2</v>
      </c>
      <c r="I75" s="63">
        <v>0.27597934115032768</v>
      </c>
      <c r="J75" s="102" t="s">
        <v>132</v>
      </c>
      <c r="K75" s="94">
        <v>82488493</v>
      </c>
      <c r="L75" s="59">
        <v>80645605</v>
      </c>
      <c r="M75" s="95">
        <v>83287281</v>
      </c>
      <c r="N75" s="102">
        <f>M75/K75-1</f>
        <v>9.6836294487765429E-3</v>
      </c>
      <c r="O75" s="176" t="s">
        <v>25</v>
      </c>
      <c r="P75" s="138">
        <v>15.173999999999999</v>
      </c>
      <c r="Q75">
        <v>13.222</v>
      </c>
      <c r="R75" s="192">
        <v>13.962</v>
      </c>
      <c r="S75" s="191">
        <f>R75-P75</f>
        <v>-1.2119999999999997</v>
      </c>
      <c r="T75" s="191">
        <f>R75-Q75</f>
        <v>0.74000000000000021</v>
      </c>
      <c r="U75">
        <f t="array" ref="U75:U90">RANK(R75:R90,R75:R90)</f>
        <v>12</v>
      </c>
      <c r="AJ75" s="176" t="s">
        <v>25</v>
      </c>
      <c r="AK75" s="277">
        <v>-7.096330338975769E-2</v>
      </c>
      <c r="AL75" s="102">
        <v>9.6836294487765429E-3</v>
      </c>
    </row>
    <row r="76" spans="1:38" s="13" customFormat="1" x14ac:dyDescent="0.25">
      <c r="B76" s="177" t="s">
        <v>27</v>
      </c>
      <c r="C76" s="96">
        <v>11657428.9965</v>
      </c>
      <c r="D76" s="69">
        <v>12203881.15965</v>
      </c>
      <c r="E76" s="97">
        <v>11678169.54624</v>
      </c>
      <c r="F76" s="50">
        <v>2</v>
      </c>
      <c r="G76" s="96">
        <v>20740.549739999697</v>
      </c>
      <c r="H76" s="20">
        <v>1.7791701537471763E-3</v>
      </c>
      <c r="I76" s="167" t="s">
        <v>132</v>
      </c>
      <c r="J76" s="168">
        <v>6.4442082083655903E-3</v>
      </c>
      <c r="K76" s="96">
        <v>61604550</v>
      </c>
      <c r="L76" s="69">
        <v>65735961</v>
      </c>
      <c r="M76" s="97">
        <v>68341348</v>
      </c>
      <c r="N76" s="20">
        <f t="shared" ref="N76:N91" si="3">M76/K76-1</f>
        <v>0.10935552649926028</v>
      </c>
      <c r="O76" s="177" t="s">
        <v>27</v>
      </c>
      <c r="P76" s="136">
        <v>18.922999999999998</v>
      </c>
      <c r="Q76" s="13">
        <v>18.565000000000001</v>
      </c>
      <c r="R76" s="342">
        <v>17.088000000000001</v>
      </c>
      <c r="S76" s="337">
        <f t="shared" ref="S76:S91" si="4">R76-P76</f>
        <v>-1.8349999999999973</v>
      </c>
      <c r="T76" s="337">
        <f t="shared" ref="T76:T91" si="5">R76-Q76</f>
        <v>-1.4770000000000003</v>
      </c>
      <c r="U76" s="13">
        <v>2</v>
      </c>
      <c r="AJ76" s="177" t="s">
        <v>27</v>
      </c>
      <c r="AK76" s="278">
        <v>1.7791701537471763E-3</v>
      </c>
      <c r="AL76" s="20">
        <v>0.10935552649926028</v>
      </c>
    </row>
    <row r="77" spans="1:38" x14ac:dyDescent="0.25">
      <c r="B77" s="176" t="s">
        <v>29</v>
      </c>
      <c r="C77" s="94">
        <v>8114747.4412200004</v>
      </c>
      <c r="D77" s="59">
        <v>8415279.7804799993</v>
      </c>
      <c r="E77" s="95">
        <v>7265086.00789</v>
      </c>
      <c r="F77" s="49">
        <v>3</v>
      </c>
      <c r="G77" s="94">
        <v>-849661.43333000038</v>
      </c>
      <c r="H77" s="102">
        <v>-0.10470583828820422</v>
      </c>
      <c r="I77" s="63">
        <v>0.26399469886939175</v>
      </c>
      <c r="J77" s="102" t="s">
        <v>132</v>
      </c>
      <c r="K77" s="94">
        <v>57089823</v>
      </c>
      <c r="L77" s="59">
        <v>60311616</v>
      </c>
      <c r="M77" s="95">
        <v>58984217</v>
      </c>
      <c r="N77" s="102">
        <f t="shared" si="3"/>
        <v>3.3182691773278039E-2</v>
      </c>
      <c r="O77" s="176" t="s">
        <v>29</v>
      </c>
      <c r="P77" s="138">
        <v>14.214</v>
      </c>
      <c r="Q77">
        <v>13.952999999999999</v>
      </c>
      <c r="R77" s="192">
        <v>12.317</v>
      </c>
      <c r="S77" s="191">
        <f t="shared" si="4"/>
        <v>-1.8970000000000002</v>
      </c>
      <c r="T77" s="191">
        <f t="shared" si="5"/>
        <v>-1.6359999999999992</v>
      </c>
      <c r="U77">
        <v>16</v>
      </c>
      <c r="AJ77" s="176" t="s">
        <v>29</v>
      </c>
      <c r="AK77" s="277">
        <v>-0.10470583828820422</v>
      </c>
      <c r="AL77" s="102">
        <v>3.3182691773278039E-2</v>
      </c>
    </row>
    <row r="78" spans="1:38" x14ac:dyDescent="0.25">
      <c r="B78" s="176" t="s">
        <v>31</v>
      </c>
      <c r="C78" s="94">
        <v>5995226.0495999996</v>
      </c>
      <c r="D78" s="59">
        <v>7059369.3421999998</v>
      </c>
      <c r="E78" s="95">
        <v>6479298.5268000001</v>
      </c>
      <c r="F78" s="49">
        <v>4</v>
      </c>
      <c r="G78" s="94">
        <v>484072.47720000055</v>
      </c>
      <c r="H78" s="102">
        <v>8.0742990038265156E-2</v>
      </c>
      <c r="I78" s="63" t="s">
        <v>132</v>
      </c>
      <c r="J78" s="102">
        <v>0.15040410549002903</v>
      </c>
      <c r="K78" s="94">
        <v>41423520</v>
      </c>
      <c r="L78" s="59">
        <v>46581124</v>
      </c>
      <c r="M78" s="95">
        <v>48320520</v>
      </c>
      <c r="N78" s="102">
        <f t="shared" si="3"/>
        <v>0.16649961181473705</v>
      </c>
      <c r="O78" s="176" t="s">
        <v>31</v>
      </c>
      <c r="P78" s="138">
        <v>14.473000000000001</v>
      </c>
      <c r="Q78">
        <v>15.154999999999999</v>
      </c>
      <c r="R78" s="192">
        <v>13.409000000000001</v>
      </c>
      <c r="S78" s="191">
        <f t="shared" si="4"/>
        <v>-1.0640000000000001</v>
      </c>
      <c r="T78" s="191">
        <f t="shared" si="5"/>
        <v>-1.7459999999999987</v>
      </c>
      <c r="U78">
        <v>13</v>
      </c>
      <c r="AJ78" s="176" t="s">
        <v>31</v>
      </c>
      <c r="AK78" s="277">
        <v>8.0742990038265156E-2</v>
      </c>
      <c r="AL78" s="102">
        <v>0.16649961181473705</v>
      </c>
    </row>
    <row r="79" spans="1:38" x14ac:dyDescent="0.25">
      <c r="B79" s="176" t="s">
        <v>33</v>
      </c>
      <c r="C79" s="94">
        <v>3004183.7736300002</v>
      </c>
      <c r="D79" s="59">
        <v>2863979.0049000001</v>
      </c>
      <c r="E79" s="95">
        <v>2720719.0449899998</v>
      </c>
      <c r="F79" s="49">
        <v>5</v>
      </c>
      <c r="G79" s="94">
        <v>-283464.72864000034</v>
      </c>
      <c r="H79" s="102">
        <v>-9.4356653919838482E-2</v>
      </c>
      <c r="I79" s="63">
        <v>8.8074123105863322E-2</v>
      </c>
      <c r="J79" s="102" t="s">
        <v>132</v>
      </c>
      <c r="K79" s="94">
        <v>16148921</v>
      </c>
      <c r="L79" s="59">
        <v>16804430</v>
      </c>
      <c r="M79" s="95">
        <v>17877121</v>
      </c>
      <c r="N79" s="102">
        <f t="shared" si="3"/>
        <v>0.1070164378164955</v>
      </c>
      <c r="O79" s="176" t="s">
        <v>33</v>
      </c>
      <c r="P79" s="138">
        <v>18.603000000000002</v>
      </c>
      <c r="Q79">
        <v>17.042999999999999</v>
      </c>
      <c r="R79" s="192">
        <v>15.218999999999999</v>
      </c>
      <c r="S79" s="191">
        <f t="shared" si="4"/>
        <v>-3.3840000000000021</v>
      </c>
      <c r="T79" s="191">
        <f t="shared" si="5"/>
        <v>-1.8239999999999998</v>
      </c>
      <c r="U79">
        <v>8</v>
      </c>
      <c r="AJ79" s="176" t="s">
        <v>33</v>
      </c>
      <c r="AK79" s="277">
        <v>-9.4356653919838482E-2</v>
      </c>
      <c r="AL79" s="102">
        <v>0.1070164378164955</v>
      </c>
    </row>
    <row r="80" spans="1:38" x14ac:dyDescent="0.25">
      <c r="B80" s="176" t="s">
        <v>35</v>
      </c>
      <c r="C80" s="162">
        <v>1804001.1077399999</v>
      </c>
      <c r="D80" s="156">
        <v>1889586.8550499999</v>
      </c>
      <c r="E80" s="163">
        <v>1923936.6900599999</v>
      </c>
      <c r="F80" s="49">
        <v>6</v>
      </c>
      <c r="G80" s="162">
        <v>119935.58232000005</v>
      </c>
      <c r="H80" s="87">
        <v>6.6483097934597085E-2</v>
      </c>
      <c r="I80" s="63" t="s">
        <v>132</v>
      </c>
      <c r="J80" s="102">
        <v>3.7264675900613928E-2</v>
      </c>
      <c r="K80" s="162">
        <v>10332786</v>
      </c>
      <c r="L80" s="156">
        <v>11125033</v>
      </c>
      <c r="M80" s="163">
        <v>11730606</v>
      </c>
      <c r="N80" s="87">
        <f t="shared" si="3"/>
        <v>0.13528006870557463</v>
      </c>
      <c r="O80" s="176" t="s">
        <v>35</v>
      </c>
      <c r="P80" s="138">
        <v>17.459</v>
      </c>
      <c r="Q80">
        <v>16.984999999999999</v>
      </c>
      <c r="R80" s="192">
        <v>16.401</v>
      </c>
      <c r="S80" s="191">
        <f t="shared" si="4"/>
        <v>-1.0579999999999998</v>
      </c>
      <c r="T80" s="191">
        <f t="shared" si="5"/>
        <v>-0.58399999999999963</v>
      </c>
      <c r="U80">
        <v>3</v>
      </c>
      <c r="AJ80" s="176" t="s">
        <v>35</v>
      </c>
      <c r="AK80" s="279">
        <v>6.6483097934597085E-2</v>
      </c>
      <c r="AL80" s="87">
        <v>0.13528006870557463</v>
      </c>
    </row>
    <row r="81" spans="2:52" s="13" customFormat="1" x14ac:dyDescent="0.25">
      <c r="B81" s="176" t="s">
        <v>43</v>
      </c>
      <c r="C81" s="94">
        <v>1681103.2655400001</v>
      </c>
      <c r="D81" s="59">
        <v>1545542.1119599999</v>
      </c>
      <c r="E81" s="95">
        <v>1362574.5929399999</v>
      </c>
      <c r="F81" s="49">
        <v>7</v>
      </c>
      <c r="G81" s="94">
        <v>-318528.67260000017</v>
      </c>
      <c r="H81" s="102">
        <v>-0.18947597041142095</v>
      </c>
      <c r="I81" s="63">
        <v>9.8968692358717913E-2</v>
      </c>
      <c r="J81" s="102" t="s">
        <v>132</v>
      </c>
      <c r="K81" s="94">
        <v>3917203</v>
      </c>
      <c r="L81" s="59">
        <v>4614669</v>
      </c>
      <c r="M81" s="95">
        <v>5281612</v>
      </c>
      <c r="N81" s="102">
        <f t="shared" si="3"/>
        <v>0.3483120481629367</v>
      </c>
      <c r="O81" s="176" t="s">
        <v>43</v>
      </c>
      <c r="P81" s="138">
        <v>16.134</v>
      </c>
      <c r="Q81">
        <v>14.756</v>
      </c>
      <c r="R81" s="192">
        <v>12.881</v>
      </c>
      <c r="S81" s="191">
        <f t="shared" si="4"/>
        <v>-3.2530000000000001</v>
      </c>
      <c r="T81" s="191">
        <f t="shared" si="5"/>
        <v>-1.875</v>
      </c>
      <c r="U81" s="13">
        <v>15</v>
      </c>
      <c r="AJ81" s="176" t="s">
        <v>43</v>
      </c>
      <c r="AK81" s="277">
        <v>-0.18947597041142095</v>
      </c>
      <c r="AL81" s="102">
        <v>0.3483120481629367</v>
      </c>
      <c r="AW81"/>
      <c r="AX81"/>
      <c r="AY81"/>
      <c r="AZ81"/>
    </row>
    <row r="82" spans="2:52" x14ac:dyDescent="0.25">
      <c r="B82" s="294" t="s">
        <v>45</v>
      </c>
      <c r="C82" s="94">
        <v>1701151.5128800001</v>
      </c>
      <c r="D82" s="59">
        <v>1607828.59567</v>
      </c>
      <c r="E82" s="95">
        <v>1375436.43328</v>
      </c>
      <c r="F82" s="49">
        <v>8</v>
      </c>
      <c r="G82" s="94">
        <v>-325715.07960000006</v>
      </c>
      <c r="H82" s="102">
        <v>-0.19146741318095406</v>
      </c>
      <c r="I82" s="63">
        <v>0.10120155038604114</v>
      </c>
      <c r="J82" s="102" t="s">
        <v>132</v>
      </c>
      <c r="K82" s="94">
        <v>8080292</v>
      </c>
      <c r="L82" s="59">
        <v>8472176</v>
      </c>
      <c r="M82" s="95">
        <v>9125730</v>
      </c>
      <c r="N82" s="102">
        <f t="shared" si="3"/>
        <v>0.12938121543132342</v>
      </c>
      <c r="O82" s="176" t="s">
        <v>45</v>
      </c>
      <c r="P82" s="138">
        <v>15.603999999999999</v>
      </c>
      <c r="Q82">
        <v>14.663</v>
      </c>
      <c r="R82" s="192">
        <v>13.215999999999999</v>
      </c>
      <c r="S82" s="191">
        <f t="shared" si="4"/>
        <v>-2.3879999999999999</v>
      </c>
      <c r="T82" s="191">
        <f t="shared" si="5"/>
        <v>-1.447000000000001</v>
      </c>
      <c r="U82">
        <v>14</v>
      </c>
      <c r="AJ82" s="176" t="s">
        <v>45</v>
      </c>
      <c r="AK82" s="277">
        <v>-0.19146741318095406</v>
      </c>
      <c r="AL82" s="102">
        <v>0.12938121543132342</v>
      </c>
    </row>
    <row r="83" spans="2:52" x14ac:dyDescent="0.25">
      <c r="B83" s="176" t="s">
        <v>39</v>
      </c>
      <c r="C83" s="94">
        <v>1342863.7274799999</v>
      </c>
      <c r="D83" s="59">
        <v>1216943.3606400001</v>
      </c>
      <c r="E83" s="95">
        <v>1313557.5762</v>
      </c>
      <c r="F83" s="49">
        <v>9</v>
      </c>
      <c r="G83" s="94">
        <v>-29306.151279999875</v>
      </c>
      <c r="H83" s="102">
        <v>-2.1823622665715608E-2</v>
      </c>
      <c r="I83" s="63">
        <v>9.1055899193432707E-3</v>
      </c>
      <c r="J83" s="102" t="s">
        <v>132</v>
      </c>
      <c r="K83" s="94">
        <v>5200598</v>
      </c>
      <c r="L83" s="59">
        <v>5438975</v>
      </c>
      <c r="M83" s="95">
        <v>5583901</v>
      </c>
      <c r="N83" s="102">
        <f t="shared" si="3"/>
        <v>7.3703639466076831E-2</v>
      </c>
      <c r="O83" s="176" t="s">
        <v>39</v>
      </c>
      <c r="P83" s="138">
        <v>16.619</v>
      </c>
      <c r="Q83">
        <v>14.364000000000001</v>
      </c>
      <c r="R83" s="192">
        <v>14.394</v>
      </c>
      <c r="S83" s="191">
        <f t="shared" si="4"/>
        <v>-2.2249999999999996</v>
      </c>
      <c r="T83" s="191">
        <f t="shared" si="5"/>
        <v>2.9999999999999361E-2</v>
      </c>
      <c r="U83">
        <v>11</v>
      </c>
      <c r="AJ83" s="176" t="s">
        <v>39</v>
      </c>
      <c r="AK83" s="277">
        <v>-2.1823622665715608E-2</v>
      </c>
      <c r="AL83" s="102">
        <v>7.3703639466076831E-2</v>
      </c>
    </row>
    <row r="84" spans="2:52" x14ac:dyDescent="0.25">
      <c r="B84" s="176" t="s">
        <v>41</v>
      </c>
      <c r="C84" s="94">
        <v>929294.85661999998</v>
      </c>
      <c r="D84" s="59">
        <v>893188.47450000001</v>
      </c>
      <c r="E84" s="95">
        <v>836300.85277</v>
      </c>
      <c r="F84" s="49">
        <v>10</v>
      </c>
      <c r="G84" s="94">
        <v>-92994.003849999979</v>
      </c>
      <c r="H84" s="102">
        <v>-0.1000694270365755</v>
      </c>
      <c r="I84" s="63">
        <v>2.8893772366274797E-2</v>
      </c>
      <c r="J84" s="102" t="s">
        <v>132</v>
      </c>
      <c r="K84" s="94">
        <v>10419631</v>
      </c>
      <c r="L84" s="59">
        <v>10473991</v>
      </c>
      <c r="M84" s="95">
        <v>10578174</v>
      </c>
      <c r="N84" s="102">
        <f t="shared" si="3"/>
        <v>1.5215797949082788E-2</v>
      </c>
      <c r="O84" s="176" t="s">
        <v>41</v>
      </c>
      <c r="P84" s="138">
        <v>17.869</v>
      </c>
      <c r="Q84">
        <v>16.422000000000001</v>
      </c>
      <c r="R84" s="192">
        <v>14.977</v>
      </c>
      <c r="S84" s="191">
        <f t="shared" si="4"/>
        <v>-2.8919999999999995</v>
      </c>
      <c r="T84" s="191">
        <f t="shared" si="5"/>
        <v>-1.4450000000000003</v>
      </c>
      <c r="U84">
        <v>9</v>
      </c>
      <c r="AJ84" s="176" t="s">
        <v>41</v>
      </c>
      <c r="AK84" s="277">
        <v>-0.1000694270365755</v>
      </c>
      <c r="AL84" s="102">
        <v>1.5215797949082788E-2</v>
      </c>
    </row>
    <row r="85" spans="2:52" x14ac:dyDescent="0.25">
      <c r="B85" s="294" t="s">
        <v>47</v>
      </c>
      <c r="C85" s="94">
        <v>991260.71060999995</v>
      </c>
      <c r="D85" s="59">
        <v>830414.40949999995</v>
      </c>
      <c r="E85" s="95">
        <v>870449.01580000005</v>
      </c>
      <c r="F85" s="49">
        <v>11</v>
      </c>
      <c r="G85" s="94">
        <v>-120811.6948099999</v>
      </c>
      <c r="H85" s="102">
        <v>-0.121876811535943</v>
      </c>
      <c r="I85" s="63">
        <v>3.7536889095070407E-2</v>
      </c>
      <c r="J85" s="102" t="s">
        <v>132</v>
      </c>
      <c r="K85" s="94">
        <v>10902022</v>
      </c>
      <c r="L85" s="59">
        <v>10965209</v>
      </c>
      <c r="M85" s="95">
        <v>10407358</v>
      </c>
      <c r="N85" s="102">
        <f t="shared" si="3"/>
        <v>-4.537360133743995E-2</v>
      </c>
      <c r="O85" s="176" t="s">
        <v>47</v>
      </c>
      <c r="P85" s="138">
        <v>18.428999999999998</v>
      </c>
      <c r="Q85">
        <v>15.34</v>
      </c>
      <c r="R85" s="192">
        <v>16.04</v>
      </c>
      <c r="S85" s="191">
        <f t="shared" si="4"/>
        <v>-2.3889999999999993</v>
      </c>
      <c r="T85" s="191">
        <f t="shared" si="5"/>
        <v>0.69999999999999929</v>
      </c>
      <c r="U85">
        <v>5</v>
      </c>
      <c r="AJ85" s="176" t="s">
        <v>47</v>
      </c>
      <c r="AK85" s="277">
        <v>-0.121876811535943</v>
      </c>
      <c r="AL85" s="102">
        <v>-4.537360133743995E-2</v>
      </c>
    </row>
    <row r="86" spans="2:52" x14ac:dyDescent="0.25">
      <c r="B86" s="176" t="s">
        <v>37</v>
      </c>
      <c r="C86" s="94">
        <v>827430.78969000001</v>
      </c>
      <c r="D86" s="59">
        <v>993907.40922000003</v>
      </c>
      <c r="E86" s="95">
        <v>1011639.96248</v>
      </c>
      <c r="F86" s="49">
        <v>12</v>
      </c>
      <c r="G86" s="94">
        <v>184209.17278999998</v>
      </c>
      <c r="H86" s="102">
        <v>0.22262789236911842</v>
      </c>
      <c r="I86" s="63" t="s">
        <v>132</v>
      </c>
      <c r="J86" s="102">
        <v>5.7234850485191169E-2</v>
      </c>
      <c r="K86" s="94">
        <v>5378809</v>
      </c>
      <c r="L86" s="59">
        <v>5413392.5</v>
      </c>
      <c r="M86" s="95">
        <v>5426739.5</v>
      </c>
      <c r="N86" s="102">
        <f t="shared" si="3"/>
        <v>8.9109875438968533E-3</v>
      </c>
      <c r="O86" s="176" t="s">
        <v>37</v>
      </c>
      <c r="P86" s="138">
        <v>21.123000000000001</v>
      </c>
      <c r="Q86">
        <v>21.538</v>
      </c>
      <c r="R86" s="192">
        <v>19.154</v>
      </c>
      <c r="S86" s="191">
        <f t="shared" si="4"/>
        <v>-1.9690000000000012</v>
      </c>
      <c r="T86" s="191">
        <f t="shared" si="5"/>
        <v>-2.3840000000000003</v>
      </c>
      <c r="U86">
        <v>1</v>
      </c>
      <c r="AJ86" s="176" t="s">
        <v>37</v>
      </c>
      <c r="AK86" s="277">
        <v>0.22262789236911842</v>
      </c>
      <c r="AL86" s="102">
        <v>8.9109875438968533E-3</v>
      </c>
    </row>
    <row r="87" spans="2:52" x14ac:dyDescent="0.25">
      <c r="B87" s="294" t="s">
        <v>51</v>
      </c>
      <c r="C87" s="94">
        <v>640410.46200000006</v>
      </c>
      <c r="D87" s="59">
        <v>433331.01539000002</v>
      </c>
      <c r="E87" s="95">
        <v>423013.18634999997</v>
      </c>
      <c r="F87" s="49">
        <v>13</v>
      </c>
      <c r="G87" s="94">
        <v>-217397.27565000008</v>
      </c>
      <c r="H87" s="102">
        <v>-0.3394655280475416</v>
      </c>
      <c r="I87" s="63">
        <v>6.7546585108986021E-2</v>
      </c>
      <c r="J87" s="102" t="s">
        <v>132</v>
      </c>
      <c r="K87" s="94">
        <v>446166</v>
      </c>
      <c r="L87" s="59">
        <v>543358</v>
      </c>
      <c r="M87" s="95">
        <v>666428</v>
      </c>
      <c r="N87" s="102">
        <f t="shared" si="3"/>
        <v>0.49367724120618783</v>
      </c>
      <c r="O87" s="176" t="s">
        <v>51</v>
      </c>
      <c r="P87" s="138">
        <v>18.600000000000001</v>
      </c>
      <c r="Q87">
        <v>14.651</v>
      </c>
      <c r="R87" s="192">
        <v>14.731</v>
      </c>
      <c r="S87" s="191">
        <f t="shared" si="4"/>
        <v>-3.8690000000000015</v>
      </c>
      <c r="T87" s="191">
        <f t="shared" si="5"/>
        <v>8.0000000000000071E-2</v>
      </c>
      <c r="U87">
        <v>10</v>
      </c>
      <c r="AJ87" s="176" t="s">
        <v>51</v>
      </c>
      <c r="AK87" s="277">
        <v>-0.3394655280475416</v>
      </c>
      <c r="AL87" s="102">
        <v>0.49367724120618783</v>
      </c>
    </row>
    <row r="88" spans="2:52" x14ac:dyDescent="0.25">
      <c r="B88" s="294" t="s">
        <v>53</v>
      </c>
      <c r="C88" s="94">
        <v>378614.74463999999</v>
      </c>
      <c r="D88" s="59">
        <v>293343.30024999997</v>
      </c>
      <c r="E88" s="95">
        <v>293745.42551999999</v>
      </c>
      <c r="F88" s="49">
        <v>14</v>
      </c>
      <c r="G88" s="94">
        <v>-84869.31912</v>
      </c>
      <c r="H88" s="102">
        <v>-0.22415745905695428</v>
      </c>
      <c r="I88" s="63">
        <v>2.6369386046539319E-2</v>
      </c>
      <c r="J88" s="102" t="s">
        <v>132</v>
      </c>
      <c r="K88" s="94">
        <v>3443067</v>
      </c>
      <c r="L88" s="59">
        <v>2957689</v>
      </c>
      <c r="M88" s="95">
        <v>2871585</v>
      </c>
      <c r="N88" s="102">
        <f t="shared" si="3"/>
        <v>-0.16598050517169716</v>
      </c>
      <c r="O88" s="176" t="s">
        <v>53</v>
      </c>
      <c r="P88" s="138">
        <v>16.388999999999999</v>
      </c>
      <c r="Q88">
        <v>14.574999999999999</v>
      </c>
      <c r="R88" s="192">
        <v>15.593999999999999</v>
      </c>
      <c r="S88" s="191">
        <f t="shared" si="4"/>
        <v>-0.79499999999999993</v>
      </c>
      <c r="T88" s="191">
        <f t="shared" si="5"/>
        <v>1.0190000000000001</v>
      </c>
      <c r="U88">
        <v>7</v>
      </c>
      <c r="AJ88" s="176" t="s">
        <v>53</v>
      </c>
      <c r="AK88" s="277">
        <v>-0.22415745905695428</v>
      </c>
      <c r="AL88" s="102">
        <v>-0.16598050517169716</v>
      </c>
    </row>
    <row r="89" spans="2:52" x14ac:dyDescent="0.25">
      <c r="B89" s="294" t="s">
        <v>55</v>
      </c>
      <c r="C89" s="94">
        <v>229620.39449999999</v>
      </c>
      <c r="D89" s="59">
        <v>207426.36786</v>
      </c>
      <c r="E89" s="95">
        <v>222123.36060000001</v>
      </c>
      <c r="F89" s="49">
        <v>15</v>
      </c>
      <c r="G89" s="94">
        <v>-7497.0338999999803</v>
      </c>
      <c r="H89" s="102">
        <v>-3.2649686524251577E-2</v>
      </c>
      <c r="I89" s="63">
        <v>2.3293715934443533E-3</v>
      </c>
      <c r="J89" s="102" t="s">
        <v>132</v>
      </c>
      <c r="K89" s="94">
        <v>2310176</v>
      </c>
      <c r="L89" s="59">
        <v>2012647</v>
      </c>
      <c r="M89" s="95">
        <v>1883708</v>
      </c>
      <c r="N89" s="102">
        <f t="shared" si="3"/>
        <v>-0.18460411674262045</v>
      </c>
      <c r="O89" s="176" t="s">
        <v>55</v>
      </c>
      <c r="P89" s="138">
        <v>16.646999999999998</v>
      </c>
      <c r="Q89">
        <v>15.738</v>
      </c>
      <c r="R89" s="192">
        <v>16.21</v>
      </c>
      <c r="S89" s="191">
        <f t="shared" si="4"/>
        <v>-0.43699999999999761</v>
      </c>
      <c r="T89" s="191">
        <f t="shared" si="5"/>
        <v>0.47200000000000131</v>
      </c>
      <c r="U89">
        <v>4</v>
      </c>
      <c r="AJ89" s="176" t="s">
        <v>55</v>
      </c>
      <c r="AK89" s="277">
        <v>-3.2649686524251577E-2</v>
      </c>
      <c r="AL89" s="102">
        <v>-0.18460411674262045</v>
      </c>
    </row>
    <row r="90" spans="2:52" ht="15.75" thickBot="1" x14ac:dyDescent="0.3">
      <c r="B90" s="176" t="s">
        <v>49</v>
      </c>
      <c r="C90" s="94">
        <v>84204.909180000002</v>
      </c>
      <c r="D90" s="59">
        <v>91892.704960000003</v>
      </c>
      <c r="E90" s="95">
        <v>105282.29544</v>
      </c>
      <c r="F90" s="178">
        <v>16</v>
      </c>
      <c r="G90" s="179">
        <v>21077.386259999999</v>
      </c>
      <c r="H90" s="175">
        <v>0.25031065843137579</v>
      </c>
      <c r="I90" s="63" t="s">
        <v>132</v>
      </c>
      <c r="J90" s="102">
        <v>6.5488652543105683E-3</v>
      </c>
      <c r="K90" s="94">
        <v>1379350</v>
      </c>
      <c r="L90" s="59">
        <v>1317997</v>
      </c>
      <c r="M90" s="95">
        <v>1370286</v>
      </c>
      <c r="N90" s="175">
        <f t="shared" si="3"/>
        <v>-6.5712110776815491E-3</v>
      </c>
      <c r="O90" s="176" t="s">
        <v>49</v>
      </c>
      <c r="P90" s="139">
        <v>18.873000000000001</v>
      </c>
      <c r="Q90" s="140">
        <v>16.911999999999999</v>
      </c>
      <c r="R90" s="193">
        <v>15.798</v>
      </c>
      <c r="S90" s="191">
        <f t="shared" si="4"/>
        <v>-3.0750000000000011</v>
      </c>
      <c r="T90" s="191">
        <f t="shared" si="5"/>
        <v>-1.113999999999999</v>
      </c>
      <c r="U90">
        <v>6</v>
      </c>
      <c r="AJ90" s="176" t="s">
        <v>49</v>
      </c>
      <c r="AK90" s="280">
        <v>0.25031065843137579</v>
      </c>
      <c r="AL90" s="175">
        <v>-6.5712110776815491E-3</v>
      </c>
    </row>
    <row r="91" spans="2:52" ht="16.5" thickBot="1" x14ac:dyDescent="0.3">
      <c r="C91" s="180">
        <v>51898346.669650003</v>
      </c>
      <c r="D91" s="181">
        <v>51208875.785330012</v>
      </c>
      <c r="E91" s="182">
        <v>49509902.69058001</v>
      </c>
      <c r="F91" s="183"/>
      <c r="G91" s="186">
        <v>-2388443.9790699929</v>
      </c>
      <c r="H91" s="187">
        <v>-4.6041829286334365E-2</v>
      </c>
      <c r="I91" s="184">
        <v>-3218479.1473800023</v>
      </c>
      <c r="J91" s="185">
        <v>830035.16831000033</v>
      </c>
      <c r="K91" s="180">
        <f>SUM(K75:K90)</f>
        <v>320565407</v>
      </c>
      <c r="L91" s="181">
        <f t="shared" ref="L91:M91" si="6">SUM(L75:L90)</f>
        <v>333413872.5</v>
      </c>
      <c r="M91" s="182">
        <f t="shared" si="6"/>
        <v>341736614.5</v>
      </c>
      <c r="N91" s="281">
        <f t="shared" si="3"/>
        <v>6.6043331681137962E-2</v>
      </c>
      <c r="O91" t="s">
        <v>131</v>
      </c>
      <c r="P91" s="188">
        <f>C91/K91</f>
        <v>0.16189627931266459</v>
      </c>
      <c r="Q91" s="189">
        <f>D91/L91</f>
        <v>0.1535895174407598</v>
      </c>
      <c r="R91" s="190">
        <f>E91/M91</f>
        <v>0.1448773721920863</v>
      </c>
      <c r="S91" s="191">
        <f t="shared" si="4"/>
        <v>-1.7018907120578297E-2</v>
      </c>
      <c r="T91" s="191">
        <f t="shared" si="5"/>
        <v>-8.7121452486735029E-3</v>
      </c>
      <c r="AJ91" s="283" t="s">
        <v>131</v>
      </c>
      <c r="AK91" s="282">
        <v>-4.6041829286334365E-2</v>
      </c>
      <c r="AL91" s="281">
        <v>6.6043331681137962E-2</v>
      </c>
    </row>
    <row r="97" spans="1:3" ht="21" x14ac:dyDescent="0.25">
      <c r="A97" s="1" t="s">
        <v>183</v>
      </c>
      <c r="B97" s="1" t="s">
        <v>95</v>
      </c>
    </row>
    <row r="98" spans="1:3" x14ac:dyDescent="0.25">
      <c r="C98" t="s">
        <v>96</v>
      </c>
    </row>
    <row r="99" spans="1:3" x14ac:dyDescent="0.25">
      <c r="C99" s="104" t="s">
        <v>97</v>
      </c>
    </row>
    <row r="100" spans="1:3" x14ac:dyDescent="0.25">
      <c r="C100" t="s">
        <v>98</v>
      </c>
    </row>
    <row r="134" spans="1:20" ht="21" x14ac:dyDescent="0.25">
      <c r="A134" s="1" t="s">
        <v>184</v>
      </c>
      <c r="B134" s="1" t="s">
        <v>94</v>
      </c>
    </row>
    <row r="135" spans="1:20" x14ac:dyDescent="0.25">
      <c r="T135" s="104" t="s">
        <v>101</v>
      </c>
    </row>
    <row r="137" spans="1:20" x14ac:dyDescent="0.25">
      <c r="T137" s="41" t="s">
        <v>99</v>
      </c>
    </row>
    <row r="138" spans="1:20" x14ac:dyDescent="0.25">
      <c r="T138" s="55" t="s">
        <v>100</v>
      </c>
    </row>
    <row r="139" spans="1:20" x14ac:dyDescent="0.25">
      <c r="T139" s="105" t="s">
        <v>101</v>
      </c>
    </row>
    <row r="140" spans="1:20" x14ac:dyDescent="0.25">
      <c r="T140" s="104" t="s">
        <v>56</v>
      </c>
    </row>
    <row r="141" spans="1:20" x14ac:dyDescent="0.25">
      <c r="T141" s="104" t="s">
        <v>34</v>
      </c>
    </row>
    <row r="142" spans="1:20" x14ac:dyDescent="0.25">
      <c r="T142" s="104" t="s">
        <v>42</v>
      </c>
    </row>
    <row r="144" spans="1:20" x14ac:dyDescent="0.25">
      <c r="T144" s="106" t="s">
        <v>102</v>
      </c>
    </row>
    <row r="145" spans="20:20" x14ac:dyDescent="0.25">
      <c r="T145" s="107" t="s">
        <v>44</v>
      </c>
    </row>
    <row r="146" spans="20:20" x14ac:dyDescent="0.25">
      <c r="T146" s="107" t="s">
        <v>30</v>
      </c>
    </row>
    <row r="147" spans="20:20" x14ac:dyDescent="0.25">
      <c r="T147" s="107" t="s">
        <v>52</v>
      </c>
    </row>
    <row r="151" spans="20:20" x14ac:dyDescent="0.25">
      <c r="T151" s="55" t="s">
        <v>103</v>
      </c>
    </row>
    <row r="152" spans="20:20" x14ac:dyDescent="0.25">
      <c r="T152" s="55" t="s">
        <v>104</v>
      </c>
    </row>
    <row r="153" spans="20:20" x14ac:dyDescent="0.25">
      <c r="T153" t="s">
        <v>42</v>
      </c>
    </row>
    <row r="154" spans="20:20" x14ac:dyDescent="0.25">
      <c r="T154" t="s">
        <v>34</v>
      </c>
    </row>
    <row r="155" spans="20:20" x14ac:dyDescent="0.25">
      <c r="T155" t="s">
        <v>36</v>
      </c>
    </row>
    <row r="157" spans="20:20" x14ac:dyDescent="0.25">
      <c r="T157" s="106" t="s">
        <v>102</v>
      </c>
    </row>
    <row r="158" spans="20:20" x14ac:dyDescent="0.25">
      <c r="T158" s="107" t="s">
        <v>32</v>
      </c>
    </row>
    <row r="159" spans="20:20" x14ac:dyDescent="0.25">
      <c r="T159" s="107" t="s">
        <v>52</v>
      </c>
    </row>
    <row r="160" spans="20:20" x14ac:dyDescent="0.25">
      <c r="T160" s="107" t="s">
        <v>30</v>
      </c>
    </row>
    <row r="163" spans="1:20" x14ac:dyDescent="0.25">
      <c r="T163" s="55" t="s">
        <v>103</v>
      </c>
    </row>
    <row r="164" spans="1:20" x14ac:dyDescent="0.25">
      <c r="T164" s="108" t="s">
        <v>105</v>
      </c>
    </row>
    <row r="165" spans="1:20" x14ac:dyDescent="0.25">
      <c r="T165" t="s">
        <v>42</v>
      </c>
    </row>
    <row r="166" spans="1:20" x14ac:dyDescent="0.25">
      <c r="T166" t="s">
        <v>34</v>
      </c>
    </row>
    <row r="167" spans="1:20" x14ac:dyDescent="0.25">
      <c r="T167" t="s">
        <v>36</v>
      </c>
    </row>
    <row r="169" spans="1:20" x14ac:dyDescent="0.25">
      <c r="T169" s="106" t="s">
        <v>102</v>
      </c>
    </row>
    <row r="170" spans="1:20" x14ac:dyDescent="0.25">
      <c r="T170" s="107" t="s">
        <v>32</v>
      </c>
    </row>
    <row r="171" spans="1:20" x14ac:dyDescent="0.25">
      <c r="T171" s="107" t="s">
        <v>30</v>
      </c>
    </row>
    <row r="172" spans="1:20" x14ac:dyDescent="0.25">
      <c r="T172" s="107" t="s">
        <v>52</v>
      </c>
    </row>
    <row r="173" spans="1:20" ht="21" x14ac:dyDescent="0.35">
      <c r="A173" s="1" t="s">
        <v>185</v>
      </c>
      <c r="B173" s="1" t="s">
        <v>219</v>
      </c>
      <c r="F173" s="341"/>
      <c r="H173" s="341" t="s">
        <v>222</v>
      </c>
    </row>
    <row r="174" spans="1:20" ht="15.75" customHeight="1" x14ac:dyDescent="0.35">
      <c r="A174" s="1"/>
      <c r="B174" s="1"/>
      <c r="C174" s="1"/>
      <c r="D174" s="1"/>
      <c r="F174" s="341"/>
      <c r="H174" s="341"/>
    </row>
    <row r="175" spans="1:20" ht="27" customHeight="1" thickBot="1" x14ac:dyDescent="0.4">
      <c r="A175" s="1"/>
      <c r="B175" s="1" t="s">
        <v>218</v>
      </c>
      <c r="C175" s="1"/>
      <c r="D175" s="1"/>
      <c r="F175" s="341"/>
      <c r="H175" s="341"/>
    </row>
    <row r="176" spans="1:20" ht="75" x14ac:dyDescent="0.25">
      <c r="B176" s="4" t="s">
        <v>223</v>
      </c>
      <c r="C176" s="4" t="s">
        <v>224</v>
      </c>
      <c r="D176" s="4" t="s">
        <v>225</v>
      </c>
      <c r="E176" s="4" t="s">
        <v>226</v>
      </c>
      <c r="F176" s="4" t="s">
        <v>227</v>
      </c>
      <c r="G176" s="4" t="s">
        <v>228</v>
      </c>
      <c r="H176" s="4" t="s">
        <v>229</v>
      </c>
      <c r="I176" s="4" t="s">
        <v>230</v>
      </c>
      <c r="J176" s="4" t="s">
        <v>68</v>
      </c>
      <c r="K176" s="4" t="s">
        <v>69</v>
      </c>
      <c r="L176" s="4" t="s">
        <v>70</v>
      </c>
      <c r="M176" s="4" t="s">
        <v>231</v>
      </c>
      <c r="N176" s="4" t="s">
        <v>232</v>
      </c>
      <c r="O176" s="4" t="s">
        <v>233</v>
      </c>
      <c r="P176" s="4" t="s">
        <v>234</v>
      </c>
      <c r="Q176" s="4" t="s">
        <v>235</v>
      </c>
      <c r="R176" s="4" t="s">
        <v>236</v>
      </c>
      <c r="S176" s="4" t="s">
        <v>237</v>
      </c>
      <c r="T176" s="4" t="s">
        <v>238</v>
      </c>
    </row>
    <row r="177" spans="1:23" x14ac:dyDescent="0.25">
      <c r="A177" s="176" t="s">
        <v>39</v>
      </c>
      <c r="B177" s="172">
        <v>97100.15</v>
      </c>
      <c r="C177" s="172">
        <v>138839.73000000001</v>
      </c>
      <c r="D177" s="172">
        <v>203293.88</v>
      </c>
      <c r="E177" s="42">
        <f>C177/B177-1</f>
        <v>0.4298611279179283</v>
      </c>
      <c r="F177" s="42">
        <f>D177/C177-1</f>
        <v>0.46423419290717427</v>
      </c>
      <c r="G177" s="42">
        <f t="shared" ref="G177:G193" si="7">D177/B177-1</f>
        <v>1.0936515546062493</v>
      </c>
      <c r="H177">
        <f t="array" ref="H177:H192">RANK(B177:B192,B177:B192)</f>
        <v>7</v>
      </c>
      <c r="I177">
        <f t="array" ref="I177:I192">RANK(D177:D192,D177:D192)</f>
        <v>7</v>
      </c>
      <c r="J177" s="59">
        <v>311860.65000000002</v>
      </c>
      <c r="K177" s="59">
        <v>365105.17</v>
      </c>
      <c r="L177" s="59">
        <v>416828.41</v>
      </c>
      <c r="M177" s="42">
        <f>B177/J177</f>
        <v>0.31135749252109873</v>
      </c>
      <c r="N177" s="42">
        <f t="shared" ref="N177:O192" si="8">C177/K177</f>
        <v>0.38027325112925686</v>
      </c>
      <c r="O177" s="42">
        <f t="shared" si="8"/>
        <v>0.48771598845673697</v>
      </c>
      <c r="P177" s="42">
        <f>N177/M177-1</f>
        <v>0.22133965060592886</v>
      </c>
      <c r="Q177" s="42">
        <f>O177/N177-1</f>
        <v>0.2825408755636083</v>
      </c>
      <c r="R177" s="42">
        <f t="shared" ref="R177:R193" si="9">O177/M177-1</f>
        <v>0.56641802484867942</v>
      </c>
      <c r="S177">
        <f t="array" ref="S177:S192">RANK(M177:M192,M177:M192)</f>
        <v>4</v>
      </c>
      <c r="T177">
        <f t="array" ref="T177:T192">RANK(O177:O192,O177:O192)</f>
        <v>1</v>
      </c>
      <c r="W177" s="2"/>
    </row>
    <row r="178" spans="1:23" x14ac:dyDescent="0.25">
      <c r="A178" s="176" t="s">
        <v>35</v>
      </c>
      <c r="B178" s="172">
        <v>120320.7</v>
      </c>
      <c r="C178" s="172">
        <v>179747.4</v>
      </c>
      <c r="D178" s="172">
        <v>251135.7</v>
      </c>
      <c r="E178" s="42">
        <f t="shared" ref="E178:F193" si="10">C178/B178-1</f>
        <v>0.49390254544729206</v>
      </c>
      <c r="F178" s="42">
        <f t="shared" si="10"/>
        <v>0.3971590131484517</v>
      </c>
      <c r="G178" s="42">
        <f t="shared" si="7"/>
        <v>1.0872194061370988</v>
      </c>
      <c r="H178">
        <v>6</v>
      </c>
      <c r="I178">
        <v>6</v>
      </c>
      <c r="J178" s="59">
        <v>372855.73</v>
      </c>
      <c r="K178" s="59">
        <v>440099.63</v>
      </c>
      <c r="L178" s="59">
        <v>521255.99</v>
      </c>
      <c r="M178" s="42">
        <f t="shared" ref="M178:O193" si="11">B178/J178</f>
        <v>0.32270041820196782</v>
      </c>
      <c r="N178" s="42">
        <f t="shared" si="8"/>
        <v>0.40842433791639404</v>
      </c>
      <c r="O178" s="42">
        <f t="shared" si="8"/>
        <v>0.48178957137739564</v>
      </c>
      <c r="P178" s="42">
        <f t="shared" ref="P178:Q193" si="12">N178/M178-1</f>
        <v>0.26564551788332169</v>
      </c>
      <c r="Q178" s="42">
        <f t="shared" si="12"/>
        <v>0.17962992566819014</v>
      </c>
      <c r="R178" s="42">
        <f t="shared" si="9"/>
        <v>0.49299332818298058</v>
      </c>
      <c r="S178">
        <v>3</v>
      </c>
      <c r="T178">
        <v>3</v>
      </c>
      <c r="W178" s="110"/>
    </row>
    <row r="179" spans="1:23" x14ac:dyDescent="0.25">
      <c r="A179" s="176" t="s">
        <v>25</v>
      </c>
      <c r="B179" s="172">
        <v>842702</v>
      </c>
      <c r="C179" s="172">
        <v>1102851</v>
      </c>
      <c r="D179" s="172">
        <v>1635848</v>
      </c>
      <c r="E179" s="42">
        <f t="shared" si="10"/>
        <v>0.30870817916653803</v>
      </c>
      <c r="F179" s="42">
        <f t="shared" si="10"/>
        <v>0.48329012713412789</v>
      </c>
      <c r="G179" s="42">
        <f t="shared" si="7"/>
        <v>0.94119392145740721</v>
      </c>
      <c r="H179">
        <v>1</v>
      </c>
      <c r="I179">
        <v>1</v>
      </c>
      <c r="J179" s="59">
        <v>2867548.45</v>
      </c>
      <c r="K179" s="59">
        <v>3229873.74</v>
      </c>
      <c r="L179" s="59">
        <v>3619805.43</v>
      </c>
      <c r="M179" s="42">
        <f t="shared" si="11"/>
        <v>0.29387541821656055</v>
      </c>
      <c r="N179" s="42">
        <f t="shared" si="8"/>
        <v>0.34145328541542308</v>
      </c>
      <c r="O179" s="42">
        <f t="shared" si="8"/>
        <v>0.45191600256812697</v>
      </c>
      <c r="P179" s="42">
        <f t="shared" si="12"/>
        <v>0.16189808418682294</v>
      </c>
      <c r="Q179" s="42">
        <f t="shared" si="12"/>
        <v>0.32350755394932396</v>
      </c>
      <c r="R179" s="42">
        <f t="shared" si="9"/>
        <v>0.53778089134050777</v>
      </c>
      <c r="S179">
        <v>5</v>
      </c>
      <c r="T179">
        <v>8</v>
      </c>
      <c r="W179" s="110"/>
    </row>
    <row r="180" spans="1:23" x14ac:dyDescent="0.25">
      <c r="A180" s="176" t="s">
        <v>31</v>
      </c>
      <c r="B180" s="172">
        <v>248733</v>
      </c>
      <c r="C180" s="172">
        <v>339132</v>
      </c>
      <c r="D180" s="172">
        <v>544483</v>
      </c>
      <c r="E180" s="42">
        <f t="shared" si="10"/>
        <v>0.36343790329389347</v>
      </c>
      <c r="F180" s="42">
        <f t="shared" si="10"/>
        <v>0.60551938478232659</v>
      </c>
      <c r="G180" s="42">
        <f t="shared" si="7"/>
        <v>1.1890259836853172</v>
      </c>
      <c r="H180">
        <v>4</v>
      </c>
      <c r="I180">
        <v>4</v>
      </c>
      <c r="J180" s="59">
        <v>992579.06</v>
      </c>
      <c r="K180" s="59">
        <v>1085174.7</v>
      </c>
      <c r="L180" s="59">
        <v>1313275.94</v>
      </c>
      <c r="M180" s="42">
        <f t="shared" si="11"/>
        <v>0.25059263289314204</v>
      </c>
      <c r="N180" s="42">
        <f t="shared" si="8"/>
        <v>0.3125137362675337</v>
      </c>
      <c r="O180" s="42">
        <f t="shared" si="8"/>
        <v>0.41459908265737361</v>
      </c>
      <c r="P180" s="42">
        <f t="shared" si="12"/>
        <v>0.24709865832646449</v>
      </c>
      <c r="Q180" s="42">
        <f t="shared" si="12"/>
        <v>0.3266587498171527</v>
      </c>
      <c r="R180" s="42">
        <f t="shared" si="9"/>
        <v>0.65447434695403572</v>
      </c>
      <c r="S180">
        <v>9</v>
      </c>
      <c r="T180">
        <v>13</v>
      </c>
      <c r="W180" s="110"/>
    </row>
    <row r="181" spans="1:23" x14ac:dyDescent="0.25">
      <c r="A181" s="176" t="s">
        <v>55</v>
      </c>
      <c r="B181" s="172">
        <v>2423.61</v>
      </c>
      <c r="C181" s="172">
        <v>6024.29</v>
      </c>
      <c r="D181" s="172">
        <v>12855.26</v>
      </c>
      <c r="E181" s="42">
        <f t="shared" si="10"/>
        <v>1.4856680736587156</v>
      </c>
      <c r="F181" s="42">
        <f t="shared" si="10"/>
        <v>1.1339045763069175</v>
      </c>
      <c r="G181" s="42">
        <f t="shared" si="7"/>
        <v>4.3041784775603338</v>
      </c>
      <c r="H181">
        <v>15</v>
      </c>
      <c r="I181">
        <v>15</v>
      </c>
      <c r="J181" s="75">
        <v>16632</v>
      </c>
      <c r="K181" s="75">
        <v>23262.51</v>
      </c>
      <c r="L181" s="75">
        <v>28973.66</v>
      </c>
      <c r="M181" s="42">
        <f t="shared" si="11"/>
        <v>0.14571969696969697</v>
      </c>
      <c r="N181" s="42">
        <f t="shared" si="8"/>
        <v>0.25896990479531229</v>
      </c>
      <c r="O181" s="42">
        <f t="shared" si="8"/>
        <v>0.44368781852206451</v>
      </c>
      <c r="P181" s="42">
        <f t="shared" si="12"/>
        <v>0.77717844725662699</v>
      </c>
      <c r="Q181" s="42">
        <f t="shared" si="12"/>
        <v>0.71327945952929084</v>
      </c>
      <c r="R181" s="42">
        <f t="shared" si="9"/>
        <v>2.0448033296029382</v>
      </c>
      <c r="S181">
        <v>15</v>
      </c>
      <c r="T181">
        <v>9</v>
      </c>
      <c r="W181" s="110"/>
    </row>
    <row r="182" spans="1:23" x14ac:dyDescent="0.25">
      <c r="A182" s="176" t="s">
        <v>41</v>
      </c>
      <c r="B182" s="172">
        <v>64382</v>
      </c>
      <c r="C182" s="172">
        <v>88791</v>
      </c>
      <c r="D182" s="172">
        <v>116448</v>
      </c>
      <c r="E182" s="42">
        <f t="shared" si="10"/>
        <v>0.37912770650181726</v>
      </c>
      <c r="F182" s="42">
        <f t="shared" si="10"/>
        <v>0.31148427205460005</v>
      </c>
      <c r="G182" s="42">
        <f t="shared" si="7"/>
        <v>0.80870429623186602</v>
      </c>
      <c r="H182">
        <v>8</v>
      </c>
      <c r="I182">
        <v>8</v>
      </c>
      <c r="J182" s="59">
        <v>195728.44</v>
      </c>
      <c r="K182" s="59">
        <v>223149.34</v>
      </c>
      <c r="L182" s="59">
        <v>241351.12</v>
      </c>
      <c r="M182" s="42">
        <f t="shared" si="11"/>
        <v>0.32893533509999873</v>
      </c>
      <c r="N182" s="42">
        <f t="shared" si="8"/>
        <v>0.39789945155114509</v>
      </c>
      <c r="O182" s="42">
        <f t="shared" si="8"/>
        <v>0.48248377716250085</v>
      </c>
      <c r="P182" s="42">
        <f t="shared" si="12"/>
        <v>0.20965858359419109</v>
      </c>
      <c r="Q182" s="42">
        <f t="shared" si="12"/>
        <v>0.21257713545876422</v>
      </c>
      <c r="R182" s="42">
        <f t="shared" si="9"/>
        <v>0.46680434017775041</v>
      </c>
      <c r="S182">
        <v>2</v>
      </c>
      <c r="T182">
        <v>2</v>
      </c>
      <c r="W182" s="110"/>
    </row>
    <row r="183" spans="1:23" s="13" customFormat="1" x14ac:dyDescent="0.25">
      <c r="A183" s="177" t="s">
        <v>27</v>
      </c>
      <c r="B183" s="174">
        <v>674786.1</v>
      </c>
      <c r="C183" s="174">
        <v>967107.6</v>
      </c>
      <c r="D183" s="174">
        <v>1238552</v>
      </c>
      <c r="E183" s="64">
        <f t="shared" si="10"/>
        <v>0.43320616710984416</v>
      </c>
      <c r="F183" s="64">
        <f t="shared" si="10"/>
        <v>0.28067652451495584</v>
      </c>
      <c r="G183" s="64">
        <f t="shared" si="7"/>
        <v>0.83547349300763618</v>
      </c>
      <c r="H183" s="13">
        <v>2</v>
      </c>
      <c r="I183" s="13">
        <v>2</v>
      </c>
      <c r="J183" s="69">
        <v>2002990.66</v>
      </c>
      <c r="K183" s="69">
        <v>2297411.8199999998</v>
      </c>
      <c r="L183" s="69">
        <v>2582559.6</v>
      </c>
      <c r="M183" s="64">
        <f t="shared" si="11"/>
        <v>0.33688928933897277</v>
      </c>
      <c r="N183" s="64">
        <f t="shared" si="8"/>
        <v>0.42095526434611974</v>
      </c>
      <c r="O183" s="64">
        <f t="shared" si="8"/>
        <v>0.47958312365763017</v>
      </c>
      <c r="P183" s="64">
        <f t="shared" si="12"/>
        <v>0.24953590888002708</v>
      </c>
      <c r="Q183" s="64">
        <f t="shared" si="12"/>
        <v>0.1392733724391797</v>
      </c>
      <c r="R183" s="64">
        <f t="shared" si="9"/>
        <v>0.42356298889360389</v>
      </c>
      <c r="S183" s="13">
        <v>1</v>
      </c>
      <c r="T183" s="13">
        <v>4</v>
      </c>
      <c r="W183" s="173"/>
    </row>
    <row r="184" spans="1:23" x14ac:dyDescent="0.25">
      <c r="A184" s="176" t="s">
        <v>45</v>
      </c>
      <c r="B184" s="172">
        <v>53986</v>
      </c>
      <c r="C184" s="172">
        <v>65065</v>
      </c>
      <c r="D184" s="172">
        <v>86736</v>
      </c>
      <c r="E184" s="42">
        <f t="shared" si="10"/>
        <v>0.20521987181861956</v>
      </c>
      <c r="F184" s="42">
        <f t="shared" si="10"/>
        <v>0.33306693306693314</v>
      </c>
      <c r="G184" s="42">
        <f t="shared" si="7"/>
        <v>0.60663875819656954</v>
      </c>
      <c r="H184">
        <v>9</v>
      </c>
      <c r="I184">
        <v>11</v>
      </c>
      <c r="J184" s="59">
        <v>190827.51</v>
      </c>
      <c r="K184" s="59">
        <v>173235.86</v>
      </c>
      <c r="L184" s="59">
        <v>196188.78</v>
      </c>
      <c r="M184" s="42">
        <f t="shared" si="11"/>
        <v>0.28290470278630159</v>
      </c>
      <c r="N184" s="42">
        <f t="shared" si="8"/>
        <v>0.37558620946032772</v>
      </c>
      <c r="O184" s="42">
        <f t="shared" si="8"/>
        <v>0.44210479314872136</v>
      </c>
      <c r="P184" s="42">
        <f t="shared" si="12"/>
        <v>0.32760680809196452</v>
      </c>
      <c r="Q184" s="42">
        <f t="shared" si="12"/>
        <v>0.17710603321664253</v>
      </c>
      <c r="R184" s="42">
        <f t="shared" si="9"/>
        <v>0.56273398354454063</v>
      </c>
      <c r="S184">
        <v>7</v>
      </c>
      <c r="T184">
        <v>10</v>
      </c>
      <c r="W184" s="110"/>
    </row>
    <row r="185" spans="1:23" x14ac:dyDescent="0.25">
      <c r="A185" s="176" t="s">
        <v>37</v>
      </c>
      <c r="B185" s="172">
        <v>37765.65</v>
      </c>
      <c r="C185" s="172">
        <v>51389.8</v>
      </c>
      <c r="D185" s="172">
        <v>110967.29</v>
      </c>
      <c r="E185" s="42">
        <f t="shared" si="10"/>
        <v>0.36075507769626625</v>
      </c>
      <c r="F185" s="42">
        <f t="shared" si="10"/>
        <v>1.1593251968289424</v>
      </c>
      <c r="G185" s="42">
        <f t="shared" si="7"/>
        <v>1.9383127259824731</v>
      </c>
      <c r="H185">
        <v>11</v>
      </c>
      <c r="I185">
        <v>9</v>
      </c>
      <c r="J185" s="59">
        <v>169105.82</v>
      </c>
      <c r="K185" s="59">
        <v>207278.67</v>
      </c>
      <c r="L185" s="59">
        <v>464945.54</v>
      </c>
      <c r="M185" s="42">
        <f t="shared" si="11"/>
        <v>0.2233255484642693</v>
      </c>
      <c r="N185" s="42">
        <f t="shared" si="8"/>
        <v>0.24792613731070351</v>
      </c>
      <c r="O185" s="42">
        <f t="shared" si="8"/>
        <v>0.23866728563521655</v>
      </c>
      <c r="P185" s="42">
        <f t="shared" si="12"/>
        <v>0.11015573012404412</v>
      </c>
      <c r="Q185" s="42">
        <f t="shared" si="12"/>
        <v>-3.7345201986040188E-2</v>
      </c>
      <c r="R185" s="42">
        <f t="shared" si="9"/>
        <v>6.8696740146601876E-2</v>
      </c>
      <c r="S185">
        <v>13</v>
      </c>
      <c r="T185">
        <v>16</v>
      </c>
      <c r="W185" s="110"/>
    </row>
    <row r="186" spans="1:23" x14ac:dyDescent="0.25">
      <c r="A186" s="176" t="s">
        <v>29</v>
      </c>
      <c r="B186" s="172">
        <v>531408</v>
      </c>
      <c r="C186" s="172">
        <v>698597</v>
      </c>
      <c r="D186" s="172">
        <v>878704</v>
      </c>
      <c r="E186" s="42">
        <f t="shared" si="10"/>
        <v>0.31461513563965915</v>
      </c>
      <c r="F186" s="42">
        <f t="shared" si="10"/>
        <v>0.25781244408435766</v>
      </c>
      <c r="G186" s="42">
        <f t="shared" si="7"/>
        <v>0.65353927678920898</v>
      </c>
      <c r="H186">
        <v>3</v>
      </c>
      <c r="I186">
        <v>3</v>
      </c>
      <c r="J186" s="59">
        <v>1810292.84</v>
      </c>
      <c r="K186" s="59">
        <v>1743492.42</v>
      </c>
      <c r="L186" s="59">
        <v>1925523.74</v>
      </c>
      <c r="M186" s="42">
        <f t="shared" si="11"/>
        <v>0.29354808694929158</v>
      </c>
      <c r="N186" s="42">
        <f t="shared" si="8"/>
        <v>0.4006882920661049</v>
      </c>
      <c r="O186" s="42">
        <f t="shared" si="8"/>
        <v>0.45634545123811354</v>
      </c>
      <c r="P186" s="42">
        <f t="shared" si="12"/>
        <v>0.36498348952047865</v>
      </c>
      <c r="Q186" s="42">
        <f t="shared" si="12"/>
        <v>0.13890388183048397</v>
      </c>
      <c r="R186" s="42">
        <f t="shared" si="9"/>
        <v>0.55458499484939283</v>
      </c>
      <c r="S186">
        <v>6</v>
      </c>
      <c r="T186">
        <v>6</v>
      </c>
      <c r="W186" s="110"/>
    </row>
    <row r="187" spans="1:23" x14ac:dyDescent="0.25">
      <c r="A187" s="176" t="s">
        <v>51</v>
      </c>
      <c r="B187" s="172">
        <v>4434.66</v>
      </c>
      <c r="C187" s="172">
        <v>9441.44</v>
      </c>
      <c r="D187" s="172">
        <v>23635.71</v>
      </c>
      <c r="E187" s="42">
        <f t="shared" si="10"/>
        <v>1.1290110177555892</v>
      </c>
      <c r="F187" s="42">
        <f t="shared" si="10"/>
        <v>1.5034009642596891</v>
      </c>
      <c r="G187" s="42">
        <f t="shared" si="7"/>
        <v>4.329768234768844</v>
      </c>
      <c r="H187">
        <v>14</v>
      </c>
      <c r="I187">
        <v>14</v>
      </c>
      <c r="J187" s="75">
        <v>26037.07</v>
      </c>
      <c r="K187" s="75">
        <v>39910.1</v>
      </c>
      <c r="L187" s="75">
        <v>55190.54</v>
      </c>
      <c r="M187" s="42">
        <f t="shared" si="11"/>
        <v>0.17032100770171144</v>
      </c>
      <c r="N187" s="42">
        <f t="shared" si="8"/>
        <v>0.23656768587400184</v>
      </c>
      <c r="O187" s="42">
        <f t="shared" si="8"/>
        <v>0.42825654541521063</v>
      </c>
      <c r="P187" s="42">
        <f t="shared" si="12"/>
        <v>0.38895189187883572</v>
      </c>
      <c r="Q187" s="42">
        <f t="shared" si="12"/>
        <v>0.81029181493242519</v>
      </c>
      <c r="R187" s="42">
        <f t="shared" si="9"/>
        <v>1.5144082412031632</v>
      </c>
      <c r="S187">
        <v>14</v>
      </c>
      <c r="T187">
        <v>11</v>
      </c>
      <c r="W187" s="110"/>
    </row>
    <row r="188" spans="1:23" x14ac:dyDescent="0.25">
      <c r="A188" s="176" t="s">
        <v>49</v>
      </c>
      <c r="B188" s="172">
        <v>9406.36</v>
      </c>
      <c r="C188" s="172">
        <v>17843.349999999999</v>
      </c>
      <c r="D188" s="172">
        <v>32746.15</v>
      </c>
      <c r="E188" s="42">
        <f t="shared" si="10"/>
        <v>0.89694525831458694</v>
      </c>
      <c r="F188" s="42">
        <f t="shared" si="10"/>
        <v>0.83520190995524968</v>
      </c>
      <c r="G188" s="42">
        <f t="shared" si="7"/>
        <v>2.4812775611394842</v>
      </c>
      <c r="H188">
        <v>13</v>
      </c>
      <c r="I188">
        <v>13</v>
      </c>
      <c r="J188" s="156">
        <v>41731.01</v>
      </c>
      <c r="K188" s="156">
        <v>55598.35</v>
      </c>
      <c r="L188" s="156">
        <v>68304.7</v>
      </c>
      <c r="M188" s="42">
        <f t="shared" si="11"/>
        <v>0.22540456126031938</v>
      </c>
      <c r="N188" s="42">
        <f t="shared" si="8"/>
        <v>0.3209330852444362</v>
      </c>
      <c r="O188" s="42">
        <f t="shared" si="8"/>
        <v>0.47941283689116565</v>
      </c>
      <c r="P188" s="42">
        <f t="shared" si="12"/>
        <v>0.42380918757802366</v>
      </c>
      <c r="Q188" s="42">
        <f t="shared" si="12"/>
        <v>0.49380932952432932</v>
      </c>
      <c r="R188" s="42">
        <f t="shared" si="9"/>
        <v>1.1268994478665073</v>
      </c>
      <c r="S188">
        <v>11</v>
      </c>
      <c r="T188">
        <v>5</v>
      </c>
      <c r="W188" s="110"/>
    </row>
    <row r="189" spans="1:23" x14ac:dyDescent="0.25">
      <c r="A189" s="176" t="s">
        <v>53</v>
      </c>
      <c r="B189" s="172">
        <v>2338.63</v>
      </c>
      <c r="C189" s="172">
        <v>6668.27</v>
      </c>
      <c r="D189" s="172">
        <v>12801.36</v>
      </c>
      <c r="E189" s="42">
        <f t="shared" si="10"/>
        <v>1.8513574186596427</v>
      </c>
      <c r="F189" s="42">
        <f t="shared" si="10"/>
        <v>0.91974230197637463</v>
      </c>
      <c r="G189" s="42">
        <f t="shared" si="7"/>
        <v>4.4738714546550762</v>
      </c>
      <c r="H189">
        <v>16</v>
      </c>
      <c r="I189">
        <v>16</v>
      </c>
      <c r="J189" s="75">
        <v>17739.18</v>
      </c>
      <c r="K189" s="75">
        <v>25658.97</v>
      </c>
      <c r="L189" s="75">
        <v>31562.29</v>
      </c>
      <c r="M189" s="42">
        <f t="shared" si="11"/>
        <v>0.13183416595355593</v>
      </c>
      <c r="N189" s="42">
        <f t="shared" si="8"/>
        <v>0.25988065771930829</v>
      </c>
      <c r="O189" s="42">
        <f t="shared" si="8"/>
        <v>0.40559034214564282</v>
      </c>
      <c r="P189" s="42">
        <f t="shared" si="12"/>
        <v>0.9712694037967522</v>
      </c>
      <c r="Q189" s="42">
        <f t="shared" si="12"/>
        <v>0.5606792198583419</v>
      </c>
      <c r="R189" s="42">
        <f t="shared" si="9"/>
        <v>2.0765191952481339</v>
      </c>
      <c r="S189">
        <v>16</v>
      </c>
      <c r="T189">
        <v>15</v>
      </c>
      <c r="W189" s="110"/>
    </row>
    <row r="190" spans="1:23" x14ac:dyDescent="0.25">
      <c r="A190" s="176" t="s">
        <v>33</v>
      </c>
      <c r="B190" s="172">
        <v>177387</v>
      </c>
      <c r="C190" s="172">
        <v>241938</v>
      </c>
      <c r="D190" s="172">
        <v>407601</v>
      </c>
      <c r="E190" s="42">
        <f t="shared" si="10"/>
        <v>0.36389927108525422</v>
      </c>
      <c r="F190" s="42">
        <f t="shared" si="10"/>
        <v>0.68473327877390067</v>
      </c>
      <c r="G190" s="42">
        <f t="shared" si="7"/>
        <v>1.2978064908927935</v>
      </c>
      <c r="H190">
        <v>5</v>
      </c>
      <c r="I190">
        <v>5</v>
      </c>
      <c r="J190" s="59">
        <v>661324.44999999995</v>
      </c>
      <c r="K190" s="59">
        <v>743445.85</v>
      </c>
      <c r="L190" s="59">
        <v>897282.69</v>
      </c>
      <c r="M190" s="42">
        <f t="shared" si="11"/>
        <v>0.26822991347136799</v>
      </c>
      <c r="N190" s="42">
        <f t="shared" si="8"/>
        <v>0.32542787077229635</v>
      </c>
      <c r="O190" s="42">
        <f t="shared" si="8"/>
        <v>0.4542615215278476</v>
      </c>
      <c r="P190" s="42">
        <f t="shared" si="12"/>
        <v>0.21324227622745706</v>
      </c>
      <c r="Q190" s="42">
        <f t="shared" si="12"/>
        <v>0.39589003378784615</v>
      </c>
      <c r="R190" s="42">
        <f t="shared" si="9"/>
        <v>0.69355280195598845</v>
      </c>
      <c r="S190">
        <v>8</v>
      </c>
      <c r="T190">
        <v>7</v>
      </c>
      <c r="W190" s="110"/>
    </row>
    <row r="191" spans="1:23" x14ac:dyDescent="0.25">
      <c r="A191" s="176" t="s">
        <v>43</v>
      </c>
      <c r="B191" s="172">
        <v>44266.22</v>
      </c>
      <c r="C191" s="172">
        <v>57797.38</v>
      </c>
      <c r="D191" s="172">
        <v>95044.88</v>
      </c>
      <c r="E191" s="42">
        <f t="shared" si="10"/>
        <v>0.30567687957092327</v>
      </c>
      <c r="F191" s="42">
        <f t="shared" si="10"/>
        <v>0.64444962730144528</v>
      </c>
      <c r="G191" s="42">
        <f t="shared" si="7"/>
        <v>1.1471198579865187</v>
      </c>
      <c r="H191">
        <v>10</v>
      </c>
      <c r="I191">
        <v>10</v>
      </c>
      <c r="J191" s="59">
        <v>196408.94</v>
      </c>
      <c r="K191" s="59">
        <v>191986.24</v>
      </c>
      <c r="L191" s="59">
        <v>234002.08</v>
      </c>
      <c r="M191" s="42">
        <f t="shared" si="11"/>
        <v>0.22537782648793889</v>
      </c>
      <c r="N191" s="42">
        <f t="shared" si="8"/>
        <v>0.30104959605438392</v>
      </c>
      <c r="O191" s="42">
        <f t="shared" si="8"/>
        <v>0.40617109044500804</v>
      </c>
      <c r="P191" s="42">
        <f t="shared" si="12"/>
        <v>0.33575516609436562</v>
      </c>
      <c r="Q191" s="42">
        <f t="shared" si="12"/>
        <v>0.34918330988769752</v>
      </c>
      <c r="R191" s="42">
        <f t="shared" si="9"/>
        <v>0.80217857619078736</v>
      </c>
      <c r="S191">
        <v>12</v>
      </c>
      <c r="T191">
        <v>14</v>
      </c>
      <c r="W191" s="110"/>
    </row>
    <row r="192" spans="1:23" x14ac:dyDescent="0.25">
      <c r="A192" s="176" t="s">
        <v>47</v>
      </c>
      <c r="B192" s="172">
        <v>12277.99</v>
      </c>
      <c r="C192" s="172">
        <v>22836.45</v>
      </c>
      <c r="D192" s="172">
        <v>43112.5</v>
      </c>
      <c r="E192" s="42">
        <f t="shared" si="10"/>
        <v>0.85995020357566676</v>
      </c>
      <c r="F192" s="42">
        <f t="shared" si="10"/>
        <v>0.88788099726533676</v>
      </c>
      <c r="G192" s="42">
        <f t="shared" si="7"/>
        <v>2.5113646451902958</v>
      </c>
      <c r="H192">
        <v>12</v>
      </c>
      <c r="I192">
        <v>12</v>
      </c>
      <c r="J192" s="75">
        <v>50650.15</v>
      </c>
      <c r="K192" s="75">
        <v>80266.81</v>
      </c>
      <c r="L192" s="75">
        <v>102337.83</v>
      </c>
      <c r="M192" s="42">
        <f t="shared" si="11"/>
        <v>0.2424077717440126</v>
      </c>
      <c r="N192" s="42">
        <f t="shared" si="8"/>
        <v>0.28450675939407583</v>
      </c>
      <c r="O192" s="42">
        <f t="shared" si="8"/>
        <v>0.42127627681767338</v>
      </c>
      <c r="P192" s="42">
        <f t="shared" si="12"/>
        <v>0.17367012347492139</v>
      </c>
      <c r="Q192" s="42">
        <f t="shared" si="12"/>
        <v>0.48072501938049017</v>
      </c>
      <c r="R192" s="42">
        <f t="shared" si="9"/>
        <v>0.73788271632870517</v>
      </c>
      <c r="S192">
        <v>10</v>
      </c>
      <c r="T192">
        <v>12</v>
      </c>
      <c r="W192" s="110"/>
    </row>
    <row r="193" spans="1:23" x14ac:dyDescent="0.25">
      <c r="A193" s="177" t="s">
        <v>239</v>
      </c>
      <c r="B193" s="343">
        <v>2923718.0700000003</v>
      </c>
      <c r="C193" s="343">
        <v>3994069.71</v>
      </c>
      <c r="D193" s="343">
        <v>5693964.7300000004</v>
      </c>
      <c r="E193" s="344">
        <f t="shared" si="10"/>
        <v>0.36609263081238175</v>
      </c>
      <c r="F193" s="344">
        <f t="shared" si="10"/>
        <v>0.42560474489064459</v>
      </c>
      <c r="G193" s="344">
        <f t="shared" si="7"/>
        <v>0.94750813644627496</v>
      </c>
      <c r="H193" s="345"/>
      <c r="I193" s="345"/>
      <c r="J193" s="343">
        <v>9924311.959999999</v>
      </c>
      <c r="K193" s="343">
        <v>10924950.180000002</v>
      </c>
      <c r="L193" s="343">
        <v>12699388.339999996</v>
      </c>
      <c r="M193" s="344">
        <f t="shared" si="11"/>
        <v>0.29460158868282899</v>
      </c>
      <c r="N193" s="344">
        <f t="shared" si="11"/>
        <v>0.36559157196998765</v>
      </c>
      <c r="O193" s="344">
        <f t="shared" si="11"/>
        <v>0.44836527378766672</v>
      </c>
      <c r="P193" s="344">
        <f t="shared" si="12"/>
        <v>0.24096945167389161</v>
      </c>
      <c r="Q193" s="344">
        <f t="shared" si="12"/>
        <v>0.22641031184513793</v>
      </c>
      <c r="R193" s="344">
        <f t="shared" si="9"/>
        <v>0.52193773221766726</v>
      </c>
      <c r="S193" s="345"/>
      <c r="T193" s="345"/>
      <c r="W193" s="110"/>
    </row>
    <row r="194" spans="1:23" x14ac:dyDescent="0.25">
      <c r="J194" s="346"/>
      <c r="K194" s="346"/>
      <c r="L194" s="346"/>
      <c r="M194" s="346"/>
    </row>
    <row r="195" spans="1:23" x14ac:dyDescent="0.25">
      <c r="V195" s="13"/>
      <c r="W195" s="110"/>
    </row>
    <row r="196" spans="1:23" ht="60" x14ac:dyDescent="0.25">
      <c r="B196" s="2"/>
      <c r="C196" s="2"/>
      <c r="E196" s="2"/>
      <c r="F196" s="2"/>
      <c r="G196" s="2"/>
      <c r="H196" s="2"/>
      <c r="I196" s="2"/>
      <c r="J196" s="2"/>
      <c r="K196" s="109"/>
      <c r="L196" s="2"/>
      <c r="M196" s="2"/>
      <c r="N196" s="2"/>
      <c r="O196" s="2"/>
      <c r="P196" s="2"/>
      <c r="Q196" s="2"/>
      <c r="R196" s="2"/>
      <c r="S196" s="292" t="s">
        <v>240</v>
      </c>
      <c r="T196" s="292" t="s">
        <v>241</v>
      </c>
    </row>
    <row r="198" spans="1:23" ht="24" x14ac:dyDescent="0.4">
      <c r="A198" s="1" t="s">
        <v>186</v>
      </c>
      <c r="B198" s="103" t="s">
        <v>106</v>
      </c>
    </row>
    <row r="199" spans="1:23" ht="17.25" customHeight="1" x14ac:dyDescent="0.25">
      <c r="A199" s="1"/>
      <c r="B199" t="s">
        <v>189</v>
      </c>
      <c r="C199" t="s">
        <v>190</v>
      </c>
    </row>
    <row r="200" spans="1:23" ht="17.25" customHeight="1" x14ac:dyDescent="0.25">
      <c r="A200" s="1"/>
      <c r="B200" t="s">
        <v>187</v>
      </c>
      <c r="C200" t="s">
        <v>242</v>
      </c>
    </row>
    <row r="201" spans="1:23" ht="17.25" customHeight="1" x14ac:dyDescent="0.25">
      <c r="A201" s="1"/>
      <c r="B201" t="s">
        <v>188</v>
      </c>
      <c r="C201">
        <v>234</v>
      </c>
    </row>
    <row r="225" spans="1:26" ht="21" x14ac:dyDescent="0.25">
      <c r="A225" s="1" t="s">
        <v>191</v>
      </c>
      <c r="B225" s="299" t="s">
        <v>136</v>
      </c>
      <c r="D225" s="299" t="s">
        <v>200</v>
      </c>
    </row>
    <row r="227" spans="1:26" x14ac:dyDescent="0.25">
      <c r="C227" s="13" t="s">
        <v>58</v>
      </c>
      <c r="D227" s="13" t="s">
        <v>108</v>
      </c>
      <c r="E227" s="13" t="s">
        <v>109</v>
      </c>
      <c r="F227" s="13" t="s">
        <v>110</v>
      </c>
      <c r="G227" s="13" t="s">
        <v>111</v>
      </c>
      <c r="H227" s="13" t="s">
        <v>112</v>
      </c>
      <c r="I227" s="13" t="s">
        <v>113</v>
      </c>
      <c r="J227" s="13" t="s">
        <v>114</v>
      </c>
      <c r="K227" s="13" t="s">
        <v>115</v>
      </c>
      <c r="L227" s="13" t="s">
        <v>116</v>
      </c>
      <c r="M227" s="13" t="s">
        <v>117</v>
      </c>
      <c r="N227" s="13" t="s">
        <v>59</v>
      </c>
      <c r="O227" s="13" t="s">
        <v>118</v>
      </c>
      <c r="P227" s="13" t="s">
        <v>119</v>
      </c>
      <c r="Q227" s="13" t="s">
        <v>120</v>
      </c>
      <c r="R227" s="13" t="s">
        <v>121</v>
      </c>
      <c r="S227" s="13" t="s">
        <v>122</v>
      </c>
      <c r="T227" s="13" t="s">
        <v>123</v>
      </c>
      <c r="U227" s="13" t="s">
        <v>124</v>
      </c>
      <c r="V227" s="13" t="s">
        <v>125</v>
      </c>
      <c r="W227" s="13" t="s">
        <v>126</v>
      </c>
      <c r="X227" s="13" t="s">
        <v>60</v>
      </c>
      <c r="Y227" s="13" t="s">
        <v>127</v>
      </c>
    </row>
    <row r="228" spans="1:26" x14ac:dyDescent="0.25">
      <c r="B228" t="s">
        <v>39</v>
      </c>
      <c r="C228" s="199">
        <v>70.7</v>
      </c>
      <c r="D228" s="199">
        <v>69.7</v>
      </c>
      <c r="E228" s="199">
        <v>68.8</v>
      </c>
      <c r="F228" s="199">
        <v>72.5</v>
      </c>
      <c r="G228" s="199">
        <v>71.7</v>
      </c>
      <c r="H228" s="199">
        <v>69.5</v>
      </c>
      <c r="I228" s="199">
        <v>73.5</v>
      </c>
      <c r="J228" s="199">
        <v>84.3</v>
      </c>
      <c r="K228" s="199">
        <v>87.4</v>
      </c>
      <c r="L228" s="199">
        <v>87.1</v>
      </c>
      <c r="M228" s="199">
        <v>90</v>
      </c>
      <c r="N228" s="199">
        <v>90.1</v>
      </c>
      <c r="O228" s="199">
        <v>92.6</v>
      </c>
      <c r="P228" s="199">
        <v>93</v>
      </c>
      <c r="Q228" s="199">
        <v>90.7</v>
      </c>
      <c r="R228" s="199">
        <v>86.6</v>
      </c>
      <c r="S228" s="199">
        <v>82.3</v>
      </c>
      <c r="T228" s="199">
        <v>78.599999999999994</v>
      </c>
      <c r="U228" s="199">
        <v>92.9</v>
      </c>
      <c r="V228" s="199">
        <v>92</v>
      </c>
      <c r="W228" s="199">
        <v>86.9</v>
      </c>
      <c r="X228" s="199">
        <v>86.1</v>
      </c>
      <c r="Y228" s="199">
        <v>88.1</v>
      </c>
      <c r="Z228" t="s">
        <v>39</v>
      </c>
    </row>
    <row r="229" spans="1:26" x14ac:dyDescent="0.25">
      <c r="B229" t="s">
        <v>35</v>
      </c>
      <c r="C229" s="199">
        <v>108.7</v>
      </c>
      <c r="D229" s="199">
        <v>107.1</v>
      </c>
      <c r="E229" s="199">
        <v>102</v>
      </c>
      <c r="F229" s="199">
        <v>99.9</v>
      </c>
      <c r="G229" s="199">
        <v>96</v>
      </c>
      <c r="H229" s="199">
        <v>92</v>
      </c>
      <c r="I229" s="199">
        <v>97.5</v>
      </c>
      <c r="J229" s="199">
        <v>104.8</v>
      </c>
      <c r="K229" s="199">
        <v>104.8</v>
      </c>
      <c r="L229" s="199">
        <v>107.4</v>
      </c>
      <c r="M229" s="199">
        <v>109</v>
      </c>
      <c r="N229" s="199">
        <v>109.6</v>
      </c>
      <c r="O229" s="199">
        <v>111.5</v>
      </c>
      <c r="P229" s="199">
        <v>110.5</v>
      </c>
      <c r="Q229" s="199">
        <v>110.8</v>
      </c>
      <c r="R229" s="199">
        <v>108.4</v>
      </c>
      <c r="S229" s="199">
        <v>105.9</v>
      </c>
      <c r="T229" s="199">
        <v>103.2</v>
      </c>
      <c r="U229" s="199">
        <v>118.2</v>
      </c>
      <c r="V229" s="199">
        <v>115.4</v>
      </c>
      <c r="W229" s="199">
        <v>110</v>
      </c>
      <c r="X229" s="199">
        <v>108.2</v>
      </c>
      <c r="Y229" s="199">
        <v>109.3</v>
      </c>
      <c r="Z229" t="s">
        <v>35</v>
      </c>
    </row>
    <row r="230" spans="1:26" x14ac:dyDescent="0.25">
      <c r="B230" t="s">
        <v>25</v>
      </c>
      <c r="C230" s="199">
        <v>59.8</v>
      </c>
      <c r="D230" s="199">
        <v>63.3</v>
      </c>
      <c r="E230" s="199">
        <v>65</v>
      </c>
      <c r="F230" s="199">
        <v>67.099999999999994</v>
      </c>
      <c r="G230" s="199">
        <v>66.400000000000006</v>
      </c>
      <c r="H230" s="199">
        <v>63.7</v>
      </c>
      <c r="I230" s="199">
        <v>65.2</v>
      </c>
      <c r="J230" s="199">
        <v>72.400000000000006</v>
      </c>
      <c r="K230" s="199">
        <v>81</v>
      </c>
      <c r="L230" s="199">
        <v>78.5</v>
      </c>
      <c r="M230" s="199">
        <v>79.8</v>
      </c>
      <c r="N230" s="199">
        <v>77.5</v>
      </c>
      <c r="O230" s="199">
        <v>74.5</v>
      </c>
      <c r="P230" s="199">
        <v>71.2</v>
      </c>
      <c r="Q230" s="199">
        <v>68.3</v>
      </c>
      <c r="R230" s="199">
        <v>64</v>
      </c>
      <c r="S230" s="199">
        <v>60.8</v>
      </c>
      <c r="T230" s="199">
        <v>58.7</v>
      </c>
      <c r="U230" s="199">
        <v>68</v>
      </c>
      <c r="V230" s="199">
        <v>67.900000000000006</v>
      </c>
      <c r="W230" s="199">
        <v>64.400000000000006</v>
      </c>
      <c r="X230" s="199">
        <v>62.3</v>
      </c>
      <c r="Y230" s="199">
        <v>62.2</v>
      </c>
      <c r="Z230" t="s">
        <v>25</v>
      </c>
    </row>
    <row r="231" spans="1:26" x14ac:dyDescent="0.25">
      <c r="B231" t="s">
        <v>31</v>
      </c>
      <c r="C231" s="199">
        <v>55.7</v>
      </c>
      <c r="D231" s="199">
        <v>51.8</v>
      </c>
      <c r="E231" s="199">
        <v>49.3</v>
      </c>
      <c r="F231" s="199">
        <v>46.8</v>
      </c>
      <c r="G231" s="199">
        <v>44.1</v>
      </c>
      <c r="H231" s="199">
        <v>41.3</v>
      </c>
      <c r="I231" s="199">
        <v>45.5</v>
      </c>
      <c r="J231" s="199">
        <v>60</v>
      </c>
      <c r="K231" s="199">
        <v>67.7</v>
      </c>
      <c r="L231" s="199">
        <v>78.099999999999994</v>
      </c>
      <c r="M231" s="199">
        <v>96.2</v>
      </c>
      <c r="N231" s="199">
        <v>106.3</v>
      </c>
      <c r="O231" s="199">
        <v>110.7</v>
      </c>
      <c r="P231" s="199">
        <v>108.4</v>
      </c>
      <c r="Q231" s="199">
        <v>107.4</v>
      </c>
      <c r="R231" s="199">
        <v>106.8</v>
      </c>
      <c r="S231" s="199">
        <v>106</v>
      </c>
      <c r="T231" s="199">
        <v>104.1</v>
      </c>
      <c r="U231" s="199">
        <v>126.5</v>
      </c>
      <c r="V231" s="199">
        <v>125.2</v>
      </c>
      <c r="W231" s="199">
        <v>118.8</v>
      </c>
      <c r="X231" s="199">
        <v>114</v>
      </c>
      <c r="Y231" s="199">
        <v>111.1</v>
      </c>
      <c r="Z231" t="s">
        <v>31</v>
      </c>
    </row>
    <row r="232" spans="1:26" x14ac:dyDescent="0.25">
      <c r="B232" t="s">
        <v>55</v>
      </c>
      <c r="C232" s="199">
        <v>7.4</v>
      </c>
      <c r="D232" s="199">
        <v>8.1999999999999993</v>
      </c>
      <c r="E232" s="199">
        <v>8.3000000000000007</v>
      </c>
      <c r="F232" s="199">
        <v>8.1999999999999993</v>
      </c>
      <c r="G232" s="199">
        <v>8.1</v>
      </c>
      <c r="H232" s="199">
        <v>7.3</v>
      </c>
      <c r="I232" s="199">
        <v>8.6</v>
      </c>
      <c r="J232" s="199">
        <v>13.4</v>
      </c>
      <c r="K232" s="199">
        <v>13.2</v>
      </c>
      <c r="L232" s="199">
        <v>10.8</v>
      </c>
      <c r="M232" s="199">
        <v>14.4</v>
      </c>
      <c r="N232" s="199">
        <v>14.7</v>
      </c>
      <c r="O232" s="199">
        <v>14.7</v>
      </c>
      <c r="P232" s="199">
        <v>13.4</v>
      </c>
      <c r="Q232" s="199">
        <v>13.8</v>
      </c>
      <c r="R232" s="199">
        <v>13.3</v>
      </c>
      <c r="S232" s="199">
        <v>13</v>
      </c>
      <c r="T232" s="199">
        <v>13.8</v>
      </c>
      <c r="U232" s="199">
        <v>25</v>
      </c>
      <c r="V232" s="199">
        <v>25.1</v>
      </c>
      <c r="W232" s="199">
        <v>27.1</v>
      </c>
      <c r="X232" s="199">
        <v>29.2</v>
      </c>
      <c r="Y232" s="199">
        <v>33</v>
      </c>
      <c r="Z232" t="s">
        <v>55</v>
      </c>
    </row>
    <row r="233" spans="1:26" x14ac:dyDescent="0.25">
      <c r="B233" t="s">
        <v>41</v>
      </c>
      <c r="C233" s="199">
        <v>47.2</v>
      </c>
      <c r="D233" s="199">
        <v>49.6</v>
      </c>
      <c r="E233" s="199">
        <v>49.4</v>
      </c>
      <c r="F233" s="199">
        <v>46.5</v>
      </c>
      <c r="G233" s="199">
        <v>44.4</v>
      </c>
      <c r="H233" s="199">
        <v>40.6</v>
      </c>
      <c r="I233" s="199">
        <v>39</v>
      </c>
      <c r="J233" s="199">
        <v>49.9</v>
      </c>
      <c r="K233" s="199">
        <v>55.7</v>
      </c>
      <c r="L233" s="199">
        <v>57.4</v>
      </c>
      <c r="M233" s="199">
        <v>63.5</v>
      </c>
      <c r="N233" s="199">
        <v>66.5</v>
      </c>
      <c r="O233" s="199">
        <v>70.2</v>
      </c>
      <c r="P233" s="199">
        <v>75</v>
      </c>
      <c r="Q233" s="199">
        <v>75.400000000000006</v>
      </c>
      <c r="R233" s="199">
        <v>74.8</v>
      </c>
      <c r="S233" s="199">
        <v>72.3</v>
      </c>
      <c r="T233" s="199">
        <v>71.5</v>
      </c>
      <c r="U233" s="199">
        <v>81.900000000000006</v>
      </c>
      <c r="V233" s="199">
        <v>78.8</v>
      </c>
      <c r="W233" s="199">
        <v>81.099999999999994</v>
      </c>
      <c r="X233" s="199">
        <v>84.9</v>
      </c>
      <c r="Y233" s="199">
        <v>89.8</v>
      </c>
      <c r="Z233" t="s">
        <v>41</v>
      </c>
    </row>
    <row r="234" spans="1:26" x14ac:dyDescent="0.25">
      <c r="B234" s="13" t="s">
        <v>27</v>
      </c>
      <c r="C234" s="200">
        <v>71.900000000000006</v>
      </c>
      <c r="D234" s="200">
        <v>76.099999999999994</v>
      </c>
      <c r="E234" s="200">
        <v>76.400000000000006</v>
      </c>
      <c r="F234" s="200">
        <v>77.7</v>
      </c>
      <c r="G234" s="200">
        <v>75.3</v>
      </c>
      <c r="H234" s="200">
        <v>75.7</v>
      </c>
      <c r="I234" s="200">
        <v>79.5</v>
      </c>
      <c r="J234" s="200">
        <v>93.5</v>
      </c>
      <c r="K234" s="200">
        <v>95.9</v>
      </c>
      <c r="L234" s="200">
        <v>97.9</v>
      </c>
      <c r="M234" s="200">
        <v>101.2</v>
      </c>
      <c r="N234" s="200">
        <v>105.4</v>
      </c>
      <c r="O234" s="200">
        <v>107.7</v>
      </c>
      <c r="P234" s="200">
        <v>109</v>
      </c>
      <c r="Q234" s="200">
        <v>110.6</v>
      </c>
      <c r="R234" s="200">
        <v>112.4</v>
      </c>
      <c r="S234" s="200">
        <v>111.4</v>
      </c>
      <c r="T234" s="200">
        <v>108.8</v>
      </c>
      <c r="U234" s="200">
        <v>126.8</v>
      </c>
      <c r="V234" s="200">
        <v>123.7</v>
      </c>
      <c r="W234" s="200">
        <v>121.9</v>
      </c>
      <c r="X234" s="200">
        <v>119.9</v>
      </c>
      <c r="Y234" s="200">
        <v>122.6</v>
      </c>
      <c r="Z234" s="13" t="s">
        <v>27</v>
      </c>
    </row>
    <row r="235" spans="1:26" x14ac:dyDescent="0.25">
      <c r="B235" t="s">
        <v>45</v>
      </c>
      <c r="C235" s="199">
        <v>114.8</v>
      </c>
      <c r="D235" s="199">
        <v>111.3</v>
      </c>
      <c r="E235" s="199">
        <v>112.8</v>
      </c>
      <c r="F235" s="199">
        <v>116.4</v>
      </c>
      <c r="G235" s="199">
        <v>112.1</v>
      </c>
      <c r="H235" s="199">
        <v>112</v>
      </c>
      <c r="I235" s="199">
        <v>120.5</v>
      </c>
      <c r="J235" s="199">
        <v>139.5</v>
      </c>
      <c r="K235" s="199">
        <v>159.30000000000001</v>
      </c>
      <c r="L235" s="199">
        <v>186.3</v>
      </c>
      <c r="M235" s="199">
        <v>177.7</v>
      </c>
      <c r="N235" s="199">
        <v>191.3</v>
      </c>
      <c r="O235" s="199">
        <v>192.5</v>
      </c>
      <c r="P235" s="199">
        <v>192.3</v>
      </c>
      <c r="Q235" s="199">
        <v>195.5</v>
      </c>
      <c r="R235" s="199">
        <v>193.3</v>
      </c>
      <c r="S235" s="199">
        <v>199.3</v>
      </c>
      <c r="T235" s="199">
        <v>194.1</v>
      </c>
      <c r="U235" s="199">
        <v>223.6</v>
      </c>
      <c r="V235" s="199">
        <v>213.4</v>
      </c>
      <c r="W235" s="199">
        <v>193.7</v>
      </c>
      <c r="X235" s="199">
        <v>179.2</v>
      </c>
      <c r="Y235" s="199">
        <v>168.6</v>
      </c>
      <c r="Z235" t="s">
        <v>45</v>
      </c>
    </row>
    <row r="236" spans="1:26" x14ac:dyDescent="0.25">
      <c r="B236" t="s">
        <v>37</v>
      </c>
      <c r="C236" s="199">
        <v>33.1</v>
      </c>
      <c r="D236" s="199">
        <v>31.9</v>
      </c>
      <c r="E236" s="199">
        <v>30.3</v>
      </c>
      <c r="F236" s="199">
        <v>29.4</v>
      </c>
      <c r="G236" s="199">
        <v>26.7</v>
      </c>
      <c r="H236" s="199">
        <v>27</v>
      </c>
      <c r="I236" s="199">
        <v>45.9</v>
      </c>
      <c r="J236" s="199">
        <v>65.599999999999994</v>
      </c>
      <c r="K236" s="199">
        <v>90.8</v>
      </c>
      <c r="L236" s="199">
        <v>114.3</v>
      </c>
      <c r="M236" s="199">
        <v>123.6</v>
      </c>
      <c r="N236" s="199">
        <v>122.2</v>
      </c>
      <c r="O236" s="199">
        <v>105.9</v>
      </c>
      <c r="P236" s="199">
        <v>77.599999999999994</v>
      </c>
      <c r="Q236" s="199">
        <v>76</v>
      </c>
      <c r="R236" s="199">
        <v>68.3</v>
      </c>
      <c r="S236" s="199">
        <v>68.599999999999994</v>
      </c>
      <c r="T236" s="199">
        <v>62.5</v>
      </c>
      <c r="U236" s="199">
        <v>63.8</v>
      </c>
      <c r="V236" s="199">
        <v>58.8</v>
      </c>
      <c r="W236" s="199">
        <v>48.5</v>
      </c>
      <c r="X236" s="199">
        <v>47.1</v>
      </c>
      <c r="Y236" s="199">
        <v>40.9</v>
      </c>
      <c r="Z236" t="s">
        <v>37</v>
      </c>
    </row>
    <row r="237" spans="1:26" x14ac:dyDescent="0.25">
      <c r="B237" t="s">
        <v>29</v>
      </c>
      <c r="C237" s="199">
        <v>105.9</v>
      </c>
      <c r="D237" s="199">
        <v>105.1</v>
      </c>
      <c r="E237" s="199">
        <v>104.7</v>
      </c>
      <c r="F237" s="199">
        <v>106.2</v>
      </c>
      <c r="G237" s="199">
        <v>106.3</v>
      </c>
      <c r="H237" s="199">
        <v>103.5</v>
      </c>
      <c r="I237" s="199">
        <v>105.8</v>
      </c>
      <c r="J237" s="199">
        <v>116.1</v>
      </c>
      <c r="K237" s="199">
        <v>118.8</v>
      </c>
      <c r="L237" s="199">
        <v>119.1</v>
      </c>
      <c r="M237" s="199">
        <v>125.9</v>
      </c>
      <c r="N237" s="199">
        <v>131.9</v>
      </c>
      <c r="O237" s="199">
        <v>134.80000000000001</v>
      </c>
      <c r="P237" s="199">
        <v>134.80000000000001</v>
      </c>
      <c r="Q237" s="199">
        <v>134.19999999999999</v>
      </c>
      <c r="R237" s="199">
        <v>133.69999999999999</v>
      </c>
      <c r="S237" s="199">
        <v>134.19999999999999</v>
      </c>
      <c r="T237" s="199">
        <v>133.9</v>
      </c>
      <c r="U237" s="199">
        <v>154.4</v>
      </c>
      <c r="V237" s="199">
        <v>145.80000000000001</v>
      </c>
      <c r="W237" s="199">
        <v>138.4</v>
      </c>
      <c r="X237" s="199">
        <v>133.9</v>
      </c>
      <c r="Y237" s="199">
        <v>134.69999999999999</v>
      </c>
      <c r="Z237" t="s">
        <v>29</v>
      </c>
    </row>
    <row r="238" spans="1:26" x14ac:dyDescent="0.25">
      <c r="B238" t="s">
        <v>51</v>
      </c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</row>
    <row r="239" spans="1:26" x14ac:dyDescent="0.25">
      <c r="B239" t="s">
        <v>49</v>
      </c>
      <c r="C239" s="199">
        <v>18.2</v>
      </c>
      <c r="D239" s="199">
        <v>19.5</v>
      </c>
      <c r="E239" s="199">
        <v>20.2</v>
      </c>
      <c r="F239" s="199">
        <v>18.8</v>
      </c>
      <c r="G239" s="199">
        <v>17.600000000000001</v>
      </c>
      <c r="H239" s="199">
        <v>17.2</v>
      </c>
      <c r="I239" s="199">
        <v>24.6</v>
      </c>
      <c r="J239" s="199">
        <v>22.3</v>
      </c>
      <c r="K239" s="199">
        <v>27.1</v>
      </c>
      <c r="L239" s="199">
        <v>26.1</v>
      </c>
      <c r="M239" s="199">
        <v>26.6</v>
      </c>
      <c r="N239" s="199">
        <v>27.8</v>
      </c>
      <c r="O239" s="199">
        <v>27.3</v>
      </c>
      <c r="P239" s="199">
        <v>27.5</v>
      </c>
      <c r="Q239" s="199">
        <v>25.3</v>
      </c>
      <c r="R239" s="199">
        <v>27.4</v>
      </c>
      <c r="S239" s="199">
        <v>28.1</v>
      </c>
      <c r="T239" s="199">
        <v>29.8</v>
      </c>
      <c r="U239" s="199">
        <v>31.8</v>
      </c>
      <c r="V239" s="199">
        <v>30.7</v>
      </c>
      <c r="W239" s="199">
        <v>32.200000000000003</v>
      </c>
      <c r="X239" s="199">
        <v>31.8</v>
      </c>
      <c r="Y239" s="199">
        <v>33</v>
      </c>
      <c r="Z239" t="s">
        <v>49</v>
      </c>
    </row>
    <row r="240" spans="1:26" x14ac:dyDescent="0.25">
      <c r="B240" t="s">
        <v>53</v>
      </c>
      <c r="C240" s="199">
        <v>16.5</v>
      </c>
      <c r="D240" s="199">
        <v>18.3</v>
      </c>
      <c r="E240" s="199">
        <v>19</v>
      </c>
      <c r="F240" s="199">
        <v>15.7</v>
      </c>
      <c r="G240" s="199">
        <v>15.8</v>
      </c>
      <c r="H240" s="199">
        <v>14</v>
      </c>
      <c r="I240" s="199">
        <v>24.8</v>
      </c>
      <c r="J240" s="199">
        <v>43.3</v>
      </c>
      <c r="K240" s="199">
        <v>54.6</v>
      </c>
      <c r="L240" s="199">
        <v>52.9</v>
      </c>
      <c r="M240" s="199">
        <v>49.2</v>
      </c>
      <c r="N240" s="199">
        <v>46.7</v>
      </c>
      <c r="O240" s="199">
        <v>50.7</v>
      </c>
      <c r="P240" s="199">
        <v>45.6</v>
      </c>
      <c r="Q240" s="199">
        <v>49.9</v>
      </c>
      <c r="R240" s="199">
        <v>47.5</v>
      </c>
      <c r="S240" s="199">
        <v>47.2</v>
      </c>
      <c r="T240" s="199">
        <v>46.1</v>
      </c>
      <c r="U240" s="199">
        <v>53.1</v>
      </c>
      <c r="V240" s="199">
        <v>57.9</v>
      </c>
      <c r="W240" s="199">
        <v>56.9</v>
      </c>
      <c r="X240" s="199">
        <v>55.8</v>
      </c>
      <c r="Y240" s="199">
        <v>58.4</v>
      </c>
      <c r="Z240" t="s">
        <v>53</v>
      </c>
    </row>
    <row r="241" spans="1:26" x14ac:dyDescent="0.25">
      <c r="B241" t="s">
        <v>33</v>
      </c>
      <c r="C241" s="199">
        <v>54.9</v>
      </c>
      <c r="D241" s="199">
        <v>56.6</v>
      </c>
      <c r="E241" s="199">
        <v>56.4</v>
      </c>
      <c r="F241" s="199">
        <v>55.7</v>
      </c>
      <c r="G241" s="199">
        <v>51.2</v>
      </c>
      <c r="H241" s="199">
        <v>49.4</v>
      </c>
      <c r="I241" s="199">
        <v>59.9</v>
      </c>
      <c r="J241" s="199">
        <v>62.1</v>
      </c>
      <c r="K241" s="199">
        <v>65.3</v>
      </c>
      <c r="L241" s="199">
        <v>67.5</v>
      </c>
      <c r="M241" s="199">
        <v>71.900000000000006</v>
      </c>
      <c r="N241" s="199">
        <v>73.900000000000006</v>
      </c>
      <c r="O241" s="199">
        <v>74</v>
      </c>
      <c r="P241" s="199">
        <v>70.900000000000006</v>
      </c>
      <c r="Q241" s="199">
        <v>67.599999999999994</v>
      </c>
      <c r="R241" s="199">
        <v>62.7</v>
      </c>
      <c r="S241" s="199">
        <v>58.3</v>
      </c>
      <c r="T241" s="199">
        <v>53.8</v>
      </c>
      <c r="U241" s="199">
        <v>60.5</v>
      </c>
      <c r="V241" s="199">
        <v>57.8</v>
      </c>
      <c r="W241" s="199">
        <v>55.1</v>
      </c>
      <c r="X241" s="199">
        <v>52.1</v>
      </c>
      <c r="Y241" s="199">
        <v>50</v>
      </c>
      <c r="Z241" t="s">
        <v>33</v>
      </c>
    </row>
    <row r="242" spans="1:26" x14ac:dyDescent="0.25">
      <c r="B242" t="s">
        <v>43</v>
      </c>
      <c r="C242" s="199">
        <v>68.2</v>
      </c>
      <c r="D242" s="199">
        <v>72.5</v>
      </c>
      <c r="E242" s="199">
        <v>76.900000000000006</v>
      </c>
      <c r="F242" s="199">
        <v>80.5</v>
      </c>
      <c r="G242" s="199">
        <v>81.7</v>
      </c>
      <c r="H242" s="199">
        <v>79.900000000000006</v>
      </c>
      <c r="I242" s="199">
        <v>81.900000000000006</v>
      </c>
      <c r="J242" s="199">
        <v>94.5</v>
      </c>
      <c r="K242" s="199">
        <v>108.9</v>
      </c>
      <c r="L242" s="199">
        <v>126.6</v>
      </c>
      <c r="M242" s="199">
        <v>138.80000000000001</v>
      </c>
      <c r="N242" s="199">
        <v>140.80000000000001</v>
      </c>
      <c r="O242" s="199">
        <v>141.6</v>
      </c>
      <c r="P242" s="199">
        <v>138.80000000000001</v>
      </c>
      <c r="Q242" s="199">
        <v>138.5</v>
      </c>
      <c r="R242" s="199">
        <v>132.9</v>
      </c>
      <c r="S242" s="199">
        <v>127.3</v>
      </c>
      <c r="T242" s="199">
        <v>121.8</v>
      </c>
      <c r="U242" s="199">
        <v>140.30000000000001</v>
      </c>
      <c r="V242" s="199">
        <v>130.30000000000001</v>
      </c>
      <c r="W242" s="199">
        <v>117.3</v>
      </c>
      <c r="X242" s="199">
        <v>104.5</v>
      </c>
      <c r="Y242" s="199">
        <v>99.7</v>
      </c>
      <c r="Z242" t="s">
        <v>43</v>
      </c>
    </row>
    <row r="243" spans="1:26" x14ac:dyDescent="0.25">
      <c r="B243" t="s">
        <v>47</v>
      </c>
      <c r="C243" s="199"/>
      <c r="D243" s="199"/>
      <c r="E243" s="199"/>
      <c r="F243" s="199"/>
      <c r="G243" s="199">
        <v>36.700000000000003</v>
      </c>
      <c r="H243" s="199">
        <v>36</v>
      </c>
      <c r="I243" s="199">
        <v>34.799999999999997</v>
      </c>
      <c r="J243" s="199">
        <v>44.5</v>
      </c>
      <c r="K243" s="199">
        <v>48.4</v>
      </c>
      <c r="L243" s="199">
        <v>50.3</v>
      </c>
      <c r="M243" s="199">
        <v>59.5</v>
      </c>
      <c r="N243" s="199">
        <v>59.3</v>
      </c>
      <c r="O243" s="199">
        <v>58.6</v>
      </c>
      <c r="P243" s="199">
        <v>57.2</v>
      </c>
      <c r="Q243" s="199">
        <v>58.1</v>
      </c>
      <c r="R243" s="199">
        <v>56.6</v>
      </c>
      <c r="S243" s="199">
        <v>55</v>
      </c>
      <c r="T243" s="199">
        <v>53.6</v>
      </c>
      <c r="U243" s="199">
        <v>64.599999999999994</v>
      </c>
      <c r="V243" s="199">
        <v>65.900000000000006</v>
      </c>
      <c r="W243" s="199">
        <v>65.7</v>
      </c>
      <c r="X243" s="199">
        <v>61.8</v>
      </c>
      <c r="Y243" s="199">
        <v>64.900000000000006</v>
      </c>
      <c r="Z243" t="s">
        <v>47</v>
      </c>
    </row>
    <row r="245" spans="1:26" ht="56.25" x14ac:dyDescent="0.3">
      <c r="A245" t="s">
        <v>194</v>
      </c>
      <c r="B245" s="202" t="s">
        <v>137</v>
      </c>
    </row>
    <row r="246" spans="1:26" x14ac:dyDescent="0.25">
      <c r="B246" t="s">
        <v>139</v>
      </c>
      <c r="D246" t="s">
        <v>58</v>
      </c>
      <c r="E246" t="s">
        <v>108</v>
      </c>
      <c r="F246" t="s">
        <v>109</v>
      </c>
      <c r="G246" t="s">
        <v>110</v>
      </c>
      <c r="H246" t="s">
        <v>111</v>
      </c>
      <c r="I246" t="s">
        <v>112</v>
      </c>
      <c r="J246" t="s">
        <v>113</v>
      </c>
      <c r="K246" t="s">
        <v>114</v>
      </c>
      <c r="L246" t="s">
        <v>115</v>
      </c>
      <c r="M246" t="s">
        <v>116</v>
      </c>
      <c r="N246" t="s">
        <v>117</v>
      </c>
      <c r="O246" t="s">
        <v>59</v>
      </c>
      <c r="P246" t="s">
        <v>118</v>
      </c>
      <c r="Q246" t="s">
        <v>119</v>
      </c>
      <c r="R246" t="s">
        <v>120</v>
      </c>
      <c r="S246" t="s">
        <v>121</v>
      </c>
      <c r="T246" t="s">
        <v>122</v>
      </c>
      <c r="U246" t="s">
        <v>123</v>
      </c>
      <c r="V246" t="s">
        <v>124</v>
      </c>
      <c r="W246" t="s">
        <v>125</v>
      </c>
      <c r="X246" t="s">
        <v>126</v>
      </c>
      <c r="Y246" t="s">
        <v>60</v>
      </c>
      <c r="Z246" t="s">
        <v>127</v>
      </c>
    </row>
    <row r="247" spans="1:26" x14ac:dyDescent="0.25">
      <c r="B247">
        <v>7</v>
      </c>
      <c r="C247" t="s">
        <v>39</v>
      </c>
      <c r="D247">
        <f t="array" ref="D247:Z260">C228:Y242/C228:C242*100</f>
        <v>100</v>
      </c>
      <c r="E247" s="199">
        <v>98.585572842998587</v>
      </c>
      <c r="F247" s="199">
        <v>97.312588401697312</v>
      </c>
      <c r="G247" s="199">
        <v>102.54596888260255</v>
      </c>
      <c r="H247" s="199">
        <v>101.41442715700141</v>
      </c>
      <c r="I247" s="199">
        <v>98.302687411598299</v>
      </c>
      <c r="J247" s="199">
        <v>103.96039603960396</v>
      </c>
      <c r="K247" s="199">
        <v>119.23620933521923</v>
      </c>
      <c r="L247" s="199">
        <v>123.62093352192363</v>
      </c>
      <c r="M247" s="199">
        <v>123.19660537482318</v>
      </c>
      <c r="N247" s="199">
        <v>127.29844413012729</v>
      </c>
      <c r="O247" s="199">
        <v>127.43988684582743</v>
      </c>
      <c r="P247" s="199">
        <v>130.97595473833096</v>
      </c>
      <c r="Q247" s="199">
        <v>131.54172560113153</v>
      </c>
      <c r="R247" s="199">
        <v>128.28854314002828</v>
      </c>
      <c r="S247" s="199">
        <v>122.48939179632248</v>
      </c>
      <c r="T247" s="199">
        <v>116.4073550212164</v>
      </c>
      <c r="U247" s="199">
        <v>111.17397454031118</v>
      </c>
      <c r="V247" s="199">
        <v>131.40028288543141</v>
      </c>
      <c r="W247" s="199">
        <v>130.1272984441301</v>
      </c>
      <c r="X247" s="199">
        <v>122.91371994342293</v>
      </c>
      <c r="Y247" s="199">
        <v>121.78217821782178</v>
      </c>
      <c r="Z247" s="199">
        <v>124.61103253182459</v>
      </c>
    </row>
    <row r="248" spans="1:26" x14ac:dyDescent="0.25">
      <c r="B248">
        <v>6</v>
      </c>
      <c r="C248" t="s">
        <v>35</v>
      </c>
      <c r="D248">
        <v>100</v>
      </c>
      <c r="E248" s="199">
        <v>98.528058877644881</v>
      </c>
      <c r="F248" s="199">
        <v>93.836246550137986</v>
      </c>
      <c r="G248" s="199">
        <v>91.904323827046923</v>
      </c>
      <c r="H248" s="199">
        <v>88.31646734130635</v>
      </c>
      <c r="I248" s="199">
        <v>84.636614535418587</v>
      </c>
      <c r="J248" s="199">
        <v>89.696412143514266</v>
      </c>
      <c r="K248" s="199">
        <v>96.412143514259427</v>
      </c>
      <c r="L248" s="199">
        <v>96.412143514259427</v>
      </c>
      <c r="M248" s="199">
        <v>98.80404783808649</v>
      </c>
      <c r="N248" s="199">
        <v>100.27598896044158</v>
      </c>
      <c r="O248" s="199">
        <v>100.82796688132474</v>
      </c>
      <c r="P248" s="199">
        <v>102.57589696412144</v>
      </c>
      <c r="Q248" s="199">
        <v>101.6559337626495</v>
      </c>
      <c r="R248" s="199">
        <v>101.93192272309106</v>
      </c>
      <c r="S248" s="199">
        <v>99.72401103955842</v>
      </c>
      <c r="T248" s="199">
        <v>97.424103035878559</v>
      </c>
      <c r="U248" s="199">
        <v>94.940202391904322</v>
      </c>
      <c r="V248" s="199">
        <v>108.73965041398344</v>
      </c>
      <c r="W248" s="199">
        <v>106.163753449862</v>
      </c>
      <c r="X248" s="199">
        <v>101.19595216191352</v>
      </c>
      <c r="Y248" s="199">
        <v>99.540018399264028</v>
      </c>
      <c r="Z248" s="199">
        <v>100.55197792088315</v>
      </c>
    </row>
    <row r="249" spans="1:26" x14ac:dyDescent="0.25">
      <c r="B249">
        <v>1</v>
      </c>
      <c r="C249" t="s">
        <v>25</v>
      </c>
      <c r="D249">
        <v>100</v>
      </c>
      <c r="E249" s="199">
        <v>105.85284280936456</v>
      </c>
      <c r="F249" s="199">
        <v>108.69565217391303</v>
      </c>
      <c r="G249" s="199">
        <v>112.20735785953178</v>
      </c>
      <c r="H249" s="199">
        <v>111.03678929765888</v>
      </c>
      <c r="I249" s="199">
        <v>106.5217391304348</v>
      </c>
      <c r="J249" s="199">
        <v>109.03010033444818</v>
      </c>
      <c r="K249" s="199">
        <v>121.07023411371239</v>
      </c>
      <c r="L249" s="199">
        <v>135.45150501672239</v>
      </c>
      <c r="M249" s="199">
        <v>131.27090301003346</v>
      </c>
      <c r="N249" s="199">
        <v>133.44481605351172</v>
      </c>
      <c r="O249" s="199">
        <v>129.59866220735788</v>
      </c>
      <c r="P249" s="199">
        <v>124.58193979933112</v>
      </c>
      <c r="Q249" s="199">
        <v>119.06354515050168</v>
      </c>
      <c r="R249" s="199">
        <v>114.21404682274247</v>
      </c>
      <c r="S249" s="199">
        <v>107.02341137123746</v>
      </c>
      <c r="T249" s="199">
        <v>101.67224080267559</v>
      </c>
      <c r="U249" s="199">
        <v>98.160535117056867</v>
      </c>
      <c r="V249" s="199">
        <v>113.71237458193981</v>
      </c>
      <c r="W249" s="199">
        <v>113.54515050167227</v>
      </c>
      <c r="X249" s="199">
        <v>107.69230769230771</v>
      </c>
      <c r="Y249" s="199">
        <v>104.18060200668897</v>
      </c>
      <c r="Z249" s="199">
        <v>104.01337792642143</v>
      </c>
    </row>
    <row r="250" spans="1:26" x14ac:dyDescent="0.25">
      <c r="B250">
        <v>4</v>
      </c>
      <c r="C250" t="s">
        <v>31</v>
      </c>
      <c r="D250">
        <v>100</v>
      </c>
      <c r="E250" s="199">
        <v>92.998204667863547</v>
      </c>
      <c r="F250" s="199">
        <v>88.509874326750435</v>
      </c>
      <c r="G250" s="199">
        <v>84.021543985637337</v>
      </c>
      <c r="H250" s="199">
        <v>79.174147217235188</v>
      </c>
      <c r="I250" s="199">
        <v>74.147217235188506</v>
      </c>
      <c r="J250" s="199">
        <v>81.687612208258514</v>
      </c>
      <c r="K250" s="199">
        <v>107.71992818671454</v>
      </c>
      <c r="L250" s="199">
        <v>121.5439856373429</v>
      </c>
      <c r="M250" s="199">
        <v>140.21543985637342</v>
      </c>
      <c r="N250" s="199">
        <v>172.71095152603232</v>
      </c>
      <c r="O250" s="199">
        <v>190.84380610412924</v>
      </c>
      <c r="P250" s="199">
        <v>198.74326750448833</v>
      </c>
      <c r="Q250" s="199">
        <v>194.61400359066428</v>
      </c>
      <c r="R250" s="199">
        <v>192.81867145421901</v>
      </c>
      <c r="S250" s="199">
        <v>191.74147217235188</v>
      </c>
      <c r="T250" s="199">
        <v>190.30520646319567</v>
      </c>
      <c r="U250" s="199">
        <v>186.8940754039497</v>
      </c>
      <c r="V250" s="199">
        <v>227.10951526032318</v>
      </c>
      <c r="W250" s="199">
        <v>224.77558348294434</v>
      </c>
      <c r="X250" s="199">
        <v>213.28545780969478</v>
      </c>
      <c r="Y250" s="199">
        <v>204.66786355475764</v>
      </c>
      <c r="Z250" s="199">
        <v>199.4614003590664</v>
      </c>
    </row>
    <row r="251" spans="1:26" x14ac:dyDescent="0.25">
      <c r="B251">
        <v>16</v>
      </c>
      <c r="C251" t="s">
        <v>55</v>
      </c>
      <c r="D251">
        <v>100</v>
      </c>
      <c r="E251" s="199">
        <v>110.81081081081079</v>
      </c>
      <c r="F251" s="199">
        <v>112.16216216216218</v>
      </c>
      <c r="G251" s="199">
        <v>110.81081081081079</v>
      </c>
      <c r="H251" s="199">
        <v>109.45945945945945</v>
      </c>
      <c r="I251" s="199">
        <v>98.648648648648646</v>
      </c>
      <c r="J251" s="199">
        <v>116.21621621621621</v>
      </c>
      <c r="K251" s="199">
        <v>181.08108108108107</v>
      </c>
      <c r="L251" s="199">
        <v>178.37837837837836</v>
      </c>
      <c r="M251" s="199">
        <v>145.94594594594594</v>
      </c>
      <c r="N251" s="199">
        <v>194.59459459459458</v>
      </c>
      <c r="O251" s="199">
        <v>198.64864864864865</v>
      </c>
      <c r="P251" s="199">
        <v>198.64864864864865</v>
      </c>
      <c r="Q251" s="199">
        <v>181.08108108108107</v>
      </c>
      <c r="R251" s="199">
        <v>186.48648648648648</v>
      </c>
      <c r="S251" s="199">
        <v>179.72972972972974</v>
      </c>
      <c r="T251" s="199">
        <v>175.67567567567565</v>
      </c>
      <c r="U251" s="199">
        <v>186.48648648648648</v>
      </c>
      <c r="V251" s="199">
        <v>337.83783783783781</v>
      </c>
      <c r="W251" s="199">
        <v>339.18918918918922</v>
      </c>
      <c r="X251" s="199">
        <v>366.21621621621625</v>
      </c>
      <c r="Y251" s="199">
        <v>394.59459459459458</v>
      </c>
      <c r="Z251" s="199">
        <v>445.94594594594594</v>
      </c>
    </row>
    <row r="252" spans="1:26" x14ac:dyDescent="0.25">
      <c r="B252">
        <v>9</v>
      </c>
      <c r="C252" t="s">
        <v>41</v>
      </c>
      <c r="D252">
        <v>100</v>
      </c>
      <c r="E252" s="199">
        <v>105.08474576271185</v>
      </c>
      <c r="F252" s="199">
        <v>104.66101694915253</v>
      </c>
      <c r="G252" s="199">
        <v>98.516949152542367</v>
      </c>
      <c r="H252" s="199">
        <v>94.067796610169481</v>
      </c>
      <c r="I252" s="199">
        <v>86.016949152542367</v>
      </c>
      <c r="J252" s="199">
        <v>82.627118644067792</v>
      </c>
      <c r="K252" s="199">
        <v>105.72033898305084</v>
      </c>
      <c r="L252" s="199">
        <v>118.0084745762712</v>
      </c>
      <c r="M252" s="199">
        <v>121.61016949152541</v>
      </c>
      <c r="N252" s="199">
        <v>134.53389830508473</v>
      </c>
      <c r="O252" s="199">
        <v>140.88983050847457</v>
      </c>
      <c r="P252" s="199">
        <v>148.72881355932205</v>
      </c>
      <c r="Q252" s="199">
        <v>158.89830508474577</v>
      </c>
      <c r="R252" s="199">
        <v>159.74576271186442</v>
      </c>
      <c r="S252" s="199">
        <v>158.47457627118641</v>
      </c>
      <c r="T252" s="199">
        <v>153.17796610169489</v>
      </c>
      <c r="U252" s="199">
        <v>151.4830508474576</v>
      </c>
      <c r="V252" s="199">
        <v>173.51694915254237</v>
      </c>
      <c r="W252" s="199">
        <v>166.94915254237287</v>
      </c>
      <c r="X252" s="199">
        <v>171.82203389830505</v>
      </c>
      <c r="Y252" s="199">
        <v>179.87288135593221</v>
      </c>
      <c r="Z252" s="199">
        <v>190.25423728813558</v>
      </c>
    </row>
    <row r="253" spans="1:26" x14ac:dyDescent="0.25">
      <c r="B253" s="13">
        <v>2</v>
      </c>
      <c r="C253" s="13" t="s">
        <v>27</v>
      </c>
      <c r="D253" s="13">
        <v>100</v>
      </c>
      <c r="E253" s="200">
        <v>105.8414464534075</v>
      </c>
      <c r="F253" s="200">
        <v>106.25869262865091</v>
      </c>
      <c r="G253" s="200">
        <v>108.06675938803893</v>
      </c>
      <c r="H253" s="200">
        <v>104.72878998609178</v>
      </c>
      <c r="I253" s="200">
        <v>105.28511821974963</v>
      </c>
      <c r="J253" s="200">
        <v>110.5702364394993</v>
      </c>
      <c r="K253" s="200">
        <v>130.04172461752432</v>
      </c>
      <c r="L253" s="200">
        <v>133.37969401947149</v>
      </c>
      <c r="M253" s="200">
        <v>136.16133518776076</v>
      </c>
      <c r="N253" s="200">
        <v>140.75104311543808</v>
      </c>
      <c r="O253" s="200">
        <v>146.59248956884562</v>
      </c>
      <c r="P253" s="200">
        <v>149.7913769123783</v>
      </c>
      <c r="Q253" s="200">
        <v>151.59944367176632</v>
      </c>
      <c r="R253" s="200">
        <v>153.82475660639776</v>
      </c>
      <c r="S253" s="200">
        <v>156.32823365785814</v>
      </c>
      <c r="T253" s="200">
        <v>154.93741307371349</v>
      </c>
      <c r="U253" s="200">
        <v>151.32127955493741</v>
      </c>
      <c r="V253" s="200">
        <v>176.356050069541</v>
      </c>
      <c r="W253" s="200">
        <v>172.04450625869262</v>
      </c>
      <c r="X253" s="200">
        <v>169.54102920723227</v>
      </c>
      <c r="Y253" s="200">
        <v>166.75938803894297</v>
      </c>
      <c r="Z253" s="200">
        <v>170.51460361613348</v>
      </c>
    </row>
    <row r="254" spans="1:26" x14ac:dyDescent="0.25">
      <c r="B254">
        <v>10</v>
      </c>
      <c r="C254" t="s">
        <v>45</v>
      </c>
      <c r="D254">
        <v>100</v>
      </c>
      <c r="E254" s="199">
        <v>96.951219512195124</v>
      </c>
      <c r="F254" s="199">
        <v>98.257839721254356</v>
      </c>
      <c r="G254" s="199">
        <v>101.39372822299653</v>
      </c>
      <c r="H254" s="199">
        <v>97.648083623693381</v>
      </c>
      <c r="I254" s="199">
        <v>97.560975609756099</v>
      </c>
      <c r="J254" s="199">
        <v>104.96515679442508</v>
      </c>
      <c r="K254" s="199">
        <v>121.51567944250871</v>
      </c>
      <c r="L254" s="199">
        <v>138.76306620209061</v>
      </c>
      <c r="M254" s="199">
        <v>162.2822299651568</v>
      </c>
      <c r="N254" s="199">
        <v>154.79094076655051</v>
      </c>
      <c r="O254" s="199">
        <v>166.63763066202094</v>
      </c>
      <c r="P254" s="199">
        <v>167.6829268292683</v>
      </c>
      <c r="Q254" s="199">
        <v>167.50871080139373</v>
      </c>
      <c r="R254" s="199">
        <v>170.29616724738676</v>
      </c>
      <c r="S254" s="199">
        <v>168.37979094076655</v>
      </c>
      <c r="T254" s="199">
        <v>173.60627177700349</v>
      </c>
      <c r="U254" s="199">
        <v>169.07665505226481</v>
      </c>
      <c r="V254" s="199">
        <v>194.77351916376307</v>
      </c>
      <c r="W254" s="199">
        <v>185.88850174216029</v>
      </c>
      <c r="X254" s="199">
        <v>168.72822299651565</v>
      </c>
      <c r="Y254" s="199">
        <v>156.09756097560975</v>
      </c>
      <c r="Z254" s="199">
        <v>146.86411149825784</v>
      </c>
    </row>
    <row r="255" spans="1:26" x14ac:dyDescent="0.25">
      <c r="B255">
        <v>11</v>
      </c>
      <c r="C255" t="s">
        <v>37</v>
      </c>
      <c r="D255">
        <v>100</v>
      </c>
      <c r="E255" s="199">
        <v>96.374622356495465</v>
      </c>
      <c r="F255" s="199">
        <v>91.540785498489413</v>
      </c>
      <c r="G255" s="199">
        <v>88.821752265861022</v>
      </c>
      <c r="H255" s="199">
        <v>80.664652567975821</v>
      </c>
      <c r="I255" s="199">
        <v>81.570996978851966</v>
      </c>
      <c r="J255" s="199">
        <v>138.67069486404833</v>
      </c>
      <c r="K255" s="199">
        <v>198.18731117824771</v>
      </c>
      <c r="L255" s="199">
        <v>274.32024169184285</v>
      </c>
      <c r="M255" s="199">
        <v>345.31722054380663</v>
      </c>
      <c r="N255" s="199">
        <v>373.41389728096669</v>
      </c>
      <c r="O255" s="199">
        <v>369.18429003021151</v>
      </c>
      <c r="P255" s="199">
        <v>319.93957703927492</v>
      </c>
      <c r="Q255" s="199">
        <v>234.44108761329301</v>
      </c>
      <c r="R255" s="199">
        <v>229.607250755287</v>
      </c>
      <c r="S255" s="199">
        <v>206.34441087613294</v>
      </c>
      <c r="T255" s="199">
        <v>207.25075528700904</v>
      </c>
      <c r="U255" s="199">
        <v>188.82175226586102</v>
      </c>
      <c r="V255" s="199">
        <v>192.74924471299093</v>
      </c>
      <c r="W255" s="199">
        <v>177.64350453172204</v>
      </c>
      <c r="X255" s="199">
        <v>146.52567975830814</v>
      </c>
      <c r="Y255" s="199">
        <v>142.29607250755288</v>
      </c>
      <c r="Z255" s="199">
        <v>123.56495468277944</v>
      </c>
    </row>
    <row r="256" spans="1:26" x14ac:dyDescent="0.25">
      <c r="B256">
        <v>3</v>
      </c>
      <c r="C256" t="s">
        <v>29</v>
      </c>
      <c r="D256">
        <v>100</v>
      </c>
      <c r="E256" s="199">
        <v>99.244570349386208</v>
      </c>
      <c r="F256" s="199">
        <v>98.866855524079327</v>
      </c>
      <c r="G256" s="199">
        <v>100.28328611898016</v>
      </c>
      <c r="H256" s="199">
        <v>100.37771482530688</v>
      </c>
      <c r="I256" s="199">
        <v>97.733711048158639</v>
      </c>
      <c r="J256" s="199">
        <v>99.905571293673262</v>
      </c>
      <c r="K256" s="199">
        <v>109.63172804532577</v>
      </c>
      <c r="L256" s="199">
        <v>112.18130311614729</v>
      </c>
      <c r="M256" s="199">
        <v>112.46458923512748</v>
      </c>
      <c r="N256" s="199">
        <v>118.88574126534466</v>
      </c>
      <c r="O256" s="199">
        <v>124.55146364494807</v>
      </c>
      <c r="P256" s="199">
        <v>127.28989612842305</v>
      </c>
      <c r="Q256" s="199">
        <v>127.28989612842305</v>
      </c>
      <c r="R256" s="199">
        <v>126.72332389046268</v>
      </c>
      <c r="S256" s="199">
        <v>126.25118035882907</v>
      </c>
      <c r="T256" s="199">
        <v>126.72332389046268</v>
      </c>
      <c r="U256" s="199">
        <v>126.44003777148254</v>
      </c>
      <c r="V256" s="199">
        <v>145.79792256846079</v>
      </c>
      <c r="W256" s="199">
        <v>137.67705382436262</v>
      </c>
      <c r="X256" s="199">
        <v>130.68932955618507</v>
      </c>
      <c r="Y256" s="199">
        <v>126.44003777148254</v>
      </c>
      <c r="Z256" s="199">
        <v>127.19546742209631</v>
      </c>
    </row>
    <row r="257" spans="1:26" x14ac:dyDescent="0.25">
      <c r="B257">
        <v>13</v>
      </c>
      <c r="C257" t="s">
        <v>49</v>
      </c>
      <c r="D257" s="347" t="e">
        <v>#DIV/0!</v>
      </c>
      <c r="E257" s="348" t="e">
        <v>#DIV/0!</v>
      </c>
      <c r="F257" s="348" t="e">
        <v>#DIV/0!</v>
      </c>
      <c r="G257" s="348" t="e">
        <v>#DIV/0!</v>
      </c>
      <c r="H257" s="348" t="e">
        <v>#DIV/0!</v>
      </c>
      <c r="I257" s="348" t="e">
        <v>#DIV/0!</v>
      </c>
      <c r="J257" s="348" t="e">
        <v>#DIV/0!</v>
      </c>
      <c r="K257" s="348" t="e">
        <v>#DIV/0!</v>
      </c>
      <c r="L257" s="348" t="e">
        <v>#DIV/0!</v>
      </c>
      <c r="M257" s="348" t="e">
        <v>#DIV/0!</v>
      </c>
      <c r="N257" s="348" t="e">
        <v>#DIV/0!</v>
      </c>
      <c r="O257" s="348" t="e">
        <v>#DIV/0!</v>
      </c>
      <c r="P257" s="348" t="e">
        <v>#DIV/0!</v>
      </c>
      <c r="Q257" s="348" t="e">
        <v>#DIV/0!</v>
      </c>
      <c r="R257" s="348" t="e">
        <v>#DIV/0!</v>
      </c>
      <c r="S257" s="348" t="e">
        <v>#DIV/0!</v>
      </c>
      <c r="T257" s="348" t="e">
        <v>#DIV/0!</v>
      </c>
      <c r="U257" s="348" t="e">
        <v>#DIV/0!</v>
      </c>
      <c r="V257" s="348" t="e">
        <v>#DIV/0!</v>
      </c>
      <c r="W257" s="348" t="e">
        <v>#DIV/0!</v>
      </c>
      <c r="X257" s="348" t="e">
        <v>#DIV/0!</v>
      </c>
      <c r="Y257" s="348" t="e">
        <v>#DIV/0!</v>
      </c>
      <c r="Z257" s="348" t="e">
        <v>#DIV/0!</v>
      </c>
    </row>
    <row r="258" spans="1:26" x14ac:dyDescent="0.25">
      <c r="B258">
        <v>15</v>
      </c>
      <c r="C258" t="s">
        <v>53</v>
      </c>
      <c r="D258">
        <v>100</v>
      </c>
      <c r="E258" s="199">
        <v>107.14285714285714</v>
      </c>
      <c r="F258" s="199">
        <v>110.98901098901099</v>
      </c>
      <c r="G258" s="199">
        <v>103.29670329670331</v>
      </c>
      <c r="H258" s="199">
        <v>96.703296703296715</v>
      </c>
      <c r="I258" s="199">
        <v>94.505494505494497</v>
      </c>
      <c r="J258" s="199">
        <v>135.16483516483518</v>
      </c>
      <c r="K258" s="199">
        <v>122.52747252747254</v>
      </c>
      <c r="L258" s="199">
        <v>148.90109890109892</v>
      </c>
      <c r="M258" s="199">
        <v>143.40659340659343</v>
      </c>
      <c r="N258" s="199">
        <v>146.15384615384616</v>
      </c>
      <c r="O258" s="199">
        <v>152.74725274725276</v>
      </c>
      <c r="P258" s="199">
        <v>150</v>
      </c>
      <c r="Q258" s="199">
        <v>151.09890109890108</v>
      </c>
      <c r="R258" s="199">
        <v>139.01098901098902</v>
      </c>
      <c r="S258" s="199">
        <v>150.54945054945054</v>
      </c>
      <c r="T258" s="199">
        <v>154.39560439560441</v>
      </c>
      <c r="U258" s="199">
        <v>163.73626373626377</v>
      </c>
      <c r="V258" s="199">
        <v>174.72527472527472</v>
      </c>
      <c r="W258" s="199">
        <v>168.68131868131869</v>
      </c>
      <c r="X258" s="199">
        <v>176.92307692307693</v>
      </c>
      <c r="Y258" s="199">
        <v>174.72527472527472</v>
      </c>
      <c r="Z258" s="199">
        <v>181.31868131868131</v>
      </c>
    </row>
    <row r="259" spans="1:26" x14ac:dyDescent="0.25">
      <c r="B259">
        <v>5</v>
      </c>
      <c r="C259" t="s">
        <v>33</v>
      </c>
      <c r="D259">
        <v>100</v>
      </c>
      <c r="E259" s="199">
        <v>110.90909090909091</v>
      </c>
      <c r="F259" s="199">
        <v>115.15151515151516</v>
      </c>
      <c r="G259" s="199">
        <v>95.151515151515142</v>
      </c>
      <c r="H259" s="199">
        <v>95.757575757575765</v>
      </c>
      <c r="I259" s="199">
        <v>84.848484848484844</v>
      </c>
      <c r="J259" s="199">
        <v>150.30303030303031</v>
      </c>
      <c r="K259" s="199">
        <v>262.42424242424238</v>
      </c>
      <c r="L259" s="199">
        <v>330.90909090909093</v>
      </c>
      <c r="M259" s="199">
        <v>320.60606060606062</v>
      </c>
      <c r="N259" s="199">
        <v>298.18181818181819</v>
      </c>
      <c r="O259" s="199">
        <v>283.03030303030306</v>
      </c>
      <c r="P259" s="199">
        <v>307.27272727272725</v>
      </c>
      <c r="Q259" s="199">
        <v>276.36363636363637</v>
      </c>
      <c r="R259" s="199">
        <v>302.42424242424238</v>
      </c>
      <c r="S259" s="199">
        <v>287.87878787878788</v>
      </c>
      <c r="T259" s="199">
        <v>286.06060606060606</v>
      </c>
      <c r="U259" s="199">
        <v>279.39393939393938</v>
      </c>
      <c r="V259" s="199">
        <v>321.81818181818181</v>
      </c>
      <c r="W259" s="199">
        <v>350.90909090909088</v>
      </c>
      <c r="X259" s="199">
        <v>344.84848484848482</v>
      </c>
      <c r="Y259" s="199">
        <v>338.18181818181819</v>
      </c>
      <c r="Z259" s="199">
        <v>353.93939393939388</v>
      </c>
    </row>
    <row r="260" spans="1:26" x14ac:dyDescent="0.25">
      <c r="B260">
        <v>8</v>
      </c>
      <c r="C260" t="s">
        <v>43</v>
      </c>
      <c r="D260">
        <v>100</v>
      </c>
      <c r="E260" s="199">
        <v>103.09653916211295</v>
      </c>
      <c r="F260" s="199">
        <v>102.73224043715847</v>
      </c>
      <c r="G260" s="199">
        <v>101.45719489981786</v>
      </c>
      <c r="H260" s="199">
        <v>93.26047358834245</v>
      </c>
      <c r="I260" s="199">
        <v>89.98178506375227</v>
      </c>
      <c r="J260" s="199">
        <v>109.10746812386157</v>
      </c>
      <c r="K260" s="199">
        <v>113.11475409836066</v>
      </c>
      <c r="L260" s="199">
        <v>118.94353369763206</v>
      </c>
      <c r="M260" s="199">
        <v>122.95081967213115</v>
      </c>
      <c r="N260" s="199">
        <v>130.96539162112936</v>
      </c>
      <c r="O260" s="199">
        <v>134.60837887067396</v>
      </c>
      <c r="P260" s="199">
        <v>134.79052823315118</v>
      </c>
      <c r="Q260" s="199">
        <v>129.14389799635703</v>
      </c>
      <c r="R260" s="199">
        <v>123.13296903460838</v>
      </c>
      <c r="S260" s="199">
        <v>114.20765027322406</v>
      </c>
      <c r="T260" s="199">
        <v>106.19307832422587</v>
      </c>
      <c r="U260" s="199">
        <v>97.996357012750451</v>
      </c>
      <c r="V260" s="199">
        <v>110.20036429872495</v>
      </c>
      <c r="W260" s="199">
        <v>105.2823315118397</v>
      </c>
      <c r="X260" s="199">
        <v>100.36429872495447</v>
      </c>
      <c r="Y260" s="199">
        <v>94.899817850637518</v>
      </c>
      <c r="Z260" s="199">
        <v>91.074681238615668</v>
      </c>
    </row>
    <row r="261" spans="1:26" x14ac:dyDescent="0.25">
      <c r="B261">
        <v>12</v>
      </c>
      <c r="C261" t="s">
        <v>47</v>
      </c>
      <c r="D261" s="201"/>
      <c r="E261" s="201"/>
      <c r="F261" s="201"/>
      <c r="G261" s="201"/>
      <c r="H261" s="199">
        <f t="array" ref="H261:Z261">G243:Y243/G243*100</f>
        <v>100</v>
      </c>
      <c r="I261" s="199">
        <v>98.092643051771105</v>
      </c>
      <c r="J261" s="199">
        <v>94.822888283378731</v>
      </c>
      <c r="K261" s="199">
        <v>121.25340599455039</v>
      </c>
      <c r="L261" s="199">
        <v>131.88010899182561</v>
      </c>
      <c r="M261" s="199">
        <v>137.05722070844686</v>
      </c>
      <c r="N261" s="199">
        <v>162.12534059945503</v>
      </c>
      <c r="O261" s="199">
        <v>161.58038147138961</v>
      </c>
      <c r="P261" s="199">
        <v>159.67302452316073</v>
      </c>
      <c r="Q261" s="199">
        <v>155.858310626703</v>
      </c>
      <c r="R261" s="199">
        <v>158.31062670299727</v>
      </c>
      <c r="S261" s="199">
        <v>154.22343324250681</v>
      </c>
      <c r="T261" s="199">
        <v>149.86376021798364</v>
      </c>
      <c r="U261" s="199">
        <v>146.04904632152588</v>
      </c>
      <c r="V261" s="199">
        <v>176.02179836512261</v>
      </c>
      <c r="W261" s="199">
        <v>179.56403269754767</v>
      </c>
      <c r="X261" s="199">
        <v>179.01907356948229</v>
      </c>
      <c r="Y261" s="199">
        <v>168.39237057220706</v>
      </c>
      <c r="Z261" s="199">
        <v>176.83923705722071</v>
      </c>
    </row>
    <row r="265" spans="1:26" ht="21" x14ac:dyDescent="0.25">
      <c r="A265" t="s">
        <v>193</v>
      </c>
      <c r="B265" s="1" t="s">
        <v>138</v>
      </c>
    </row>
    <row r="266" spans="1:26" x14ac:dyDescent="0.25">
      <c r="B266" t="s">
        <v>139</v>
      </c>
      <c r="D266">
        <v>2002</v>
      </c>
      <c r="E266">
        <v>2003</v>
      </c>
      <c r="F266">
        <v>2004</v>
      </c>
      <c r="G266">
        <v>2005</v>
      </c>
      <c r="H266">
        <v>2006</v>
      </c>
      <c r="I266">
        <v>2007</v>
      </c>
      <c r="J266">
        <v>2008</v>
      </c>
      <c r="K266">
        <v>2009</v>
      </c>
      <c r="L266">
        <v>2010</v>
      </c>
      <c r="M266">
        <v>2011</v>
      </c>
      <c r="N266">
        <v>2012</v>
      </c>
      <c r="O266">
        <v>2013</v>
      </c>
      <c r="P266">
        <v>2014</v>
      </c>
      <c r="Q266">
        <v>2015</v>
      </c>
      <c r="R266">
        <v>2016</v>
      </c>
      <c r="S266">
        <v>2017</v>
      </c>
      <c r="T266">
        <v>2018</v>
      </c>
      <c r="U266">
        <v>2019</v>
      </c>
      <c r="V266">
        <v>2020</v>
      </c>
      <c r="W266">
        <v>2021</v>
      </c>
      <c r="X266">
        <v>2022</v>
      </c>
      <c r="Y266">
        <v>2023</v>
      </c>
      <c r="Z266">
        <v>2024</v>
      </c>
    </row>
    <row r="267" spans="1:26" x14ac:dyDescent="0.25">
      <c r="B267">
        <v>7</v>
      </c>
      <c r="C267" t="s">
        <v>39</v>
      </c>
      <c r="D267" s="203">
        <v>1.9691231455496904E-2</v>
      </c>
      <c r="E267" s="203">
        <v>1.9804983780690184E-2</v>
      </c>
      <c r="F267" s="203">
        <v>2.0256398387937351E-2</v>
      </c>
      <c r="G267" s="203">
        <v>2.2263487750681394E-2</v>
      </c>
      <c r="H267" s="203">
        <v>2.3062702078172681E-2</v>
      </c>
      <c r="I267" s="203">
        <v>2.3647152389043476E-2</v>
      </c>
      <c r="J267" s="203">
        <v>2.5773590557382348E-2</v>
      </c>
      <c r="K267" s="203">
        <v>2.8941597015956343E-2</v>
      </c>
      <c r="L267" s="203">
        <v>3.0745472826549321E-2</v>
      </c>
      <c r="M267" s="203">
        <v>3.2021403711266237E-2</v>
      </c>
      <c r="N267" s="203">
        <v>3.3853194317371008E-2</v>
      </c>
      <c r="O267" s="203">
        <v>3.4145702355569574E-2</v>
      </c>
      <c r="P267" s="203">
        <v>3.5802327147516792E-2</v>
      </c>
      <c r="Q267" s="203">
        <v>3.6912291620473554E-2</v>
      </c>
      <c r="R267" s="203">
        <v>3.6924266820544574E-2</v>
      </c>
      <c r="S267" s="203">
        <v>3.6197771625768545E-2</v>
      </c>
      <c r="T267" s="203">
        <v>3.5702892000988994E-2</v>
      </c>
      <c r="U267" s="203">
        <v>3.5047728086287006E-2</v>
      </c>
      <c r="V267" s="203">
        <v>3.9627141971207633E-2</v>
      </c>
      <c r="W267" s="203">
        <v>4.1796125084527826E-2</v>
      </c>
      <c r="X267" s="203">
        <v>4.3117007217714991E-2</v>
      </c>
      <c r="Y267" s="203">
        <v>4.5108259832364092E-2</v>
      </c>
      <c r="Z267" s="203">
        <v>4.7431178601463904E-2</v>
      </c>
    </row>
    <row r="268" spans="1:26" x14ac:dyDescent="0.25">
      <c r="B268">
        <v>6</v>
      </c>
      <c r="C268" t="s">
        <v>35</v>
      </c>
      <c r="D268" s="203">
        <v>2.8757684519934896E-2</v>
      </c>
      <c r="E268" s="203">
        <v>2.9021703754511196E-2</v>
      </c>
      <c r="F268" s="203">
        <v>2.9049616087919783E-2</v>
      </c>
      <c r="G268" s="203">
        <v>2.955007434185036E-2</v>
      </c>
      <c r="H268" s="203">
        <v>2.9603934639090265E-2</v>
      </c>
      <c r="I268" s="203">
        <v>2.9756132683472263E-2</v>
      </c>
      <c r="J268" s="203">
        <v>3.2024422575624413E-2</v>
      </c>
      <c r="K268" s="203">
        <v>3.3748350622581511E-2</v>
      </c>
      <c r="L268" s="203">
        <v>3.4923851308295256E-2</v>
      </c>
      <c r="M268" s="203">
        <v>3.6989763780028925E-2</v>
      </c>
      <c r="N268" s="203">
        <v>3.8189521481696187E-2</v>
      </c>
      <c r="O268" s="203">
        <v>3.8884019490099488E-2</v>
      </c>
      <c r="P268" s="203">
        <v>4.0395524848525613E-2</v>
      </c>
      <c r="Q268" s="203">
        <v>4.0864177823430478E-2</v>
      </c>
      <c r="R268" s="203">
        <v>4.2016810442635562E-2</v>
      </c>
      <c r="S268" s="203">
        <v>4.2341137577571256E-2</v>
      </c>
      <c r="T268" s="203">
        <v>4.2655392002974461E-2</v>
      </c>
      <c r="U268" s="203">
        <v>4.3180684596427696E-2</v>
      </c>
      <c r="V268" s="203">
        <v>4.7618488949883978E-2</v>
      </c>
      <c r="W268" s="203">
        <v>5.0548555456924688E-2</v>
      </c>
      <c r="X268" s="203">
        <v>5.3052250414662647E-2</v>
      </c>
      <c r="Y268" s="203">
        <v>5.556013048260252E-2</v>
      </c>
      <c r="Z268" s="203">
        <v>5.7480197931239894E-2</v>
      </c>
    </row>
    <row r="269" spans="1:26" x14ac:dyDescent="0.25">
      <c r="B269">
        <v>1</v>
      </c>
      <c r="C269" t="s">
        <v>25</v>
      </c>
      <c r="D269" s="203">
        <v>1.6124468415249144E-2</v>
      </c>
      <c r="E269" s="203">
        <v>1.7198039478797722E-2</v>
      </c>
      <c r="F269" s="203">
        <v>1.8053057125656725E-2</v>
      </c>
      <c r="G269" s="203">
        <v>1.8928476531925694E-2</v>
      </c>
      <c r="H269" s="203">
        <v>1.9555391846409691E-2</v>
      </c>
      <c r="I269" s="203">
        <v>1.9680758260729448E-2</v>
      </c>
      <c r="J269" s="203">
        <v>2.0550968293217339E-2</v>
      </c>
      <c r="K269" s="203">
        <v>2.2034739240803812E-2</v>
      </c>
      <c r="L269" s="203">
        <v>2.5914908330632487E-2</v>
      </c>
      <c r="M269" s="203">
        <v>2.6856134665419605E-2</v>
      </c>
      <c r="N269" s="203">
        <v>2.7787125245067424E-2</v>
      </c>
      <c r="O269" s="203">
        <v>2.7531332922606261E-2</v>
      </c>
      <c r="P269" s="203">
        <v>2.7469634023994938E-2</v>
      </c>
      <c r="Q269" s="203">
        <v>2.6901273706945939E-2</v>
      </c>
      <c r="R269" s="203">
        <v>2.6501642667715736E-2</v>
      </c>
      <c r="S269" s="203">
        <v>2.5802822507470631E-2</v>
      </c>
      <c r="T269" s="203">
        <v>2.5166300813641625E-2</v>
      </c>
      <c r="U269" s="203">
        <v>2.4981952742179493E-2</v>
      </c>
      <c r="V269" s="203">
        <v>2.8233666896033335E-2</v>
      </c>
      <c r="W269" s="203">
        <v>3.0070152587485018E-2</v>
      </c>
      <c r="X269" s="203">
        <v>3.0657607562816512E-2</v>
      </c>
      <c r="Y269" s="203">
        <v>3.1584290763436017E-2</v>
      </c>
      <c r="Z269" s="203">
        <v>3.2214322850566385E-2</v>
      </c>
    </row>
    <row r="270" spans="1:26" x14ac:dyDescent="0.25">
      <c r="B270">
        <v>4</v>
      </c>
      <c r="C270" t="s">
        <v>31</v>
      </c>
      <c r="D270" s="203">
        <v>1.0073943498765919E-2</v>
      </c>
      <c r="E270" s="203">
        <v>9.8506546710297425E-3</v>
      </c>
      <c r="F270" s="203">
        <v>9.9020088395548097E-3</v>
      </c>
      <c r="G270" s="203">
        <v>9.9507191656165884E-3</v>
      </c>
      <c r="H270" s="203">
        <v>9.9925224052260335E-3</v>
      </c>
      <c r="I270" s="203">
        <v>9.8458962025027678E-3</v>
      </c>
      <c r="J270" s="203">
        <v>1.1011748668300786E-2</v>
      </c>
      <c r="K270" s="203">
        <v>1.3883778633980015E-2</v>
      </c>
      <c r="L270" s="203">
        <v>1.5670992030214541E-2</v>
      </c>
      <c r="M270" s="203">
        <v>1.7852450186586401E-2</v>
      </c>
      <c r="N270" s="203">
        <v>2.1317038673282464E-2</v>
      </c>
      <c r="O270" s="203">
        <v>2.3402573969662045E-2</v>
      </c>
      <c r="P270" s="203">
        <v>2.4775699636358155E-2</v>
      </c>
      <c r="Q270" s="203">
        <v>2.5403852016645516E-2</v>
      </c>
      <c r="R270" s="203">
        <v>2.5966508784739946E-2</v>
      </c>
      <c r="S270" s="203">
        <v>2.6874433689229614E-2</v>
      </c>
      <c r="T270" s="203">
        <v>2.7518706204335303E-2</v>
      </c>
      <c r="U270" s="203">
        <v>2.7716500022574857E-2</v>
      </c>
      <c r="V270" s="203">
        <v>3.0175020929413824E-2</v>
      </c>
      <c r="W270" s="203">
        <v>3.2667923153302157E-2</v>
      </c>
      <c r="X270" s="203">
        <v>3.4201793444363256E-2</v>
      </c>
      <c r="Y270" s="203">
        <v>3.5337726084073602E-2</v>
      </c>
      <c r="Z270" s="203">
        <v>3.6306280370430252E-2</v>
      </c>
    </row>
    <row r="271" spans="1:26" x14ac:dyDescent="0.25">
      <c r="B271">
        <v>16</v>
      </c>
      <c r="C271" t="s">
        <v>55</v>
      </c>
      <c r="D271" s="203">
        <v>4.2164787762351833E-4</v>
      </c>
      <c r="E271" s="203">
        <v>5.2578207073654729E-4</v>
      </c>
      <c r="F271" s="203">
        <v>5.9535429892481012E-4</v>
      </c>
      <c r="G271" s="203">
        <v>6.873466073702276E-4</v>
      </c>
      <c r="H271" s="203">
        <v>8.1949198476399788E-4</v>
      </c>
      <c r="I271" s="203">
        <v>8.9104036757466358E-4</v>
      </c>
      <c r="J271" s="203">
        <v>1.0641018929167072E-3</v>
      </c>
      <c r="K271" s="203">
        <v>1.4211904699460102E-3</v>
      </c>
      <c r="L271" s="203">
        <v>1.4578568880377024E-3</v>
      </c>
      <c r="M271" s="203">
        <v>1.3683491294138564E-3</v>
      </c>
      <c r="N271" s="203">
        <v>1.9626580862117976E-3</v>
      </c>
      <c r="O271" s="203">
        <v>2.1400655691932529E-3</v>
      </c>
      <c r="P271" s="203">
        <v>2.2737905511032333E-3</v>
      </c>
      <c r="Q271" s="203">
        <v>2.1371389798327716E-3</v>
      </c>
      <c r="R271" s="203">
        <v>2.3229390708243715E-3</v>
      </c>
      <c r="S271" s="203">
        <v>2.4471983871065688E-3</v>
      </c>
      <c r="T271" s="203">
        <v>2.6062480663430606E-3</v>
      </c>
      <c r="U271" s="203">
        <v>2.9626447501799368E-3</v>
      </c>
      <c r="V271" s="203">
        <v>5.2374652025342257E-3</v>
      </c>
      <c r="W271" s="203">
        <v>5.927049616359063E-3</v>
      </c>
      <c r="X271" s="203">
        <v>7.2854452714925418E-3</v>
      </c>
      <c r="Y271" s="203">
        <v>8.1636972135743936E-3</v>
      </c>
      <c r="Z271" s="203">
        <v>9.5799076177130894E-3</v>
      </c>
    </row>
    <row r="272" spans="1:26" x14ac:dyDescent="0.25">
      <c r="B272">
        <v>9</v>
      </c>
      <c r="C272" t="s">
        <v>41</v>
      </c>
      <c r="D272" s="203">
        <v>1.3483257117739152E-2</v>
      </c>
      <c r="E272" s="203">
        <v>1.4448082777512417E-2</v>
      </c>
      <c r="F272" s="203">
        <v>1.5002946536007894E-2</v>
      </c>
      <c r="G272" s="203">
        <v>1.4580164312536932E-2</v>
      </c>
      <c r="H272" s="203">
        <v>1.4563449700413917E-2</v>
      </c>
      <c r="I272" s="203">
        <v>1.4342603568085201E-2</v>
      </c>
      <c r="J272" s="203">
        <v>1.4254343454038263E-2</v>
      </c>
      <c r="K272" s="203">
        <v>1.6998175830190188E-2</v>
      </c>
      <c r="L272" s="203">
        <v>1.9541364235464424E-2</v>
      </c>
      <c r="M272" s="203">
        <v>2.104774963105055E-2</v>
      </c>
      <c r="N272" s="203">
        <v>2.349164669825287E-2</v>
      </c>
      <c r="O272" s="203">
        <v>2.4876562219903565E-2</v>
      </c>
      <c r="P272" s="203">
        <v>2.6476391955553659E-2</v>
      </c>
      <c r="Q272" s="203">
        <v>2.8782953568263544E-2</v>
      </c>
      <c r="R272" s="203">
        <v>2.9610774449497453E-2</v>
      </c>
      <c r="S272" s="203">
        <v>3.0513003410001328E-2</v>
      </c>
      <c r="T272" s="203">
        <v>3.038387098236342E-2</v>
      </c>
      <c r="U272" s="203">
        <v>3.0881238335592639E-2</v>
      </c>
      <c r="V272" s="203">
        <v>3.5014092479580143E-2</v>
      </c>
      <c r="W272" s="203">
        <v>3.5388430289008163E-2</v>
      </c>
      <c r="X272" s="203">
        <v>3.8845357217678275E-2</v>
      </c>
      <c r="Y272" s="203">
        <v>4.1518465316630795E-2</v>
      </c>
      <c r="Z272" s="203">
        <v>4.408875295956486E-2</v>
      </c>
    </row>
    <row r="273" spans="1:26" x14ac:dyDescent="0.25">
      <c r="B273" s="13">
        <v>2</v>
      </c>
      <c r="C273" t="s">
        <v>27</v>
      </c>
      <c r="D273" s="203">
        <v>1.841319350599915E-2</v>
      </c>
      <c r="E273" s="203">
        <v>1.9908757187421862E-2</v>
      </c>
      <c r="F273" s="203">
        <v>2.0743963911487768E-2</v>
      </c>
      <c r="G273" s="203">
        <v>2.1744521233156001E-2</v>
      </c>
      <c r="H273" s="203">
        <v>2.1928206539336283E-2</v>
      </c>
      <c r="I273" s="203">
        <v>2.3009538457799721E-2</v>
      </c>
      <c r="J273" s="203">
        <v>2.4670018670836409E-2</v>
      </c>
      <c r="K273" s="203">
        <v>2.8094016456890275E-2</v>
      </c>
      <c r="L273" s="203">
        <v>2.9557874495842559E-2</v>
      </c>
      <c r="M273" s="203">
        <v>3.1022285032888973E-2</v>
      </c>
      <c r="N273" s="203">
        <v>3.2326456961498926E-2</v>
      </c>
      <c r="O273" s="203">
        <v>3.4003613334260073E-2</v>
      </c>
      <c r="P273" s="203">
        <v>3.4992637152822595E-2</v>
      </c>
      <c r="Q273" s="203">
        <v>3.6070256086076259E-2</v>
      </c>
      <c r="R273" s="203">
        <v>3.7028247257329568E-2</v>
      </c>
      <c r="S273" s="203">
        <v>3.8510319629197799E-2</v>
      </c>
      <c r="T273" s="203">
        <v>3.9104988060273335E-2</v>
      </c>
      <c r="U273" s="203">
        <v>3.9293482774931797E-2</v>
      </c>
      <c r="V273" s="203">
        <v>4.3508365154165937E-2</v>
      </c>
      <c r="W273" s="203">
        <v>4.5713023167078308E-2</v>
      </c>
      <c r="X273" s="203">
        <v>4.7451439882089087E-2</v>
      </c>
      <c r="Y273" s="203">
        <v>4.9580933053881227E-2</v>
      </c>
      <c r="Z273" s="203">
        <v>5.2246343400755908E-2</v>
      </c>
    </row>
    <row r="274" spans="1:26" x14ac:dyDescent="0.25">
      <c r="B274">
        <v>10</v>
      </c>
      <c r="C274" t="s">
        <v>45</v>
      </c>
      <c r="D274" s="203">
        <v>1.67281812493132E-2</v>
      </c>
      <c r="E274" s="203">
        <v>1.7732679652915903E-2</v>
      </c>
      <c r="F274" s="203">
        <v>1.9452600431833746E-2</v>
      </c>
      <c r="G274" s="203">
        <v>2.063051613333047E-2</v>
      </c>
      <c r="H274" s="203">
        <v>2.1800491925585773E-2</v>
      </c>
      <c r="I274" s="203">
        <v>2.3250983439691991E-2</v>
      </c>
      <c r="J274" s="203">
        <v>2.5971735101042722E-2</v>
      </c>
      <c r="K274" s="203">
        <v>2.9430647310614542E-2</v>
      </c>
      <c r="L274" s="203">
        <v>3.2030993736008886E-2</v>
      </c>
      <c r="M274" s="203">
        <v>3.4132743203450729E-2</v>
      </c>
      <c r="N274" s="203">
        <v>2.9905513892699059E-2</v>
      </c>
      <c r="O274" s="203">
        <v>3.1082006736032119E-2</v>
      </c>
      <c r="P274" s="203">
        <v>3.1116322688770123E-2</v>
      </c>
      <c r="Q274" s="203">
        <v>3.1161911648060515E-2</v>
      </c>
      <c r="R274" s="203">
        <v>3.1641840740774425E-2</v>
      </c>
      <c r="S274" s="203">
        <v>3.1882699613814604E-2</v>
      </c>
      <c r="T274" s="203">
        <v>3.3546010077260741E-2</v>
      </c>
      <c r="U274" s="203">
        <v>3.3518853184380221E-2</v>
      </c>
      <c r="V274" s="203">
        <v>3.5016404487429521E-2</v>
      </c>
      <c r="W274" s="203">
        <v>3.7271580631704673E-2</v>
      </c>
      <c r="X274" s="203">
        <v>3.8414177568949957E-2</v>
      </c>
      <c r="Y274" s="203">
        <v>3.8681209967025253E-2</v>
      </c>
      <c r="Z274" s="203">
        <v>3.8402192177521888E-2</v>
      </c>
    </row>
    <row r="275" spans="1:26" x14ac:dyDescent="0.25">
      <c r="B275" s="112">
        <v>11</v>
      </c>
      <c r="C275" t="s">
        <v>37</v>
      </c>
      <c r="D275" s="203">
        <v>1.149235819537563E-2</v>
      </c>
      <c r="E275" s="203">
        <v>1.1664727315305365E-2</v>
      </c>
      <c r="F275" s="203">
        <v>1.1689444347209574E-2</v>
      </c>
      <c r="G275" s="203">
        <v>1.2106083473497637E-2</v>
      </c>
      <c r="H275" s="203">
        <v>1.1675579722693199E-2</v>
      </c>
      <c r="I275" s="203">
        <v>1.2159511243778912E-2</v>
      </c>
      <c r="J275" s="203">
        <v>1.9166679672781024E-2</v>
      </c>
      <c r="K275" s="203">
        <v>2.453825444286236E-2</v>
      </c>
      <c r="L275" s="203">
        <v>3.3346850319105517E-2</v>
      </c>
      <c r="M275" s="203">
        <v>4.3252424977398354E-2</v>
      </c>
      <c r="N275" s="203">
        <v>4.7514365880030836E-2</v>
      </c>
      <c r="O275" s="203">
        <v>4.8438208677588794E-2</v>
      </c>
      <c r="P275" s="203">
        <v>4.5721761555417788E-2</v>
      </c>
      <c r="Q275" s="203">
        <v>4.5052132274781255E-2</v>
      </c>
      <c r="R275" s="203">
        <v>4.4255344916455976E-2</v>
      </c>
      <c r="S275" s="203">
        <v>4.3760339812030813E-2</v>
      </c>
      <c r="T275" s="203">
        <v>4.7052178797665295E-2</v>
      </c>
      <c r="U275" s="203">
        <v>4.5820072356982627E-2</v>
      </c>
      <c r="V275" s="203">
        <v>4.8428996744451898E-2</v>
      </c>
      <c r="W275" s="203">
        <v>5.1970848142183883E-2</v>
      </c>
      <c r="X275" s="203">
        <v>4.868533088372879E-2</v>
      </c>
      <c r="Y275" s="203">
        <v>4.6807395166475689E-2</v>
      </c>
      <c r="Z275" s="203">
        <v>4.2736193972358116E-2</v>
      </c>
    </row>
    <row r="276" spans="1:26" x14ac:dyDescent="0.25">
      <c r="B276">
        <v>3</v>
      </c>
      <c r="C276" t="s">
        <v>29</v>
      </c>
      <c r="D276" s="203">
        <v>2.515582856159845E-2</v>
      </c>
      <c r="E276" s="203">
        <v>2.5626563317003078E-2</v>
      </c>
      <c r="F276" s="203">
        <v>2.63965639726709E-2</v>
      </c>
      <c r="G276" s="203">
        <v>2.7363899582104424E-2</v>
      </c>
      <c r="H276" s="203">
        <v>2.838143301808773E-2</v>
      </c>
      <c r="I276" s="203">
        <v>2.8556791586773742E-2</v>
      </c>
      <c r="J276" s="203">
        <v>2.9371174698536253E-2</v>
      </c>
      <c r="K276" s="203">
        <v>3.0892197349643328E-2</v>
      </c>
      <c r="L276" s="203">
        <v>3.2120558476997144E-2</v>
      </c>
      <c r="M276" s="203">
        <v>3.2891897498392553E-2</v>
      </c>
      <c r="N276" s="203">
        <v>3.4154955065473558E-2</v>
      </c>
      <c r="O276" s="203">
        <v>3.5444158883091444E-2</v>
      </c>
      <c r="P276" s="203">
        <v>3.6556331533774432E-2</v>
      </c>
      <c r="Q276" s="203">
        <v>3.7223052074445991E-2</v>
      </c>
      <c r="R276" s="203">
        <v>3.8070580129291716E-2</v>
      </c>
      <c r="S276" s="203">
        <v>3.8883989258136867E-2</v>
      </c>
      <c r="T276" s="203">
        <v>3.9843652717587941E-2</v>
      </c>
      <c r="U276" s="203">
        <v>4.0443223323206552E-2</v>
      </c>
      <c r="V276" s="203">
        <v>4.3375073994119502E-2</v>
      </c>
      <c r="W276" s="203">
        <v>4.5435228040274452E-2</v>
      </c>
      <c r="X276" s="203">
        <v>4.6844279522960025E-2</v>
      </c>
      <c r="Y276" s="203">
        <v>4.8656029459541693E-2</v>
      </c>
      <c r="Z276" s="203">
        <v>5.0327046937629655E-2</v>
      </c>
    </row>
    <row r="277" spans="1:26" x14ac:dyDescent="0.25">
      <c r="B277" s="347"/>
      <c r="C277" t="s">
        <v>51</v>
      </c>
      <c r="D277" s="349"/>
      <c r="E277" s="349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</row>
    <row r="278" spans="1:26" x14ac:dyDescent="0.25">
      <c r="B278">
        <v>13</v>
      </c>
      <c r="C278" t="s">
        <v>49</v>
      </c>
      <c r="D278" s="203">
        <v>1.0184550145013292E-2</v>
      </c>
      <c r="E278" s="203">
        <v>1.1295629569599624E-2</v>
      </c>
      <c r="F278" s="203">
        <v>1.2400839994935582E-2</v>
      </c>
      <c r="G278" s="203">
        <v>1.224631948266373E-2</v>
      </c>
      <c r="H278" s="203">
        <v>1.2751750271347598E-2</v>
      </c>
      <c r="I278" s="203">
        <v>1.3492724878747978E-2</v>
      </c>
      <c r="J278" s="203">
        <v>2.011718070508977E-2</v>
      </c>
      <c r="K278" s="203">
        <v>1.7459615937064948E-2</v>
      </c>
      <c r="L278" s="203">
        <v>2.2695792312107829E-2</v>
      </c>
      <c r="M278" s="203">
        <v>2.2329271092367913E-2</v>
      </c>
      <c r="N278" s="203">
        <v>2.3330169205502571E-2</v>
      </c>
      <c r="O278" s="203">
        <v>2.5079597613359886E-2</v>
      </c>
      <c r="P278" s="203">
        <v>2.5421967853149794E-2</v>
      </c>
      <c r="Q278" s="203">
        <v>2.6104932365411119E-2</v>
      </c>
      <c r="R278" s="203">
        <v>2.4380976212553068E-2</v>
      </c>
      <c r="S278" s="203">
        <v>2.6736727722747374E-2</v>
      </c>
      <c r="T278" s="203">
        <v>2.7799819064067772E-2</v>
      </c>
      <c r="U278" s="203">
        <v>2.9957758268911606E-2</v>
      </c>
      <c r="V278" s="203">
        <v>3.2495046897827298E-2</v>
      </c>
      <c r="W278" s="203">
        <v>3.4979158334166587E-2</v>
      </c>
      <c r="X278" s="203">
        <v>3.7860353877153551E-2</v>
      </c>
      <c r="Y278" s="203">
        <v>3.9225392690583234E-2</v>
      </c>
      <c r="Z278" s="203">
        <v>4.198741525235964E-2</v>
      </c>
    </row>
    <row r="279" spans="1:26" x14ac:dyDescent="0.25">
      <c r="B279">
        <v>15</v>
      </c>
      <c r="C279" t="s">
        <v>53</v>
      </c>
      <c r="D279" s="203">
        <v>5.7982595265468947E-4</v>
      </c>
      <c r="E279" s="203">
        <v>7.3047765362518056E-4</v>
      </c>
      <c r="F279" s="203">
        <v>8.9159979373635461E-4</v>
      </c>
      <c r="G279" s="203">
        <v>9.1607151870266162E-4</v>
      </c>
      <c r="H279" s="203">
        <v>1.1631612851167377E-3</v>
      </c>
      <c r="I279" s="203">
        <v>1.3687977912353857E-3</v>
      </c>
      <c r="J279" s="203">
        <v>2.6633151519939152E-3</v>
      </c>
      <c r="K279" s="203">
        <v>3.7394684890468548E-3</v>
      </c>
      <c r="L279" s="203">
        <v>4.6146628952879855E-3</v>
      </c>
      <c r="M279" s="203">
        <v>4.9129731855455374E-3</v>
      </c>
      <c r="N279" s="203">
        <v>5.103513501290847E-3</v>
      </c>
      <c r="O279" s="203">
        <v>5.0909076455036579E-3</v>
      </c>
      <c r="P279" s="203">
        <v>5.8002241966912177E-3</v>
      </c>
      <c r="Q279" s="203">
        <v>5.4811499031869673E-3</v>
      </c>
      <c r="R279" s="203">
        <v>6.2329072968842101E-3</v>
      </c>
      <c r="S279" s="203">
        <v>6.3602106220269619E-3</v>
      </c>
      <c r="T279" s="203">
        <v>6.8991318876902401E-3</v>
      </c>
      <c r="U279" s="203">
        <v>7.1160596626861587E-3</v>
      </c>
      <c r="V279" s="203">
        <v>8.1704945360251899E-3</v>
      </c>
      <c r="W279" s="203">
        <v>9.9228013126111715E-3</v>
      </c>
      <c r="X279" s="203">
        <v>1.0923264874367742E-2</v>
      </c>
      <c r="Y279" s="203">
        <v>1.1723473064827456E-2</v>
      </c>
      <c r="Z279" s="203">
        <v>1.2716893411155956E-2</v>
      </c>
    </row>
    <row r="280" spans="1:26" x14ac:dyDescent="0.25">
      <c r="B280">
        <v>5</v>
      </c>
      <c r="C280" t="s">
        <v>33</v>
      </c>
      <c r="D280" s="203">
        <v>1.7088572047630923E-2</v>
      </c>
      <c r="E280" s="203">
        <v>1.7961883362054933E-2</v>
      </c>
      <c r="F280" s="203">
        <v>1.8426858444259495E-2</v>
      </c>
      <c r="G280" s="203">
        <v>1.8878886971594323E-2</v>
      </c>
      <c r="H280" s="203">
        <v>1.8401702767437557E-2</v>
      </c>
      <c r="I280" s="203">
        <v>1.8774734923661138E-2</v>
      </c>
      <c r="J280" s="203">
        <v>2.3740954261902432E-2</v>
      </c>
      <c r="K280" s="203">
        <v>2.3665205176382136E-2</v>
      </c>
      <c r="L280" s="203">
        <v>2.5288241804736451E-2</v>
      </c>
      <c r="M280" s="203">
        <v>2.6508958146354591E-2</v>
      </c>
      <c r="N280" s="203">
        <v>2.8244646078896145E-2</v>
      </c>
      <c r="O280" s="203">
        <v>2.9274959043537923E-2</v>
      </c>
      <c r="P280" s="203">
        <v>2.9760377226029183E-2</v>
      </c>
      <c r="Q280" s="203">
        <v>2.9268311400434181E-2</v>
      </c>
      <c r="R280" s="203">
        <v>2.8598415742657476E-2</v>
      </c>
      <c r="S280" s="203">
        <v>2.7494360467203442E-2</v>
      </c>
      <c r="T280" s="203">
        <v>2.664635981453168E-2</v>
      </c>
      <c r="U280" s="203">
        <v>2.5734228368078274E-2</v>
      </c>
      <c r="V280" s="203">
        <v>2.8304388957371786E-2</v>
      </c>
      <c r="W280" s="203">
        <v>2.9377835502418063E-2</v>
      </c>
      <c r="X280" s="203">
        <v>3.0941900903684379E-2</v>
      </c>
      <c r="Y280" s="203">
        <v>3.0607724812065657E-2</v>
      </c>
      <c r="Z280" s="203">
        <v>3.1204433330269388E-2</v>
      </c>
    </row>
    <row r="281" spans="1:26" x14ac:dyDescent="0.25">
      <c r="B281">
        <v>8</v>
      </c>
      <c r="C281" t="s">
        <v>43</v>
      </c>
      <c r="D281" s="203">
        <v>9.3373556126891636E-3</v>
      </c>
      <c r="E281" s="203">
        <v>1.0127843281761873E-2</v>
      </c>
      <c r="F281" s="203">
        <v>1.116322507518938E-2</v>
      </c>
      <c r="G281" s="203">
        <v>1.2150146667771079E-2</v>
      </c>
      <c r="H281" s="203">
        <v>1.2914681673795661E-2</v>
      </c>
      <c r="I281" s="203">
        <v>1.3294193169966245E-2</v>
      </c>
      <c r="J281" s="203">
        <v>1.3896290997963001E-2</v>
      </c>
      <c r="K281" s="203">
        <v>1.5692299773084412E-2</v>
      </c>
      <c r="L281" s="203">
        <v>1.8527376077025658E-2</v>
      </c>
      <c r="M281" s="203">
        <v>2.1107015948501191E-2</v>
      </c>
      <c r="N281" s="203">
        <v>2.2216130398369831E-2</v>
      </c>
      <c r="O281" s="203">
        <v>2.2940940086734848E-2</v>
      </c>
      <c r="P281" s="203">
        <v>2.3541099006901125E-2</v>
      </c>
      <c r="Q281" s="203">
        <v>2.3976717802762861E-2</v>
      </c>
      <c r="R281" s="203">
        <v>2.4916303899882933E-2</v>
      </c>
      <c r="S281" s="203">
        <v>2.511954402094211E-2</v>
      </c>
      <c r="T281" s="203">
        <v>2.5259106927164227E-2</v>
      </c>
      <c r="U281" s="203">
        <v>2.5229191402417857E-2</v>
      </c>
      <c r="V281" s="203">
        <v>2.7154307343604325E-2</v>
      </c>
      <c r="W281" s="203">
        <v>2.710030172832498E-2</v>
      </c>
      <c r="X281" s="203">
        <v>2.7327469662673208E-2</v>
      </c>
      <c r="Y281" s="203">
        <v>2.6704750744315608E-2</v>
      </c>
      <c r="Z281" s="203">
        <v>2.7002779520065551E-2</v>
      </c>
    </row>
    <row r="282" spans="1:26" x14ac:dyDescent="0.25">
      <c r="B282">
        <v>12</v>
      </c>
      <c r="C282" t="s">
        <v>47</v>
      </c>
      <c r="D282" s="347"/>
      <c r="E282" s="347"/>
      <c r="F282" s="347"/>
      <c r="G282" s="347"/>
      <c r="H282" s="203">
        <v>3.8344638209343251E-3</v>
      </c>
      <c r="I282" s="203">
        <v>4.2124093560187677E-3</v>
      </c>
      <c r="J282" s="203">
        <v>4.4127840869159296E-3</v>
      </c>
      <c r="K282" s="203">
        <v>5.2600835601233874E-3</v>
      </c>
      <c r="L282" s="203">
        <v>6.1283654795117829E-3</v>
      </c>
      <c r="M282" s="203">
        <v>6.6695514805912293E-3</v>
      </c>
      <c r="N282" s="203">
        <v>8.1177732216209872E-3</v>
      </c>
      <c r="O282" s="203">
        <v>8.1726939252973075E-3</v>
      </c>
      <c r="P282" s="203">
        <v>8.2784288113144072E-3</v>
      </c>
      <c r="Q282" s="203">
        <v>8.4699464886291449E-3</v>
      </c>
      <c r="R282" s="203">
        <v>8.7363964500609716E-3</v>
      </c>
      <c r="S282" s="203">
        <v>8.8338398540308508E-3</v>
      </c>
      <c r="T282" s="203">
        <v>9.1168151843372142E-3</v>
      </c>
      <c r="U282" s="203">
        <v>9.2886935390630292E-3</v>
      </c>
      <c r="V282" s="203">
        <v>1.1156426096668753E-2</v>
      </c>
      <c r="W282" s="203">
        <v>1.2336018196281471E-2</v>
      </c>
      <c r="X282" s="203">
        <v>1.3303552886803375E-2</v>
      </c>
      <c r="Y282" s="203">
        <v>1.4075652608716523E-2</v>
      </c>
      <c r="Z282" s="203">
        <v>1.5590081941045015E-2</v>
      </c>
    </row>
    <row r="287" spans="1:26" ht="21" x14ac:dyDescent="0.25">
      <c r="A287" s="1" t="s">
        <v>192</v>
      </c>
      <c r="B287" s="1" t="s">
        <v>198</v>
      </c>
    </row>
    <row r="288" spans="1:26" ht="15.75" thickBot="1" x14ac:dyDescent="0.3"/>
    <row r="289" spans="1:26" ht="78.75" customHeight="1" thickBot="1" x14ac:dyDescent="0.3">
      <c r="C289" s="3" t="s">
        <v>17</v>
      </c>
      <c r="D289" s="4" t="s">
        <v>18</v>
      </c>
      <c r="E289" s="4" t="s">
        <v>19</v>
      </c>
      <c r="F289" s="4" t="s">
        <v>20</v>
      </c>
      <c r="G289" s="4" t="s">
        <v>21</v>
      </c>
      <c r="H289" s="5" t="s">
        <v>22</v>
      </c>
      <c r="I289" s="6" t="s">
        <v>23</v>
      </c>
      <c r="J289" s="194" t="s">
        <v>90</v>
      </c>
      <c r="K289" s="195" t="s">
        <v>134</v>
      </c>
      <c r="L289" s="196" t="s">
        <v>91</v>
      </c>
      <c r="M289" s="194" t="s">
        <v>201</v>
      </c>
      <c r="N289" s="195" t="s">
        <v>202</v>
      </c>
      <c r="O289" s="196" t="s">
        <v>203</v>
      </c>
      <c r="P289" s="195" t="s">
        <v>135</v>
      </c>
      <c r="Q289" s="196" t="s">
        <v>89</v>
      </c>
      <c r="R289" s="194" t="s">
        <v>204</v>
      </c>
      <c r="S289" s="195" t="s">
        <v>205</v>
      </c>
      <c r="T289" s="196" t="s">
        <v>206</v>
      </c>
      <c r="Y289" s="2" t="s">
        <v>220</v>
      </c>
      <c r="Z289" s="2" t="s">
        <v>221</v>
      </c>
    </row>
    <row r="290" spans="1:26" x14ac:dyDescent="0.25">
      <c r="A290" s="134" t="s">
        <v>25</v>
      </c>
      <c r="B290" s="135" t="s">
        <v>26</v>
      </c>
      <c r="C290" s="118">
        <v>92.097999999999999</v>
      </c>
      <c r="D290" s="119">
        <v>121.143</v>
      </c>
      <c r="E290" s="300">
        <v>187.303</v>
      </c>
      <c r="F290" s="121">
        <v>0.31537058350887098</v>
      </c>
      <c r="G290" s="121">
        <v>0.54613143144878362</v>
      </c>
      <c r="H290" s="122">
        <v>1.0337358031661925</v>
      </c>
      <c r="I290" s="123">
        <v>1</v>
      </c>
      <c r="J290" s="94">
        <v>12516803.927820001</v>
      </c>
      <c r="K290" s="59">
        <v>10662961.893100001</v>
      </c>
      <c r="L290" s="95">
        <v>11628570.173219999</v>
      </c>
      <c r="M290" s="306">
        <f>C290/J290*1000000000</f>
        <v>7357.948605019039</v>
      </c>
      <c r="N290" s="306">
        <f t="shared" ref="N290:O305" si="13">D290/K290*1000000</f>
        <v>11.361102216673174</v>
      </c>
      <c r="O290" s="307">
        <f t="shared" si="13"/>
        <v>16.107139330968582</v>
      </c>
      <c r="P290" s="59">
        <v>80645605</v>
      </c>
      <c r="Q290" s="95">
        <v>83287281</v>
      </c>
      <c r="R290" s="306"/>
      <c r="S290" s="306">
        <f>D290/P290*1000000</f>
        <v>1.5021649350885271</v>
      </c>
      <c r="T290" s="307">
        <f>E290/Q290*1000000</f>
        <v>2.2488787933898338</v>
      </c>
      <c r="U290" s="8">
        <f>O290-M290</f>
        <v>-7341.8414656880705</v>
      </c>
      <c r="Y290">
        <f t="array" ref="Y290:Y305">RANK(O290:O305,O290:O305)</f>
        <v>5</v>
      </c>
      <c r="Z290">
        <f t="array" ref="Z290:Z305">RANK(T290:T305,T290:T305)</f>
        <v>7</v>
      </c>
    </row>
    <row r="291" spans="1:26" s="13" customFormat="1" x14ac:dyDescent="0.25">
      <c r="A291" s="136" t="s">
        <v>27</v>
      </c>
      <c r="B291" s="13" t="s">
        <v>28</v>
      </c>
      <c r="C291" s="14">
        <v>90.561000000000007</v>
      </c>
      <c r="D291" s="137">
        <v>112.6242</v>
      </c>
      <c r="E291" s="301">
        <v>141.5548</v>
      </c>
      <c r="F291" s="16">
        <v>0.24362805181038188</v>
      </c>
      <c r="G291" s="16">
        <v>0.25687729635371437</v>
      </c>
      <c r="H291" s="17">
        <v>0.5630878634290698</v>
      </c>
      <c r="I291" s="18">
        <v>2</v>
      </c>
      <c r="J291" s="96">
        <v>11657428.9965</v>
      </c>
      <c r="K291" s="69">
        <v>12203881.15965</v>
      </c>
      <c r="L291" s="97">
        <v>11678169.54624</v>
      </c>
      <c r="M291" s="308">
        <f t="shared" ref="M291:M306" si="14">C291/J291*1000000</f>
        <v>7.7685225470547437</v>
      </c>
      <c r="N291" s="308">
        <f t="shared" si="13"/>
        <v>9.2285559427088035</v>
      </c>
      <c r="O291" s="309">
        <f t="shared" si="13"/>
        <v>12.12131742389167</v>
      </c>
      <c r="P291" s="69">
        <v>65735961</v>
      </c>
      <c r="Q291" s="97">
        <v>68341348</v>
      </c>
      <c r="R291" s="308"/>
      <c r="S291" s="308">
        <f t="shared" ref="S291:S306" si="15">D291/P291*1000000</f>
        <v>1.7132814107638892</v>
      </c>
      <c r="T291" s="309">
        <f t="shared" ref="T291:T306" si="16">E291/Q291*1000000</f>
        <v>2.0712907213946088</v>
      </c>
      <c r="U291" s="8">
        <f t="shared" ref="U291:U305" si="17">O291-M291</f>
        <v>4.352794876836926</v>
      </c>
      <c r="Y291" s="13">
        <v>9</v>
      </c>
      <c r="Z291" s="13">
        <v>8</v>
      </c>
    </row>
    <row r="292" spans="1:26" x14ac:dyDescent="0.25">
      <c r="A292" s="138" t="s">
        <v>29</v>
      </c>
      <c r="B292" t="s">
        <v>30</v>
      </c>
      <c r="C292" s="7">
        <v>60.377699999999997</v>
      </c>
      <c r="D292" s="8">
        <v>66.794399999999996</v>
      </c>
      <c r="E292" s="302">
        <v>83.562600000000003</v>
      </c>
      <c r="F292" s="23">
        <v>0.1062759926264167</v>
      </c>
      <c r="G292" s="23">
        <v>0.25104200352125339</v>
      </c>
      <c r="H292" s="24">
        <v>0.38399773426281569</v>
      </c>
      <c r="I292" s="9">
        <v>3</v>
      </c>
      <c r="J292" s="94">
        <v>8114747.4412200004</v>
      </c>
      <c r="K292" s="59">
        <v>8415279.7804799993</v>
      </c>
      <c r="L292" s="95">
        <v>7265086.00789</v>
      </c>
      <c r="M292" s="310">
        <f t="shared" si="14"/>
        <v>7.4404903464158334</v>
      </c>
      <c r="N292" s="310">
        <f t="shared" si="13"/>
        <v>7.937276209750701</v>
      </c>
      <c r="O292" s="311">
        <f t="shared" si="13"/>
        <v>11.501942290738153</v>
      </c>
      <c r="P292" s="59">
        <v>60311616</v>
      </c>
      <c r="Q292" s="95">
        <v>58984217</v>
      </c>
      <c r="R292" s="310"/>
      <c r="S292" s="310">
        <f t="shared" si="15"/>
        <v>1.107488149546515</v>
      </c>
      <c r="T292" s="311">
        <f t="shared" si="16"/>
        <v>1.416694231950218</v>
      </c>
      <c r="U292" s="8">
        <f t="shared" si="17"/>
        <v>4.0614519443223198</v>
      </c>
      <c r="Y292">
        <v>10</v>
      </c>
      <c r="Z292">
        <v>10</v>
      </c>
    </row>
    <row r="293" spans="1:26" x14ac:dyDescent="0.25">
      <c r="A293" s="138" t="s">
        <v>31</v>
      </c>
      <c r="B293" t="s">
        <v>32</v>
      </c>
      <c r="C293" s="7">
        <v>30.285</v>
      </c>
      <c r="D293" s="8">
        <v>42.106000000000002</v>
      </c>
      <c r="E293" s="302">
        <v>63.04</v>
      </c>
      <c r="F293" s="23">
        <v>0.39032524351989439</v>
      </c>
      <c r="G293" s="23">
        <v>0.49717379945850942</v>
      </c>
      <c r="H293" s="24">
        <v>1.0815585273237576</v>
      </c>
      <c r="I293" s="9">
        <v>4</v>
      </c>
      <c r="J293" s="94">
        <v>5995226.0495999996</v>
      </c>
      <c r="K293" s="59">
        <v>7059369.3421999998</v>
      </c>
      <c r="L293" s="95">
        <v>6479298.5268000001</v>
      </c>
      <c r="M293" s="310">
        <f t="shared" si="14"/>
        <v>5.0515192837508787</v>
      </c>
      <c r="N293" s="310">
        <f t="shared" si="13"/>
        <v>5.9645554664912854</v>
      </c>
      <c r="O293" s="311">
        <f t="shared" si="13"/>
        <v>9.7294482943255023</v>
      </c>
      <c r="P293" s="59">
        <v>46581124</v>
      </c>
      <c r="Q293" s="95">
        <v>48320520</v>
      </c>
      <c r="R293" s="310"/>
      <c r="S293" s="310">
        <f t="shared" si="15"/>
        <v>0.90392838094675432</v>
      </c>
      <c r="T293" s="311">
        <f t="shared" si="16"/>
        <v>1.3046217217861067</v>
      </c>
      <c r="U293" s="8">
        <f t="shared" si="17"/>
        <v>4.6779290105746236</v>
      </c>
      <c r="Y293">
        <v>14</v>
      </c>
      <c r="Z293">
        <v>12</v>
      </c>
    </row>
    <row r="294" spans="1:26" x14ac:dyDescent="0.25">
      <c r="A294" s="138" t="s">
        <v>33</v>
      </c>
      <c r="B294" t="s">
        <v>34</v>
      </c>
      <c r="C294" s="7">
        <v>24.85</v>
      </c>
      <c r="D294" s="8">
        <v>35.554000000000002</v>
      </c>
      <c r="E294" s="302">
        <v>52.289000000000001</v>
      </c>
      <c r="F294" s="23">
        <v>0.4307444668008048</v>
      </c>
      <c r="G294" s="23">
        <v>0.47069246779546603</v>
      </c>
      <c r="H294" s="24">
        <v>1.1041851106639839</v>
      </c>
      <c r="I294" s="9">
        <v>5</v>
      </c>
      <c r="J294" s="94">
        <v>3004183.7736300002</v>
      </c>
      <c r="K294" s="59">
        <v>2863979.0049000001</v>
      </c>
      <c r="L294" s="95">
        <v>2720719.0449899998</v>
      </c>
      <c r="M294" s="310">
        <f t="shared" si="14"/>
        <v>8.2717975571692062</v>
      </c>
      <c r="N294" s="310">
        <f t="shared" si="13"/>
        <v>12.414197149898946</v>
      </c>
      <c r="O294" s="311">
        <f t="shared" si="13"/>
        <v>19.21881647290494</v>
      </c>
      <c r="P294" s="59">
        <v>16804430</v>
      </c>
      <c r="Q294" s="95">
        <v>17877121</v>
      </c>
      <c r="R294" s="310"/>
      <c r="S294" s="310">
        <f t="shared" si="15"/>
        <v>2.1157516202572775</v>
      </c>
      <c r="T294" s="311">
        <f t="shared" si="16"/>
        <v>2.9249116790114025</v>
      </c>
      <c r="U294" s="8">
        <f t="shared" si="17"/>
        <v>10.947018915735734</v>
      </c>
      <c r="Y294">
        <v>3</v>
      </c>
      <c r="Z294">
        <v>4</v>
      </c>
    </row>
    <row r="295" spans="1:26" x14ac:dyDescent="0.25">
      <c r="A295" s="138" t="s">
        <v>35</v>
      </c>
      <c r="B295" t="s">
        <v>36</v>
      </c>
      <c r="C295" s="7">
        <v>15.820600000000001</v>
      </c>
      <c r="D295" s="8">
        <v>25.0337</v>
      </c>
      <c r="E295" s="302">
        <v>37.6965</v>
      </c>
      <c r="F295" s="23">
        <v>0.58234833065749714</v>
      </c>
      <c r="G295" s="23">
        <v>0.50583014096997247</v>
      </c>
      <c r="H295" s="24">
        <v>1.3827478098175796</v>
      </c>
      <c r="I295" s="9">
        <v>6</v>
      </c>
      <c r="J295" s="162">
        <v>1804001.1077399999</v>
      </c>
      <c r="K295" s="156">
        <v>1889586.8550499999</v>
      </c>
      <c r="L295" s="163">
        <v>1923936.6900599999</v>
      </c>
      <c r="M295" s="310">
        <f t="shared" si="14"/>
        <v>8.7697285395903037</v>
      </c>
      <c r="N295" s="310">
        <f t="shared" si="13"/>
        <v>13.248239917152466</v>
      </c>
      <c r="O295" s="311">
        <f t="shared" si="13"/>
        <v>19.593420196599293</v>
      </c>
      <c r="P295" s="156">
        <v>11125033</v>
      </c>
      <c r="Q295" s="163">
        <v>11730606</v>
      </c>
      <c r="R295" s="310"/>
      <c r="S295" s="310">
        <f t="shared" si="15"/>
        <v>2.2502135499283464</v>
      </c>
      <c r="T295" s="311">
        <f t="shared" si="16"/>
        <v>3.2135168464442505</v>
      </c>
      <c r="U295" s="8">
        <f t="shared" si="17"/>
        <v>10.82369165700899</v>
      </c>
      <c r="Y295">
        <v>2</v>
      </c>
      <c r="Z295">
        <v>2</v>
      </c>
    </row>
    <row r="296" spans="1:26" x14ac:dyDescent="0.25">
      <c r="A296" s="138" t="s">
        <v>37</v>
      </c>
      <c r="B296" t="s">
        <v>38</v>
      </c>
      <c r="C296" s="7">
        <v>5.43032</v>
      </c>
      <c r="D296" s="8">
        <v>8.44008</v>
      </c>
      <c r="E296" s="302">
        <v>14.19914</v>
      </c>
      <c r="F296" s="23">
        <v>0.55425094653722062</v>
      </c>
      <c r="G296" s="23">
        <v>0.68234661282831444</v>
      </c>
      <c r="H296" s="24">
        <v>1.6147888153920946</v>
      </c>
      <c r="I296" s="25">
        <v>9</v>
      </c>
      <c r="J296" s="94">
        <v>1681103.2655400001</v>
      </c>
      <c r="K296" s="59">
        <v>1545542.1119599999</v>
      </c>
      <c r="L296" s="95">
        <v>1362574.5929399999</v>
      </c>
      <c r="M296" s="310">
        <f t="shared" si="14"/>
        <v>3.230212034747125</v>
      </c>
      <c r="N296" s="310">
        <f t="shared" si="13"/>
        <v>5.460918815920583</v>
      </c>
      <c r="O296" s="311">
        <f t="shared" si="13"/>
        <v>10.420816646347999</v>
      </c>
      <c r="P296" s="59">
        <v>4614669</v>
      </c>
      <c r="Q296" s="95">
        <v>5281612</v>
      </c>
      <c r="R296" s="310"/>
      <c r="S296" s="310">
        <f t="shared" si="15"/>
        <v>1.8289675814234998</v>
      </c>
      <c r="T296" s="311">
        <f t="shared" si="16"/>
        <v>2.688410280800634</v>
      </c>
      <c r="U296" s="8">
        <f t="shared" si="17"/>
        <v>7.1906046116008744</v>
      </c>
      <c r="Y296">
        <v>12</v>
      </c>
      <c r="Z296">
        <v>5</v>
      </c>
    </row>
    <row r="297" spans="1:26" x14ac:dyDescent="0.25">
      <c r="A297" s="138" t="s">
        <v>39</v>
      </c>
      <c r="B297" t="s">
        <v>40</v>
      </c>
      <c r="C297" s="7">
        <v>11.72161</v>
      </c>
      <c r="D297" s="8">
        <v>16.330069999999999</v>
      </c>
      <c r="E297" s="302">
        <v>23.29898</v>
      </c>
      <c r="F297" s="23">
        <v>0.39315930149527234</v>
      </c>
      <c r="G297" s="23">
        <v>0.42675322273572625</v>
      </c>
      <c r="H297" s="24">
        <v>0.98769452319263307</v>
      </c>
      <c r="I297" s="9">
        <v>7</v>
      </c>
      <c r="J297" s="94">
        <v>1701151.5128800001</v>
      </c>
      <c r="K297" s="59">
        <v>1607828.59567</v>
      </c>
      <c r="L297" s="95">
        <v>1375436.43328</v>
      </c>
      <c r="M297" s="310">
        <f t="shared" si="14"/>
        <v>6.8903974227173066</v>
      </c>
      <c r="N297" s="310">
        <f t="shared" si="13"/>
        <v>10.156598809088278</v>
      </c>
      <c r="O297" s="311">
        <f t="shared" si="13"/>
        <v>16.939336079995336</v>
      </c>
      <c r="P297" s="59">
        <v>8472176</v>
      </c>
      <c r="Q297" s="95">
        <v>9125730</v>
      </c>
      <c r="R297" s="310"/>
      <c r="S297" s="310">
        <f t="shared" si="15"/>
        <v>1.927494188033865</v>
      </c>
      <c r="T297" s="311">
        <f t="shared" si="16"/>
        <v>2.5531086280220872</v>
      </c>
      <c r="U297" s="8">
        <f t="shared" si="17"/>
        <v>10.048938657278029</v>
      </c>
      <c r="Y297">
        <v>4</v>
      </c>
      <c r="Z297">
        <v>6</v>
      </c>
    </row>
    <row r="298" spans="1:26" x14ac:dyDescent="0.25">
      <c r="A298" s="138" t="s">
        <v>41</v>
      </c>
      <c r="B298" t="s">
        <v>42</v>
      </c>
      <c r="C298" s="7">
        <v>9.06</v>
      </c>
      <c r="D298" s="8">
        <v>13.003</v>
      </c>
      <c r="E298" s="302">
        <v>17.241</v>
      </c>
      <c r="F298" s="23">
        <v>0.43520971302428252</v>
      </c>
      <c r="G298" s="23">
        <v>0.32592478658771051</v>
      </c>
      <c r="H298" s="24">
        <v>0.90298013245033093</v>
      </c>
      <c r="I298" s="9">
        <v>8</v>
      </c>
      <c r="J298" s="94">
        <v>1342863.7274799999</v>
      </c>
      <c r="K298" s="59">
        <v>1216943.3606400001</v>
      </c>
      <c r="L298" s="95">
        <v>1313557.5762</v>
      </c>
      <c r="M298" s="310">
        <f t="shared" si="14"/>
        <v>6.7467754282125671</v>
      </c>
      <c r="N298" s="310">
        <f t="shared" si="13"/>
        <v>10.684967288174875</v>
      </c>
      <c r="O298" s="311">
        <f t="shared" si="13"/>
        <v>13.125423896435976</v>
      </c>
      <c r="P298" s="59">
        <v>5438975</v>
      </c>
      <c r="Q298" s="95">
        <v>5583901</v>
      </c>
      <c r="R298" s="310"/>
      <c r="S298" s="310">
        <f t="shared" si="15"/>
        <v>2.3907078079969111</v>
      </c>
      <c r="T298" s="311">
        <f t="shared" si="16"/>
        <v>3.0876263744647336</v>
      </c>
      <c r="U298" s="8">
        <f t="shared" si="17"/>
        <v>6.3786484682234086</v>
      </c>
      <c r="Y298">
        <v>7</v>
      </c>
      <c r="Z298">
        <v>3</v>
      </c>
    </row>
    <row r="299" spans="1:26" ht="15.75" thickBot="1" x14ac:dyDescent="0.3">
      <c r="A299" s="139" t="s">
        <v>43</v>
      </c>
      <c r="B299" s="140" t="s">
        <v>44</v>
      </c>
      <c r="C299" s="141">
        <v>9.3144100000000005</v>
      </c>
      <c r="D299" s="142">
        <v>9.3293300000000006</v>
      </c>
      <c r="E299" s="303">
        <v>11.63532</v>
      </c>
      <c r="F299" s="88">
        <v>1.6018191168308076E-3</v>
      </c>
      <c r="G299" s="88">
        <v>0.24717637815362942</v>
      </c>
      <c r="H299" s="144">
        <v>0.24917412911821568</v>
      </c>
      <c r="I299" s="145">
        <v>10</v>
      </c>
      <c r="J299" s="94">
        <v>929294.85661999998</v>
      </c>
      <c r="K299" s="59">
        <v>893188.47450000001</v>
      </c>
      <c r="L299" s="95">
        <v>836300.85277</v>
      </c>
      <c r="M299" s="312">
        <f t="shared" si="14"/>
        <v>10.023094321083471</v>
      </c>
      <c r="N299" s="312">
        <f t="shared" si="13"/>
        <v>10.444973559720962</v>
      </c>
      <c r="O299" s="313">
        <f t="shared" si="13"/>
        <v>13.912840052071493</v>
      </c>
      <c r="P299" s="59">
        <v>10473991</v>
      </c>
      <c r="Q299" s="95">
        <v>10578174</v>
      </c>
      <c r="R299" s="312"/>
      <c r="S299" s="312">
        <f t="shared" si="15"/>
        <v>0.89071395994134428</v>
      </c>
      <c r="T299" s="313">
        <f t="shared" si="16"/>
        <v>1.0999365296883941</v>
      </c>
      <c r="U299" s="8">
        <f t="shared" si="17"/>
        <v>3.8897457309880217</v>
      </c>
      <c r="Y299">
        <v>6</v>
      </c>
      <c r="Z299">
        <v>15</v>
      </c>
    </row>
    <row r="300" spans="1:26" x14ac:dyDescent="0.25">
      <c r="A300" s="293" t="s">
        <v>45</v>
      </c>
      <c r="B300" s="117" t="s">
        <v>46</v>
      </c>
      <c r="C300" s="118">
        <v>6.3949999999999996</v>
      </c>
      <c r="D300" s="119">
        <v>8.0860000000000003</v>
      </c>
      <c r="E300" s="300">
        <v>8.9179999999999993</v>
      </c>
      <c r="F300" s="121">
        <v>0.26442533229085236</v>
      </c>
      <c r="G300" s="121">
        <v>0.10289389067524103</v>
      </c>
      <c r="H300" s="122">
        <v>0.39452697419859262</v>
      </c>
      <c r="I300" s="123">
        <v>11</v>
      </c>
      <c r="J300" s="94">
        <v>991260.71060999995</v>
      </c>
      <c r="K300" s="59">
        <v>830414.40949999995</v>
      </c>
      <c r="L300" s="95">
        <v>870449.01580000005</v>
      </c>
      <c r="M300" s="306">
        <f t="shared" si="14"/>
        <v>6.4513804809883544</v>
      </c>
      <c r="N300" s="306">
        <f t="shared" si="13"/>
        <v>9.7373069487903674</v>
      </c>
      <c r="O300" s="307">
        <f t="shared" si="13"/>
        <v>10.245287016384033</v>
      </c>
      <c r="P300" s="59">
        <v>10965209</v>
      </c>
      <c r="Q300" s="95">
        <v>10407358</v>
      </c>
      <c r="R300" s="306"/>
      <c r="S300" s="306">
        <f t="shared" si="15"/>
        <v>0.73742324473705878</v>
      </c>
      <c r="T300" s="307">
        <f t="shared" si="16"/>
        <v>0.85689374767352089</v>
      </c>
      <c r="U300" s="8">
        <f t="shared" si="17"/>
        <v>3.7939065353956787</v>
      </c>
      <c r="Y300">
        <v>13</v>
      </c>
      <c r="Z300">
        <v>16</v>
      </c>
    </row>
    <row r="301" spans="1:26" x14ac:dyDescent="0.25">
      <c r="A301" s="294" t="s">
        <v>47</v>
      </c>
      <c r="B301" s="26" t="s">
        <v>48</v>
      </c>
      <c r="C301" s="7">
        <v>1.2901199999999999</v>
      </c>
      <c r="D301" s="8">
        <v>3.0707800000000001</v>
      </c>
      <c r="E301" s="302">
        <v>6.13598</v>
      </c>
      <c r="F301" s="23">
        <v>1.3802281958267451</v>
      </c>
      <c r="G301" s="23">
        <v>0.9981828721041559</v>
      </c>
      <c r="H301" s="24">
        <v>3.7561312126003785</v>
      </c>
      <c r="I301" s="9">
        <v>12</v>
      </c>
      <c r="J301" s="94">
        <v>827430.78969000001</v>
      </c>
      <c r="K301" s="59">
        <v>993907.40922000003</v>
      </c>
      <c r="L301" s="95">
        <v>1011639.96248</v>
      </c>
      <c r="M301" s="310">
        <f t="shared" si="14"/>
        <v>1.5591878089082811</v>
      </c>
      <c r="N301" s="310">
        <f t="shared" si="13"/>
        <v>3.0896036909614053</v>
      </c>
      <c r="O301" s="311">
        <f t="shared" si="13"/>
        <v>6.0653792135275673</v>
      </c>
      <c r="P301" s="59">
        <v>5413392.5</v>
      </c>
      <c r="Q301" s="95">
        <v>5426739.5</v>
      </c>
      <c r="R301" s="310"/>
      <c r="S301" s="310">
        <f t="shared" si="15"/>
        <v>0.56725611527337072</v>
      </c>
      <c r="T301" s="311">
        <f t="shared" si="16"/>
        <v>1.1306936697440515</v>
      </c>
      <c r="U301" s="8">
        <f t="shared" si="17"/>
        <v>4.5061914046192859</v>
      </c>
      <c r="Y301">
        <v>16</v>
      </c>
      <c r="Z301">
        <v>14</v>
      </c>
    </row>
    <row r="302" spans="1:26" s="321" customFormat="1" x14ac:dyDescent="0.25">
      <c r="A302" s="320" t="s">
        <v>49</v>
      </c>
      <c r="B302" s="321" t="s">
        <v>50</v>
      </c>
      <c r="C302" s="322">
        <v>1.15343</v>
      </c>
      <c r="D302" s="323">
        <v>2.2979500000000002</v>
      </c>
      <c r="E302" s="324">
        <v>4.06691</v>
      </c>
      <c r="F302" s="325">
        <v>0.99227521392715656</v>
      </c>
      <c r="G302" s="325">
        <v>0.76979916882438681</v>
      </c>
      <c r="H302" s="326">
        <v>2.5259270176777089</v>
      </c>
      <c r="I302" s="327">
        <v>13</v>
      </c>
      <c r="J302" s="328">
        <v>640410.46200000006</v>
      </c>
      <c r="K302" s="329">
        <v>433331.01539000002</v>
      </c>
      <c r="L302" s="330">
        <v>423013.18634999997</v>
      </c>
      <c r="M302" s="331">
        <f t="shared" si="14"/>
        <v>1.8010792584459681</v>
      </c>
      <c r="N302" s="331">
        <f t="shared" si="13"/>
        <v>5.3029899046848374</v>
      </c>
      <c r="O302" s="332">
        <f t="shared" si="13"/>
        <v>9.6141447388239332</v>
      </c>
      <c r="P302" s="329">
        <v>543358</v>
      </c>
      <c r="Q302" s="330">
        <v>666428</v>
      </c>
      <c r="R302" s="331"/>
      <c r="S302" s="331">
        <f t="shared" si="15"/>
        <v>4.2291638293721636</v>
      </c>
      <c r="T302" s="332">
        <f t="shared" si="16"/>
        <v>6.1025497127971811</v>
      </c>
      <c r="U302" s="8">
        <f t="shared" si="17"/>
        <v>7.8130654803779649</v>
      </c>
      <c r="Y302" s="321">
        <v>15</v>
      </c>
      <c r="Z302" s="321">
        <v>1</v>
      </c>
    </row>
    <row r="303" spans="1:26" x14ac:dyDescent="0.25">
      <c r="A303" s="294" t="s">
        <v>51</v>
      </c>
      <c r="B303" s="26" t="s">
        <v>52</v>
      </c>
      <c r="C303" s="27">
        <v>0.91949000000000003</v>
      </c>
      <c r="D303" s="130">
        <v>1.83622</v>
      </c>
      <c r="E303" s="304">
        <v>3.7979099999999999</v>
      </c>
      <c r="F303" s="29">
        <v>0.99699833603410581</v>
      </c>
      <c r="G303" s="29">
        <v>1.0683305921948349</v>
      </c>
      <c r="H303" s="30">
        <v>3.1304527509815219</v>
      </c>
      <c r="I303" s="31">
        <v>14</v>
      </c>
      <c r="J303" s="94">
        <v>378614.74463999999</v>
      </c>
      <c r="K303" s="59">
        <v>293343.30024999997</v>
      </c>
      <c r="L303" s="95">
        <v>293745.42551999999</v>
      </c>
      <c r="M303" s="314">
        <f t="shared" si="14"/>
        <v>2.4285636336595475</v>
      </c>
      <c r="N303" s="314">
        <f t="shared" si="13"/>
        <v>6.2596282186608425</v>
      </c>
      <c r="O303" s="315">
        <f t="shared" si="13"/>
        <v>12.929256662556655</v>
      </c>
      <c r="P303" s="59">
        <v>2957689</v>
      </c>
      <c r="Q303" s="95">
        <v>2871585</v>
      </c>
      <c r="R303" s="314"/>
      <c r="S303" s="314">
        <f t="shared" si="15"/>
        <v>0.62082930287802407</v>
      </c>
      <c r="T303" s="315">
        <f t="shared" si="16"/>
        <v>1.3225831727077555</v>
      </c>
      <c r="U303" s="8">
        <f t="shared" si="17"/>
        <v>10.500693028897107</v>
      </c>
      <c r="Y303">
        <v>8</v>
      </c>
      <c r="Z303">
        <v>11</v>
      </c>
    </row>
    <row r="304" spans="1:26" x14ac:dyDescent="0.25">
      <c r="A304" s="294" t="s">
        <v>53</v>
      </c>
      <c r="B304" s="26" t="s">
        <v>54</v>
      </c>
      <c r="C304" s="27">
        <v>0.47799999999999998</v>
      </c>
      <c r="D304" s="130">
        <v>1.3080799999999999</v>
      </c>
      <c r="E304" s="304">
        <v>2.3984800000000002</v>
      </c>
      <c r="F304" s="29">
        <v>1.7365690376569036</v>
      </c>
      <c r="G304" s="29">
        <v>0.83358815974558154</v>
      </c>
      <c r="H304" s="30">
        <v>4.0177405857740593</v>
      </c>
      <c r="I304" s="31">
        <v>16</v>
      </c>
      <c r="J304" s="94">
        <v>229620.39449999999</v>
      </c>
      <c r="K304" s="59">
        <v>207426.36786</v>
      </c>
      <c r="L304" s="95">
        <v>222123.36060000001</v>
      </c>
      <c r="M304" s="314">
        <f t="shared" si="14"/>
        <v>2.0816966238597767</v>
      </c>
      <c r="N304" s="314">
        <f t="shared" si="13"/>
        <v>6.306237791729898</v>
      </c>
      <c r="O304" s="315">
        <f t="shared" si="13"/>
        <v>10.797963768967035</v>
      </c>
      <c r="P304" s="59">
        <v>2012647</v>
      </c>
      <c r="Q304" s="95">
        <v>1883708</v>
      </c>
      <c r="R304" s="314"/>
      <c r="S304" s="314">
        <f t="shared" si="15"/>
        <v>0.64993016659155822</v>
      </c>
      <c r="T304" s="315">
        <f t="shared" si="16"/>
        <v>1.2732759005111196</v>
      </c>
      <c r="U304" s="8">
        <f t="shared" si="17"/>
        <v>8.716267145107258</v>
      </c>
      <c r="Y304">
        <v>11</v>
      </c>
      <c r="Z304">
        <v>13</v>
      </c>
    </row>
    <row r="305" spans="1:26" ht="15.75" thickBot="1" x14ac:dyDescent="0.3">
      <c r="A305" s="295" t="s">
        <v>55</v>
      </c>
      <c r="B305" s="81" t="s">
        <v>56</v>
      </c>
      <c r="C305" s="113">
        <v>0.50949999999999995</v>
      </c>
      <c r="D305" s="35">
        <v>1.1180000000000001</v>
      </c>
      <c r="E305" s="305">
        <v>2.3990999999999998</v>
      </c>
      <c r="F305" s="114">
        <v>1.1943081452404323</v>
      </c>
      <c r="G305" s="114">
        <v>1.1458855098389977</v>
      </c>
      <c r="H305" s="132">
        <v>3.7087340529931305</v>
      </c>
      <c r="I305" s="36">
        <v>15</v>
      </c>
      <c r="J305" s="94">
        <v>84204.909180000002</v>
      </c>
      <c r="K305" s="59">
        <v>91892.704960000003</v>
      </c>
      <c r="L305" s="95">
        <v>105282.29544</v>
      </c>
      <c r="M305" s="316">
        <f t="shared" si="14"/>
        <v>6.0507161038659998</v>
      </c>
      <c r="N305" s="316">
        <f t="shared" si="13"/>
        <v>12.16636293911094</v>
      </c>
      <c r="O305" s="317">
        <f t="shared" si="13"/>
        <v>22.787307115347215</v>
      </c>
      <c r="P305" s="59">
        <v>1317997</v>
      </c>
      <c r="Q305" s="95">
        <v>1370286</v>
      </c>
      <c r="R305" s="316"/>
      <c r="S305" s="316">
        <f t="shared" si="15"/>
        <v>0.84825686249665211</v>
      </c>
      <c r="T305" s="317">
        <f t="shared" si="16"/>
        <v>1.7508023872388683</v>
      </c>
      <c r="U305" s="8">
        <f t="shared" si="17"/>
        <v>16.736591011481217</v>
      </c>
      <c r="Y305">
        <v>1</v>
      </c>
      <c r="Z305">
        <v>9</v>
      </c>
    </row>
    <row r="306" spans="1:26" ht="15.75" thickBot="1" x14ac:dyDescent="0.3">
      <c r="C306" s="204">
        <v>360.26418000000007</v>
      </c>
      <c r="D306" s="205">
        <v>468.07481000000007</v>
      </c>
      <c r="E306" s="205">
        <v>659.53672000000006</v>
      </c>
      <c r="F306" s="206">
        <v>0.29925436939081757</v>
      </c>
      <c r="G306" s="206">
        <v>0.40904125987894963</v>
      </c>
      <c r="H306" s="207">
        <v>0.83070301354966769</v>
      </c>
      <c r="I306" s="208"/>
      <c r="J306" s="180">
        <v>51898346.669650003</v>
      </c>
      <c r="K306" s="181">
        <v>51208875.785330012</v>
      </c>
      <c r="L306" s="182">
        <v>49509902.69058001</v>
      </c>
      <c r="M306" s="318">
        <f t="shared" si="14"/>
        <v>6.941727494580892</v>
      </c>
      <c r="N306" s="318">
        <f t="shared" ref="N306" si="18">D306/K306*1000000</f>
        <v>9.1405015794955435</v>
      </c>
      <c r="O306" s="319">
        <f t="shared" ref="O306" si="19">E306/L306*1000000</f>
        <v>13.321309155501261</v>
      </c>
      <c r="P306" s="181">
        <v>333413872.5</v>
      </c>
      <c r="Q306" s="182">
        <v>341736614.5</v>
      </c>
      <c r="R306" s="318"/>
      <c r="S306" s="318">
        <f t="shared" si="15"/>
        <v>1.4038852267612232</v>
      </c>
      <c r="T306" s="319">
        <f t="shared" si="16"/>
        <v>1.9299562646074029</v>
      </c>
    </row>
    <row r="310" spans="1:26" ht="21" x14ac:dyDescent="0.25">
      <c r="A310" s="1" t="s">
        <v>197</v>
      </c>
      <c r="B310" s="1" t="s">
        <v>143</v>
      </c>
    </row>
  </sheetData>
  <sortState xmlns:xlrd2="http://schemas.microsoft.com/office/spreadsheetml/2017/richdata2" ref="AO29:AQ45">
    <sortCondition ref="AQ29:AQ45"/>
  </sortState>
  <mergeCells count="1">
    <mergeCell ref="AY5:BA5"/>
  </mergeCells>
  <phoneticPr fontId="9" type="noConversion"/>
  <conditionalFormatting sqref="C228:Y243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:D44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5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4:F73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2:G282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7:Z261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7:Z28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7:G19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{7E9BB994-B322-44DA-BD8B-D1F79B667A3A}</x14:id>
        </ext>
      </extLst>
    </cfRule>
  </conditionalFormatting>
  <conditionalFormatting sqref="E177:G19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{4AAC6096-F9FC-4B04-84E8-08FE990712A9}</x14:id>
        </ext>
      </extLst>
    </cfRule>
  </conditionalFormatting>
  <conditionalFormatting sqref="F29:F44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5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5:F90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90:G299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00:G30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06:G30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H16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7:H2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:H9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{2FA0EC89-3252-4194-9726-D765A64158C8}</x14:id>
        </ext>
      </extLst>
    </cfRule>
  </conditionalFormatting>
  <conditionalFormatting sqref="H290:H299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00:H30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7:I19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4:J73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:I16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7:I2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I306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J45 E29:E45">
    <cfRule type="colorScale" priority="120">
      <colorScale>
        <cfvo type="min"/>
        <cfvo type="max"/>
        <color rgb="FFFCFCFF"/>
        <color rgb="FFF8696B"/>
      </colorScale>
    </cfRule>
  </conditionalFormatting>
  <conditionalFormatting sqref="K29:L45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{F18C10AE-3CF5-4BA3-BDA8-01AA4AEE124B}</x14:id>
        </ext>
      </extLst>
    </cfRule>
  </conditionalFormatting>
  <conditionalFormatting sqref="L54:L73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{C33EF0E1-39A1-424A-974B-54FFB01EDEED}</x14:id>
        </ext>
      </extLst>
    </cfRule>
  </conditionalFormatting>
  <conditionalFormatting sqref="M45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7:N16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7:N22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N23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9:N44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90:N299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00:N30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06:N30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O73">
    <cfRule type="colorScale" priority="158">
      <colorScale>
        <cfvo type="min"/>
        <cfvo type="max"/>
        <color rgb="FFFCFCFF"/>
        <color rgb="FF63BE7B"/>
      </colorScale>
    </cfRule>
  </conditionalFormatting>
  <conditionalFormatting sqref="N45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75:N90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{0B99C8E8-CE42-447F-B4EA-2C6399CB0F0C}</x14:id>
        </ext>
      </extLst>
    </cfRule>
  </conditionalFormatting>
  <conditionalFormatting sqref="O7:O16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7:O22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0:O299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00:O30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:Q45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P23">
    <cfRule type="colorScale" priority="1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54:P73">
    <cfRule type="dataBar" priority="1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{29F0221F-41F4-4FC3-ADB2-EDB875B2EC40}</x14:id>
        </ext>
      </extLst>
    </cfRule>
  </conditionalFormatting>
  <conditionalFormatting sqref="P177:R19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{FB3BD7AF-3AFF-42C0-99BA-E5A796D13BEC}</x14:id>
        </ext>
      </extLst>
    </cfRule>
  </conditionalFormatting>
  <conditionalFormatting sqref="P177:R19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{9BB0FEC4-32D1-4A22-9EE3-31BA035D8427}</x14:id>
        </ext>
      </extLst>
    </cfRule>
  </conditionalFormatting>
  <conditionalFormatting sqref="Q7:S23">
    <cfRule type="colorScale" priority="1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29:S45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90:S29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300:S30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6:S30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:S44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75:S9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{EB497ED8-2F3D-465D-92A6-A1F49C049383}</x14:id>
        </ext>
      </extLst>
    </cfRule>
  </conditionalFormatting>
  <conditionalFormatting sqref="S177:T19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7:T23">
    <cfRule type="dataBar" priority="1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{B09815CD-BE87-4F95-98B2-62F63E36018F}</x14:id>
        </ext>
      </extLst>
    </cfRule>
  </conditionalFormatting>
  <conditionalFormatting sqref="T75:T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{879F7611-E37C-4B78-B6FA-0EB8E3995A77}</x14:id>
        </ext>
      </extLst>
    </cfRule>
  </conditionalFormatting>
  <conditionalFormatting sqref="T290:T299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300:T30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0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5:U90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90:U30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{4919BAE6-1542-4F38-AA9B-96D978C74B5F}</x14:id>
        </ext>
      </extLst>
    </cfRule>
  </conditionalFormatting>
  <conditionalFormatting sqref="U7:V22"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3:V23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9:W45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:W22">
    <cfRule type="colorScale" priority="91">
      <colorScale>
        <cfvo type="min"/>
        <cfvo type="max"/>
        <color rgb="FFFFEF9C"/>
        <color rgb="FF63BE7B"/>
      </colorScale>
    </cfRule>
  </conditionalFormatting>
  <conditionalFormatting sqref="W178:W19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9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29:Y45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9:Y44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Y290:Z30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:Z22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45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29:AD44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7:AE23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45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7:AF23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{AA404103-ACC2-4560-9D52-38E274C616FD}</x14:id>
        </ext>
      </extLst>
    </cfRule>
  </conditionalFormatting>
  <conditionalFormatting sqref="AG29:AH45">
    <cfRule type="colorScale" priority="69">
      <colorScale>
        <cfvo type="min"/>
        <cfvo type="max"/>
        <color rgb="FFFCFCFF"/>
        <color rgb="FFF8696B"/>
      </colorScale>
    </cfRule>
  </conditionalFormatting>
  <conditionalFormatting sqref="AI29:AI4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{D8F93C61-2295-45AE-906B-CED656DCD134}</x14:id>
        </ext>
      </extLst>
    </cfRule>
  </conditionalFormatting>
  <conditionalFormatting sqref="AI56:AI72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75:AK9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{2152F5F9-3BE1-4365-B2B7-29ACFF2A3A91}</x14:id>
        </ext>
      </extLst>
    </cfRule>
  </conditionalFormatting>
  <conditionalFormatting sqref="AL75:AL90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{333727B8-571D-4097-A659-EE7EE259A633}</x14:id>
        </ext>
      </extLst>
    </cfRule>
  </conditionalFormatting>
  <conditionalFormatting sqref="AP29:AQ4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{0D89476F-BD69-4035-9216-540900769644}</x14:id>
        </ext>
      </extLst>
    </cfRule>
  </conditionalFormatting>
  <conditionalFormatting sqref="AV7:AX23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7:BA2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9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9:BC44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C29:BC45 BA29:BA45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29:BD44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29:BD45 AZ30:AZ4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29:BF45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29:BG45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10" orientation="landscape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9BB994-B322-44DA-BD8B-D1F79B667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E177:G192</xm:sqref>
        </x14:conditionalFormatting>
        <x14:conditionalFormatting xmlns:xm="http://schemas.microsoft.com/office/excel/2006/main">
          <x14:cfRule type="dataBar" id="{4AAC6096-F9FC-4B04-84E8-08FE990712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E177:G193</xm:sqref>
        </x14:conditionalFormatting>
        <x14:conditionalFormatting xmlns:xm="http://schemas.microsoft.com/office/excel/2006/main">
          <x14:cfRule type="dataBar" id="{2FA0EC89-3252-4194-9726-D765A64158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H75:H90</xm:sqref>
        </x14:conditionalFormatting>
        <x14:conditionalFormatting xmlns:xm="http://schemas.microsoft.com/office/excel/2006/main">
          <x14:cfRule type="dataBar" id="{F18C10AE-3CF5-4BA3-BDA8-01AA4AEE1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K29:L45</xm:sqref>
        </x14:conditionalFormatting>
        <x14:conditionalFormatting xmlns:xm="http://schemas.microsoft.com/office/excel/2006/main">
          <x14:cfRule type="dataBar" id="{C33EF0E1-39A1-424A-974B-54FFB01EDE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L54:L73</xm:sqref>
        </x14:conditionalFormatting>
        <x14:conditionalFormatting xmlns:xm="http://schemas.microsoft.com/office/excel/2006/main">
          <x14:cfRule type="dataBar" id="{0B99C8E8-CE42-447F-B4EA-2C6399CB0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N75:N90</xm:sqref>
        </x14:conditionalFormatting>
        <x14:conditionalFormatting xmlns:xm="http://schemas.microsoft.com/office/excel/2006/main">
          <x14:cfRule type="dataBar" id="{29F0221F-41F4-4FC3-ADB2-EDB875B2EC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P54:P73</xm:sqref>
        </x14:conditionalFormatting>
        <x14:conditionalFormatting xmlns:xm="http://schemas.microsoft.com/office/excel/2006/main">
          <x14:cfRule type="dataBar" id="{FB3BD7AF-3AFF-42C0-99BA-E5A796D13B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P177:R192</xm:sqref>
        </x14:conditionalFormatting>
        <x14:conditionalFormatting xmlns:xm="http://schemas.microsoft.com/office/excel/2006/main">
          <x14:cfRule type="dataBar" id="{9BB0FEC4-32D1-4A22-9EE3-31BA035D84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P177:R193</xm:sqref>
        </x14:conditionalFormatting>
        <x14:conditionalFormatting xmlns:xm="http://schemas.microsoft.com/office/excel/2006/main">
          <x14:cfRule type="dataBar" id="{EB497ED8-2F3D-465D-92A6-A1F49C049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S75:S91</xm:sqref>
        </x14:conditionalFormatting>
        <x14:conditionalFormatting xmlns:xm="http://schemas.microsoft.com/office/excel/2006/main">
          <x14:cfRule type="dataBar" id="{B09815CD-BE87-4F95-98B2-62F63E3601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T7:T23</xm:sqref>
        </x14:conditionalFormatting>
        <x14:conditionalFormatting xmlns:xm="http://schemas.microsoft.com/office/excel/2006/main">
          <x14:cfRule type="dataBar" id="{879F7611-E37C-4B78-B6FA-0EB8E3995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T75:T91</xm:sqref>
        </x14:conditionalFormatting>
        <x14:conditionalFormatting xmlns:xm="http://schemas.microsoft.com/office/excel/2006/main">
          <x14:cfRule type="dataBar" id="{4919BAE6-1542-4F38-AA9B-96D978C74B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U290:U305</xm:sqref>
        </x14:conditionalFormatting>
        <x14:conditionalFormatting xmlns:xm="http://schemas.microsoft.com/office/excel/2006/main">
          <x14:cfRule type="dataBar" id="{AA404103-ACC2-4560-9D52-38E274C616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AF7:AF23</xm:sqref>
        </x14:conditionalFormatting>
        <x14:conditionalFormatting xmlns:xm="http://schemas.microsoft.com/office/excel/2006/main">
          <x14:cfRule type="dataBar" id="{D8F93C61-2295-45AE-906B-CED656DCD1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AI29:AI45</xm:sqref>
        </x14:conditionalFormatting>
        <x14:conditionalFormatting xmlns:xm="http://schemas.microsoft.com/office/excel/2006/main">
          <x14:cfRule type="dataBar" id="{2152F5F9-3BE1-4365-B2B7-29ACFF2A3A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AK75:AK90</xm:sqref>
        </x14:conditionalFormatting>
        <x14:conditionalFormatting xmlns:xm="http://schemas.microsoft.com/office/excel/2006/main">
          <x14:cfRule type="dataBar" id="{333727B8-571D-4097-A659-EE7EE259A6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AL75:AL90</xm:sqref>
        </x14:conditionalFormatting>
        <x14:conditionalFormatting xmlns:xm="http://schemas.microsoft.com/office/excel/2006/main">
          <x14:cfRule type="dataBar" id="{0D89476F-BD69-4035-9216-5409007696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AP29:AQ45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5D7FC31-E74E-4E15-A97E-4B3CFEBCAA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RECAP_data_traitees!Q29:S29</xm:f>
              <xm:sqref>T29</xm:sqref>
            </x14:sparkline>
            <x14:sparkline>
              <xm:f>RECAP_data_traitees!Q30:S30</xm:f>
              <xm:sqref>T30</xm:sqref>
            </x14:sparkline>
            <x14:sparkline>
              <xm:f>RECAP_data_traitees!Q31:S31</xm:f>
              <xm:sqref>T31</xm:sqref>
            </x14:sparkline>
            <x14:sparkline>
              <xm:f>RECAP_data_traitees!Q32:S32</xm:f>
              <xm:sqref>T32</xm:sqref>
            </x14:sparkline>
            <x14:sparkline>
              <xm:f>RECAP_data_traitees!Q33:S33</xm:f>
              <xm:sqref>T33</xm:sqref>
            </x14:sparkline>
            <x14:sparkline>
              <xm:f>RECAP_data_traitees!Q34:S34</xm:f>
              <xm:sqref>T34</xm:sqref>
            </x14:sparkline>
            <x14:sparkline>
              <xm:f>RECAP_data_traitees!Q35:S35</xm:f>
              <xm:sqref>T35</xm:sqref>
            </x14:sparkline>
            <x14:sparkline>
              <xm:f>RECAP_data_traitees!Q36:S36</xm:f>
              <xm:sqref>T36</xm:sqref>
            </x14:sparkline>
            <x14:sparkline>
              <xm:f>RECAP_data_traitees!Q37:S37</xm:f>
              <xm:sqref>T37</xm:sqref>
            </x14:sparkline>
            <x14:sparkline>
              <xm:f>RECAP_data_traitees!Q38:S38</xm:f>
              <xm:sqref>T38</xm:sqref>
            </x14:sparkline>
            <x14:sparkline>
              <xm:f>RECAP_data_traitees!Q39:S39</xm:f>
              <xm:sqref>T39</xm:sqref>
            </x14:sparkline>
            <x14:sparkline>
              <xm:f>RECAP_data_traitees!Q40:S40</xm:f>
              <xm:sqref>T40</xm:sqref>
            </x14:sparkline>
            <x14:sparkline>
              <xm:f>RECAP_data_traitees!Q41:S41</xm:f>
              <xm:sqref>T41</xm:sqref>
            </x14:sparkline>
            <x14:sparkline>
              <xm:f>RECAP_data_traitees!Q42:S42</xm:f>
              <xm:sqref>T42</xm:sqref>
            </x14:sparkline>
            <x14:sparkline>
              <xm:f>RECAP_data_traitees!Q43:S43</xm:f>
              <xm:sqref>T43</xm:sqref>
            </x14:sparkline>
            <x14:sparkline>
              <xm:f>RECAP_data_traitees!Q44:S44</xm:f>
              <xm:sqref>T44</xm:sqref>
            </x14:sparkline>
          </x14:sparklines>
        </x14:sparklineGroup>
        <x14:sparklineGroup displayEmptyCellsAs="gap" xr2:uid="{C56EE82F-FA53-4088-9C94-30E76094E9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RECAP_data_traitees!Q45:S45</xm:f>
              <xm:sqref>T45</xm:sqref>
            </x14:sparkline>
          </x14:sparklines>
        </x14:sparklineGroup>
        <x14:sparklineGroup displayEmptyCellsAs="gap" xr2:uid="{794CBE5D-D955-40F6-B575-BF6000ACDD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RECAP_data_traitees!D54:F54</xm:f>
              <xm:sqref>G54</xm:sqref>
            </x14:sparkline>
            <x14:sparkline>
              <xm:f>RECAP_data_traitees!D55:F55</xm:f>
              <xm:sqref>G55</xm:sqref>
            </x14:sparkline>
            <x14:sparkline>
              <xm:f>RECAP_data_traitees!D56:F56</xm:f>
              <xm:sqref>G56</xm:sqref>
            </x14:sparkline>
            <x14:sparkline>
              <xm:f>RECAP_data_traitees!D57:F57</xm:f>
              <xm:sqref>G57</xm:sqref>
            </x14:sparkline>
            <x14:sparkline>
              <xm:f>RECAP_data_traitees!D58:F58</xm:f>
              <xm:sqref>G58</xm:sqref>
            </x14:sparkline>
            <x14:sparkline>
              <xm:f>RECAP_data_traitees!D59:F59</xm:f>
              <xm:sqref>G59</xm:sqref>
            </x14:sparkline>
            <x14:sparkline>
              <xm:f>RECAP_data_traitees!D60:F60</xm:f>
              <xm:sqref>G60</xm:sqref>
            </x14:sparkline>
            <x14:sparkline>
              <xm:f>RECAP_data_traitees!D61:F61</xm:f>
              <xm:sqref>G61</xm:sqref>
            </x14:sparkline>
            <x14:sparkline>
              <xm:f>RECAP_data_traitees!D62:F62</xm:f>
              <xm:sqref>G62</xm:sqref>
            </x14:sparkline>
            <x14:sparkline>
              <xm:f>RECAP_data_traitees!D63:F63</xm:f>
              <xm:sqref>G63</xm:sqref>
            </x14:sparkline>
            <x14:sparkline>
              <xm:f>RECAP_data_traitees!D64:F64</xm:f>
              <xm:sqref>G64</xm:sqref>
            </x14:sparkline>
            <x14:sparkline>
              <xm:f>RECAP_data_traitees!D65:F65</xm:f>
              <xm:sqref>G65</xm:sqref>
            </x14:sparkline>
            <x14:sparkline>
              <xm:f>RECAP_data_traitees!D66:F66</xm:f>
              <xm:sqref>G66</xm:sqref>
            </x14:sparkline>
            <x14:sparkline>
              <xm:f>RECAP_data_traitees!D67:F67</xm:f>
              <xm:sqref>G67</xm:sqref>
            </x14:sparkline>
            <x14:sparkline>
              <xm:f>RECAP_data_traitees!D68:F68</xm:f>
              <xm:sqref>G68</xm:sqref>
            </x14:sparkline>
            <x14:sparkline>
              <xm:f>RECAP_data_traitees!D69:F69</xm:f>
              <xm:sqref>G69</xm:sqref>
            </x14:sparkline>
          </x14:sparklines>
        </x14:sparklineGroup>
        <x14:sparklineGroup displayEmptyCellsAs="gap" xr2:uid="{249DE226-FB72-41C9-BF6B-FFC57136C4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RECAP_data_traitees!H54:J54</xm:f>
              <xm:sqref>K54</xm:sqref>
            </x14:sparkline>
            <x14:sparkline>
              <xm:f>RECAP_data_traitees!H55:J55</xm:f>
              <xm:sqref>K55</xm:sqref>
            </x14:sparkline>
            <x14:sparkline>
              <xm:f>RECAP_data_traitees!H56:J56</xm:f>
              <xm:sqref>K56</xm:sqref>
            </x14:sparkline>
            <x14:sparkline>
              <xm:f>RECAP_data_traitees!H57:J57</xm:f>
              <xm:sqref>K57</xm:sqref>
            </x14:sparkline>
            <x14:sparkline>
              <xm:f>RECAP_data_traitees!H58:J58</xm:f>
              <xm:sqref>K58</xm:sqref>
            </x14:sparkline>
            <x14:sparkline>
              <xm:f>RECAP_data_traitees!H59:J59</xm:f>
              <xm:sqref>K59</xm:sqref>
            </x14:sparkline>
            <x14:sparkline>
              <xm:f>RECAP_data_traitees!H60:J60</xm:f>
              <xm:sqref>K60</xm:sqref>
            </x14:sparkline>
            <x14:sparkline>
              <xm:f>RECAP_data_traitees!H61:J61</xm:f>
              <xm:sqref>K61</xm:sqref>
            </x14:sparkline>
            <x14:sparkline>
              <xm:f>RECAP_data_traitees!H62:J62</xm:f>
              <xm:sqref>K62</xm:sqref>
            </x14:sparkline>
            <x14:sparkline>
              <xm:f>RECAP_data_traitees!H63:J63</xm:f>
              <xm:sqref>K63</xm:sqref>
            </x14:sparkline>
            <x14:sparkline>
              <xm:f>RECAP_data_traitees!H64:J64</xm:f>
              <xm:sqref>K64</xm:sqref>
            </x14:sparkline>
            <x14:sparkline>
              <xm:f>RECAP_data_traitees!H65:J65</xm:f>
              <xm:sqref>K65</xm:sqref>
            </x14:sparkline>
            <x14:sparkline>
              <xm:f>RECAP_data_traitees!H66:J66</xm:f>
              <xm:sqref>K66</xm:sqref>
            </x14:sparkline>
            <x14:sparkline>
              <xm:f>RECAP_data_traitees!H67:J67</xm:f>
              <xm:sqref>K67</xm:sqref>
            </x14:sparkline>
            <x14:sparkline>
              <xm:f>RECAP_data_traitees!H68:J68</xm:f>
              <xm:sqref>K68</xm:sqref>
            </x14:sparkline>
            <x14:sparkline>
              <xm:f>RECAP_data_traitees!H69:J69</xm:f>
              <xm:sqref>K69</xm:sqref>
            </x14:sparkline>
            <x14:sparkline>
              <xm:f>RECAP_data_traitees!H70:J70</xm:f>
              <xm:sqref>K70</xm:sqref>
            </x14:sparkline>
            <x14:sparkline>
              <xm:f>RECAP_data_traitees!H71:J71</xm:f>
              <xm:sqref>K71</xm:sqref>
            </x14:sparkline>
            <x14:sparkline>
              <xm:f>RECAP_data_traitees!H72:J72</xm:f>
              <xm:sqref>K72</xm:sqref>
            </x14:sparkline>
            <x14:sparkline>
              <xm:f>RECAP_data_traitees!H73:J73</xm:f>
              <xm:sqref>K73</xm:sqref>
            </x14:sparkline>
          </x14:sparklines>
        </x14:sparklineGroup>
        <x14:sparklineGroup displayEmptyCellsAs="gap" xr2:uid="{6E718C06-6009-4422-8454-19B312300F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RECAP_data_traitees!D70:F70</xm:f>
              <xm:sqref>G70</xm:sqref>
            </x14:sparkline>
            <x14:sparkline>
              <xm:f>RECAP_data_traitees!D71:F71</xm:f>
              <xm:sqref>G71</xm:sqref>
            </x14:sparkline>
            <x14:sparkline>
              <xm:f>RECAP_data_traitees!D72:F72</xm:f>
              <xm:sqref>G72</xm:sqref>
            </x14:sparkline>
            <x14:sparkline>
              <xm:f>RECAP_data_traitees!D73:F73</xm:f>
              <xm:sqref>G73</xm:sqref>
            </x14:sparkline>
          </x14:sparklines>
        </x14:sparklineGroup>
        <x14:sparklineGroup displayEmptyCellsAs="gap" xr2:uid="{00F6A000-8E1D-46BE-8355-4A1FE590B9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RECAP_data_traitees!W45:Y45</xm:f>
              <xm:sqref>Z45</xm:sqref>
            </x14:sparkline>
          </x14:sparklines>
        </x14:sparklineGroup>
        <x14:sparklineGroup displayEmptyCellsAs="gap" xr2:uid="{8413E1E4-F22F-45F5-ACC4-41419905E9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RECAP_data_traitees!W29:Y29</xm:f>
              <xm:sqref>Z29</xm:sqref>
            </x14:sparkline>
            <x14:sparkline>
              <xm:f>RECAP_data_traitees!W30:Y30</xm:f>
              <xm:sqref>Z30</xm:sqref>
            </x14:sparkline>
            <x14:sparkline>
              <xm:f>RECAP_data_traitees!W31:Y31</xm:f>
              <xm:sqref>Z31</xm:sqref>
            </x14:sparkline>
            <x14:sparkline>
              <xm:f>RECAP_data_traitees!W32:Y32</xm:f>
              <xm:sqref>Z32</xm:sqref>
            </x14:sparkline>
            <x14:sparkline>
              <xm:f>RECAP_data_traitees!W33:Y33</xm:f>
              <xm:sqref>Z33</xm:sqref>
            </x14:sparkline>
            <x14:sparkline>
              <xm:f>RECAP_data_traitees!W34:Y34</xm:f>
              <xm:sqref>Z34</xm:sqref>
            </x14:sparkline>
            <x14:sparkline>
              <xm:f>RECAP_data_traitees!W35:Y35</xm:f>
              <xm:sqref>Z35</xm:sqref>
            </x14:sparkline>
            <x14:sparkline>
              <xm:f>RECAP_data_traitees!W36:Y36</xm:f>
              <xm:sqref>Z36</xm:sqref>
            </x14:sparkline>
            <x14:sparkline>
              <xm:f>RECAP_data_traitees!W37:Y37</xm:f>
              <xm:sqref>Z37</xm:sqref>
            </x14:sparkline>
            <x14:sparkline>
              <xm:f>RECAP_data_traitees!W38:Y38</xm:f>
              <xm:sqref>Z38</xm:sqref>
            </x14:sparkline>
            <x14:sparkline>
              <xm:f>RECAP_data_traitees!W39:Y39</xm:f>
              <xm:sqref>Z39</xm:sqref>
            </x14:sparkline>
            <x14:sparkline>
              <xm:f>RECAP_data_traitees!W40:Y40</xm:f>
              <xm:sqref>Z40</xm:sqref>
            </x14:sparkline>
            <x14:sparkline>
              <xm:f>RECAP_data_traitees!W41:Y41</xm:f>
              <xm:sqref>Z41</xm:sqref>
            </x14:sparkline>
            <x14:sparkline>
              <xm:f>RECAP_data_traitees!W42:Y42</xm:f>
              <xm:sqref>Z42</xm:sqref>
            </x14:sparkline>
            <x14:sparkline>
              <xm:f>RECAP_data_traitees!W43:Y43</xm:f>
              <xm:sqref>Z43</xm:sqref>
            </x14:sparkline>
            <x14:sparkline>
              <xm:f>RECAP_data_traitees!W44:Y44</xm:f>
              <xm:sqref>Z44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Feuil1</vt:lpstr>
      <vt:lpstr>VISUEL1</vt:lpstr>
      <vt:lpstr>VISUEL2_principes</vt:lpstr>
      <vt:lpstr>VISUEL3_principes</vt:lpstr>
      <vt:lpstr>VISUEL3_data</vt:lpstr>
      <vt:lpstr>BASE100_pourViz3</vt:lpstr>
      <vt:lpstr>data_5Avril2026</vt:lpstr>
      <vt:lpstr>VISUEL2_resultats</vt:lpstr>
      <vt:lpstr>RECAP_data_traitees</vt:lpstr>
    </vt:vector>
  </TitlesOfParts>
  <Company>INSTITUT PARIS REGION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BRAJON Delphine</dc:creator>
  <cp:lastModifiedBy>BRAJON Delphine</cp:lastModifiedBy>
  <cp:lastPrinted>2026-04-02T17:09:09Z</cp:lastPrinted>
  <dcterms:created xsi:type="dcterms:W3CDTF">2026-03-31T11:26:44Z</dcterms:created>
  <dcterms:modified xsi:type="dcterms:W3CDTF">2026-04-05T16:11:45Z</dcterms:modified>
</cp:coreProperties>
</file>