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cemanagementgroup-my.sharepoint.com/personal/knitzschke_smg_com/Documents/Desktop/"/>
    </mc:Choice>
  </mc:AlternateContent>
  <xr:revisionPtr revIDLastSave="45" documentId="8_{9B29096E-43E7-4195-BE40-3935935F8413}" xr6:coauthVersionLast="47" xr6:coauthVersionMax="47" xr10:uidLastSave="{6F5904D2-BE78-4962-B99B-562DFDAFB4B8}"/>
  <bookViews>
    <workbookView xWindow="6180" yWindow="930" windowWidth="25740" windowHeight="17070" xr2:uid="{CE07B814-DAC5-46CD-8FF9-79617F77A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1" i="1"/>
  <c r="D6" i="1"/>
  <c r="E6" i="1" s="1" a="1"/>
  <c r="E6" i="1" s="1"/>
  <c r="D5" i="1"/>
  <c r="E5" i="1" s="1" a="1"/>
  <c r="E5" i="1" s="1"/>
  <c r="D3" i="1"/>
  <c r="G3" i="1" s="1" a="1"/>
  <c r="G3" i="1" s="1"/>
  <c r="D4" i="1"/>
  <c r="F4" i="1" s="1" a="1"/>
  <c r="F4" i="1" s="1"/>
  <c r="H6" i="1" l="1" a="1"/>
  <c r="H6" i="1" s="1"/>
  <c r="H3" i="1" a="1"/>
  <c r="H3" i="1" s="1"/>
  <c r="H4" i="1" a="1"/>
  <c r="H4" i="1" s="1"/>
  <c r="H5" i="1" a="1"/>
  <c r="H5" i="1" s="1"/>
  <c r="E3" i="1" a="1"/>
  <c r="E3" i="1" s="1"/>
  <c r="G6" i="1" a="1"/>
  <c r="G6" i="1" s="1"/>
  <c r="F3" i="1" a="1"/>
  <c r="F3" i="1" s="1"/>
  <c r="F6" i="1" a="1"/>
  <c r="F6" i="1" s="1"/>
  <c r="E4" i="1" a="1"/>
  <c r="E4" i="1" s="1"/>
  <c r="G5" i="1" a="1"/>
  <c r="G5" i="1" s="1"/>
  <c r="F5" i="1" a="1"/>
  <c r="F5" i="1" s="1"/>
  <c r="G4" i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<sst xmlns="http://schemas.openxmlformats.org/spreadsheetml/2006/main" count="39" uniqueCount="39">
  <si>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GM VRAM</t>
  </si>
  <si>
    <t>GPU</t>
  </si>
  <si>
    <t>Llama 70B</t>
  </si>
  <si>
    <t>Model</t>
  </si>
  <si>
    <t>Llama 2B</t>
  </si>
  <si>
    <t>Single GPU</t>
  </si>
  <si>
    <t>2 GPU</t>
  </si>
  <si>
    <t>3 GPU</t>
  </si>
  <si>
    <t>* 16 bit paramters is the standard, but can do 4 or 8 as well</t>
  </si>
  <si>
    <t>Paramater Bits*</t>
  </si>
  <si>
    <t>Mistral V1</t>
  </si>
  <si>
    <t>Parameters (in billions)</t>
  </si>
  <si>
    <t>NVIDIA H100 (94GB) SXM</t>
  </si>
  <si>
    <t>NVIDIA A100 (80GB)</t>
  </si>
  <si>
    <t>NVIDIA H100 (80GB)</t>
  </si>
  <si>
    <t>NVIDIA A100-80GB</t>
  </si>
  <si>
    <t>NVIDIA A100 (40GB)</t>
  </si>
  <si>
    <t>NVIDIA RTX 6000 Ada (48GB)</t>
  </si>
  <si>
    <t>NVIDIA L40</t>
  </si>
  <si>
    <t>NVIDIA A40 (48GB)</t>
  </si>
  <si>
    <t>NVIDIA V100 (32GB)</t>
  </si>
  <si>
    <t>NVIDIA RTX 3090</t>
  </si>
  <si>
    <t>NVIDIA RTX 4090</t>
  </si>
  <si>
    <t>NVIDIA L4</t>
  </si>
  <si>
    <t>NVIDIA A30 (24GB)</t>
  </si>
  <si>
    <t>NVIDIA A10</t>
  </si>
  <si>
    <t>NVIDIA RTX 4080</t>
  </si>
  <si>
    <t>NVIDIA V100 (16GB)</t>
  </si>
  <si>
    <t>NVIDIA P6</t>
  </si>
  <si>
    <t>NVIDIA M60</t>
  </si>
  <si>
    <t>NVIDIA P100</t>
  </si>
  <si>
    <t>NVIDIA K2</t>
  </si>
  <si>
    <t>CUDA CORES</t>
  </si>
  <si>
    <t>GPU #</t>
  </si>
  <si>
    <t>Mistral Nemo Base</t>
  </si>
  <si>
    <t>VRAM Needed</t>
  </si>
  <si>
    <t>Multiple vLLM Instance single GPU</t>
  </si>
  <si>
    <r>
      <t>vLLM VRAM available (standard KV Cache) (</t>
    </r>
    <r>
      <rPr>
        <sz val="11"/>
        <color theme="1"/>
        <rFont val="Aptos Narrow"/>
        <family val="2"/>
        <scheme val="minor"/>
      </rPr>
      <t>above</t>
    </r>
    <r>
      <rPr>
        <b/>
        <sz val="11"/>
        <color theme="1"/>
        <rFont val="Aptos Narrow"/>
        <family val="2"/>
        <scheme val="minor"/>
      </rPr>
      <t xml:space="preserve"> value)</t>
    </r>
  </si>
  <si>
    <t>KV Cache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</si>
</sst>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1" fillId="5" borderId="0" xfId="0" applyFont="1" applyFill="1"/>
    <xf numFmtId="9" fontId="1" fillId="5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923925</xdr:colOff>
      <xdr:row>9</xdr:row>
      <xdr:rowOff>28575</xdr:rowOff>
    </xdr:from>
    <xdr:to>
      <xdr:col>8</xdr:col>
      <xdr:colOff>111228</xdr:colOff>
      <xdr:row>31</xdr:row>
      <xdr:rowOff>96517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15E5-B4C4-58D5-9A6C-EAFE940B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2505075"/>
          <a:ext cx="5330928" cy="483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C5D6-1DA2-4269-A8DD-EBBE1BB437E2}">
  <dimension ref="A2:H30"/>
  <sheetViews>
    <sheetView tabSelected="1" workbookViewId="0">
      <selection activeCell="K6" sqref="A1:XFD1048576"/>
    </sheetView>
  </sheetViews>
  <sheetFormatPr defaultRowHeight="15" x14ac:dyDescent="0.25"/>
  <cols>
    <col min="1" max="1" width="17.85546875" customWidth="1"/>
    <col min="2" max="2" width="26" bestFit="1" customWidth="1"/>
    <col min="3" max="3" width="15.140625" bestFit="1" customWidth="1"/>
    <col min="4" max="4" width="18.85546875" customWidth="1"/>
    <col min="5" max="7" width="30" style="3" customWidth="1"/>
    <col min="8" max="8" width="32.140625" customWidth="1"/>
  </cols>
  <sheetData>
    <row r="2" spans="1:8" x14ac:dyDescent="0.25">
      <c r="A2" s="1" t="s">
        <v>3</v>
      </c>
      <c r="B2" s="1" t="s">
        <v>11</v>
      </c>
      <c r="C2" s="1" t="s">
        <v>9</v>
      </c>
      <c r="D2" s="2" t="s">
        <v>35</v>
      </c>
      <c r="E2" s="5" t="s">
        <v>5</v>
      </c>
      <c r="F2" s="5" t="s">
        <v>6</v>
      </c>
      <c r="G2" s="5" t="s">
        <v>7</v>
      </c>
      <c r="H2" s="5" t="s">
        <v>36</v>
      </c>
    </row>
    <row r="3" spans="1:8" x14ac:dyDescent="0.25">
      <c r="A3" s="6" t="s">
        <v>2</v>
      </c>
      <c r="B3" s="7">
        <v>70</v>
      </c>
      <c r="C3" s="7">
        <v>16</v>
      </c>
      <c r="D3" s="7">
        <f>((B3*4)/(32/C3))*1.2</f>
        <v>168</v>
      </c>
      <c r="E3" s="8" t="str" cm="1">
        <f t="array" ref="E3">_xlfn.TEXTJOIN(", ", TRUE, IF($C$11:$C$30&gt;=$D3, $A$11:$A$30, ""))</f>
        <v/>
      </c>
      <c r="F3" s="8" t="str" cm="1">
        <f t="array" ref="F3">_xlfn.TEXTJOIN(", ", TRUE, IF(($C$11:$C$30)*2&gt;=$D3, $A$11:$A$30, ""))</f>
        <v>1</v>
      </c>
      <c r="G3" s="8" t="str" cm="1">
        <f t="array" ref="G3">_xlfn.TEXTJOIN(", ", TRUE, IF(($C$11:$C$30)*3&gt;=$D3, $A$11:$A$30, ""))</f>
        <v>1, 2, 3, 4</v>
      </c>
      <c r="H3" s="8" t="str" cm="1">
        <f t="array" ref="H3">_xlfn.TEXTJOIN(", ", TRUE, IF(($D$11:$D$30)&gt;=$D3*2, $A$11:$A$30, ""))</f>
        <v/>
      </c>
    </row>
    <row r="4" spans="1:8" ht="30" x14ac:dyDescent="0.25">
      <c r="A4" s="6" t="s">
        <v>4</v>
      </c>
      <c r="B4" s="7">
        <v>2</v>
      </c>
      <c r="C4" s="7">
        <v>16</v>
      </c>
      <c r="D4" s="7">
        <f t="shared" ref="D4:D6" si="0">((B4*4)/(32/C4))*1.2</f>
        <v>4.8</v>
      </c>
      <c r="E4" s="8" t="str" cm="1">
        <f t="array" ref="E4">_xlfn.TEXTJOIN(", ", TRUE, IF($C$11:$C$30&gt;=$D4, $A$11:$A$30, ""))</f>
        <v>1, 2, 3, 4, 5, 6, 7, 8, 9, 10, 11, 12, 13, 14, 15, 16, 17, 18, 19</v>
      </c>
      <c r="F4" s="8" t="str" cm="1">
        <f t="array" ref="F4">_xlfn.TEXTJOIN(", ", TRUE, IF(($C$11:$C$30)*2&gt;=$D4, $A$11:$A$30, ""))</f>
        <v>1, 2, 3, 4, 5, 6, 7, 8, 9, 10, 11, 12, 13, 14, 15, 16, 17, 18, 19, 20</v>
      </c>
      <c r="G4" s="8" t="str" cm="1">
        <f t="array" ref="G4">_xlfn.TEXTJOIN(", ", TRUE, IF(($C$11:$C$30)*3&gt;=$D4, $A$11:$A$30, ""))</f>
        <v>1, 2, 3, 4, 5, 6, 7, 8, 9, 10, 11, 12, 13, 14, 15, 16, 17, 18, 19, 20</v>
      </c>
      <c r="H4" s="8" t="str" cm="1">
        <f t="array" ref="H4">_xlfn.TEXTJOIN(", ", TRUE, IF(($D$11:$D$30)&gt;=$D4*2, $A$11:$A$30, ""))</f>
        <v>1, 2, 3, 4, 5, 6, 7, 8, 9, 10, 11, 12, 13, 14, 15, 16, 17, 18, 19</v>
      </c>
    </row>
    <row r="5" spans="1:8" ht="30" x14ac:dyDescent="0.25">
      <c r="A5" s="6" t="s">
        <v>10</v>
      </c>
      <c r="B5" s="7">
        <v>7</v>
      </c>
      <c r="C5" s="7">
        <v>16</v>
      </c>
      <c r="D5" s="7">
        <f t="shared" si="0"/>
        <v>16.8</v>
      </c>
      <c r="E5" s="8" t="str" cm="1">
        <f t="array" ref="E5">_xlfn.TEXTJOIN(", ", TRUE, IF($C$11:$C$30&gt;=$D5, $A$11:$A$30, ""))</f>
        <v>1, 2, 3, 4, 5, 6, 7, 8, 9, 10, 11, 12, 13, 14</v>
      </c>
      <c r="F5" s="8" t="str" cm="1">
        <f t="array" ref="F5">_xlfn.TEXTJOIN(", ", TRUE, IF(($C$11:$C$30)*2&gt;=$D5, $A$11:$A$30, ""))</f>
        <v>1, 2, 3, 4, 5, 6, 7, 8, 9, 10, 11, 12, 13, 14, 15, 16, 17, 18, 19</v>
      </c>
      <c r="G5" s="8" t="str" cm="1">
        <f t="array" ref="G5">_xlfn.TEXTJOIN(", ", TRUE, IF(($C$11:$C$30)*3&gt;=$D5, $A$11:$A$30, ""))</f>
        <v>1, 2, 3, 4, 5, 6, 7, 8, 9, 10, 11, 12, 13, 14, 15, 16, 17, 18, 19</v>
      </c>
      <c r="H5" s="8" t="str" cm="1">
        <f t="array" ref="H5">_xlfn.TEXTJOIN(", ", TRUE, IF(($D$11:$D$30)&gt;=$D5*2, $A$11:$A$30, ""))</f>
        <v>1, 2, 3, 4, 5, 6, 7, 8</v>
      </c>
    </row>
    <row r="6" spans="1:8" ht="30" x14ac:dyDescent="0.25">
      <c r="A6" s="6" t="s">
        <v>34</v>
      </c>
      <c r="B6" s="7">
        <v>12.2</v>
      </c>
      <c r="C6" s="7">
        <v>16</v>
      </c>
      <c r="D6" s="7">
        <f t="shared" si="0"/>
        <v>29.279999999999998</v>
      </c>
      <c r="E6" s="8" t="str" cm="1">
        <f t="array" ref="E6">_xlfn.TEXTJOIN(", ", TRUE, IF($C$11:$C$30&gt;=$D6, $A$11:$A$30, ""))</f>
        <v>1, 2, 3, 4, 5, 6, 7, 8, 9</v>
      </c>
      <c r="F6" s="8" t="str" cm="1">
        <f t="array" ref="F6">_xlfn.TEXTJOIN(", ", TRUE, IF(($C$11:$C$30)*2&gt;=$D6, $A$11:$A$30, ""))</f>
        <v>1, 2, 3, 4, 5, 6, 7, 8, 9, 10, 11, 12, 13, 14, 15, 16, 17, 18, 19</v>
      </c>
      <c r="G6" s="8" t="str" cm="1">
        <f t="array" ref="G6">_xlfn.TEXTJOIN(", ", TRUE, IF(($C$11:$C$30)*3&gt;=$D6, $A$11:$A$30, ""))</f>
        <v>1, 2, 3, 4, 5, 6, 7, 8, 9, 10, 11, 12, 13, 14, 15, 16, 17, 18, 19</v>
      </c>
      <c r="H6" s="8" t="str" cm="1">
        <f t="array" ref="H6">_xlfn.TEXTJOIN(", ", TRUE, IF(($D$11:$D$30)&gt;=$D6*2, $A$11:$A$30, ""))</f>
        <v>1, 2, 3, 4</v>
      </c>
    </row>
    <row r="7" spans="1:8" x14ac:dyDescent="0.25">
      <c r="A7" s="9" t="s">
        <v>8</v>
      </c>
      <c r="B7" s="9"/>
      <c r="C7" s="9"/>
      <c r="D7" s="9"/>
      <c r="E7" s="9"/>
      <c r="F7" s="9"/>
      <c r="G7" s="9"/>
    </row>
    <row r="9" spans="1:8" x14ac:dyDescent="0.25">
      <c r="C9" s="10" t="s">
        <v>38</v>
      </c>
      <c r="D9" s="11">
        <v>0.85</v>
      </c>
    </row>
    <row r="10" spans="1:8" ht="60" x14ac:dyDescent="0.25">
      <c r="A10" s="4" t="s">
        <v>33</v>
      </c>
      <c r="B10" s="4" t="s">
        <v>1</v>
      </c>
      <c r="C10" s="4" t="s">
        <v>0</v>
      </c>
      <c r="D10" s="4" t="s">
        <v>37</v>
      </c>
      <c r="E10" s="4" t="s">
        <v>32</v>
      </c>
      <c r="H10" s="3"/>
    </row>
    <row r="11" spans="1:8" x14ac:dyDescent="0.25">
      <c r="A11">
        <v>1</v>
      </c>
      <c r="B11" t="s">
        <v>12</v>
      </c>
      <c r="C11">
        <v>94</v>
      </c>
      <c r="D11">
        <f>C11*$D$9</f>
        <v>79.899999999999991</v>
      </c>
      <c r="E11">
        <v>16896</v>
      </c>
      <c r="H11" s="3"/>
    </row>
    <row r="12" spans="1:8" x14ac:dyDescent="0.25">
      <c r="A12">
        <v>2</v>
      </c>
      <c r="B12" t="s">
        <v>13</v>
      </c>
      <c r="C12">
        <v>80</v>
      </c>
      <c r="D12">
        <f t="shared" ref="D12:D30" si="1">C12*$D$9</f>
        <v>68</v>
      </c>
      <c r="E12">
        <v>6912</v>
      </c>
      <c r="H12" s="3"/>
    </row>
    <row r="13" spans="1:8" x14ac:dyDescent="0.25">
      <c r="A13">
        <v>3</v>
      </c>
      <c r="B13" t="s">
        <v>14</v>
      </c>
      <c r="C13">
        <v>80</v>
      </c>
      <c r="D13">
        <f t="shared" si="1"/>
        <v>68</v>
      </c>
      <c r="E13">
        <v>16896</v>
      </c>
      <c r="H13" s="3"/>
    </row>
    <row r="14" spans="1:8" x14ac:dyDescent="0.25">
      <c r="A14">
        <v>4</v>
      </c>
      <c r="B14" t="s">
        <v>15</v>
      </c>
      <c r="C14">
        <v>80</v>
      </c>
      <c r="D14">
        <f t="shared" si="1"/>
        <v>68</v>
      </c>
      <c r="E14">
        <v>6912</v>
      </c>
      <c r="H14" s="3"/>
    </row>
    <row r="15" spans="1:8" x14ac:dyDescent="0.25">
      <c r="A15">
        <v>5</v>
      </c>
      <c r="B15" t="s">
        <v>16</v>
      </c>
      <c r="C15">
        <v>40</v>
      </c>
      <c r="D15">
        <f t="shared" si="1"/>
        <v>34</v>
      </c>
      <c r="E15">
        <v>6912</v>
      </c>
      <c r="H15" s="3"/>
    </row>
    <row r="16" spans="1:8" x14ac:dyDescent="0.25">
      <c r="A16">
        <v>6</v>
      </c>
      <c r="B16" t="s">
        <v>17</v>
      </c>
      <c r="C16">
        <v>48</v>
      </c>
      <c r="D16">
        <f t="shared" si="1"/>
        <v>40.799999999999997</v>
      </c>
      <c r="E16">
        <v>18176</v>
      </c>
      <c r="H16" s="3"/>
    </row>
    <row r="17" spans="1:8" x14ac:dyDescent="0.25">
      <c r="A17">
        <v>7</v>
      </c>
      <c r="B17" t="s">
        <v>18</v>
      </c>
      <c r="C17">
        <v>48</v>
      </c>
      <c r="D17">
        <f t="shared" si="1"/>
        <v>40.799999999999997</v>
      </c>
      <c r="E17">
        <v>16384</v>
      </c>
      <c r="H17" s="3"/>
    </row>
    <row r="18" spans="1:8" x14ac:dyDescent="0.25">
      <c r="A18">
        <v>8</v>
      </c>
      <c r="B18" t="s">
        <v>19</v>
      </c>
      <c r="C18">
        <v>48</v>
      </c>
      <c r="D18">
        <f t="shared" si="1"/>
        <v>40.799999999999997</v>
      </c>
      <c r="E18">
        <v>10752</v>
      </c>
      <c r="H18" s="3"/>
    </row>
    <row r="19" spans="1:8" x14ac:dyDescent="0.25">
      <c r="A19">
        <v>9</v>
      </c>
      <c r="B19" t="s">
        <v>20</v>
      </c>
      <c r="C19">
        <v>32</v>
      </c>
      <c r="D19">
        <f t="shared" si="1"/>
        <v>27.2</v>
      </c>
      <c r="E19">
        <v>5120</v>
      </c>
      <c r="H19" s="3"/>
    </row>
    <row r="20" spans="1:8" x14ac:dyDescent="0.25">
      <c r="A20">
        <v>10</v>
      </c>
      <c r="B20" t="s">
        <v>21</v>
      </c>
      <c r="C20">
        <v>24</v>
      </c>
      <c r="D20">
        <f t="shared" si="1"/>
        <v>20.399999999999999</v>
      </c>
      <c r="E20">
        <v>10496</v>
      </c>
      <c r="H20" s="3"/>
    </row>
    <row r="21" spans="1:8" x14ac:dyDescent="0.25">
      <c r="A21">
        <v>11</v>
      </c>
      <c r="B21" t="s">
        <v>22</v>
      </c>
      <c r="C21">
        <v>24</v>
      </c>
      <c r="D21">
        <f t="shared" si="1"/>
        <v>20.399999999999999</v>
      </c>
      <c r="E21">
        <v>16384</v>
      </c>
      <c r="H21" s="3"/>
    </row>
    <row r="22" spans="1:8" x14ac:dyDescent="0.25">
      <c r="A22">
        <v>12</v>
      </c>
      <c r="B22" t="s">
        <v>23</v>
      </c>
      <c r="C22">
        <v>24</v>
      </c>
      <c r="D22">
        <f t="shared" si="1"/>
        <v>20.399999999999999</v>
      </c>
      <c r="E22">
        <v>7680</v>
      </c>
      <c r="H22" s="3"/>
    </row>
    <row r="23" spans="1:8" x14ac:dyDescent="0.25">
      <c r="A23">
        <v>13</v>
      </c>
      <c r="B23" t="s">
        <v>24</v>
      </c>
      <c r="C23">
        <v>24</v>
      </c>
      <c r="D23">
        <f t="shared" si="1"/>
        <v>20.399999999999999</v>
      </c>
      <c r="E23">
        <v>3584</v>
      </c>
      <c r="H23" s="3"/>
    </row>
    <row r="24" spans="1:8" x14ac:dyDescent="0.25">
      <c r="A24">
        <v>14</v>
      </c>
      <c r="B24" t="s">
        <v>25</v>
      </c>
      <c r="C24">
        <v>24</v>
      </c>
      <c r="D24">
        <f t="shared" si="1"/>
        <v>20.399999999999999</v>
      </c>
      <c r="E24">
        <v>9216</v>
      </c>
      <c r="H24" s="3"/>
    </row>
    <row r="25" spans="1:8" x14ac:dyDescent="0.25">
      <c r="A25">
        <v>15</v>
      </c>
      <c r="B25" t="s">
        <v>26</v>
      </c>
      <c r="C25">
        <v>16</v>
      </c>
      <c r="D25">
        <f t="shared" si="1"/>
        <v>13.6</v>
      </c>
      <c r="E25">
        <v>9728</v>
      </c>
      <c r="H25" s="3"/>
    </row>
    <row r="26" spans="1:8" x14ac:dyDescent="0.25">
      <c r="A26">
        <v>16</v>
      </c>
      <c r="B26" t="s">
        <v>27</v>
      </c>
      <c r="C26">
        <v>16</v>
      </c>
      <c r="D26">
        <f t="shared" si="1"/>
        <v>13.6</v>
      </c>
      <c r="E26">
        <v>5120</v>
      </c>
      <c r="H26" s="3"/>
    </row>
    <row r="27" spans="1:8" x14ac:dyDescent="0.25">
      <c r="A27">
        <v>17</v>
      </c>
      <c r="B27" t="s">
        <v>28</v>
      </c>
      <c r="C27">
        <v>16</v>
      </c>
      <c r="D27">
        <f t="shared" si="1"/>
        <v>13.6</v>
      </c>
      <c r="E27">
        <v>2048</v>
      </c>
      <c r="H27" s="3"/>
    </row>
    <row r="28" spans="1:8" x14ac:dyDescent="0.25">
      <c r="A28">
        <v>18</v>
      </c>
      <c r="B28" t="s">
        <v>29</v>
      </c>
      <c r="C28">
        <v>16</v>
      </c>
      <c r="D28">
        <f t="shared" si="1"/>
        <v>13.6</v>
      </c>
      <c r="E28">
        <v>4096</v>
      </c>
      <c r="H28" s="3"/>
    </row>
    <row r="29" spans="1:8" x14ac:dyDescent="0.25">
      <c r="A29">
        <v>19</v>
      </c>
      <c r="B29" t="s">
        <v>30</v>
      </c>
      <c r="C29">
        <v>16</v>
      </c>
      <c r="D29">
        <f t="shared" si="1"/>
        <v>13.6</v>
      </c>
      <c r="E29">
        <v>3584</v>
      </c>
      <c r="H29" s="3"/>
    </row>
    <row r="30" spans="1:8" x14ac:dyDescent="0.25">
      <c r="A30">
        <v>20</v>
      </c>
      <c r="B30" t="s">
        <v>31</v>
      </c>
      <c r="C30">
        <v>4</v>
      </c>
      <c r="D30">
        <f t="shared" si="1"/>
        <v>3.4</v>
      </c>
      <c r="E30">
        <v>3072</v>
      </c>
      <c r="H30" s="3"/>
    </row>
  </sheetData>
  <mergeCells count="1">
    <mergeCell ref="A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Nitzschke</dc:creator>
  <cp:lastModifiedBy>Kirby Nitzschke</cp:lastModifiedBy>
  <dcterms:created xsi:type="dcterms:W3CDTF">2025-01-08T21:29:55Z</dcterms:created>
  <dcterms:modified xsi:type="dcterms:W3CDTF">2025-01-09T15:13:08Z</dcterms:modified>
</cp:coreProperties>
</file>