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240" yWindow="240" windowWidth="25360" windowHeight="15820"/>
  </bookViews>
  <sheets>
    <sheet name="Monthly Detail" sheetId="1" r:id="rId1"/>
    <sheet name="Chatham Account Codes" sheetId="3" r:id="rId2"/>
    <sheet name="CRM METER Upload" sheetId="2" r:id="rId3"/>
  </sheets>
  <definedNames>
    <definedName name="_xlnm._FilterDatabase" localSheetId="0" hidden="1">'Monthly Detail'!$A$2:$EL$162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1" l="1"/>
  <c r="J100" i="1"/>
  <c r="J99" i="1"/>
  <c r="J5" i="1"/>
  <c r="J82" i="1"/>
  <c r="K161" i="1"/>
  <c r="EO96" i="1"/>
  <c r="J96" i="1"/>
  <c r="EO95" i="1"/>
  <c r="J95" i="1"/>
  <c r="EO82" i="1"/>
  <c r="EO81" i="1"/>
  <c r="J81" i="1"/>
  <c r="EO77" i="1"/>
  <c r="J77" i="1"/>
  <c r="EO76" i="1"/>
  <c r="J76" i="1"/>
  <c r="EP81" i="1"/>
  <c r="EP95" i="1"/>
  <c r="EP82" i="1"/>
  <c r="EP96" i="1"/>
  <c r="EP76" i="1"/>
  <c r="EP77" i="1"/>
  <c r="J48" i="1"/>
  <c r="D69" i="3"/>
  <c r="BF162" i="1"/>
  <c r="BE162" i="1"/>
  <c r="BF161" i="1"/>
  <c r="BE161" i="1"/>
  <c r="BF160" i="1"/>
  <c r="BE160" i="1"/>
  <c r="BG160" i="1"/>
  <c r="BH160" i="1"/>
  <c r="BG161" i="1"/>
  <c r="BH161" i="1"/>
  <c r="BG162" i="1"/>
  <c r="BH162" i="1"/>
  <c r="D55" i="3"/>
  <c r="C55" i="3"/>
  <c r="EO6" i="1"/>
  <c r="EO7" i="1"/>
  <c r="J7" i="1"/>
  <c r="EO8" i="1"/>
  <c r="J8" i="1"/>
  <c r="EO9" i="1"/>
  <c r="J9" i="1"/>
  <c r="EO10" i="1"/>
  <c r="EO11" i="1"/>
  <c r="EO12" i="1"/>
  <c r="J12" i="1"/>
  <c r="EO13" i="1"/>
  <c r="J13" i="1"/>
  <c r="EO14" i="1"/>
  <c r="EO15" i="1"/>
  <c r="EO16" i="1"/>
  <c r="J16" i="1"/>
  <c r="EO17" i="1"/>
  <c r="EO18" i="1"/>
  <c r="J18" i="1"/>
  <c r="EO19" i="1"/>
  <c r="EO20" i="1"/>
  <c r="EO21" i="1"/>
  <c r="EO22" i="1"/>
  <c r="J22" i="1"/>
  <c r="EO23" i="1"/>
  <c r="J23" i="1"/>
  <c r="EO24" i="1"/>
  <c r="J24" i="1"/>
  <c r="EO25" i="1"/>
  <c r="J25" i="1"/>
  <c r="EO26" i="1"/>
  <c r="EO27" i="1"/>
  <c r="EO28" i="1"/>
  <c r="J28" i="1"/>
  <c r="EO29" i="1"/>
  <c r="J29" i="1"/>
  <c r="EO30" i="1"/>
  <c r="EO31" i="1"/>
  <c r="EO32" i="1"/>
  <c r="J32" i="1"/>
  <c r="EO33" i="1"/>
  <c r="J33" i="1"/>
  <c r="EO34" i="1"/>
  <c r="EO35" i="1"/>
  <c r="EO36" i="1"/>
  <c r="J36" i="1"/>
  <c r="EO37" i="1"/>
  <c r="EO38" i="1"/>
  <c r="EO39" i="1"/>
  <c r="EO40" i="1"/>
  <c r="J40" i="1"/>
  <c r="EO41" i="1"/>
  <c r="J41" i="1"/>
  <c r="EO42" i="1"/>
  <c r="EO43" i="1"/>
  <c r="EO44" i="1"/>
  <c r="J44" i="1"/>
  <c r="EO45" i="1"/>
  <c r="J45" i="1"/>
  <c r="EO46" i="1"/>
  <c r="EO47" i="1"/>
  <c r="EO48" i="1"/>
  <c r="EO49" i="1"/>
  <c r="J49" i="1"/>
  <c r="EO50" i="1"/>
  <c r="EO51" i="1"/>
  <c r="EO52" i="1"/>
  <c r="J52" i="1"/>
  <c r="EO53" i="1"/>
  <c r="EO54" i="1"/>
  <c r="EO55" i="1"/>
  <c r="EO56" i="1"/>
  <c r="J56" i="1"/>
  <c r="EO57" i="1"/>
  <c r="EO58" i="1"/>
  <c r="EO59" i="1"/>
  <c r="EO60" i="1"/>
  <c r="J60" i="1"/>
  <c r="EO61" i="1"/>
  <c r="J61" i="1"/>
  <c r="EO62" i="1"/>
  <c r="EO63" i="1"/>
  <c r="EO64" i="1"/>
  <c r="J64" i="1"/>
  <c r="EO65" i="1"/>
  <c r="J65" i="1"/>
  <c r="EO66" i="1"/>
  <c r="EO67" i="1"/>
  <c r="EO68" i="1"/>
  <c r="J68" i="1"/>
  <c r="EO69" i="1"/>
  <c r="EO70" i="1"/>
  <c r="EO71" i="1"/>
  <c r="EO72" i="1"/>
  <c r="J72" i="1"/>
  <c r="EO73" i="1"/>
  <c r="J73" i="1"/>
  <c r="EO74" i="1"/>
  <c r="EO75" i="1"/>
  <c r="EO78" i="1"/>
  <c r="EO79" i="1"/>
  <c r="EO80" i="1"/>
  <c r="J80" i="1"/>
  <c r="EO83" i="1"/>
  <c r="EO84" i="1"/>
  <c r="J84" i="1"/>
  <c r="EO85" i="1"/>
  <c r="EO86" i="1"/>
  <c r="EO87" i="1"/>
  <c r="EO88" i="1"/>
  <c r="J88" i="1"/>
  <c r="EO89" i="1"/>
  <c r="J89" i="1"/>
  <c r="EO90" i="1"/>
  <c r="EO91" i="1"/>
  <c r="EO92" i="1"/>
  <c r="J92" i="1"/>
  <c r="EO93" i="1"/>
  <c r="J93" i="1"/>
  <c r="EO94" i="1"/>
  <c r="EO97" i="1"/>
  <c r="J97" i="1"/>
  <c r="EO98" i="1"/>
  <c r="EO99" i="1"/>
  <c r="EO100" i="1"/>
  <c r="EO101" i="1"/>
  <c r="EO102" i="1"/>
  <c r="EO103" i="1"/>
  <c r="EO104" i="1"/>
  <c r="J104" i="1"/>
  <c r="EO105" i="1"/>
  <c r="J105" i="1"/>
  <c r="EO106" i="1"/>
  <c r="EO107" i="1"/>
  <c r="EO108" i="1"/>
  <c r="J108" i="1"/>
  <c r="EO109" i="1"/>
  <c r="J109" i="1"/>
  <c r="EO110" i="1"/>
  <c r="EO111" i="1"/>
  <c r="EO112" i="1"/>
  <c r="J112" i="1"/>
  <c r="EO113" i="1"/>
  <c r="J113" i="1"/>
  <c r="EO114" i="1"/>
  <c r="EO115" i="1"/>
  <c r="EO116" i="1"/>
  <c r="J116" i="1"/>
  <c r="EO117" i="1"/>
  <c r="EO118" i="1"/>
  <c r="EO119" i="1"/>
  <c r="EO120" i="1"/>
  <c r="J120" i="1"/>
  <c r="EO121" i="1"/>
  <c r="J121" i="1"/>
  <c r="EO122" i="1"/>
  <c r="EO123" i="1"/>
  <c r="EO124" i="1"/>
  <c r="J124" i="1"/>
  <c r="EO125" i="1"/>
  <c r="J125" i="1"/>
  <c r="EO126" i="1"/>
  <c r="EO127" i="1"/>
  <c r="EO128" i="1"/>
  <c r="J128" i="1"/>
  <c r="EO129" i="1"/>
  <c r="J129" i="1"/>
  <c r="EO130" i="1"/>
  <c r="EO131" i="1"/>
  <c r="EO132" i="1"/>
  <c r="J132" i="1"/>
  <c r="EO133" i="1"/>
  <c r="EO134" i="1"/>
  <c r="EO135" i="1"/>
  <c r="EO136" i="1"/>
  <c r="J136" i="1"/>
  <c r="EO137" i="1"/>
  <c r="J137" i="1"/>
  <c r="EO138" i="1"/>
  <c r="EO139" i="1"/>
  <c r="EO140" i="1"/>
  <c r="J140" i="1"/>
  <c r="EO141" i="1"/>
  <c r="J141" i="1"/>
  <c r="EO142" i="1"/>
  <c r="EO143" i="1"/>
  <c r="EO144" i="1"/>
  <c r="J144" i="1"/>
  <c r="EO145" i="1"/>
  <c r="J145" i="1"/>
  <c r="EO146" i="1"/>
  <c r="EO147" i="1"/>
  <c r="EO148" i="1"/>
  <c r="J148" i="1"/>
  <c r="EO149" i="1"/>
  <c r="EO150" i="1"/>
  <c r="EO151" i="1"/>
  <c r="EO152" i="1"/>
  <c r="J152" i="1"/>
  <c r="EO153" i="1"/>
  <c r="J153" i="1"/>
  <c r="EO154" i="1"/>
  <c r="EO155" i="1"/>
  <c r="EO156" i="1"/>
  <c r="J156" i="1"/>
  <c r="EO157" i="1"/>
  <c r="J157" i="1"/>
  <c r="EO158" i="1"/>
  <c r="EO159" i="1"/>
  <c r="J159" i="1"/>
  <c r="EO5" i="1"/>
  <c r="DY160" i="1"/>
  <c r="DZ160" i="1"/>
  <c r="EM162" i="1"/>
  <c r="EN162" i="1"/>
  <c r="EM161" i="1"/>
  <c r="EN161" i="1"/>
  <c r="EM160" i="1"/>
  <c r="EN160" i="1"/>
  <c r="DK162" i="1"/>
  <c r="DL162" i="1"/>
  <c r="DK161" i="1"/>
  <c r="DL161" i="1"/>
  <c r="DC162" i="1"/>
  <c r="H17" i="3"/>
  <c r="G17" i="3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D162" i="1"/>
  <c r="DE162" i="1"/>
  <c r="DF162" i="1"/>
  <c r="DG162" i="1"/>
  <c r="DH162" i="1"/>
  <c r="DI162" i="1"/>
  <c r="DJ162" i="1"/>
  <c r="DM162" i="1"/>
  <c r="DN162" i="1"/>
  <c r="DO162" i="1"/>
  <c r="DP162" i="1"/>
  <c r="DQ162" i="1"/>
  <c r="DR162" i="1"/>
  <c r="DS162" i="1"/>
  <c r="DT162" i="1"/>
  <c r="DU162" i="1"/>
  <c r="DV162" i="1"/>
  <c r="DU161" i="1"/>
  <c r="DV161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G161" i="1"/>
  <c r="EH161" i="1"/>
  <c r="EI162" i="1"/>
  <c r="EJ162" i="1"/>
  <c r="EK162" i="1"/>
  <c r="EL162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M161" i="1"/>
  <c r="DN161" i="1"/>
  <c r="DO161" i="1"/>
  <c r="DP161" i="1"/>
  <c r="DQ161" i="1"/>
  <c r="DR161" i="1"/>
  <c r="DS161" i="1"/>
  <c r="DT161" i="1"/>
  <c r="DW161" i="1"/>
  <c r="DX161" i="1"/>
  <c r="DY161" i="1"/>
  <c r="DZ161" i="1"/>
  <c r="EA161" i="1"/>
  <c r="EB161" i="1"/>
  <c r="EC161" i="1"/>
  <c r="ED161" i="1"/>
  <c r="EE161" i="1"/>
  <c r="EF161" i="1"/>
  <c r="EI161" i="1"/>
  <c r="EJ161" i="1"/>
  <c r="EK161" i="1"/>
  <c r="EL161" i="1"/>
  <c r="DW160" i="1"/>
  <c r="DX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U160" i="1"/>
  <c r="V160" i="1"/>
  <c r="W160" i="1"/>
  <c r="X160" i="1"/>
  <c r="Y160" i="1"/>
  <c r="Z160" i="1"/>
  <c r="L160" i="1"/>
  <c r="M160" i="1"/>
  <c r="N160" i="1"/>
  <c r="O160" i="1"/>
  <c r="P160" i="1"/>
  <c r="Q160" i="1"/>
  <c r="R160" i="1"/>
  <c r="S160" i="1"/>
  <c r="T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K160" i="1"/>
  <c r="J158" i="1"/>
  <c r="J155" i="1"/>
  <c r="J154" i="1"/>
  <c r="J151" i="1"/>
  <c r="J150" i="1"/>
  <c r="J149" i="1"/>
  <c r="J147" i="1"/>
  <c r="J146" i="1"/>
  <c r="J143" i="1"/>
  <c r="J142" i="1"/>
  <c r="J139" i="1"/>
  <c r="J138" i="1"/>
  <c r="J135" i="1"/>
  <c r="J134" i="1"/>
  <c r="J133" i="1"/>
  <c r="J131" i="1"/>
  <c r="J130" i="1"/>
  <c r="J127" i="1"/>
  <c r="J126" i="1"/>
  <c r="J123" i="1"/>
  <c r="J122" i="1"/>
  <c r="J119" i="1"/>
  <c r="J118" i="1"/>
  <c r="J117" i="1"/>
  <c r="J115" i="1"/>
  <c r="J114" i="1"/>
  <c r="J111" i="1"/>
  <c r="J110" i="1"/>
  <c r="J107" i="1"/>
  <c r="J106" i="1"/>
  <c r="J103" i="1"/>
  <c r="J102" i="1"/>
  <c r="J101" i="1"/>
  <c r="J98" i="1"/>
  <c r="J94" i="1"/>
  <c r="J91" i="1"/>
  <c r="J90" i="1"/>
  <c r="J87" i="1"/>
  <c r="J86" i="1"/>
  <c r="J85" i="1"/>
  <c r="J83" i="1"/>
  <c r="J79" i="1"/>
  <c r="J78" i="1"/>
  <c r="J75" i="1"/>
  <c r="J74" i="1"/>
  <c r="J71" i="1"/>
  <c r="J70" i="1"/>
  <c r="J69" i="1"/>
  <c r="J67" i="1"/>
  <c r="J66" i="1"/>
  <c r="J63" i="1"/>
  <c r="J62" i="1"/>
  <c r="J59" i="1"/>
  <c r="J58" i="1"/>
  <c r="J55" i="1"/>
  <c r="J54" i="1"/>
  <c r="J53" i="1"/>
  <c r="J51" i="1"/>
  <c r="J50" i="1"/>
  <c r="J47" i="1"/>
  <c r="J46" i="1"/>
  <c r="J43" i="1"/>
  <c r="J42" i="1"/>
  <c r="J39" i="1"/>
  <c r="J38" i="1"/>
  <c r="J37" i="1"/>
  <c r="J35" i="1"/>
  <c r="J34" i="1"/>
  <c r="J31" i="1"/>
  <c r="J30" i="1"/>
  <c r="J27" i="1"/>
  <c r="J26" i="1"/>
  <c r="J21" i="1"/>
  <c r="J20" i="1"/>
  <c r="J19" i="1"/>
  <c r="J6" i="1"/>
  <c r="J11" i="1"/>
  <c r="J15" i="1"/>
  <c r="J17" i="1"/>
  <c r="J14" i="1"/>
  <c r="J10" i="1"/>
  <c r="EP100" i="1"/>
  <c r="EP106" i="1"/>
  <c r="EP94" i="1"/>
  <c r="C69" i="3"/>
  <c r="G69" i="3"/>
  <c r="I69" i="3"/>
  <c r="I17" i="3"/>
  <c r="EP135" i="1"/>
  <c r="EP107" i="1"/>
  <c r="EP115" i="1"/>
  <c r="EP59" i="1"/>
  <c r="EP67" i="1"/>
  <c r="EP87" i="1"/>
  <c r="EP101" i="1"/>
  <c r="EP79" i="1"/>
  <c r="EP119" i="1"/>
  <c r="EP127" i="1"/>
  <c r="EP155" i="1"/>
  <c r="EP71" i="1"/>
  <c r="EP68" i="1"/>
  <c r="EP57" i="1"/>
  <c r="EP14" i="1"/>
  <c r="EP6" i="1"/>
  <c r="EP69" i="1"/>
  <c r="EP75" i="1"/>
  <c r="EP83" i="1"/>
  <c r="EP117" i="1"/>
  <c r="EP123" i="1"/>
  <c r="EP131" i="1"/>
  <c r="EP151" i="1"/>
  <c r="EP19" i="1"/>
  <c r="EP85" i="1"/>
  <c r="EP91" i="1"/>
  <c r="EP99" i="1"/>
  <c r="EP103" i="1"/>
  <c r="EP133" i="1"/>
  <c r="EP139" i="1"/>
  <c r="EP147" i="1"/>
  <c r="EP121" i="1"/>
  <c r="EP157" i="1"/>
  <c r="EP48" i="1"/>
  <c r="EP141" i="1"/>
  <c r="EP136" i="1"/>
  <c r="EP113" i="1"/>
  <c r="EP124" i="1"/>
  <c r="EP126" i="1"/>
  <c r="EP156" i="1"/>
  <c r="EP159" i="1"/>
  <c r="EP142" i="1"/>
  <c r="EP64" i="1"/>
  <c r="EP36" i="1"/>
  <c r="EP25" i="1"/>
  <c r="EP9" i="1"/>
  <c r="EP158" i="1"/>
  <c r="EP29" i="1"/>
  <c r="EP24" i="1"/>
  <c r="EP13" i="1"/>
  <c r="EP8" i="1"/>
  <c r="EP112" i="1"/>
  <c r="EP61" i="1"/>
  <c r="EP56" i="1"/>
  <c r="EP33" i="1"/>
  <c r="EP23" i="1"/>
  <c r="EP12" i="1"/>
  <c r="EP38" i="1"/>
  <c r="EP11" i="1"/>
  <c r="EP148" i="1"/>
  <c r="EP97" i="1"/>
  <c r="EP92" i="1"/>
  <c r="EP5" i="1"/>
  <c r="EP149" i="1"/>
  <c r="EP145" i="1"/>
  <c r="EP89" i="1"/>
  <c r="EP28" i="1"/>
  <c r="EP98" i="1"/>
  <c r="EP88" i="1"/>
  <c r="EP16" i="1"/>
  <c r="EP80" i="1"/>
  <c r="EP78" i="1"/>
  <c r="EP150" i="1"/>
  <c r="EP146" i="1"/>
  <c r="EP144" i="1"/>
  <c r="EP140" i="1"/>
  <c r="EP138" i="1"/>
  <c r="EP137" i="1"/>
  <c r="EP134" i="1"/>
  <c r="EP132" i="1"/>
  <c r="EP130" i="1"/>
  <c r="EP129" i="1"/>
  <c r="EP128" i="1"/>
  <c r="EP125" i="1"/>
  <c r="EP122" i="1"/>
  <c r="EP120" i="1"/>
  <c r="EP118" i="1"/>
  <c r="EP116" i="1"/>
  <c r="EP114" i="1"/>
  <c r="EP110" i="1"/>
  <c r="EP109" i="1"/>
  <c r="EP108" i="1"/>
  <c r="EP105" i="1"/>
  <c r="EP104" i="1"/>
  <c r="EP102" i="1"/>
  <c r="EP93" i="1"/>
  <c r="EP90" i="1"/>
  <c r="EP86" i="1"/>
  <c r="EP84" i="1"/>
  <c r="EP74" i="1"/>
  <c r="EP73" i="1"/>
  <c r="EP72" i="1"/>
  <c r="EP70" i="1"/>
  <c r="EP66" i="1"/>
  <c r="EP65" i="1"/>
  <c r="EP60" i="1"/>
  <c r="EP54" i="1"/>
  <c r="EP43" i="1"/>
  <c r="EP37" i="1"/>
  <c r="EP32" i="1"/>
  <c r="EP26" i="1"/>
  <c r="EP22" i="1"/>
  <c r="EP10" i="1"/>
  <c r="EP154" i="1"/>
  <c r="EP143" i="1"/>
  <c r="EP53" i="1"/>
  <c r="EP42" i="1"/>
  <c r="EP31" i="1"/>
  <c r="EP21" i="1"/>
  <c r="EP58" i="1"/>
  <c r="EP47" i="1"/>
  <c r="EP30" i="1"/>
  <c r="EP20" i="1"/>
  <c r="EP153" i="1"/>
  <c r="EP63" i="1"/>
  <c r="EP52" i="1"/>
  <c r="EP46" i="1"/>
  <c r="EP41" i="1"/>
  <c r="EP35" i="1"/>
  <c r="EP62" i="1"/>
  <c r="EP51" i="1"/>
  <c r="EP34" i="1"/>
  <c r="EP152" i="1"/>
  <c r="EP50" i="1"/>
  <c r="EP45" i="1"/>
  <c r="EP40" i="1"/>
  <c r="EP18" i="1"/>
  <c r="EP39" i="1"/>
  <c r="EP111" i="1"/>
  <c r="EP55" i="1"/>
  <c r="EP49" i="1"/>
  <c r="EP44" i="1"/>
  <c r="EP27" i="1"/>
  <c r="EP17" i="1"/>
  <c r="EP15" i="1"/>
  <c r="EP7" i="1"/>
  <c r="C53" i="3"/>
  <c r="G53" i="3"/>
  <c r="C6" i="3"/>
  <c r="G6" i="3"/>
  <c r="D30" i="3"/>
  <c r="H30" i="3"/>
  <c r="D11" i="3"/>
  <c r="H11" i="3"/>
  <c r="D4" i="3"/>
  <c r="H4" i="3"/>
  <c r="D34" i="3"/>
  <c r="H34" i="3"/>
  <c r="D13" i="3"/>
  <c r="H13" i="3"/>
  <c r="D45" i="3"/>
  <c r="H45" i="3"/>
  <c r="D43" i="3"/>
  <c r="H43" i="3"/>
  <c r="D10" i="3"/>
  <c r="H10" i="3"/>
  <c r="D5" i="3"/>
  <c r="H5" i="3"/>
  <c r="D38" i="3"/>
  <c r="H38" i="3"/>
  <c r="D36" i="3"/>
  <c r="H36" i="3"/>
  <c r="D18" i="3"/>
  <c r="H18" i="3"/>
  <c r="D15" i="3"/>
  <c r="H15" i="3"/>
  <c r="C67" i="3"/>
  <c r="G67" i="3"/>
  <c r="C64" i="3"/>
  <c r="G64" i="3"/>
  <c r="C59" i="3"/>
  <c r="G59" i="3"/>
  <c r="C24" i="3"/>
  <c r="G24" i="3"/>
  <c r="C13" i="3"/>
  <c r="G13" i="3"/>
  <c r="C9" i="3"/>
  <c r="G9" i="3"/>
  <c r="D65" i="3"/>
  <c r="H65" i="3"/>
  <c r="D63" i="3"/>
  <c r="H63" i="3"/>
  <c r="D51" i="3"/>
  <c r="H51" i="3"/>
  <c r="D9" i="3"/>
  <c r="H9" i="3"/>
  <c r="D7" i="3"/>
  <c r="H7" i="3"/>
  <c r="D3" i="3"/>
  <c r="H3" i="3"/>
  <c r="D64" i="3"/>
  <c r="H64" i="3"/>
  <c r="C60" i="3"/>
  <c r="G60" i="3"/>
  <c r="D68" i="3"/>
  <c r="H68" i="3"/>
  <c r="C57" i="3"/>
  <c r="G57" i="3"/>
  <c r="C40" i="3"/>
  <c r="G40" i="3"/>
  <c r="C34" i="3"/>
  <c r="G34" i="3"/>
  <c r="C32" i="3"/>
  <c r="G32" i="3"/>
  <c r="C22" i="3"/>
  <c r="G22" i="3"/>
  <c r="D67" i="3"/>
  <c r="H67" i="3"/>
  <c r="D44" i="3"/>
  <c r="H44" i="3"/>
  <c r="D40" i="3"/>
  <c r="H40" i="3"/>
  <c r="D35" i="3"/>
  <c r="H35" i="3"/>
  <c r="D8" i="3"/>
  <c r="H8" i="3"/>
  <c r="D2" i="3"/>
  <c r="H2" i="3"/>
  <c r="D33" i="3"/>
  <c r="H33" i="3"/>
  <c r="D31" i="3"/>
  <c r="H31" i="3"/>
  <c r="D29" i="3"/>
  <c r="H29" i="3"/>
  <c r="D23" i="3"/>
  <c r="H23" i="3"/>
  <c r="D21" i="3"/>
  <c r="H21" i="3"/>
  <c r="D19" i="3"/>
  <c r="H19" i="3"/>
  <c r="D16" i="3"/>
  <c r="H16" i="3"/>
  <c r="C31" i="3"/>
  <c r="G31" i="3"/>
  <c r="C23" i="3"/>
  <c r="G23" i="3"/>
  <c r="C21" i="3"/>
  <c r="G21" i="3"/>
  <c r="C16" i="3"/>
  <c r="G16" i="3"/>
  <c r="C14" i="3"/>
  <c r="G14" i="3"/>
  <c r="C12" i="3"/>
  <c r="G12" i="3"/>
  <c r="D60" i="3"/>
  <c r="H60" i="3"/>
  <c r="D26" i="3"/>
  <c r="H26" i="3"/>
  <c r="D22" i="3"/>
  <c r="H22" i="3"/>
  <c r="D20" i="3"/>
  <c r="H20" i="3"/>
  <c r="C63" i="3"/>
  <c r="G63" i="3"/>
  <c r="C19" i="3"/>
  <c r="G19" i="3"/>
  <c r="C8" i="3"/>
  <c r="G8" i="3"/>
  <c r="C5" i="3"/>
  <c r="G5" i="3"/>
  <c r="C3" i="3"/>
  <c r="G3" i="3"/>
  <c r="C18" i="3"/>
  <c r="G18" i="3"/>
  <c r="C11" i="3"/>
  <c r="G11" i="3"/>
  <c r="C7" i="3"/>
  <c r="G7" i="3"/>
  <c r="C4" i="3"/>
  <c r="G4" i="3"/>
  <c r="C54" i="3"/>
  <c r="G54" i="3"/>
  <c r="C61" i="3"/>
  <c r="G61" i="3"/>
  <c r="C51" i="3"/>
  <c r="G51" i="3"/>
  <c r="C33" i="3"/>
  <c r="G33" i="3"/>
  <c r="C27" i="3"/>
  <c r="G27" i="3"/>
  <c r="D32" i="3"/>
  <c r="H32" i="3"/>
  <c r="D6" i="3"/>
  <c r="H6" i="3"/>
  <c r="C68" i="3"/>
  <c r="G68" i="3"/>
  <c r="C65" i="3"/>
  <c r="G65" i="3"/>
  <c r="C58" i="3"/>
  <c r="G58" i="3"/>
  <c r="C41" i="3"/>
  <c r="G41" i="3"/>
  <c r="C37" i="3"/>
  <c r="G37" i="3"/>
  <c r="C35" i="3"/>
  <c r="G35" i="3"/>
  <c r="C52" i="3"/>
  <c r="G52" i="3"/>
  <c r="C50" i="3"/>
  <c r="G50" i="3"/>
  <c r="C2" i="3"/>
  <c r="G2" i="3"/>
  <c r="C66" i="3"/>
  <c r="G66" i="3"/>
  <c r="D61" i="3"/>
  <c r="H61" i="3"/>
  <c r="D59" i="3"/>
  <c r="H59" i="3"/>
  <c r="D57" i="3"/>
  <c r="H57" i="3"/>
  <c r="D27" i="3"/>
  <c r="H27" i="3"/>
  <c r="C20" i="3"/>
  <c r="G20" i="3"/>
  <c r="C15" i="3"/>
  <c r="G15" i="3"/>
  <c r="C10" i="3"/>
  <c r="G10" i="3"/>
  <c r="D66" i="3"/>
  <c r="H66" i="3"/>
  <c r="D58" i="3"/>
  <c r="H58" i="3"/>
  <c r="D53" i="3"/>
  <c r="H53" i="3"/>
  <c r="D24" i="3"/>
  <c r="H24" i="3"/>
  <c r="D14" i="3"/>
  <c r="H14" i="3"/>
  <c r="D12" i="3"/>
  <c r="H12" i="3"/>
  <c r="C44" i="3"/>
  <c r="G44" i="3"/>
  <c r="D62" i="3"/>
  <c r="H62" i="3"/>
  <c r="D50" i="3"/>
  <c r="H50" i="3"/>
  <c r="C43" i="3"/>
  <c r="G43" i="3"/>
  <c r="D52" i="3"/>
  <c r="H52" i="3"/>
  <c r="D39" i="3"/>
  <c r="H39" i="3"/>
  <c r="G55" i="3"/>
  <c r="D37" i="3"/>
  <c r="H37" i="3"/>
  <c r="C26" i="3"/>
  <c r="G26" i="3"/>
  <c r="D47" i="3"/>
  <c r="H47" i="3"/>
  <c r="D25" i="3"/>
  <c r="H25" i="3"/>
  <c r="H55" i="3"/>
  <c r="C25" i="3"/>
  <c r="G25" i="3"/>
  <c r="C30" i="3"/>
  <c r="G30" i="3"/>
  <c r="C29" i="3"/>
  <c r="G29" i="3"/>
  <c r="C28" i="3"/>
  <c r="G28" i="3"/>
  <c r="D28" i="3"/>
  <c r="H28" i="3"/>
  <c r="C62" i="3"/>
  <c r="G62" i="3"/>
  <c r="C36" i="3"/>
  <c r="G36" i="3"/>
  <c r="D56" i="3"/>
  <c r="H56" i="3"/>
  <c r="C56" i="3"/>
  <c r="G56" i="3"/>
  <c r="C47" i="3"/>
  <c r="G47" i="3"/>
  <c r="D46" i="3"/>
  <c r="H46" i="3"/>
  <c r="C39" i="3"/>
  <c r="G39" i="3"/>
  <c r="C38" i="3"/>
  <c r="G38" i="3"/>
  <c r="D54" i="3"/>
  <c r="H54" i="3"/>
  <c r="C49" i="3"/>
  <c r="G49" i="3"/>
  <c r="D49" i="3"/>
  <c r="H49" i="3"/>
  <c r="D48" i="3"/>
  <c r="H48" i="3"/>
  <c r="C48" i="3"/>
  <c r="G48" i="3"/>
  <c r="C46" i="3"/>
  <c r="G46" i="3"/>
  <c r="C45" i="3"/>
  <c r="G45" i="3"/>
  <c r="D42" i="3"/>
  <c r="H42" i="3"/>
  <c r="C42" i="3"/>
  <c r="G42" i="3"/>
  <c r="J162" i="1"/>
  <c r="EO161" i="1"/>
  <c r="EO160" i="1"/>
  <c r="D41" i="3"/>
  <c r="H41" i="3"/>
  <c r="EO162" i="1"/>
  <c r="J161" i="1"/>
  <c r="EP162" i="1"/>
  <c r="I30" i="3"/>
  <c r="I24" i="3"/>
  <c r="I53" i="3"/>
  <c r="I46" i="3"/>
  <c r="I13" i="3"/>
  <c r="I10" i="3"/>
  <c r="I6" i="3"/>
  <c r="I18" i="3"/>
  <c r="I8" i="3"/>
  <c r="I16" i="3"/>
  <c r="I11" i="3"/>
  <c r="I34" i="3"/>
  <c r="I4" i="3"/>
  <c r="I31" i="3"/>
  <c r="I64" i="3"/>
  <c r="I51" i="3"/>
  <c r="I5" i="3"/>
  <c r="I2" i="3"/>
  <c r="I35" i="3"/>
  <c r="I36" i="3"/>
  <c r="I38" i="3"/>
  <c r="I45" i="3"/>
  <c r="I39" i="3"/>
  <c r="I44" i="3"/>
  <c r="I15" i="3"/>
  <c r="I68" i="3"/>
  <c r="I41" i="3"/>
  <c r="I43" i="3"/>
  <c r="I14" i="3"/>
  <c r="I65" i="3"/>
  <c r="I32" i="3"/>
  <c r="I7" i="3"/>
  <c r="I23" i="3"/>
  <c r="I21" i="3"/>
  <c r="I59" i="3"/>
  <c r="I67" i="3"/>
  <c r="I57" i="3"/>
  <c r="I12" i="3"/>
  <c r="I20" i="3"/>
  <c r="I33" i="3"/>
  <c r="I29" i="3"/>
  <c r="I3" i="3"/>
  <c r="I63" i="3"/>
  <c r="I60" i="3"/>
  <c r="I9" i="3"/>
  <c r="I26" i="3"/>
  <c r="I22" i="3"/>
  <c r="I37" i="3"/>
  <c r="I50" i="3"/>
  <c r="I27" i="3"/>
  <c r="I40" i="3"/>
  <c r="I52" i="3"/>
  <c r="I19" i="3"/>
  <c r="I66" i="3"/>
  <c r="I54" i="3"/>
  <c r="I61" i="3"/>
  <c r="I48" i="3"/>
  <c r="I55" i="3"/>
  <c r="I58" i="3"/>
  <c r="I49" i="3"/>
  <c r="I62" i="3"/>
  <c r="I47" i="3"/>
  <c r="I25" i="3"/>
  <c r="I28" i="3"/>
  <c r="I56" i="3"/>
  <c r="I42" i="3"/>
  <c r="C70" i="3"/>
  <c r="D70" i="3"/>
</calcChain>
</file>

<file path=xl/comments1.xml><?xml version="1.0" encoding="utf-8"?>
<comments xmlns="http://schemas.openxmlformats.org/spreadsheetml/2006/main">
  <authors>
    <author>Coste, Florin</author>
    <author>tc={F81CF2A6-574B-4695-828D-8459B4331DC4}</author>
    <author>tc={B5B4B280-192F-4C97-9C19-A1A4E91541FB}</author>
    <author>tc={4237D428-D708-4FF0-B657-4A5E1155BBA6}</author>
    <author>tc={98879013-0463-4E48-AB31-7A49CCC11ED0}</author>
    <author>tc={3F239BEA-9FC5-42AF-9A74-02A85BFFB522}</author>
    <author>tc={3F8C06BB-08A9-4CB8-A01B-000A5BB29EDA}</author>
    <author>tc={68C8C0C0-BEDC-462A-BD79-B3327E9EFD59}</author>
  </authors>
  <commentList>
    <comment ref="AE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Human Resources
</t>
        </r>
      </text>
    </comment>
    <comment ref="AI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Tax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Reval Contract
Add them together
</t>
        </r>
      </text>
    </comment>
    <comment ref="AW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Facilities Construction
 - Facilities</t>
        </r>
      </text>
    </comment>
    <comment ref="AY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 Facilities Construction - Fleet</t>
        </r>
      </text>
    </comment>
    <comment ref="BE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Animal Control or Animal Services</t>
        </r>
      </text>
    </comment>
    <comment ref="BS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AKA, Tourism - Tourism</t>
        </r>
      </text>
    </comment>
    <comment ref="BW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Planning Admin or PlanningPlanning</t>
        </r>
      </text>
    </comment>
    <comment ref="DW2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AKA Manager - Veteran Services</t>
        </r>
      </text>
    </comment>
    <comment ref="EC2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AKA Courts - Domestice Violence</t>
        </r>
      </text>
    </comment>
    <comment ref="EE2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AKA Courts - Child Services Cooridinator</t>
        </r>
      </text>
    </comment>
    <comment ref="EG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AKA  Library Chargeable
</t>
        </r>
      </text>
    </comment>
    <comment ref="EK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Also Economic Development
</t>
        </r>
      </text>
    </comment>
    <comment ref="EM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Also EDC. Sheriff-Detention
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Could be Faxes and other non trackable prints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Faxes most likely
State software prints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This prints from a State software and cannot be tracked. Driver-less printing of some sort. 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Faxes most likely
State software prints
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Only one code now
</t>
        </r>
      </text>
    </comment>
    <comment ref="H76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CLOSED</t>
        </r>
      </text>
    </comment>
    <comment ref="I76" authorId="5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CLOSED</t>
        </r>
      </text>
    </comment>
    <comment ref="DO76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Copies are tracked under Vender2, CoinOp</t>
        </r>
      </text>
    </comment>
    <comment ref="H77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CLOSED</t>
        </r>
      </text>
    </comment>
    <comment ref="I77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CLOSED</t>
        </r>
      </text>
    </comment>
    <comment ref="DO77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Copies are tracked under Vender2, CoinOp</t>
        </r>
      </text>
    </comment>
    <comment ref="L113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Other, not trackable counts
</t>
        </r>
      </text>
    </comment>
    <comment ref="L115" authorId="0">
      <text>
        <r>
          <rPr>
            <b/>
            <sz val="9"/>
            <color indexed="81"/>
            <rFont val="Tahoma"/>
            <family val="2"/>
          </rPr>
          <t>Coste, Florin:</t>
        </r>
        <r>
          <rPr>
            <sz val="9"/>
            <color indexed="81"/>
            <rFont val="Tahoma"/>
            <family val="2"/>
          </rPr>
          <t xml:space="preserve">
Other, not trackable counts</t>
        </r>
      </text>
    </comment>
  </commentList>
</comments>
</file>

<file path=xl/sharedStrings.xml><?xml version="1.0" encoding="utf-8"?>
<sst xmlns="http://schemas.openxmlformats.org/spreadsheetml/2006/main" count="930" uniqueCount="411">
  <si>
    <r>
      <rPr>
        <sz val="11"/>
        <color rgb="FFFF0000"/>
        <rFont val="Calibri"/>
        <family val="2"/>
        <scheme val="minor"/>
      </rPr>
      <t xml:space="preserve"> *</t>
    </r>
    <r>
      <rPr>
        <sz val="11"/>
        <color theme="1"/>
        <rFont val="Calibri"/>
        <family val="2"/>
        <scheme val="minor"/>
      </rPr>
      <t xml:space="preserve"> = need to get from server</t>
    </r>
  </si>
  <si>
    <r>
      <t xml:space="preserve"> </t>
    </r>
    <r>
      <rPr>
        <sz val="11"/>
        <color rgb="FFFF0000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= need to get on-site</t>
    </r>
  </si>
  <si>
    <t>OTHER USER</t>
  </si>
  <si>
    <t>ADMINISTRATOR</t>
  </si>
  <si>
    <t>USER</t>
  </si>
  <si>
    <t>System Operator</t>
  </si>
  <si>
    <t>Device Account</t>
  </si>
  <si>
    <t>Disaster Event</t>
  </si>
  <si>
    <t>Training</t>
  </si>
  <si>
    <t>Service Tech</t>
  </si>
  <si>
    <t>Manager Board</t>
  </si>
  <si>
    <t>Manager Admin</t>
  </si>
  <si>
    <t>Manager - HR</t>
  </si>
  <si>
    <t>Finance - Finance</t>
  </si>
  <si>
    <t>Tax - Admin</t>
  </si>
  <si>
    <t>Tax - Reval</t>
  </si>
  <si>
    <t>Manager - Attorney</t>
  </si>
  <si>
    <t>MIS - MIS</t>
  </si>
  <si>
    <t>Elections - Elections</t>
  </si>
  <si>
    <t>Manager - Wellness</t>
  </si>
  <si>
    <t>Register Deeds - Register Deeds</t>
  </si>
  <si>
    <t>Public Works - Fac Const Facilities</t>
  </si>
  <si>
    <t>Public Works - Fac Const Fleet</t>
  </si>
  <si>
    <t>Public Works - Mtg Coord</t>
  </si>
  <si>
    <t>Sheriff - Sheriff</t>
  </si>
  <si>
    <t>Central Permit - Inspections</t>
  </si>
  <si>
    <t>Central Permit - Fire Marshal</t>
  </si>
  <si>
    <t>EOC - Operations</t>
  </si>
  <si>
    <t>Courts - 360</t>
  </si>
  <si>
    <t>Courts - Pretrail</t>
  </si>
  <si>
    <t>Courts - Safe Haven</t>
  </si>
  <si>
    <t>Tourism - Neha</t>
  </si>
  <si>
    <t xml:space="preserve">Env Quality - Erosion </t>
  </si>
  <si>
    <t>Planning</t>
  </si>
  <si>
    <t>Central Permit - Admin</t>
  </si>
  <si>
    <t xml:space="preserve">Co-op </t>
  </si>
  <si>
    <t xml:space="preserve">Soil &amp; Water </t>
  </si>
  <si>
    <t>Health - Admin</t>
  </si>
  <si>
    <t xml:space="preserve">Health - PCM </t>
  </si>
  <si>
    <t>Health - CC4C</t>
  </si>
  <si>
    <t xml:space="preserve">Health - CAP </t>
  </si>
  <si>
    <t>Health - Family Plan</t>
  </si>
  <si>
    <t>Health - CD</t>
  </si>
  <si>
    <t>Health - Immunization</t>
  </si>
  <si>
    <t>Health - Child</t>
  </si>
  <si>
    <t>Health - Maternal</t>
  </si>
  <si>
    <t>Health - Adult</t>
  </si>
  <si>
    <t>Health - Nutrition</t>
  </si>
  <si>
    <t>Health - BCCCP</t>
  </si>
  <si>
    <t xml:space="preserve">Health - EDU </t>
  </si>
  <si>
    <t>Health - FOF</t>
  </si>
  <si>
    <t>Health - CRV</t>
  </si>
  <si>
    <t>Health - CHS</t>
  </si>
  <si>
    <t>Health - Enviro</t>
  </si>
  <si>
    <t>DSS</t>
  </si>
  <si>
    <t>Library</t>
  </si>
  <si>
    <t>Recreation</t>
  </si>
  <si>
    <t>Public Works - Water Distribution</t>
  </si>
  <si>
    <t>Env Quality - Recycling</t>
  </si>
  <si>
    <t>Veterans Services</t>
  </si>
  <si>
    <t>Fac Const - Ag Civic Center</t>
  </si>
  <si>
    <t>Ag Civic Center-Chargable</t>
  </si>
  <si>
    <t>Domestice Violence</t>
  </si>
  <si>
    <t>Library-Public</t>
  </si>
  <si>
    <t>Water Treatment</t>
  </si>
  <si>
    <t>EDC</t>
  </si>
  <si>
    <t>Detention</t>
  </si>
  <si>
    <t>Total -</t>
  </si>
  <si>
    <t>ID #</t>
  </si>
  <si>
    <t>MODEL</t>
  </si>
  <si>
    <t>SERIAL</t>
  </si>
  <si>
    <t>ADDRESS</t>
  </si>
  <si>
    <t xml:space="preserve">LOCATION   </t>
  </si>
  <si>
    <t>IP Address</t>
  </si>
  <si>
    <t>Old Meter</t>
  </si>
  <si>
    <t>New Meter</t>
  </si>
  <si>
    <t>Difference</t>
  </si>
  <si>
    <t xml:space="preserve">OTHER </t>
  </si>
  <si>
    <t>91330</t>
  </si>
  <si>
    <t>91410</t>
  </si>
  <si>
    <t>91510</t>
  </si>
  <si>
    <t>91610</t>
  </si>
  <si>
    <t>91710</t>
  </si>
  <si>
    <t>91810</t>
  </si>
  <si>
    <t>91910</t>
  </si>
  <si>
    <t>91911</t>
  </si>
  <si>
    <t>81912</t>
  </si>
  <si>
    <t>92010</t>
  </si>
  <si>
    <t>92110</t>
  </si>
  <si>
    <t>92120</t>
  </si>
  <si>
    <t>92210</t>
  </si>
  <si>
    <t>82310</t>
  </si>
  <si>
    <t>72310</t>
  </si>
  <si>
    <t>92310</t>
  </si>
  <si>
    <t>93610</t>
  </si>
  <si>
    <t>94010</t>
  </si>
  <si>
    <t>94110</t>
  </si>
  <si>
    <t>94210</t>
  </si>
  <si>
    <t>94410</t>
  </si>
  <si>
    <t>94510</t>
  </si>
  <si>
    <t>95010</t>
  </si>
  <si>
    <t>95104</t>
  </si>
  <si>
    <t>95103</t>
  </si>
  <si>
    <t>95110</t>
  </si>
  <si>
    <t>95105</t>
  </si>
  <si>
    <t>95112</t>
  </si>
  <si>
    <t>95106</t>
  </si>
  <si>
    <t>95113</t>
  </si>
  <si>
    <t>95101</t>
  </si>
  <si>
    <t>95114</t>
  </si>
  <si>
    <t>95102</t>
  </si>
  <si>
    <t>95109</t>
  </si>
  <si>
    <t>95108</t>
  </si>
  <si>
    <t>95014</t>
  </si>
  <si>
    <t>95310</t>
  </si>
  <si>
    <t>98010</t>
  </si>
  <si>
    <t>98110</t>
  </si>
  <si>
    <t>96010</t>
  </si>
  <si>
    <t>96510</t>
  </si>
  <si>
    <t>jobs total</t>
  </si>
  <si>
    <t>COPY</t>
  </si>
  <si>
    <t>PRINT</t>
  </si>
  <si>
    <t>=</t>
  </si>
  <si>
    <t>MX-3050V</t>
  </si>
  <si>
    <t>BLACK</t>
  </si>
  <si>
    <t xml:space="preserve"> 80 East St. Rm 110</t>
  </si>
  <si>
    <t>Dunlap_Watershed</t>
  </si>
  <si>
    <t>10.101.169.61</t>
  </si>
  <si>
    <t>COLOR</t>
  </si>
  <si>
    <t>MX-M4050</t>
  </si>
  <si>
    <t>1000 S. 10th St.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</si>
  <si>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SC_HD_Admin</t>
    </r>
  </si>
  <si>
    <t>10.103.169.36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</si>
  <si>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SC_HD_CD Nurse</t>
    </r>
  </si>
  <si>
    <t>10.103.169.41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</si>
  <si>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SC_HD_Nurse_Cubby</t>
    </r>
  </si>
  <si>
    <t>10.103.169.37</t>
  </si>
  <si>
    <t xml:space="preserve"> </t>
  </si>
  <si>
    <t>MX-3550V</t>
  </si>
  <si>
    <t>7510643X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</si>
  <si>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SC_Health_Nurse_Station</t>
    </r>
  </si>
  <si>
    <t>10.103.169.45</t>
  </si>
  <si>
    <t>102 Camp Dr</t>
  </si>
  <si>
    <t>DSS_1st Floor_SE</t>
  </si>
  <si>
    <t>10.102.169.34</t>
  </si>
  <si>
    <t>MX-M3550</t>
  </si>
  <si>
    <t>DSS_1st Floor_SW</t>
  </si>
  <si>
    <t>10.102.169.37</t>
  </si>
  <si>
    <t>DSS_1st_Floor_E.Kiosk</t>
  </si>
  <si>
    <t>10.102.169.28</t>
  </si>
  <si>
    <t>DSS_1st_Floor_Interview</t>
  </si>
  <si>
    <t>10.102.169.38</t>
  </si>
  <si>
    <t>DSS_1st_Floor_NW</t>
  </si>
  <si>
    <t>10.102.169.30</t>
  </si>
  <si>
    <t>DSS_1st_Floor_W.Kiosk</t>
  </si>
  <si>
    <t>10.102.168.31</t>
  </si>
  <si>
    <t>DSS_Admin</t>
  </si>
  <si>
    <t>10.102.169.48</t>
  </si>
  <si>
    <t>MX-4050V</t>
  </si>
  <si>
    <t>DSS_Admin_Support</t>
  </si>
  <si>
    <t>10.102.169.35</t>
  </si>
  <si>
    <t>DSS_Child Support</t>
  </si>
  <si>
    <t>10.102.168.47</t>
  </si>
  <si>
    <t>DSS_Gr .Floor_SW</t>
  </si>
  <si>
    <t>10.102.168.32</t>
  </si>
  <si>
    <t>DSS_Gr. Floor_E.Kiosk</t>
  </si>
  <si>
    <t>10.102.169.33</t>
  </si>
  <si>
    <t>DSS_Gr. Floor_NW</t>
  </si>
  <si>
    <t>10.102.169.36</t>
  </si>
  <si>
    <t>DSS_Gr. Floor_W.Kiosk</t>
  </si>
  <si>
    <t>10.102.169.29</t>
  </si>
  <si>
    <t>DSS_Reception</t>
  </si>
  <si>
    <t>10.102.169.46</t>
  </si>
  <si>
    <t>7510667X</t>
  </si>
  <si>
    <t>109 Camp Dr</t>
  </si>
  <si>
    <t>10.102.169.27</t>
  </si>
  <si>
    <t>7510639X</t>
  </si>
  <si>
    <t>1192  US 64 West Rm. 105</t>
  </si>
  <si>
    <t>10.114.169.4</t>
  </si>
  <si>
    <t>7510640X</t>
  </si>
  <si>
    <t>1192  US 64 West Rm. 407</t>
  </si>
  <si>
    <t>10.114.169.1</t>
  </si>
  <si>
    <t>7510638X</t>
  </si>
  <si>
    <t>1192 US 64 West Rm 415</t>
  </si>
  <si>
    <t>10.114.169.2</t>
  </si>
  <si>
    <t>MX-5050V</t>
  </si>
  <si>
    <t>1192 US 64 West Rm. 415</t>
  </si>
  <si>
    <t>10.114.169.3</t>
  </si>
  <si>
    <t>7510644X</t>
  </si>
  <si>
    <t xml:space="preserve">1192 US 64 West </t>
  </si>
  <si>
    <t xml:space="preserve"> 10.114.169.5</t>
  </si>
  <si>
    <t>7510641X</t>
  </si>
  <si>
    <t>12 East Street</t>
  </si>
  <si>
    <t>Finance</t>
  </si>
  <si>
    <t>10.101.169.1</t>
  </si>
  <si>
    <t>Manager Back Hall</t>
  </si>
  <si>
    <t>10.101.169.14</t>
  </si>
  <si>
    <t>Manager - MO Workroom</t>
  </si>
  <si>
    <t>10.101.169.4</t>
  </si>
  <si>
    <t xml:space="preserve">ROD Public </t>
  </si>
  <si>
    <t>10.101.169.9</t>
  </si>
  <si>
    <t>MX-2630N</t>
  </si>
  <si>
    <t>ROD Staff</t>
  </si>
  <si>
    <t>10.101.169.7</t>
  </si>
  <si>
    <t>Tax Assessors</t>
  </si>
  <si>
    <t>10.101.169.2</t>
  </si>
  <si>
    <t>GIS/Mapping</t>
  </si>
  <si>
    <t>10.101.169.3</t>
  </si>
  <si>
    <t>7506538Y</t>
  </si>
  <si>
    <t>Tax Appraisals</t>
  </si>
  <si>
    <t>10.101.169.48</t>
  </si>
  <si>
    <t>124 Village Drive</t>
  </si>
  <si>
    <t>Sheriff - Siler City</t>
  </si>
  <si>
    <t>10.102.169.49</t>
  </si>
  <si>
    <t>MX-C402SC</t>
  </si>
  <si>
    <t>6500913X</t>
  </si>
  <si>
    <t>158 West St</t>
  </si>
  <si>
    <t>MIS - Extra</t>
  </si>
  <si>
    <t>NOT USED YET</t>
  </si>
  <si>
    <t>MIS</t>
  </si>
  <si>
    <t>10.111.169.1</t>
  </si>
  <si>
    <t>197 NC HWY 87 N</t>
  </si>
  <si>
    <t>Library CCPL CWSR</t>
  </si>
  <si>
    <t>10.107.169.12</t>
  </si>
  <si>
    <t>7510648X</t>
  </si>
  <si>
    <t>Library CCPL Tech Services</t>
  </si>
  <si>
    <t>10.107.169.1</t>
  </si>
  <si>
    <t>Public Lobby</t>
  </si>
  <si>
    <t>28 County Services Rd</t>
  </si>
  <si>
    <t>EQ Front</t>
  </si>
  <si>
    <t>10.104.169.41</t>
  </si>
  <si>
    <t>EQ Workroom</t>
  </si>
  <si>
    <t>10.104.169.40</t>
  </si>
  <si>
    <t>C402SC</t>
  </si>
  <si>
    <t>290 Beaver Creek Rd</t>
  </si>
  <si>
    <t>192.168.1.99</t>
  </si>
  <si>
    <t>295 West St</t>
  </si>
  <si>
    <t>CCSO Admin Records</t>
  </si>
  <si>
    <t>10.1.169.24</t>
  </si>
  <si>
    <t>7510657X</t>
  </si>
  <si>
    <t>CCSO Detention Comm Svc</t>
  </si>
  <si>
    <t>10.1.169.26</t>
  </si>
  <si>
    <t>CCSO Records Patrol Room</t>
  </si>
  <si>
    <t>10.1.169.22</t>
  </si>
  <si>
    <t>CCSO Sheriff</t>
  </si>
  <si>
    <t>10.1.169.27</t>
  </si>
  <si>
    <t>297 West St</t>
  </si>
  <si>
    <t>CCSO Operations EOC Admin</t>
  </si>
  <si>
    <t>10.1.169.20</t>
  </si>
  <si>
    <t>CCSO Operations EOC Comm.</t>
  </si>
  <si>
    <t>10.1.169.47</t>
  </si>
  <si>
    <t>7510646X</t>
  </si>
  <si>
    <t>297 West ST</t>
  </si>
  <si>
    <t>CCSO Operations Conf Rm</t>
  </si>
  <si>
    <t>10.1.169.29</t>
  </si>
  <si>
    <t>3670 Alston Bridge Rd</t>
  </si>
  <si>
    <t>10.2.168.1</t>
  </si>
  <si>
    <t>MX-C301W</t>
  </si>
  <si>
    <t>40 E Chatham St</t>
  </si>
  <si>
    <t>Justice JC 360</t>
  </si>
  <si>
    <t>10.112.169.1</t>
  </si>
  <si>
    <t>JC Detention</t>
  </si>
  <si>
    <t>10.112.169.6</t>
  </si>
  <si>
    <t>Security JC Civil Office</t>
  </si>
  <si>
    <t>10.112.169.2</t>
  </si>
  <si>
    <t>7510652X</t>
  </si>
  <si>
    <t>Security Sheriff Security 3rd Flr</t>
  </si>
  <si>
    <t>10.112.169.3</t>
  </si>
  <si>
    <t>40 East St</t>
  </si>
  <si>
    <t>JC Control Room</t>
  </si>
  <si>
    <t>10.112.169.4</t>
  </si>
  <si>
    <t>45 West Salisbury St</t>
  </si>
  <si>
    <t>Family Visitation FVP</t>
  </si>
  <si>
    <t>10.102.169.10</t>
  </si>
  <si>
    <t>7506527Y</t>
  </si>
  <si>
    <t>500 N 2nd Ave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</si>
  <si>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Wren Library</t>
    </r>
  </si>
  <si>
    <t>192.168.7.201</t>
  </si>
  <si>
    <t>627 Renaissance Dr</t>
  </si>
  <si>
    <t>Detention Control Room</t>
  </si>
  <si>
    <t>10.104.169.4</t>
  </si>
  <si>
    <t>Detention Kitchen Office</t>
  </si>
  <si>
    <t>10.104.169.7</t>
  </si>
  <si>
    <t>Detention Admin</t>
  </si>
  <si>
    <t>10.104.169.3</t>
  </si>
  <si>
    <t>Detention Booking</t>
  </si>
  <si>
    <t>10.104.169.2</t>
  </si>
  <si>
    <t>7510650X</t>
  </si>
  <si>
    <t>Detention Mailroom</t>
  </si>
  <si>
    <t>10.104.169.1</t>
  </si>
  <si>
    <t>725 Renaissance Dr</t>
  </si>
  <si>
    <t>Animal Control Mobile Unit</t>
  </si>
  <si>
    <t>10.104.169.47</t>
  </si>
  <si>
    <t>7510649X</t>
  </si>
  <si>
    <t>Animal Control Front Desk</t>
  </si>
  <si>
    <t>10.104.169.46</t>
  </si>
  <si>
    <t>7506520Y</t>
  </si>
  <si>
    <t>80 East St</t>
  </si>
  <si>
    <t>Environmental Health</t>
  </si>
  <si>
    <t>10.101.169.12</t>
  </si>
  <si>
    <t>Health Cap</t>
  </si>
  <si>
    <t>10.101.169.17</t>
  </si>
  <si>
    <t>Health Admin Back</t>
  </si>
  <si>
    <t>10.101.169.18</t>
  </si>
  <si>
    <t>7510666X</t>
  </si>
  <si>
    <t>Health Front Desk</t>
  </si>
  <si>
    <t>10.101.169.10</t>
  </si>
  <si>
    <t>Inspections</t>
  </si>
  <si>
    <t>10.101.169.13</t>
  </si>
  <si>
    <t>80 East St  Center Breakroom</t>
  </si>
  <si>
    <t>Central Permiting</t>
  </si>
  <si>
    <t>10.101.169.11</t>
  </si>
  <si>
    <t>80 East St Breakroom</t>
  </si>
  <si>
    <t>10.101.169.35</t>
  </si>
  <si>
    <t>7510661X</t>
  </si>
  <si>
    <t>82 County Services Rd</t>
  </si>
  <si>
    <t>Water Shop</t>
  </si>
  <si>
    <t>10.104.169.39</t>
  </si>
  <si>
    <t>89 West St</t>
  </si>
  <si>
    <t>SC Sub CCSO Narcotics</t>
  </si>
  <si>
    <t>10.106.169.2</t>
  </si>
  <si>
    <t>9235 Pittsboro-Goldston Rd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</si>
  <si>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Goldston Library</t>
    </r>
  </si>
  <si>
    <t>192.168.8.201</t>
  </si>
  <si>
    <t>7510659X</t>
  </si>
  <si>
    <t>964 E. Chatham St.</t>
  </si>
  <si>
    <t>10.109.169.20</t>
  </si>
  <si>
    <t>964 East St</t>
  </si>
  <si>
    <t>Public Works EDC</t>
  </si>
  <si>
    <t>10.109.169.3</t>
  </si>
  <si>
    <t>Public Works</t>
  </si>
  <si>
    <t>10.109.169.4</t>
  </si>
  <si>
    <t>Public Works Upstairs</t>
  </si>
  <si>
    <t>10.109.169.1</t>
  </si>
  <si>
    <t>984 Thompson St, Ste D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</si>
  <si>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Elections Front</t>
    </r>
  </si>
  <si>
    <t>192.168.10.241</t>
  </si>
  <si>
    <t>7510654X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</si>
  <si>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Elections Director</t>
    </r>
  </si>
  <si>
    <t>192.168.10.100</t>
  </si>
  <si>
    <t>Fleet</t>
  </si>
  <si>
    <t>10.109.169.5</t>
  </si>
  <si>
    <t>7510656X</t>
  </si>
  <si>
    <t>B&amp;W</t>
  </si>
  <si>
    <t>BW READ</t>
  </si>
  <si>
    <t>BW DATE</t>
  </si>
  <si>
    <t>COL READ</t>
  </si>
  <si>
    <t>COL DATE</t>
  </si>
  <si>
    <t>Column1</t>
  </si>
  <si>
    <t>New Code2</t>
  </si>
  <si>
    <t>Black Clicks</t>
  </si>
  <si>
    <t>Color Clicks</t>
  </si>
  <si>
    <t>Black Rate</t>
  </si>
  <si>
    <t>Color Rate</t>
  </si>
  <si>
    <t>Total Black</t>
  </si>
  <si>
    <t>Total Color</t>
  </si>
  <si>
    <t>Total Bill</t>
  </si>
  <si>
    <t>Other User</t>
  </si>
  <si>
    <t>Administrator</t>
  </si>
  <si>
    <t>User</t>
  </si>
  <si>
    <t>Service - Service</t>
  </si>
  <si>
    <t>Manager - Board</t>
  </si>
  <si>
    <t>91010</t>
  </si>
  <si>
    <t>Manager - Admin</t>
  </si>
  <si>
    <t>91110</t>
  </si>
  <si>
    <t>91111</t>
  </si>
  <si>
    <t>91210</t>
  </si>
  <si>
    <t>91310</t>
  </si>
  <si>
    <t>MIS - GIS</t>
  </si>
  <si>
    <t>81510</t>
  </si>
  <si>
    <t>Public Works - Facilities</t>
  </si>
  <si>
    <t>Public Works - Fleet</t>
  </si>
  <si>
    <t>Planning - Admin</t>
  </si>
  <si>
    <t>Co-op - Co-op</t>
  </si>
  <si>
    <t>Soil &amp; Water - Soil &amp; Water</t>
  </si>
  <si>
    <t>DSS - DSS</t>
  </si>
  <si>
    <t>Library - Library</t>
  </si>
  <si>
    <t>Recreation - Recreation</t>
  </si>
  <si>
    <t>Ag Civic Center</t>
  </si>
  <si>
    <t>Ag Civic Center - Chargable</t>
  </si>
  <si>
    <t>Domestic Violence</t>
  </si>
  <si>
    <t>Child Services Coordinator</t>
  </si>
  <si>
    <t>Library - Chargable</t>
  </si>
  <si>
    <t>Economic Development</t>
  </si>
  <si>
    <t>Not Used</t>
  </si>
  <si>
    <t>Squad Room CCSO CID</t>
  </si>
  <si>
    <r>
      <rPr>
        <sz val="11"/>
        <color rgb="FFFF0000"/>
        <rFont val="Calibri"/>
        <family val="2"/>
        <scheme val="minor"/>
      </rPr>
      <t>**</t>
    </r>
    <r>
      <rPr>
        <sz val="11"/>
        <rFont val="Calibri"/>
        <family val="2"/>
        <scheme val="minor"/>
      </rPr>
      <t xml:space="preserve"> Library (CoinOp)</t>
    </r>
  </si>
  <si>
    <t>Faxes</t>
  </si>
  <si>
    <t xml:space="preserve">65 E. Chatham St. </t>
  </si>
  <si>
    <t xml:space="preserve">10.101.169.20     </t>
  </si>
  <si>
    <t>DV/SA Advocates</t>
  </si>
  <si>
    <t>Sheriff - Animal Services</t>
  </si>
  <si>
    <t xml:space="preserve">Sheriff-Animal Services </t>
  </si>
  <si>
    <t>Faxes/State software?</t>
  </si>
  <si>
    <t>* Faxes, State software prints, other non-trackable prints, etc.</t>
  </si>
  <si>
    <t>MX-M5050</t>
  </si>
  <si>
    <r>
      <rPr>
        <sz val="11"/>
        <color rgb="FFFF0000"/>
        <rFont val="Calibri"/>
        <family val="2"/>
        <scheme val="minor"/>
      </rPr>
      <t xml:space="preserve">** </t>
    </r>
    <r>
      <rPr>
        <sz val="11"/>
        <color theme="1"/>
        <rFont val="Calibri"/>
        <family val="2"/>
        <scheme val="minor"/>
      </rPr>
      <t>Library (CoinOp)</t>
    </r>
  </si>
  <si>
    <t>Public Lab</t>
  </si>
  <si>
    <t>EOC Backup Center 911</t>
  </si>
  <si>
    <t>September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</si>
  <si>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Apex WTP</t>
    </r>
  </si>
  <si>
    <t>964 EAST ST., SUITE 106</t>
  </si>
  <si>
    <t>Fleet_Back_Hall</t>
  </si>
  <si>
    <t>10.109.169.10</t>
  </si>
  <si>
    <t>Added on Oct 22, 2020</t>
  </si>
  <si>
    <t>October</t>
  </si>
  <si>
    <t>Ag Building Convention Main</t>
  </si>
  <si>
    <t>New Ag Building Wkrm 2</t>
  </si>
  <si>
    <t>New Ag Building Wkrm 1</t>
  </si>
  <si>
    <t>Ag Building - Main Hall</t>
  </si>
  <si>
    <t>New Ag Building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</si>
</sst>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_);[Red]\(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333333"/>
      <name val="Source Sans Pro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theme="9" tint="0.79998168889431442"/>
      </patternFill>
    </fill>
    <fill>
      <patternFill patternType="solid">
        <fgColor rgb="FF96C7C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6" fillId="0" borderId="0"/>
    <xf numFmtId="0" fontId="1" fillId="0" borderId="0"/>
  </cellStyleXfs>
  <cellXfs count="153"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>
      <alignment horizontal="center"/>
    </xf>
    <xf numFmtId="3" fontId="0" fillId="0" borderId="0" xfId="0" applyNumberFormat="1"/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38" fontId="11" fillId="3" borderId="1" xfId="0" applyNumberFormat="1" applyFont="1" applyFill="1" applyBorder="1" applyAlignment="1">
      <alignment horizontal="center" vertical="top" wrapText="1"/>
    </xf>
    <xf numFmtId="0" fontId="10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8" fontId="16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4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49" fontId="5" fillId="0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1" xfId="6" applyFont="1" applyFill="1" applyBorder="1" applyAlignment="1">
      <alignment horizontal="center" vertical="center" wrapText="1"/>
    </xf>
    <xf numFmtId="0" fontId="2" fillId="0" borderId="1" xfId="6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0" fillId="0" borderId="1" xfId="0" applyNumberFormat="1" applyFont="1" applyBorder="1" applyAlignment="1">
      <alignment horizontal="center" vertical="center"/>
    </xf>
    <xf numFmtId="38" fontId="10" fillId="0" borderId="1" xfId="0" applyNumberFormat="1" applyFont="1" applyFill="1" applyBorder="1" applyAlignment="1">
      <alignment horizontal="center" vertical="center"/>
    </xf>
    <xf numFmtId="38" fontId="10" fillId="0" borderId="1" xfId="3" applyNumberFormat="1" applyFont="1" applyBorder="1" applyAlignment="1">
      <alignment horizontal="center" vertical="center"/>
    </xf>
    <xf numFmtId="49" fontId="10" fillId="0" borderId="0" xfId="0" applyNumberFormat="1" applyFont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38" fontId="11" fillId="8" borderId="1" xfId="0" applyNumberFormat="1" applyFont="1" applyFill="1" applyBorder="1" applyAlignment="1">
      <alignment horizontal="center" vertical="top" wrapText="1"/>
    </xf>
    <xf numFmtId="38" fontId="11" fillId="0" borderId="1" xfId="0" applyNumberFormat="1" applyFont="1" applyFill="1" applyBorder="1" applyAlignment="1">
      <alignment horizontal="center" vertical="top" wrapText="1"/>
    </xf>
    <xf numFmtId="0" fontId="0" fillId="8" borderId="1" xfId="0" applyFill="1" applyBorder="1"/>
    <xf numFmtId="0" fontId="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4" fillId="5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66" fontId="11" fillId="0" borderId="1" xfId="1" applyNumberFormat="1" applyFont="1" applyFill="1" applyBorder="1" applyAlignment="1">
      <alignment horizontal="center" vertical="top" wrapText="1"/>
    </xf>
    <xf numFmtId="167" fontId="12" fillId="0" borderId="1" xfId="1" applyNumberFormat="1" applyFont="1" applyFill="1" applyBorder="1" applyAlignment="1">
      <alignment horizontal="center" vertical="top" wrapText="1"/>
    </xf>
    <xf numFmtId="38" fontId="11" fillId="0" borderId="1" xfId="1" applyNumberFormat="1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38" fontId="13" fillId="0" borderId="1" xfId="1" applyNumberFormat="1" applyFont="1" applyFill="1" applyBorder="1" applyAlignment="1">
      <alignment horizontal="center" vertical="top" wrapText="1"/>
    </xf>
    <xf numFmtId="164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8" fontId="0" fillId="0" borderId="0" xfId="0" applyNumberFormat="1" applyFont="1" applyBorder="1"/>
    <xf numFmtId="3" fontId="0" fillId="0" borderId="1" xfId="0" applyNumberFormat="1" applyFill="1" applyBorder="1" applyAlignment="1">
      <alignment horizontal="center" wrapText="1"/>
    </xf>
    <xf numFmtId="0" fontId="16" fillId="0" borderId="0" xfId="0" applyFont="1" applyFill="1" applyBorder="1"/>
    <xf numFmtId="0" fontId="0" fillId="2" borderId="7" xfId="0" applyFont="1" applyFill="1" applyBorder="1" applyAlignment="1">
      <alignment horizontal="center"/>
    </xf>
    <xf numFmtId="0" fontId="9" fillId="0" borderId="0" xfId="0" applyFont="1" applyBorder="1"/>
    <xf numFmtId="3" fontId="0" fillId="8" borderId="1" xfId="0" applyNumberFormat="1" applyFill="1" applyBorder="1" applyAlignment="1">
      <alignment horizontal="center" wrapText="1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8" fontId="11" fillId="8" borderId="2" xfId="0" applyNumberFormat="1" applyFont="1" applyFill="1" applyBorder="1" applyAlignment="1">
      <alignment horizontal="center" vertical="top" wrapText="1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38" fontId="11" fillId="0" borderId="8" xfId="0" applyNumberFormat="1" applyFont="1" applyFill="1" applyBorder="1" applyAlignment="1">
      <alignment horizontal="center" vertical="top" wrapText="1"/>
    </xf>
    <xf numFmtId="0" fontId="0" fillId="8" borderId="9" xfId="0" applyFill="1" applyBorder="1"/>
    <xf numFmtId="0" fontId="0" fillId="8" borderId="9" xfId="0" applyFill="1" applyBorder="1" applyAlignment="1">
      <alignment horizontal="center"/>
    </xf>
    <xf numFmtId="3" fontId="0" fillId="8" borderId="9" xfId="0" applyNumberFormat="1" applyFill="1" applyBorder="1" applyAlignment="1">
      <alignment horizontal="center"/>
    </xf>
    <xf numFmtId="38" fontId="11" fillId="8" borderId="9" xfId="0" applyNumberFormat="1" applyFont="1" applyFill="1" applyBorder="1" applyAlignment="1">
      <alignment horizontal="center" vertical="top" wrapText="1"/>
    </xf>
    <xf numFmtId="0" fontId="0" fillId="0" borderId="10" xfId="0" applyFont="1" applyBorder="1"/>
    <xf numFmtId="0" fontId="0" fillId="11" borderId="1" xfId="0" applyFill="1" applyBorder="1"/>
    <xf numFmtId="0" fontId="2" fillId="11" borderId="1" xfId="0" applyFont="1" applyFill="1" applyBorder="1"/>
    <xf numFmtId="0" fontId="0" fillId="11" borderId="1" xfId="0" applyFill="1" applyBorder="1" applyAlignment="1">
      <alignment horizontal="center"/>
    </xf>
    <xf numFmtId="38" fontId="11" fillId="11" borderId="1" xfId="0" applyNumberFormat="1" applyFont="1" applyFill="1" applyBorder="1" applyAlignment="1">
      <alignment horizontal="center" vertical="top" wrapText="1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center"/>
    </xf>
    <xf numFmtId="38" fontId="10" fillId="8" borderId="1" xfId="0" applyNumberFormat="1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/>
    </xf>
    <xf numFmtId="49" fontId="0" fillId="8" borderId="1" xfId="0" applyNumberFormat="1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1" xfId="0" applyFont="1" applyFill="1" applyBorder="1" applyAlignment="1">
      <alignment horizontal="center"/>
    </xf>
    <xf numFmtId="38" fontId="13" fillId="12" borderId="1" xfId="0" applyNumberFormat="1" applyFont="1" applyFill="1" applyBorder="1" applyAlignment="1">
      <alignment horizontal="center" vertical="top" wrapText="1"/>
    </xf>
    <xf numFmtId="0" fontId="9" fillId="12" borderId="0" xfId="0" applyFont="1" applyFill="1" applyBorder="1"/>
    <xf numFmtId="38" fontId="0" fillId="12" borderId="0" xfId="0" applyNumberFormat="1" applyFont="1" applyFill="1" applyBorder="1"/>
    <xf numFmtId="0" fontId="0" fillId="12" borderId="0" xfId="0" applyFont="1" applyFill="1" applyBorder="1"/>
    <xf numFmtId="3" fontId="7" fillId="0" borderId="0" xfId="0" applyNumberFormat="1" applyFont="1" applyAlignment="1">
      <alignment horizont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3" fontId="9" fillId="12" borderId="1" xfId="0" applyNumberFormat="1" applyFont="1" applyFill="1" applyBorder="1" applyAlignment="1">
      <alignment horizontal="center"/>
    </xf>
    <xf numFmtId="3" fontId="0" fillId="11" borderId="1" xfId="0" applyNumberForma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 vertical="top" wrapText="1"/>
    </xf>
    <xf numFmtId="3" fontId="0" fillId="0" borderId="0" xfId="0" applyNumberFormat="1" applyFont="1" applyAlignment="1">
      <alignment horizontal="center"/>
    </xf>
    <xf numFmtId="38" fontId="0" fillId="3" borderId="0" xfId="0" applyNumberFormat="1" applyFont="1" applyFill="1" applyBorder="1"/>
    <xf numFmtId="38" fontId="0" fillId="0" borderId="0" xfId="0" applyNumberFormat="1"/>
    <xf numFmtId="0" fontId="0" fillId="1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38" fontId="9" fillId="10" borderId="0" xfId="0" applyNumberFormat="1" applyFont="1" applyFill="1" applyBorder="1"/>
    <xf numFmtId="0" fontId="13" fillId="11" borderId="1" xfId="0" applyFont="1" applyFill="1" applyBorder="1" applyAlignment="1">
      <alignment horizontal="center"/>
    </xf>
    <xf numFmtId="0" fontId="21" fillId="0" borderId="0" xfId="0" applyFont="1"/>
    <xf numFmtId="38" fontId="8" fillId="0" borderId="0" xfId="0" applyNumberFormat="1" applyFont="1" applyAlignment="1">
      <alignment horizontal="center"/>
    </xf>
    <xf numFmtId="0" fontId="22" fillId="8" borderId="1" xfId="0" applyFont="1" applyFill="1" applyBorder="1"/>
    <xf numFmtId="0" fontId="0" fillId="0" borderId="0" xfId="0" applyFont="1" applyAlignment="1">
      <alignment horizontal="left"/>
    </xf>
    <xf numFmtId="0" fontId="0" fillId="9" borderId="0" xfId="0" applyFont="1" applyFill="1" applyAlignment="1">
      <alignment horizontal="left"/>
    </xf>
    <xf numFmtId="0" fontId="18" fillId="7" borderId="5" xfId="5" applyNumberFormat="1" applyFont="1" applyFill="1" applyBorder="1" applyAlignment="1">
      <alignment horizontal="center"/>
    </xf>
    <xf numFmtId="0" fontId="18" fillId="7" borderId="6" xfId="5" applyNumberFormat="1" applyFont="1" applyFill="1" applyBorder="1" applyAlignment="1">
      <alignment horizontal="center"/>
    </xf>
    <xf numFmtId="0" fontId="17" fillId="6" borderId="5" xfId="5" applyNumberFormat="1" applyFont="1" applyFill="1" applyBorder="1" applyAlignment="1">
      <alignment horizontal="center"/>
    </xf>
    <xf numFmtId="0" fontId="17" fillId="6" borderId="6" xfId="5" applyNumberFormat="1" applyFont="1" applyFill="1" applyBorder="1" applyAlignment="1">
      <alignment horizontal="center"/>
    </xf>
    <xf numFmtId="0" fontId="17" fillId="0" borderId="5" xfId="5" applyNumberFormat="1" applyFont="1" applyBorder="1" applyAlignment="1">
      <alignment horizontal="center"/>
    </xf>
    <xf numFmtId="0" fontId="17" fillId="0" borderId="6" xfId="5" applyNumberFormat="1" applyFont="1" applyBorder="1" applyAlignment="1">
      <alignment horizontal="center"/>
    </xf>
    <xf numFmtId="0" fontId="18" fillId="5" borderId="5" xfId="5" applyNumberFormat="1" applyFont="1" applyFill="1" applyBorder="1" applyAlignment="1">
      <alignment horizontal="center"/>
    </xf>
    <xf numFmtId="0" fontId="18" fillId="5" borderId="6" xfId="5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</cellXfs>
  <cellStyles count="7">
    <cellStyle name="Comma" xfId="1" builtinId="3"/>
    <cellStyle name="Hyperlink 2" xfId="2"/>
    <cellStyle name="Normal" xfId="0" builtinId="0"/>
    <cellStyle name="Normal 2" xfId="3"/>
    <cellStyle name="Normal 4" xfId="5"/>
    <cellStyle name="Normal 5" xfId="6"/>
    <cellStyle name="Normal 6 3" xfId="4"/>
  </cellStyles>
  <dxfs count="0"/>
  <tableStyles count="0" defaultTableStyle="TableStyleMedium2" defaultPivotStyle="PivotStyleLight16"/>
  <colors>
    <mruColors>
      <color rgb="FF96C7CE"/>
      <color rgb="FFB3D6DB"/>
      <color rgb="FF50A3AE"/>
      <color rgb="FF285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ste, Florin" id="{E6AC9D1C-1170-47BA-B4B0-64BAAEBCD840}" userId="S::costef@sharpusa.com::db43c4c2-0764-438b-b6e0-28562ec7c5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W2" dT="2020-06-25T18:09:37.90" personId="{E6AC9D1C-1170-47BA-B4B0-64BAAEBCD840}" id="{F81CF2A6-574B-4695-828D-8459B4331DC4}">
    <text>AKA Manager - Veteran Services</text>
  </threadedComment>
  <threadedComment ref="EC2" dT="2019-07-30T14:10:39.92" personId="{E6AC9D1C-1170-47BA-B4B0-64BAAEBCD840}" id="{B5B4B280-192F-4C97-9C19-A1A4E91541FB}">
    <text>AKA Courts - Domestice Violence</text>
  </threadedComment>
  <threadedComment ref="EE2" dT="2019-07-30T14:09:58.30" personId="{E6AC9D1C-1170-47BA-B4B0-64BAAEBCD840}" id="{4237D428-D708-4FF0-B657-4A5E1155BBA6}">
    <text>AKA Courts - Child Services Cooridinator</text>
  </threadedComment>
  <threadedComment ref="H76" dT="2020-03-26T11:55:56.20" personId="{E6AC9D1C-1170-47BA-B4B0-64BAAEBCD840}" id="{98879013-0463-4E48-AB31-7A49CCC11ED0}">
    <text>CLOSED</text>
  </threadedComment>
  <threadedComment ref="I76" dT="2020-03-26T11:55:56.20" personId="{E6AC9D1C-1170-47BA-B4B0-64BAAEBCD840}" id="{3F239BEA-9FC5-42AF-9A74-02A85BFFB522}">
    <text>CLOSED</text>
  </threadedComment>
  <threadedComment ref="H77" dT="2020-03-26T11:56:06.36" personId="{E6AC9D1C-1170-47BA-B4B0-64BAAEBCD840}" id="{3F8C06BB-08A9-4CB8-A01B-000A5BB29EDA}">
    <text>CLOSED</text>
  </threadedComment>
  <threadedComment ref="I77" dT="2020-03-26T11:56:06.36" personId="{E6AC9D1C-1170-47BA-B4B0-64BAAEBCD840}" id="{68C8C0C0-BEDC-462A-BD79-B3327E9EFD59}">
    <text>CLOSED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167"/>
  <sheetViews>
    <sheetView tabSelected="1" workbookViewId="0">
      <pane ySplit="4" topLeftCell="A5" activePane="bottomLeft" state="frozen"/>
      <selection activeCell="K1" sqref="K1"/>
      <selection pane="bottomLeft" activeCell="A5" sqref="A5"/>
    </sheetView>
  </sheetViews>
  <sheetFormatPr baseColWidth="10" defaultColWidth="9.1640625" defaultRowHeight="14" x14ac:dyDescent="0"/>
  <cols>
    <col min="1" max="1" width="9.33203125" style="16" bestFit="1" customWidth="1"/>
    <col min="2" max="2" width="10.83203125" style="17" bestFit="1" customWidth="1"/>
    <col min="3" max="3" width="9.33203125" style="16" bestFit="1" customWidth="1"/>
    <col min="4" max="4" width="7" style="7" bestFit="1" customWidth="1"/>
    <col min="5" max="5" width="23.83203125" style="7" customWidth="1"/>
    <col min="6" max="6" width="23.5" style="8" customWidth="1"/>
    <col min="7" max="7" width="13.83203125" style="16" bestFit="1" customWidth="1"/>
    <col min="8" max="8" width="11" style="107" customWidth="1"/>
    <col min="9" max="9" width="10.5" style="107" bestFit="1" customWidth="1"/>
    <col min="10" max="10" width="10.5" style="17" bestFit="1" customWidth="1"/>
    <col min="11" max="12" width="9.33203125" style="16" customWidth="1"/>
    <col min="13" max="14" width="14.5" style="16" bestFit="1" customWidth="1"/>
    <col min="15" max="15" width="9.5" style="16" customWidth="1"/>
    <col min="16" max="16" width="9.83203125" style="16" customWidth="1"/>
    <col min="17" max="18" width="14.5" style="16" bestFit="1" customWidth="1"/>
    <col min="19" max="20" width="13.5" style="16" bestFit="1" customWidth="1"/>
    <col min="21" max="26" width="16.5" style="19" customWidth="1"/>
    <col min="27" max="30" width="16.33203125" style="16" customWidth="1"/>
    <col min="31" max="42" width="16.5" style="16" bestFit="1" customWidth="1"/>
    <col min="43" max="48" width="16.6640625" style="16" bestFit="1" customWidth="1"/>
    <col min="49" max="50" width="17" style="16" bestFit="1" customWidth="1"/>
    <col min="51" max="62" width="16.5" style="16" bestFit="1" customWidth="1"/>
    <col min="63" max="64" width="16.6640625" style="16" bestFit="1" customWidth="1"/>
    <col min="65" max="72" width="16.5" style="16" bestFit="1" customWidth="1"/>
    <col min="73" max="74" width="16.6640625" style="16" bestFit="1" customWidth="1"/>
    <col min="75" max="82" width="16.5" style="16" bestFit="1" customWidth="1"/>
    <col min="83" max="88" width="16.33203125" style="16" customWidth="1"/>
    <col min="89" max="94" width="16.5" style="16" bestFit="1" customWidth="1"/>
    <col min="95" max="96" width="16.6640625" style="16" bestFit="1" customWidth="1"/>
    <col min="97" max="98" width="16.5" style="16" bestFit="1" customWidth="1"/>
    <col min="99" max="100" width="15.33203125" style="16" bestFit="1" customWidth="1"/>
    <col min="101" max="102" width="17" style="16" bestFit="1" customWidth="1"/>
    <col min="103" max="104" width="16.5" style="16" bestFit="1" customWidth="1"/>
    <col min="105" max="106" width="16.33203125" style="16" customWidth="1"/>
    <col min="107" max="110" width="16.6640625" style="16" bestFit="1" customWidth="1"/>
    <col min="111" max="116" width="16.5" style="16" bestFit="1" customWidth="1"/>
    <col min="117" max="118" width="16.6640625" style="16" bestFit="1" customWidth="1"/>
    <col min="119" max="122" width="16.5" style="16" bestFit="1" customWidth="1"/>
    <col min="123" max="124" width="16.33203125" style="16" bestFit="1" customWidth="1"/>
    <col min="125" max="125" width="16.5" style="16" bestFit="1" customWidth="1"/>
    <col min="126" max="126" width="16.1640625" style="16" customWidth="1"/>
    <col min="127" max="142" width="16.5" style="16" customWidth="1"/>
    <col min="143" max="143" width="16" style="16" customWidth="1"/>
    <col min="144" max="144" width="16.1640625" style="16" customWidth="1"/>
    <col min="145" max="145" width="9.1640625" style="7"/>
    <col min="146" max="146" width="11.5" style="7" bestFit="1" customWidth="1"/>
    <col min="147" max="16384" width="9.1640625" style="7"/>
  </cols>
  <sheetData>
    <row r="1" spans="1:147">
      <c r="A1" s="130" t="s">
        <v>0</v>
      </c>
      <c r="B1" s="130"/>
      <c r="C1" s="130"/>
      <c r="D1" s="130"/>
      <c r="E1" s="131" t="s">
        <v>1</v>
      </c>
      <c r="F1" s="131"/>
      <c r="G1" s="131"/>
      <c r="H1" s="131"/>
    </row>
    <row r="2" spans="1:147" s="33" customFormat="1">
      <c r="A2" s="142"/>
      <c r="B2" s="142"/>
      <c r="C2" s="142"/>
      <c r="D2" s="142"/>
      <c r="E2" s="142"/>
      <c r="F2" s="142"/>
      <c r="G2" s="142"/>
      <c r="H2" s="142"/>
      <c r="I2" s="142"/>
      <c r="J2" s="143"/>
      <c r="K2" s="144" t="s">
        <v>2</v>
      </c>
      <c r="L2" s="144"/>
      <c r="M2" s="144" t="s">
        <v>3</v>
      </c>
      <c r="N2" s="146"/>
      <c r="O2" s="145" t="s">
        <v>4</v>
      </c>
      <c r="P2" s="146"/>
      <c r="Q2" s="144" t="s">
        <v>5</v>
      </c>
      <c r="R2" s="144"/>
      <c r="S2" s="144" t="s">
        <v>6</v>
      </c>
      <c r="T2" s="144"/>
      <c r="U2" s="140" t="s">
        <v>7</v>
      </c>
      <c r="V2" s="141"/>
      <c r="W2" s="140" t="s">
        <v>8</v>
      </c>
      <c r="X2" s="141"/>
      <c r="Y2" s="140" t="s">
        <v>9</v>
      </c>
      <c r="Z2" s="141"/>
      <c r="AA2" s="144" t="s">
        <v>10</v>
      </c>
      <c r="AB2" s="144"/>
      <c r="AC2" s="144" t="s">
        <v>11</v>
      </c>
      <c r="AD2" s="144"/>
      <c r="AE2" s="144" t="s">
        <v>12</v>
      </c>
      <c r="AF2" s="144"/>
      <c r="AG2" s="144" t="s">
        <v>13</v>
      </c>
      <c r="AH2" s="144"/>
      <c r="AI2" s="144" t="s">
        <v>14</v>
      </c>
      <c r="AJ2" s="144"/>
      <c r="AK2" s="144" t="s">
        <v>15</v>
      </c>
      <c r="AL2" s="144"/>
      <c r="AM2" s="144" t="s">
        <v>16</v>
      </c>
      <c r="AN2" s="144"/>
      <c r="AO2" s="144" t="s">
        <v>17</v>
      </c>
      <c r="AP2" s="144"/>
      <c r="AQ2" s="144" t="s">
        <v>18</v>
      </c>
      <c r="AR2" s="144"/>
      <c r="AS2" s="144" t="s">
        <v>19</v>
      </c>
      <c r="AT2" s="144"/>
      <c r="AU2" s="144" t="s">
        <v>20</v>
      </c>
      <c r="AV2" s="144"/>
      <c r="AW2" s="144" t="s">
        <v>21</v>
      </c>
      <c r="AX2" s="144"/>
      <c r="AY2" s="144" t="s">
        <v>22</v>
      </c>
      <c r="AZ2" s="144"/>
      <c r="BA2" s="144" t="s">
        <v>23</v>
      </c>
      <c r="BB2" s="144"/>
      <c r="BC2" s="144" t="s">
        <v>24</v>
      </c>
      <c r="BD2" s="144"/>
      <c r="BE2" s="144" t="s">
        <v>391</v>
      </c>
      <c r="BF2" s="144"/>
      <c r="BG2" s="145" t="s">
        <v>25</v>
      </c>
      <c r="BH2" s="146"/>
      <c r="BI2" s="144" t="s">
        <v>26</v>
      </c>
      <c r="BJ2" s="144"/>
      <c r="BK2" s="144" t="s">
        <v>27</v>
      </c>
      <c r="BL2" s="144"/>
      <c r="BM2" s="144" t="s">
        <v>28</v>
      </c>
      <c r="BN2" s="144"/>
      <c r="BO2" s="144" t="s">
        <v>29</v>
      </c>
      <c r="BP2" s="144"/>
      <c r="BQ2" s="144" t="s">
        <v>30</v>
      </c>
      <c r="BR2" s="144"/>
      <c r="BS2" s="144" t="s">
        <v>31</v>
      </c>
      <c r="BT2" s="144"/>
      <c r="BU2" s="144" t="s">
        <v>32</v>
      </c>
      <c r="BV2" s="144"/>
      <c r="BW2" s="144" t="s">
        <v>33</v>
      </c>
      <c r="BX2" s="144"/>
      <c r="BY2" s="144" t="s">
        <v>34</v>
      </c>
      <c r="BZ2" s="144"/>
      <c r="CA2" s="144" t="s">
        <v>35</v>
      </c>
      <c r="CB2" s="144"/>
      <c r="CC2" s="144" t="s">
        <v>36</v>
      </c>
      <c r="CD2" s="144"/>
      <c r="CE2" s="144" t="s">
        <v>37</v>
      </c>
      <c r="CF2" s="144"/>
      <c r="CG2" s="144" t="s">
        <v>38</v>
      </c>
      <c r="CH2" s="144"/>
      <c r="CI2" s="144" t="s">
        <v>39</v>
      </c>
      <c r="CJ2" s="144"/>
      <c r="CK2" s="144" t="s">
        <v>40</v>
      </c>
      <c r="CL2" s="144"/>
      <c r="CM2" s="144" t="s">
        <v>41</v>
      </c>
      <c r="CN2" s="144"/>
      <c r="CO2" s="144" t="s">
        <v>42</v>
      </c>
      <c r="CP2" s="144"/>
      <c r="CQ2" s="144" t="s">
        <v>43</v>
      </c>
      <c r="CR2" s="144"/>
      <c r="CS2" s="144" t="s">
        <v>44</v>
      </c>
      <c r="CT2" s="144"/>
      <c r="CU2" s="144" t="s">
        <v>45</v>
      </c>
      <c r="CV2" s="144"/>
      <c r="CW2" s="144" t="s">
        <v>46</v>
      </c>
      <c r="CX2" s="144"/>
      <c r="CY2" s="144" t="s">
        <v>47</v>
      </c>
      <c r="CZ2" s="144"/>
      <c r="DA2" s="144" t="s">
        <v>48</v>
      </c>
      <c r="DB2" s="144"/>
      <c r="DC2" s="144" t="s">
        <v>49</v>
      </c>
      <c r="DD2" s="144"/>
      <c r="DE2" s="144" t="s">
        <v>50</v>
      </c>
      <c r="DF2" s="144"/>
      <c r="DG2" s="144" t="s">
        <v>51</v>
      </c>
      <c r="DH2" s="144"/>
      <c r="DI2" s="144" t="s">
        <v>52</v>
      </c>
      <c r="DJ2" s="144"/>
      <c r="DK2" s="144" t="s">
        <v>53</v>
      </c>
      <c r="DL2" s="144"/>
      <c r="DM2" s="144" t="s">
        <v>54</v>
      </c>
      <c r="DN2" s="144"/>
      <c r="DO2" s="144" t="s">
        <v>55</v>
      </c>
      <c r="DP2" s="144"/>
      <c r="DQ2" s="144" t="s">
        <v>56</v>
      </c>
      <c r="DR2" s="144"/>
      <c r="DS2" s="144" t="s">
        <v>57</v>
      </c>
      <c r="DT2" s="144"/>
      <c r="DU2" s="144" t="s">
        <v>58</v>
      </c>
      <c r="DV2" s="144"/>
      <c r="DW2" s="140" t="s">
        <v>59</v>
      </c>
      <c r="DX2" s="141"/>
      <c r="DY2" s="140" t="s">
        <v>60</v>
      </c>
      <c r="DZ2" s="141"/>
      <c r="EA2" s="136" t="s">
        <v>61</v>
      </c>
      <c r="EB2" s="137"/>
      <c r="EC2" s="134" t="s">
        <v>62</v>
      </c>
      <c r="ED2" s="135"/>
      <c r="EE2" s="136" t="s">
        <v>381</v>
      </c>
      <c r="EF2" s="137"/>
      <c r="EG2" s="134" t="s">
        <v>63</v>
      </c>
      <c r="EH2" s="135"/>
      <c r="EI2" s="136" t="s">
        <v>64</v>
      </c>
      <c r="EJ2" s="137"/>
      <c r="EK2" s="134" t="s">
        <v>65</v>
      </c>
      <c r="EL2" s="135"/>
      <c r="EM2" s="134" t="s">
        <v>66</v>
      </c>
      <c r="EN2" s="135"/>
      <c r="EP2" s="33" t="s">
        <v>67</v>
      </c>
    </row>
    <row r="3" spans="1:147" s="37" customFormat="1" ht="14.25" customHeight="1">
      <c r="A3" s="9" t="s">
        <v>68</v>
      </c>
      <c r="B3" s="10" t="s">
        <v>69</v>
      </c>
      <c r="C3" s="10" t="s">
        <v>70</v>
      </c>
      <c r="D3" s="10"/>
      <c r="E3" s="10" t="s">
        <v>71</v>
      </c>
      <c r="F3" s="9" t="s">
        <v>72</v>
      </c>
      <c r="G3" s="9" t="s">
        <v>73</v>
      </c>
      <c r="H3" s="108" t="s">
        <v>74</v>
      </c>
      <c r="I3" s="108" t="s">
        <v>75</v>
      </c>
      <c r="J3" s="10" t="s">
        <v>76</v>
      </c>
      <c r="K3" s="149" t="s">
        <v>77</v>
      </c>
      <c r="L3" s="150"/>
      <c r="M3" s="151" t="s">
        <v>3</v>
      </c>
      <c r="N3" s="152"/>
      <c r="O3" s="147" t="s">
        <v>4</v>
      </c>
      <c r="P3" s="148"/>
      <c r="Q3" s="147" t="s">
        <v>5</v>
      </c>
      <c r="R3" s="148"/>
      <c r="S3" s="147" t="s">
        <v>6</v>
      </c>
      <c r="T3" s="148"/>
      <c r="U3" s="147">
        <v>77777</v>
      </c>
      <c r="V3" s="148"/>
      <c r="W3" s="147">
        <v>55555</v>
      </c>
      <c r="X3" s="148"/>
      <c r="Y3" s="147">
        <v>27560</v>
      </c>
      <c r="Z3" s="148"/>
      <c r="AA3" s="147">
        <v>91010</v>
      </c>
      <c r="AB3" s="148"/>
      <c r="AC3" s="147">
        <v>91110</v>
      </c>
      <c r="AD3" s="148"/>
      <c r="AE3" s="147">
        <v>91111</v>
      </c>
      <c r="AF3" s="148"/>
      <c r="AG3" s="147">
        <v>91210</v>
      </c>
      <c r="AH3" s="148"/>
      <c r="AI3" s="147">
        <v>91310</v>
      </c>
      <c r="AJ3" s="148"/>
      <c r="AK3" s="147" t="s">
        <v>78</v>
      </c>
      <c r="AL3" s="148"/>
      <c r="AM3" s="147" t="s">
        <v>79</v>
      </c>
      <c r="AN3" s="148"/>
      <c r="AO3" s="147" t="s">
        <v>80</v>
      </c>
      <c r="AP3" s="148"/>
      <c r="AQ3" s="147" t="s">
        <v>81</v>
      </c>
      <c r="AR3" s="148"/>
      <c r="AS3" s="147" t="s">
        <v>82</v>
      </c>
      <c r="AT3" s="148"/>
      <c r="AU3" s="147" t="s">
        <v>83</v>
      </c>
      <c r="AV3" s="148"/>
      <c r="AW3" s="147" t="s">
        <v>84</v>
      </c>
      <c r="AX3" s="148"/>
      <c r="AY3" s="147" t="s">
        <v>85</v>
      </c>
      <c r="AZ3" s="148"/>
      <c r="BA3" s="147" t="s">
        <v>86</v>
      </c>
      <c r="BB3" s="148"/>
      <c r="BC3" s="147" t="s">
        <v>87</v>
      </c>
      <c r="BD3" s="148"/>
      <c r="BE3" s="147">
        <v>92015</v>
      </c>
      <c r="BF3" s="148"/>
      <c r="BG3" s="147" t="s">
        <v>88</v>
      </c>
      <c r="BH3" s="148"/>
      <c r="BI3" s="147" t="s">
        <v>89</v>
      </c>
      <c r="BJ3" s="148"/>
      <c r="BK3" s="147" t="s">
        <v>90</v>
      </c>
      <c r="BL3" s="148"/>
      <c r="BM3" s="147" t="s">
        <v>91</v>
      </c>
      <c r="BN3" s="148"/>
      <c r="BO3" s="147" t="s">
        <v>92</v>
      </c>
      <c r="BP3" s="148"/>
      <c r="BQ3" s="147" t="s">
        <v>93</v>
      </c>
      <c r="BR3" s="148"/>
      <c r="BS3" s="147" t="s">
        <v>94</v>
      </c>
      <c r="BT3" s="148"/>
      <c r="BU3" s="147" t="s">
        <v>95</v>
      </c>
      <c r="BV3" s="148"/>
      <c r="BW3" s="147" t="s">
        <v>96</v>
      </c>
      <c r="BX3" s="148"/>
      <c r="BY3" s="147" t="s">
        <v>97</v>
      </c>
      <c r="BZ3" s="148"/>
      <c r="CA3" s="147" t="s">
        <v>98</v>
      </c>
      <c r="CB3" s="148"/>
      <c r="CC3" s="147" t="s">
        <v>99</v>
      </c>
      <c r="CD3" s="148"/>
      <c r="CE3" s="147" t="s">
        <v>100</v>
      </c>
      <c r="CF3" s="148"/>
      <c r="CG3" s="147">
        <v>95115</v>
      </c>
      <c r="CH3" s="148"/>
      <c r="CI3" s="147" t="s">
        <v>101</v>
      </c>
      <c r="CJ3" s="148"/>
      <c r="CK3" s="147" t="s">
        <v>102</v>
      </c>
      <c r="CL3" s="148"/>
      <c r="CM3" s="147" t="s">
        <v>103</v>
      </c>
      <c r="CN3" s="148"/>
      <c r="CO3" s="147" t="s">
        <v>104</v>
      </c>
      <c r="CP3" s="148"/>
      <c r="CQ3" s="147" t="s">
        <v>105</v>
      </c>
      <c r="CR3" s="148"/>
      <c r="CS3" s="147" t="s">
        <v>106</v>
      </c>
      <c r="CT3" s="148"/>
      <c r="CU3" s="147" t="s">
        <v>107</v>
      </c>
      <c r="CV3" s="148"/>
      <c r="CW3" s="147" t="s">
        <v>108</v>
      </c>
      <c r="CX3" s="148"/>
      <c r="CY3" s="147" t="s">
        <v>109</v>
      </c>
      <c r="CZ3" s="148"/>
      <c r="DA3" s="147" t="s">
        <v>110</v>
      </c>
      <c r="DB3" s="148"/>
      <c r="DC3" s="147" t="s">
        <v>111</v>
      </c>
      <c r="DD3" s="148"/>
      <c r="DE3" s="147">
        <v>95111</v>
      </c>
      <c r="DF3" s="148"/>
      <c r="DG3" s="147">
        <v>95107</v>
      </c>
      <c r="DH3" s="148"/>
      <c r="DI3" s="147" t="s">
        <v>112</v>
      </c>
      <c r="DJ3" s="148"/>
      <c r="DK3" s="147" t="s">
        <v>113</v>
      </c>
      <c r="DL3" s="148"/>
      <c r="DM3" s="147" t="s">
        <v>114</v>
      </c>
      <c r="DN3" s="148"/>
      <c r="DO3" s="147" t="s">
        <v>115</v>
      </c>
      <c r="DP3" s="148"/>
      <c r="DQ3" s="147" t="s">
        <v>116</v>
      </c>
      <c r="DR3" s="148"/>
      <c r="DS3" s="147" t="s">
        <v>117</v>
      </c>
      <c r="DT3" s="148"/>
      <c r="DU3" s="147" t="s">
        <v>118</v>
      </c>
      <c r="DV3" s="148"/>
      <c r="DW3" s="132">
        <v>81110</v>
      </c>
      <c r="DX3" s="133"/>
      <c r="DY3" s="132">
        <v>81912</v>
      </c>
      <c r="DZ3" s="133"/>
      <c r="EA3" s="138">
        <v>71912</v>
      </c>
      <c r="EB3" s="139"/>
      <c r="EC3" s="132">
        <v>52310</v>
      </c>
      <c r="ED3" s="133"/>
      <c r="EE3" s="138">
        <v>62310</v>
      </c>
      <c r="EF3" s="139"/>
      <c r="EG3" s="132">
        <v>78010</v>
      </c>
      <c r="EH3" s="133"/>
      <c r="EI3" s="138">
        <v>96012</v>
      </c>
      <c r="EJ3" s="139"/>
      <c r="EK3" s="132">
        <v>93310</v>
      </c>
      <c r="EL3" s="133"/>
      <c r="EM3" s="132">
        <v>92030</v>
      </c>
      <c r="EN3" s="133"/>
      <c r="EP3" s="75" t="s">
        <v>119</v>
      </c>
    </row>
    <row r="4" spans="1:147" s="34" customFormat="1">
      <c r="A4" s="41"/>
      <c r="B4" s="42"/>
      <c r="C4" s="43"/>
      <c r="D4" s="43"/>
      <c r="E4" s="43"/>
      <c r="F4" s="44"/>
      <c r="G4" s="45"/>
      <c r="H4" s="109" t="s">
        <v>399</v>
      </c>
      <c r="I4" s="109" t="s">
        <v>405</v>
      </c>
      <c r="J4" s="46"/>
      <c r="K4" s="47" t="s">
        <v>120</v>
      </c>
      <c r="L4" s="47" t="s">
        <v>121</v>
      </c>
      <c r="M4" s="47" t="s">
        <v>120</v>
      </c>
      <c r="N4" s="47" t="s">
        <v>121</v>
      </c>
      <c r="O4" s="47" t="s">
        <v>120</v>
      </c>
      <c r="P4" s="47" t="s">
        <v>121</v>
      </c>
      <c r="Q4" s="47" t="s">
        <v>120</v>
      </c>
      <c r="R4" s="47" t="s">
        <v>121</v>
      </c>
      <c r="S4" s="47" t="s">
        <v>120</v>
      </c>
      <c r="T4" s="47" t="s">
        <v>121</v>
      </c>
      <c r="U4" s="48" t="s">
        <v>120</v>
      </c>
      <c r="V4" s="48" t="s">
        <v>121</v>
      </c>
      <c r="W4" s="48" t="s">
        <v>120</v>
      </c>
      <c r="X4" s="48" t="s">
        <v>121</v>
      </c>
      <c r="Y4" s="48" t="s">
        <v>120</v>
      </c>
      <c r="Z4" s="48" t="s">
        <v>121</v>
      </c>
      <c r="AA4" s="47" t="s">
        <v>120</v>
      </c>
      <c r="AB4" s="47" t="s">
        <v>121</v>
      </c>
      <c r="AC4" s="47" t="s">
        <v>120</v>
      </c>
      <c r="AD4" s="47" t="s">
        <v>121</v>
      </c>
      <c r="AE4" s="47" t="s">
        <v>120</v>
      </c>
      <c r="AF4" s="47" t="s">
        <v>121</v>
      </c>
      <c r="AG4" s="47" t="s">
        <v>120</v>
      </c>
      <c r="AH4" s="47" t="s">
        <v>121</v>
      </c>
      <c r="AI4" s="47" t="s">
        <v>120</v>
      </c>
      <c r="AJ4" s="47" t="s">
        <v>121</v>
      </c>
      <c r="AK4" s="47" t="s">
        <v>120</v>
      </c>
      <c r="AL4" s="47" t="s">
        <v>121</v>
      </c>
      <c r="AM4" s="47" t="s">
        <v>120</v>
      </c>
      <c r="AN4" s="47" t="s">
        <v>121</v>
      </c>
      <c r="AO4" s="47" t="s">
        <v>120</v>
      </c>
      <c r="AP4" s="47" t="s">
        <v>121</v>
      </c>
      <c r="AQ4" s="47" t="s">
        <v>120</v>
      </c>
      <c r="AR4" s="47" t="s">
        <v>121</v>
      </c>
      <c r="AS4" s="47" t="s">
        <v>120</v>
      </c>
      <c r="AT4" s="47" t="s">
        <v>121</v>
      </c>
      <c r="AU4" s="47" t="s">
        <v>120</v>
      </c>
      <c r="AV4" s="47" t="s">
        <v>121</v>
      </c>
      <c r="AW4" s="47" t="s">
        <v>120</v>
      </c>
      <c r="AX4" s="47" t="s">
        <v>121</v>
      </c>
      <c r="AY4" s="47" t="s">
        <v>120</v>
      </c>
      <c r="AZ4" s="47" t="s">
        <v>121</v>
      </c>
      <c r="BA4" s="47" t="s">
        <v>120</v>
      </c>
      <c r="BB4" s="47" t="s">
        <v>121</v>
      </c>
      <c r="BC4" s="47" t="s">
        <v>120</v>
      </c>
      <c r="BD4" s="47" t="s">
        <v>121</v>
      </c>
      <c r="BE4" s="47" t="s">
        <v>120</v>
      </c>
      <c r="BF4" s="47" t="s">
        <v>121</v>
      </c>
      <c r="BG4" s="47" t="s">
        <v>120</v>
      </c>
      <c r="BH4" s="47" t="s">
        <v>121</v>
      </c>
      <c r="BI4" s="47" t="s">
        <v>120</v>
      </c>
      <c r="BJ4" s="47" t="s">
        <v>121</v>
      </c>
      <c r="BK4" s="47" t="s">
        <v>120</v>
      </c>
      <c r="BL4" s="47" t="s">
        <v>121</v>
      </c>
      <c r="BM4" s="47" t="s">
        <v>120</v>
      </c>
      <c r="BN4" s="47" t="s">
        <v>121</v>
      </c>
      <c r="BO4" s="47" t="s">
        <v>120</v>
      </c>
      <c r="BP4" s="47" t="s">
        <v>121</v>
      </c>
      <c r="BQ4" s="47" t="s">
        <v>120</v>
      </c>
      <c r="BR4" s="47" t="s">
        <v>121</v>
      </c>
      <c r="BS4" s="47" t="s">
        <v>120</v>
      </c>
      <c r="BT4" s="47" t="s">
        <v>121</v>
      </c>
      <c r="BU4" s="47" t="s">
        <v>120</v>
      </c>
      <c r="BV4" s="47" t="s">
        <v>121</v>
      </c>
      <c r="BW4" s="47" t="s">
        <v>120</v>
      </c>
      <c r="BX4" s="47" t="s">
        <v>121</v>
      </c>
      <c r="BY4" s="47" t="s">
        <v>120</v>
      </c>
      <c r="BZ4" s="47" t="s">
        <v>121</v>
      </c>
      <c r="CA4" s="47" t="s">
        <v>120</v>
      </c>
      <c r="CB4" s="47" t="s">
        <v>121</v>
      </c>
      <c r="CC4" s="47" t="s">
        <v>120</v>
      </c>
      <c r="CD4" s="47" t="s">
        <v>121</v>
      </c>
      <c r="CE4" s="47" t="s">
        <v>120</v>
      </c>
      <c r="CF4" s="47" t="s">
        <v>121</v>
      </c>
      <c r="CG4" s="47" t="s">
        <v>120</v>
      </c>
      <c r="CH4" s="47" t="s">
        <v>121</v>
      </c>
      <c r="CI4" s="47" t="s">
        <v>120</v>
      </c>
      <c r="CJ4" s="47" t="s">
        <v>121</v>
      </c>
      <c r="CK4" s="47" t="s">
        <v>120</v>
      </c>
      <c r="CL4" s="47" t="s">
        <v>121</v>
      </c>
      <c r="CM4" s="47" t="s">
        <v>120</v>
      </c>
      <c r="CN4" s="47" t="s">
        <v>121</v>
      </c>
      <c r="CO4" s="47" t="s">
        <v>120</v>
      </c>
      <c r="CP4" s="47" t="s">
        <v>121</v>
      </c>
      <c r="CQ4" s="47" t="s">
        <v>120</v>
      </c>
      <c r="CR4" s="47" t="s">
        <v>121</v>
      </c>
      <c r="CS4" s="47" t="s">
        <v>120</v>
      </c>
      <c r="CT4" s="47" t="s">
        <v>121</v>
      </c>
      <c r="CU4" s="47" t="s">
        <v>120</v>
      </c>
      <c r="CV4" s="47" t="s">
        <v>121</v>
      </c>
      <c r="CW4" s="47" t="s">
        <v>120</v>
      </c>
      <c r="CX4" s="47" t="s">
        <v>121</v>
      </c>
      <c r="CY4" s="47" t="s">
        <v>120</v>
      </c>
      <c r="CZ4" s="47" t="s">
        <v>121</v>
      </c>
      <c r="DA4" s="47" t="s">
        <v>120</v>
      </c>
      <c r="DB4" s="47" t="s">
        <v>121</v>
      </c>
      <c r="DC4" s="47" t="s">
        <v>120</v>
      </c>
      <c r="DD4" s="47" t="s">
        <v>121</v>
      </c>
      <c r="DE4" s="47" t="s">
        <v>120</v>
      </c>
      <c r="DF4" s="47" t="s">
        <v>121</v>
      </c>
      <c r="DG4" s="47" t="s">
        <v>120</v>
      </c>
      <c r="DH4" s="47" t="s">
        <v>121</v>
      </c>
      <c r="DI4" s="47" t="s">
        <v>120</v>
      </c>
      <c r="DJ4" s="47" t="s">
        <v>121</v>
      </c>
      <c r="DK4" s="47" t="s">
        <v>120</v>
      </c>
      <c r="DL4" s="47" t="s">
        <v>121</v>
      </c>
      <c r="DM4" s="47" t="s">
        <v>120</v>
      </c>
      <c r="DN4" s="47" t="s">
        <v>121</v>
      </c>
      <c r="DO4" s="47" t="s">
        <v>120</v>
      </c>
      <c r="DP4" s="47" t="s">
        <v>121</v>
      </c>
      <c r="DQ4" s="47" t="s">
        <v>120</v>
      </c>
      <c r="DR4" s="47" t="s">
        <v>121</v>
      </c>
      <c r="DS4" s="47" t="s">
        <v>120</v>
      </c>
      <c r="DT4" s="47" t="s">
        <v>121</v>
      </c>
      <c r="DU4" s="47" t="s">
        <v>120</v>
      </c>
      <c r="DV4" s="47" t="s">
        <v>121</v>
      </c>
      <c r="DW4" s="48" t="s">
        <v>120</v>
      </c>
      <c r="DX4" s="48" t="s">
        <v>121</v>
      </c>
      <c r="DY4" s="48" t="s">
        <v>120</v>
      </c>
      <c r="DZ4" s="48" t="s">
        <v>121</v>
      </c>
      <c r="EA4" s="48" t="s">
        <v>120</v>
      </c>
      <c r="EB4" s="48" t="s">
        <v>121</v>
      </c>
      <c r="EC4" s="48" t="s">
        <v>120</v>
      </c>
      <c r="ED4" s="48" t="s">
        <v>121</v>
      </c>
      <c r="EE4" s="48" t="s">
        <v>120</v>
      </c>
      <c r="EF4" s="48" t="s">
        <v>121</v>
      </c>
      <c r="EG4" s="48" t="s">
        <v>120</v>
      </c>
      <c r="EH4" s="48" t="s">
        <v>121</v>
      </c>
      <c r="EI4" s="48" t="s">
        <v>120</v>
      </c>
      <c r="EJ4" s="48" t="s">
        <v>121</v>
      </c>
      <c r="EK4" s="48" t="s">
        <v>120</v>
      </c>
      <c r="EL4" s="48" t="s">
        <v>121</v>
      </c>
      <c r="EM4" s="48" t="s">
        <v>120</v>
      </c>
      <c r="EN4" s="48" t="s">
        <v>121</v>
      </c>
      <c r="EP4" s="76" t="s">
        <v>122</v>
      </c>
    </row>
    <row r="5" spans="1:147" s="34" customFormat="1" ht="14.25" customHeight="1">
      <c r="A5" s="40">
        <v>85258982</v>
      </c>
      <c r="B5" s="40" t="s">
        <v>123</v>
      </c>
      <c r="C5" s="40">
        <v>85050754</v>
      </c>
      <c r="D5" s="40" t="s">
        <v>124</v>
      </c>
      <c r="E5" s="40" t="s">
        <v>125</v>
      </c>
      <c r="F5" s="40" t="s">
        <v>126</v>
      </c>
      <c r="G5" s="49" t="s">
        <v>127</v>
      </c>
      <c r="H5" s="71">
        <v>15654</v>
      </c>
      <c r="I5" s="71">
        <v>16458</v>
      </c>
      <c r="J5" s="38">
        <f t="shared" ref="J5:J36" si="0">SUM(I5-H5)</f>
        <v>804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34">
        <f t="shared" ref="EO5:EO36" si="1">SUM(K5:EN5)</f>
        <v>0</v>
      </c>
      <c r="EP5" s="73">
        <f t="shared" ref="EP5:EP36" si="2">EO5-J5</f>
        <v>-804</v>
      </c>
    </row>
    <row r="6" spans="1:147" s="34" customFormat="1">
      <c r="A6" s="40"/>
      <c r="B6" s="40"/>
      <c r="C6" s="40"/>
      <c r="D6" s="40" t="s">
        <v>128</v>
      </c>
      <c r="E6" s="40"/>
      <c r="F6" s="40"/>
      <c r="G6" s="49"/>
      <c r="H6" s="71">
        <v>14734</v>
      </c>
      <c r="I6" s="71">
        <v>15264</v>
      </c>
      <c r="J6" s="38">
        <f t="shared" si="0"/>
        <v>530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34">
        <f t="shared" si="1"/>
        <v>0</v>
      </c>
      <c r="EP6" s="73">
        <f t="shared" si="2"/>
        <v>-530</v>
      </c>
    </row>
    <row r="7" spans="1:147" s="35" customFormat="1" ht="13.25" customHeight="1">
      <c r="A7" s="36">
        <v>85295627</v>
      </c>
      <c r="B7" s="36" t="s">
        <v>129</v>
      </c>
      <c r="C7" s="36">
        <v>85008311</v>
      </c>
      <c r="D7" s="36" t="s">
        <v>124</v>
      </c>
      <c r="E7" s="36" t="s">
        <v>130</v>
      </c>
      <c r="F7" s="36" t="s">
        <v>131</v>
      </c>
      <c r="G7" s="50" t="s">
        <v>132</v>
      </c>
      <c r="H7" s="122">
        <v>98091</v>
      </c>
      <c r="I7" s="122">
        <v>103043</v>
      </c>
      <c r="J7" s="12">
        <f t="shared" si="0"/>
        <v>4952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34">
        <f t="shared" si="1"/>
        <v>0</v>
      </c>
      <c r="EP7" s="73">
        <f t="shared" si="2"/>
        <v>-4952</v>
      </c>
      <c r="EQ7" s="35" t="s">
        <v>387</v>
      </c>
    </row>
    <row r="8" spans="1:147" s="34" customFormat="1">
      <c r="A8" s="40">
        <v>85295628</v>
      </c>
      <c r="B8" s="40" t="s">
        <v>123</v>
      </c>
      <c r="C8" s="40">
        <v>85055724</v>
      </c>
      <c r="D8" s="40" t="s">
        <v>124</v>
      </c>
      <c r="E8" s="40" t="s">
        <v>130</v>
      </c>
      <c r="F8" s="40" t="s">
        <v>133</v>
      </c>
      <c r="G8" s="49" t="s">
        <v>134</v>
      </c>
      <c r="H8" s="71">
        <v>44597</v>
      </c>
      <c r="I8" s="71">
        <v>47147</v>
      </c>
      <c r="J8" s="38">
        <f t="shared" si="0"/>
        <v>2550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34">
        <f t="shared" si="1"/>
        <v>0</v>
      </c>
      <c r="EP8" s="73">
        <f t="shared" si="2"/>
        <v>-2550</v>
      </c>
      <c r="EQ8" s="34" t="s">
        <v>387</v>
      </c>
    </row>
    <row r="9" spans="1:147" s="34" customFormat="1">
      <c r="A9" s="40"/>
      <c r="B9" s="40"/>
      <c r="C9" s="40"/>
      <c r="D9" s="40" t="s">
        <v>128</v>
      </c>
      <c r="E9" s="40"/>
      <c r="F9" s="40"/>
      <c r="G9" s="49"/>
      <c r="H9" s="71">
        <v>6261</v>
      </c>
      <c r="I9" s="71">
        <v>6469</v>
      </c>
      <c r="J9" s="38">
        <f t="shared" si="0"/>
        <v>208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34">
        <f t="shared" si="1"/>
        <v>0</v>
      </c>
      <c r="EP9" s="73">
        <f t="shared" si="2"/>
        <v>-208</v>
      </c>
    </row>
    <row r="10" spans="1:147" s="34" customFormat="1">
      <c r="A10" s="36">
        <v>85005216</v>
      </c>
      <c r="B10" s="36" t="s">
        <v>123</v>
      </c>
      <c r="C10" s="36">
        <v>85051494</v>
      </c>
      <c r="D10" s="36" t="s">
        <v>124</v>
      </c>
      <c r="E10" s="36" t="s">
        <v>130</v>
      </c>
      <c r="F10" s="36" t="s">
        <v>135</v>
      </c>
      <c r="G10" s="50" t="s">
        <v>136</v>
      </c>
      <c r="H10" s="122">
        <v>102907</v>
      </c>
      <c r="I10" s="122">
        <v>106716</v>
      </c>
      <c r="J10" s="39">
        <f t="shared" si="0"/>
        <v>3809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34">
        <f t="shared" si="1"/>
        <v>0</v>
      </c>
      <c r="EP10" s="73">
        <f t="shared" si="2"/>
        <v>-3809</v>
      </c>
    </row>
    <row r="11" spans="1:147" s="34" customFormat="1">
      <c r="A11" s="36"/>
      <c r="B11" s="36"/>
      <c r="C11" s="36"/>
      <c r="D11" s="36" t="s">
        <v>128</v>
      </c>
      <c r="E11" s="36"/>
      <c r="F11" s="36" t="s">
        <v>137</v>
      </c>
      <c r="G11" s="50"/>
      <c r="H11" s="122">
        <v>32033</v>
      </c>
      <c r="I11" s="122">
        <v>33555</v>
      </c>
      <c r="J11" s="12">
        <f t="shared" si="0"/>
        <v>1522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34">
        <f t="shared" si="1"/>
        <v>0</v>
      </c>
      <c r="EP11" s="73">
        <f t="shared" si="2"/>
        <v>-1522</v>
      </c>
    </row>
    <row r="12" spans="1:147" s="35" customFormat="1">
      <c r="A12" s="40">
        <v>84957334</v>
      </c>
      <c r="B12" s="40" t="s">
        <v>138</v>
      </c>
      <c r="C12" s="40" t="s">
        <v>139</v>
      </c>
      <c r="D12" s="40" t="s">
        <v>124</v>
      </c>
      <c r="E12" s="40" t="s">
        <v>130</v>
      </c>
      <c r="F12" s="40" t="s">
        <v>140</v>
      </c>
      <c r="G12" s="49" t="s">
        <v>141</v>
      </c>
      <c r="H12" s="71">
        <v>66313</v>
      </c>
      <c r="I12" s="71">
        <v>68389</v>
      </c>
      <c r="J12" s="38">
        <f t="shared" si="0"/>
        <v>2076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35">
        <f t="shared" si="1"/>
        <v>0</v>
      </c>
      <c r="EP12" s="114">
        <f t="shared" si="2"/>
        <v>-2076</v>
      </c>
    </row>
    <row r="13" spans="1:147" s="35" customFormat="1">
      <c r="A13" s="40"/>
      <c r="B13" s="40"/>
      <c r="C13" s="40"/>
      <c r="D13" s="40" t="s">
        <v>128</v>
      </c>
      <c r="E13" s="40"/>
      <c r="F13" s="40"/>
      <c r="G13" s="49"/>
      <c r="H13" s="71">
        <v>13785</v>
      </c>
      <c r="I13" s="71">
        <v>14373</v>
      </c>
      <c r="J13" s="38">
        <f t="shared" si="0"/>
        <v>588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35">
        <f t="shared" si="1"/>
        <v>0</v>
      </c>
      <c r="EP13" s="114">
        <f t="shared" si="2"/>
        <v>-588</v>
      </c>
    </row>
    <row r="14" spans="1:147" s="34" customFormat="1">
      <c r="A14" s="36">
        <v>85005235</v>
      </c>
      <c r="B14" s="36" t="s">
        <v>123</v>
      </c>
      <c r="C14" s="36">
        <v>85055394</v>
      </c>
      <c r="D14" s="36" t="s">
        <v>124</v>
      </c>
      <c r="E14" s="36" t="s">
        <v>142</v>
      </c>
      <c r="F14" s="36" t="s">
        <v>143</v>
      </c>
      <c r="G14" s="50" t="s">
        <v>144</v>
      </c>
      <c r="H14" s="70">
        <v>72141</v>
      </c>
      <c r="I14" s="70">
        <v>73861</v>
      </c>
      <c r="J14" s="39">
        <f t="shared" si="0"/>
        <v>1720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34">
        <f t="shared" si="1"/>
        <v>0</v>
      </c>
      <c r="EP14" s="73">
        <f t="shared" si="2"/>
        <v>-1720</v>
      </c>
    </row>
    <row r="15" spans="1:147" s="34" customFormat="1">
      <c r="A15" s="36"/>
      <c r="B15" s="36"/>
      <c r="C15" s="36"/>
      <c r="D15" s="36" t="s">
        <v>128</v>
      </c>
      <c r="E15" s="36"/>
      <c r="F15" s="36"/>
      <c r="G15" s="50"/>
      <c r="H15" s="70">
        <v>9001</v>
      </c>
      <c r="I15" s="70">
        <v>9107</v>
      </c>
      <c r="J15" s="12">
        <f t="shared" si="0"/>
        <v>106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34">
        <f t="shared" si="1"/>
        <v>0</v>
      </c>
      <c r="EP15" s="73">
        <f t="shared" si="2"/>
        <v>-106</v>
      </c>
    </row>
    <row r="16" spans="1:147" s="34" customFormat="1">
      <c r="A16" s="40">
        <v>85301818</v>
      </c>
      <c r="B16" s="40" t="s">
        <v>145</v>
      </c>
      <c r="C16" s="40">
        <v>85012874</v>
      </c>
      <c r="D16" s="40" t="s">
        <v>124</v>
      </c>
      <c r="E16" s="40" t="s">
        <v>142</v>
      </c>
      <c r="F16" s="40" t="s">
        <v>146</v>
      </c>
      <c r="G16" s="49" t="s">
        <v>147</v>
      </c>
      <c r="H16" s="71">
        <v>104213</v>
      </c>
      <c r="I16" s="71">
        <v>106247</v>
      </c>
      <c r="J16" s="38">
        <f t="shared" si="0"/>
        <v>2034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34">
        <f t="shared" si="1"/>
        <v>0</v>
      </c>
      <c r="EP16" s="73">
        <f t="shared" si="2"/>
        <v>-2034</v>
      </c>
    </row>
    <row r="17" spans="1:147" s="34" customFormat="1" ht="14" customHeight="1">
      <c r="A17" s="36">
        <v>85108864</v>
      </c>
      <c r="B17" s="36" t="s">
        <v>145</v>
      </c>
      <c r="C17" s="36">
        <v>85013364</v>
      </c>
      <c r="D17" s="36" t="s">
        <v>124</v>
      </c>
      <c r="E17" s="36" t="s">
        <v>142</v>
      </c>
      <c r="F17" s="36" t="s">
        <v>148</v>
      </c>
      <c r="G17" s="65" t="s">
        <v>149</v>
      </c>
      <c r="H17" s="72">
        <v>174223</v>
      </c>
      <c r="I17" s="72">
        <v>180817</v>
      </c>
      <c r="J17" s="12">
        <f t="shared" si="0"/>
        <v>6594</v>
      </c>
      <c r="K17" s="65"/>
      <c r="L17" s="65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34">
        <f t="shared" si="1"/>
        <v>0</v>
      </c>
      <c r="EP17" s="73">
        <f t="shared" si="2"/>
        <v>-6594</v>
      </c>
      <c r="EQ17" s="34" t="s">
        <v>393</v>
      </c>
    </row>
    <row r="18" spans="1:147" s="34" customFormat="1">
      <c r="A18" s="40">
        <v>85005246</v>
      </c>
      <c r="B18" s="40" t="s">
        <v>123</v>
      </c>
      <c r="C18" s="40">
        <v>85056564</v>
      </c>
      <c r="D18" s="40" t="s">
        <v>124</v>
      </c>
      <c r="E18" s="40" t="s">
        <v>142</v>
      </c>
      <c r="F18" s="40" t="s">
        <v>150</v>
      </c>
      <c r="G18" s="49" t="s">
        <v>151</v>
      </c>
      <c r="H18" s="71">
        <v>59429</v>
      </c>
      <c r="I18" s="71">
        <v>60060</v>
      </c>
      <c r="J18" s="38">
        <f t="shared" si="0"/>
        <v>631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34">
        <f t="shared" si="1"/>
        <v>0</v>
      </c>
      <c r="EP18" s="73">
        <f t="shared" si="2"/>
        <v>-631</v>
      </c>
    </row>
    <row r="19" spans="1:147" s="34" customFormat="1">
      <c r="A19" s="40"/>
      <c r="B19" s="40"/>
      <c r="C19" s="40"/>
      <c r="D19" s="40" t="s">
        <v>128</v>
      </c>
      <c r="E19" s="40"/>
      <c r="F19" s="40"/>
      <c r="G19" s="49"/>
      <c r="H19" s="71">
        <v>538</v>
      </c>
      <c r="I19" s="71">
        <v>554</v>
      </c>
      <c r="J19" s="38">
        <f t="shared" si="0"/>
        <v>16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34">
        <f t="shared" si="1"/>
        <v>0</v>
      </c>
      <c r="EP19" s="73">
        <f t="shared" si="2"/>
        <v>-16</v>
      </c>
    </row>
    <row r="20" spans="1:147" s="34" customFormat="1">
      <c r="A20" s="36">
        <v>86315680</v>
      </c>
      <c r="B20" s="36" t="s">
        <v>123</v>
      </c>
      <c r="C20" s="36">
        <v>85050934</v>
      </c>
      <c r="D20" s="36" t="s">
        <v>124</v>
      </c>
      <c r="E20" s="36" t="s">
        <v>142</v>
      </c>
      <c r="F20" s="36" t="s">
        <v>152</v>
      </c>
      <c r="G20" s="65" t="s">
        <v>153</v>
      </c>
      <c r="H20" s="72">
        <v>167192</v>
      </c>
      <c r="I20" s="72">
        <v>170253</v>
      </c>
      <c r="J20" s="12">
        <f t="shared" si="0"/>
        <v>3061</v>
      </c>
      <c r="K20" s="65"/>
      <c r="L20" s="65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34">
        <f t="shared" si="1"/>
        <v>0</v>
      </c>
      <c r="EP20" s="73">
        <f t="shared" si="2"/>
        <v>-3061</v>
      </c>
    </row>
    <row r="21" spans="1:147" s="34" customFormat="1">
      <c r="A21" s="36"/>
      <c r="B21" s="36"/>
      <c r="C21" s="36"/>
      <c r="D21" s="36" t="s">
        <v>128</v>
      </c>
      <c r="E21" s="36"/>
      <c r="F21" s="36"/>
      <c r="G21" s="65"/>
      <c r="H21" s="72">
        <v>5709</v>
      </c>
      <c r="I21" s="72">
        <v>5766</v>
      </c>
      <c r="J21" s="12">
        <f t="shared" si="0"/>
        <v>57</v>
      </c>
      <c r="K21" s="65"/>
      <c r="L21" s="65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34">
        <f t="shared" si="1"/>
        <v>0</v>
      </c>
      <c r="EP21" s="73">
        <f t="shared" si="2"/>
        <v>-57</v>
      </c>
    </row>
    <row r="22" spans="1:147" s="34" customFormat="1">
      <c r="A22" s="40">
        <v>85108862</v>
      </c>
      <c r="B22" s="40" t="s">
        <v>145</v>
      </c>
      <c r="C22" s="40">
        <v>85013284</v>
      </c>
      <c r="D22" s="40" t="s">
        <v>124</v>
      </c>
      <c r="E22" s="40" t="s">
        <v>142</v>
      </c>
      <c r="F22" s="40" t="s">
        <v>154</v>
      </c>
      <c r="G22" s="49" t="s">
        <v>155</v>
      </c>
      <c r="H22" s="71">
        <v>138755</v>
      </c>
      <c r="I22" s="71">
        <v>142732</v>
      </c>
      <c r="J22" s="38">
        <f t="shared" si="0"/>
        <v>3977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34">
        <f t="shared" si="1"/>
        <v>0</v>
      </c>
      <c r="EP22" s="73">
        <f t="shared" si="2"/>
        <v>-3977</v>
      </c>
    </row>
    <row r="23" spans="1:147" s="34" customFormat="1">
      <c r="A23" s="36">
        <v>85005222</v>
      </c>
      <c r="B23" s="36" t="s">
        <v>123</v>
      </c>
      <c r="C23" s="36">
        <v>85052394</v>
      </c>
      <c r="D23" s="36" t="s">
        <v>124</v>
      </c>
      <c r="E23" s="36" t="s">
        <v>142</v>
      </c>
      <c r="F23" s="36" t="s">
        <v>156</v>
      </c>
      <c r="G23" s="50" t="s">
        <v>157</v>
      </c>
      <c r="H23" s="70">
        <v>41778</v>
      </c>
      <c r="I23" s="70">
        <v>42226</v>
      </c>
      <c r="J23" s="12">
        <f t="shared" si="0"/>
        <v>448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34">
        <f t="shared" si="1"/>
        <v>0</v>
      </c>
      <c r="EP23" s="73">
        <f t="shared" si="2"/>
        <v>-448</v>
      </c>
    </row>
    <row r="24" spans="1:147" s="34" customFormat="1">
      <c r="A24" s="36"/>
      <c r="B24" s="36"/>
      <c r="C24" s="36"/>
      <c r="D24" s="36" t="s">
        <v>128</v>
      </c>
      <c r="E24" s="36"/>
      <c r="F24" s="36"/>
      <c r="G24" s="50"/>
      <c r="H24" s="70">
        <v>15377</v>
      </c>
      <c r="I24" s="70">
        <v>15636</v>
      </c>
      <c r="J24" s="12">
        <f t="shared" si="0"/>
        <v>259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34">
        <f t="shared" si="1"/>
        <v>0</v>
      </c>
      <c r="EP24" s="73">
        <f t="shared" si="2"/>
        <v>-259</v>
      </c>
    </row>
    <row r="25" spans="1:147" s="34" customFormat="1" ht="14.25" customHeight="1">
      <c r="A25" s="40">
        <v>85301765</v>
      </c>
      <c r="B25" s="40" t="s">
        <v>158</v>
      </c>
      <c r="C25" s="40">
        <v>85098744</v>
      </c>
      <c r="D25" s="40" t="s">
        <v>124</v>
      </c>
      <c r="E25" s="40" t="s">
        <v>142</v>
      </c>
      <c r="F25" s="40" t="s">
        <v>159</v>
      </c>
      <c r="G25" s="49" t="s">
        <v>160</v>
      </c>
      <c r="H25" s="71">
        <v>116908</v>
      </c>
      <c r="I25" s="71">
        <v>123933</v>
      </c>
      <c r="J25" s="38">
        <f t="shared" si="0"/>
        <v>7025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34">
        <f t="shared" si="1"/>
        <v>0</v>
      </c>
      <c r="EP25" s="73">
        <f t="shared" si="2"/>
        <v>-7025</v>
      </c>
    </row>
    <row r="26" spans="1:147" s="34" customFormat="1">
      <c r="A26" s="40"/>
      <c r="B26" s="40"/>
      <c r="C26" s="40"/>
      <c r="D26" s="40" t="s">
        <v>128</v>
      </c>
      <c r="E26" s="40"/>
      <c r="F26" s="40"/>
      <c r="G26" s="49"/>
      <c r="H26" s="71">
        <v>6477</v>
      </c>
      <c r="I26" s="71">
        <v>6544</v>
      </c>
      <c r="J26" s="38">
        <f t="shared" si="0"/>
        <v>67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34">
        <f t="shared" si="1"/>
        <v>0</v>
      </c>
      <c r="EP26" s="73">
        <f t="shared" si="2"/>
        <v>-67</v>
      </c>
    </row>
    <row r="27" spans="1:147" s="34" customFormat="1">
      <c r="A27" s="36">
        <v>85559109</v>
      </c>
      <c r="B27" s="36" t="s">
        <v>158</v>
      </c>
      <c r="C27" s="36">
        <v>85098684</v>
      </c>
      <c r="D27" s="36" t="s">
        <v>124</v>
      </c>
      <c r="E27" s="36" t="s">
        <v>142</v>
      </c>
      <c r="F27" s="36" t="s">
        <v>161</v>
      </c>
      <c r="G27" s="50" t="s">
        <v>162</v>
      </c>
      <c r="H27" s="70">
        <v>138877</v>
      </c>
      <c r="I27" s="70">
        <v>143325</v>
      </c>
      <c r="J27" s="12">
        <f t="shared" si="0"/>
        <v>4448</v>
      </c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34">
        <f t="shared" si="1"/>
        <v>0</v>
      </c>
      <c r="EP27" s="73">
        <f t="shared" si="2"/>
        <v>-4448</v>
      </c>
    </row>
    <row r="28" spans="1:147" s="34" customFormat="1">
      <c r="A28" s="36"/>
      <c r="B28" s="36"/>
      <c r="C28" s="36"/>
      <c r="D28" s="36" t="s">
        <v>128</v>
      </c>
      <c r="E28" s="36"/>
      <c r="F28" s="36"/>
      <c r="G28" s="50"/>
      <c r="H28" s="70">
        <v>1131</v>
      </c>
      <c r="I28" s="70">
        <v>1131</v>
      </c>
      <c r="J28" s="12">
        <f t="shared" si="0"/>
        <v>0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34">
        <f t="shared" si="1"/>
        <v>0</v>
      </c>
      <c r="EP28" s="73">
        <f t="shared" si="2"/>
        <v>0</v>
      </c>
    </row>
    <row r="29" spans="1:147" s="34" customFormat="1">
      <c r="A29" s="40">
        <v>85301820</v>
      </c>
      <c r="B29" s="40" t="s">
        <v>145</v>
      </c>
      <c r="C29" s="40">
        <v>85012884</v>
      </c>
      <c r="D29" s="40" t="s">
        <v>124</v>
      </c>
      <c r="E29" s="40" t="s">
        <v>142</v>
      </c>
      <c r="F29" s="40" t="s">
        <v>163</v>
      </c>
      <c r="G29" s="49" t="s">
        <v>164</v>
      </c>
      <c r="H29" s="71">
        <v>48855</v>
      </c>
      <c r="I29" s="71">
        <v>50843</v>
      </c>
      <c r="J29" s="38">
        <f t="shared" si="0"/>
        <v>1988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34">
        <f t="shared" si="1"/>
        <v>0</v>
      </c>
      <c r="EP29" s="73">
        <f t="shared" si="2"/>
        <v>-1988</v>
      </c>
    </row>
    <row r="30" spans="1:147" s="34" customFormat="1">
      <c r="A30" s="36">
        <v>85301819</v>
      </c>
      <c r="B30" s="36" t="s">
        <v>158</v>
      </c>
      <c r="C30" s="36">
        <v>85098424</v>
      </c>
      <c r="D30" s="36" t="s">
        <v>124</v>
      </c>
      <c r="E30" s="36" t="s">
        <v>142</v>
      </c>
      <c r="F30" s="36" t="s">
        <v>165</v>
      </c>
      <c r="G30" s="50" t="s">
        <v>166</v>
      </c>
      <c r="H30" s="70">
        <v>105656</v>
      </c>
      <c r="I30" s="70">
        <v>110556</v>
      </c>
      <c r="J30" s="39">
        <f t="shared" si="0"/>
        <v>4900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34">
        <f t="shared" si="1"/>
        <v>0</v>
      </c>
      <c r="EP30" s="73">
        <f t="shared" si="2"/>
        <v>-4900</v>
      </c>
      <c r="EQ30" s="34" t="s">
        <v>387</v>
      </c>
    </row>
    <row r="31" spans="1:147" s="34" customFormat="1">
      <c r="A31" s="36"/>
      <c r="B31" s="36"/>
      <c r="C31" s="36"/>
      <c r="D31" s="36" t="s">
        <v>128</v>
      </c>
      <c r="E31" s="36"/>
      <c r="F31" s="36"/>
      <c r="G31" s="50"/>
      <c r="H31" s="74">
        <v>27822</v>
      </c>
      <c r="I31" s="74">
        <v>28005</v>
      </c>
      <c r="J31" s="12">
        <f t="shared" si="0"/>
        <v>183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34">
        <f t="shared" si="1"/>
        <v>0</v>
      </c>
      <c r="EP31" s="73">
        <f t="shared" si="2"/>
        <v>-183</v>
      </c>
    </row>
    <row r="32" spans="1:147" s="34" customFormat="1">
      <c r="A32" s="40">
        <v>85301754</v>
      </c>
      <c r="B32" s="40" t="s">
        <v>123</v>
      </c>
      <c r="C32" s="40">
        <v>85055764</v>
      </c>
      <c r="D32" s="40" t="s">
        <v>124</v>
      </c>
      <c r="E32" s="40" t="s">
        <v>142</v>
      </c>
      <c r="F32" s="40" t="s">
        <v>167</v>
      </c>
      <c r="G32" s="49" t="s">
        <v>168</v>
      </c>
      <c r="H32" s="71">
        <v>71274</v>
      </c>
      <c r="I32" s="71">
        <v>73614</v>
      </c>
      <c r="J32" s="38">
        <f t="shared" si="0"/>
        <v>2340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34">
        <f t="shared" si="1"/>
        <v>0</v>
      </c>
      <c r="EP32" s="73">
        <f t="shared" si="2"/>
        <v>-2340</v>
      </c>
    </row>
    <row r="33" spans="1:147" s="34" customFormat="1">
      <c r="A33" s="40"/>
      <c r="B33" s="40"/>
      <c r="C33" s="40"/>
      <c r="D33" s="40" t="s">
        <v>128</v>
      </c>
      <c r="E33" s="40"/>
      <c r="F33" s="40"/>
      <c r="G33" s="49"/>
      <c r="H33" s="71">
        <v>5973</v>
      </c>
      <c r="I33" s="71">
        <v>6001</v>
      </c>
      <c r="J33" s="38">
        <f t="shared" si="0"/>
        <v>28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34">
        <f t="shared" si="1"/>
        <v>0</v>
      </c>
      <c r="EP33" s="73">
        <f t="shared" si="2"/>
        <v>-28</v>
      </c>
    </row>
    <row r="34" spans="1:147" s="34" customFormat="1">
      <c r="A34" s="36">
        <v>85301752</v>
      </c>
      <c r="B34" s="36" t="s">
        <v>158</v>
      </c>
      <c r="C34" s="36">
        <v>85098704</v>
      </c>
      <c r="D34" s="36" t="s">
        <v>124</v>
      </c>
      <c r="E34" s="36" t="s">
        <v>142</v>
      </c>
      <c r="F34" s="36" t="s">
        <v>169</v>
      </c>
      <c r="G34" s="50" t="s">
        <v>170</v>
      </c>
      <c r="H34" s="70">
        <v>75464</v>
      </c>
      <c r="I34" s="70">
        <v>78899</v>
      </c>
      <c r="J34" s="39">
        <f t="shared" si="0"/>
        <v>3435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34">
        <f t="shared" si="1"/>
        <v>0</v>
      </c>
      <c r="EP34" s="73">
        <f t="shared" si="2"/>
        <v>-3435</v>
      </c>
      <c r="EQ34" s="34" t="s">
        <v>387</v>
      </c>
    </row>
    <row r="35" spans="1:147" s="34" customFormat="1">
      <c r="A35" s="36"/>
      <c r="B35" s="36"/>
      <c r="C35" s="36"/>
      <c r="D35" s="36" t="s">
        <v>128</v>
      </c>
      <c r="E35" s="36"/>
      <c r="F35" s="36"/>
      <c r="G35" s="50"/>
      <c r="H35" s="74">
        <v>6780</v>
      </c>
      <c r="I35" s="74">
        <v>7060</v>
      </c>
      <c r="J35" s="12">
        <f t="shared" si="0"/>
        <v>280</v>
      </c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34">
        <f t="shared" si="1"/>
        <v>0</v>
      </c>
      <c r="EP35" s="73">
        <f t="shared" si="2"/>
        <v>-280</v>
      </c>
    </row>
    <row r="36" spans="1:147" s="34" customFormat="1">
      <c r="A36" s="40">
        <v>85301753</v>
      </c>
      <c r="B36" s="40" t="s">
        <v>123</v>
      </c>
      <c r="C36" s="40">
        <v>85051014</v>
      </c>
      <c r="D36" s="40" t="s">
        <v>124</v>
      </c>
      <c r="E36" s="40" t="s">
        <v>142</v>
      </c>
      <c r="F36" s="40" t="s">
        <v>171</v>
      </c>
      <c r="G36" s="49" t="s">
        <v>172</v>
      </c>
      <c r="H36" s="71">
        <v>77455</v>
      </c>
      <c r="I36" s="71">
        <v>80070</v>
      </c>
      <c r="J36" s="38">
        <f t="shared" si="0"/>
        <v>2615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34">
        <f t="shared" si="1"/>
        <v>0</v>
      </c>
      <c r="EP36" s="73">
        <f t="shared" si="2"/>
        <v>-2615</v>
      </c>
    </row>
    <row r="37" spans="1:147" s="34" customFormat="1">
      <c r="A37" s="40"/>
      <c r="B37" s="40"/>
      <c r="C37" s="40"/>
      <c r="D37" s="40" t="s">
        <v>128</v>
      </c>
      <c r="E37" s="40"/>
      <c r="F37" s="40"/>
      <c r="G37" s="49"/>
      <c r="H37" s="71">
        <v>10127</v>
      </c>
      <c r="I37" s="71">
        <v>10547</v>
      </c>
      <c r="J37" s="38">
        <f t="shared" ref="J37:J68" si="3">SUM(I37-H37)</f>
        <v>420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34">
        <f t="shared" ref="EO37:EO68" si="4">SUM(K37:EN37)</f>
        <v>0</v>
      </c>
      <c r="EP37" s="73">
        <f t="shared" ref="EP37:EP68" si="5">EO37-J37</f>
        <v>-420</v>
      </c>
    </row>
    <row r="38" spans="1:147" s="34" customFormat="1">
      <c r="A38" s="36">
        <v>84957348</v>
      </c>
      <c r="B38" s="36" t="s">
        <v>138</v>
      </c>
      <c r="C38" s="36" t="s">
        <v>173</v>
      </c>
      <c r="D38" s="36" t="s">
        <v>124</v>
      </c>
      <c r="E38" s="36" t="s">
        <v>174</v>
      </c>
      <c r="F38" s="36" t="s">
        <v>385</v>
      </c>
      <c r="G38" s="50" t="s">
        <v>175</v>
      </c>
      <c r="H38" s="70">
        <v>43027</v>
      </c>
      <c r="I38" s="70">
        <v>44247</v>
      </c>
      <c r="J38" s="39">
        <f t="shared" si="3"/>
        <v>1220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34">
        <f t="shared" si="4"/>
        <v>0</v>
      </c>
      <c r="EP38" s="73">
        <f t="shared" si="5"/>
        <v>-1220</v>
      </c>
    </row>
    <row r="39" spans="1:147" s="34" customFormat="1" ht="16.5" customHeight="1">
      <c r="A39" s="36"/>
      <c r="B39" s="36"/>
      <c r="C39" s="36"/>
      <c r="D39" s="36" t="s">
        <v>128</v>
      </c>
      <c r="E39" s="36"/>
      <c r="F39" s="36"/>
      <c r="G39" s="50"/>
      <c r="H39" s="70">
        <v>42298</v>
      </c>
      <c r="I39" s="70">
        <v>43545</v>
      </c>
      <c r="J39" s="12">
        <f t="shared" si="3"/>
        <v>1247</v>
      </c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34">
        <f t="shared" si="4"/>
        <v>0</v>
      </c>
      <c r="EP39" s="73">
        <f t="shared" si="5"/>
        <v>-1247</v>
      </c>
    </row>
    <row r="40" spans="1:147" s="35" customFormat="1" ht="14.25" customHeight="1">
      <c r="A40" s="40">
        <v>84957330</v>
      </c>
      <c r="B40" s="40" t="s">
        <v>138</v>
      </c>
      <c r="C40" s="40" t="s">
        <v>176</v>
      </c>
      <c r="D40" s="40" t="s">
        <v>124</v>
      </c>
      <c r="E40" s="40" t="s">
        <v>177</v>
      </c>
      <c r="F40" s="40" t="s">
        <v>410</v>
      </c>
      <c r="G40" s="49" t="s">
        <v>178</v>
      </c>
      <c r="H40" s="71">
        <v>14989</v>
      </c>
      <c r="I40" s="71">
        <v>15507</v>
      </c>
      <c r="J40" s="38">
        <f t="shared" si="3"/>
        <v>518</v>
      </c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35">
        <f t="shared" si="4"/>
        <v>0</v>
      </c>
      <c r="EP40" s="114">
        <f t="shared" si="5"/>
        <v>-518</v>
      </c>
    </row>
    <row r="41" spans="1:147" s="34" customFormat="1">
      <c r="A41" s="40"/>
      <c r="B41" s="40"/>
      <c r="C41" s="40"/>
      <c r="D41" s="40" t="s">
        <v>128</v>
      </c>
      <c r="E41" s="40"/>
      <c r="F41" s="40"/>
      <c r="G41" s="49"/>
      <c r="H41" s="71">
        <v>8831</v>
      </c>
      <c r="I41" s="71">
        <v>9157</v>
      </c>
      <c r="J41" s="38">
        <f t="shared" si="3"/>
        <v>326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34">
        <f t="shared" si="4"/>
        <v>0</v>
      </c>
      <c r="EP41" s="73">
        <f t="shared" si="5"/>
        <v>-326</v>
      </c>
    </row>
    <row r="42" spans="1:147" s="34" customFormat="1" ht="14.25" customHeight="1">
      <c r="A42" s="36">
        <v>84957331</v>
      </c>
      <c r="B42" s="36" t="s">
        <v>138</v>
      </c>
      <c r="C42" s="36" t="s">
        <v>179</v>
      </c>
      <c r="D42" s="36" t="s">
        <v>124</v>
      </c>
      <c r="E42" s="36" t="s">
        <v>180</v>
      </c>
      <c r="F42" s="36" t="s">
        <v>409</v>
      </c>
      <c r="G42" s="50" t="s">
        <v>181</v>
      </c>
      <c r="H42" s="122">
        <v>99996</v>
      </c>
      <c r="I42" s="122">
        <v>100711</v>
      </c>
      <c r="J42" s="39">
        <f t="shared" si="3"/>
        <v>715</v>
      </c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34">
        <f t="shared" si="4"/>
        <v>0</v>
      </c>
      <c r="EP42" s="73">
        <f t="shared" si="5"/>
        <v>-715</v>
      </c>
    </row>
    <row r="43" spans="1:147" s="34" customFormat="1">
      <c r="A43" s="36"/>
      <c r="B43" s="36"/>
      <c r="C43" s="36"/>
      <c r="D43" s="36" t="s">
        <v>128</v>
      </c>
      <c r="E43" s="36"/>
      <c r="F43" s="36"/>
      <c r="G43" s="50"/>
      <c r="H43" s="122">
        <v>39621</v>
      </c>
      <c r="I43" s="122">
        <v>39713</v>
      </c>
      <c r="J43" s="12">
        <f t="shared" si="3"/>
        <v>92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34">
        <f t="shared" si="4"/>
        <v>0</v>
      </c>
      <c r="EP43" s="73">
        <f t="shared" si="5"/>
        <v>-92</v>
      </c>
    </row>
    <row r="44" spans="1:147" s="34" customFormat="1">
      <c r="A44" s="40">
        <v>84957329</v>
      </c>
      <c r="B44" s="40" t="s">
        <v>138</v>
      </c>
      <c r="C44" s="40" t="s">
        <v>182</v>
      </c>
      <c r="D44" s="40" t="s">
        <v>124</v>
      </c>
      <c r="E44" s="40" t="s">
        <v>183</v>
      </c>
      <c r="F44" s="40" t="s">
        <v>408</v>
      </c>
      <c r="G44" s="49" t="s">
        <v>184</v>
      </c>
      <c r="H44" s="71">
        <v>104183</v>
      </c>
      <c r="I44" s="71">
        <v>104523</v>
      </c>
      <c r="J44" s="38">
        <f t="shared" si="3"/>
        <v>340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34">
        <f t="shared" si="4"/>
        <v>0</v>
      </c>
      <c r="EP44" s="73">
        <f t="shared" si="5"/>
        <v>-340</v>
      </c>
    </row>
    <row r="45" spans="1:147" s="34" customFormat="1">
      <c r="A45" s="40"/>
      <c r="B45" s="40"/>
      <c r="C45" s="40"/>
      <c r="D45" s="40" t="s">
        <v>128</v>
      </c>
      <c r="E45" s="40"/>
      <c r="F45" s="40"/>
      <c r="G45" s="49"/>
      <c r="H45" s="71">
        <v>23833</v>
      </c>
      <c r="I45" s="71">
        <v>24212</v>
      </c>
      <c r="J45" s="38">
        <f t="shared" si="3"/>
        <v>379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34">
        <f t="shared" si="4"/>
        <v>0</v>
      </c>
      <c r="EP45" s="73">
        <f t="shared" si="5"/>
        <v>-379</v>
      </c>
    </row>
    <row r="46" spans="1:147" s="34" customFormat="1">
      <c r="A46" s="36">
        <v>85156304</v>
      </c>
      <c r="B46" s="36" t="s">
        <v>185</v>
      </c>
      <c r="C46" s="36">
        <v>85107764</v>
      </c>
      <c r="D46" s="36" t="s">
        <v>124</v>
      </c>
      <c r="E46" s="36" t="s">
        <v>186</v>
      </c>
      <c r="F46" s="36" t="s">
        <v>407</v>
      </c>
      <c r="G46" s="50" t="s">
        <v>187</v>
      </c>
      <c r="H46" s="122">
        <v>39256</v>
      </c>
      <c r="I46" s="122">
        <v>39256</v>
      </c>
      <c r="J46" s="39">
        <f t="shared" si="3"/>
        <v>0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34">
        <f t="shared" si="4"/>
        <v>0</v>
      </c>
      <c r="EP46" s="73">
        <f t="shared" si="5"/>
        <v>0</v>
      </c>
    </row>
    <row r="47" spans="1:147" s="34" customFormat="1">
      <c r="A47" s="36"/>
      <c r="B47" s="36"/>
      <c r="C47" s="36"/>
      <c r="D47" s="36" t="s">
        <v>128</v>
      </c>
      <c r="E47" s="36"/>
      <c r="F47" s="36"/>
      <c r="G47" s="50"/>
      <c r="H47" s="122">
        <v>7333</v>
      </c>
      <c r="I47" s="122">
        <v>7333</v>
      </c>
      <c r="J47" s="12">
        <f t="shared" si="3"/>
        <v>0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34">
        <f t="shared" si="4"/>
        <v>0</v>
      </c>
      <c r="EP47" s="73">
        <f t="shared" si="5"/>
        <v>0</v>
      </c>
    </row>
    <row r="48" spans="1:147" s="34" customFormat="1">
      <c r="A48" s="40">
        <v>84957335</v>
      </c>
      <c r="B48" s="40" t="s">
        <v>138</v>
      </c>
      <c r="C48" s="40" t="s">
        <v>188</v>
      </c>
      <c r="D48" s="40" t="s">
        <v>124</v>
      </c>
      <c r="E48" s="40" t="s">
        <v>189</v>
      </c>
      <c r="F48" s="40" t="s">
        <v>406</v>
      </c>
      <c r="G48" s="49" t="s">
        <v>190</v>
      </c>
      <c r="H48" s="71">
        <v>14992</v>
      </c>
      <c r="I48" s="71">
        <v>15270</v>
      </c>
      <c r="J48" s="38">
        <f t="shared" si="3"/>
        <v>278</v>
      </c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34">
        <f t="shared" si="4"/>
        <v>0</v>
      </c>
      <c r="EP48" s="73">
        <f t="shared" si="5"/>
        <v>-278</v>
      </c>
    </row>
    <row r="49" spans="1:146" s="34" customFormat="1">
      <c r="A49" s="40"/>
      <c r="B49" s="40"/>
      <c r="C49" s="40"/>
      <c r="D49" s="40" t="s">
        <v>128</v>
      </c>
      <c r="E49" s="40"/>
      <c r="F49" s="40"/>
      <c r="G49" s="49"/>
      <c r="H49" s="71">
        <v>5420</v>
      </c>
      <c r="I49" s="71">
        <v>5756</v>
      </c>
      <c r="J49" s="38">
        <f t="shared" si="3"/>
        <v>336</v>
      </c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34">
        <f t="shared" si="4"/>
        <v>0</v>
      </c>
      <c r="EP49" s="73">
        <f t="shared" si="5"/>
        <v>-336</v>
      </c>
    </row>
    <row r="50" spans="1:146" s="34" customFormat="1">
      <c r="A50" s="36">
        <v>84957332</v>
      </c>
      <c r="B50" s="36" t="s">
        <v>138</v>
      </c>
      <c r="C50" s="36" t="s">
        <v>191</v>
      </c>
      <c r="D50" s="36" t="s">
        <v>124</v>
      </c>
      <c r="E50" s="36" t="s">
        <v>192</v>
      </c>
      <c r="F50" s="36" t="s">
        <v>193</v>
      </c>
      <c r="G50" s="50" t="s">
        <v>194</v>
      </c>
      <c r="H50" s="70">
        <v>72729</v>
      </c>
      <c r="I50" s="70">
        <v>76306</v>
      </c>
      <c r="J50" s="39">
        <f t="shared" si="3"/>
        <v>3577</v>
      </c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4"/>
      <c r="DL50" s="84"/>
      <c r="DM50" s="84"/>
      <c r="DN50" s="84"/>
      <c r="DO50" s="84"/>
      <c r="DP50" s="84"/>
      <c r="DQ50" s="84"/>
      <c r="DR50" s="84"/>
      <c r="DS50" s="84"/>
      <c r="DT50" s="84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4"/>
      <c r="EJ50" s="84"/>
      <c r="EK50" s="84"/>
      <c r="EL50" s="84"/>
      <c r="EM50" s="84"/>
      <c r="EN50" s="84"/>
      <c r="EO50" s="34">
        <f t="shared" si="4"/>
        <v>0</v>
      </c>
      <c r="EP50" s="73">
        <f t="shared" si="5"/>
        <v>-3577</v>
      </c>
    </row>
    <row r="51" spans="1:146" s="34" customFormat="1">
      <c r="A51" s="36"/>
      <c r="B51" s="36"/>
      <c r="C51" s="36"/>
      <c r="D51" s="36" t="s">
        <v>128</v>
      </c>
      <c r="E51" s="36"/>
      <c r="F51" s="36"/>
      <c r="G51" s="50"/>
      <c r="H51" s="70">
        <v>8546</v>
      </c>
      <c r="I51" s="70">
        <v>8945</v>
      </c>
      <c r="J51" s="39">
        <f t="shared" si="3"/>
        <v>399</v>
      </c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4"/>
      <c r="DB51" s="84"/>
      <c r="DC51" s="84"/>
      <c r="DD51" s="84"/>
      <c r="DE51" s="84"/>
      <c r="DF51" s="84"/>
      <c r="DG51" s="84"/>
      <c r="DH51" s="84"/>
      <c r="DI51" s="84"/>
      <c r="DJ51" s="84"/>
      <c r="DK51" s="84"/>
      <c r="DL51" s="84"/>
      <c r="DM51" s="84"/>
      <c r="DN51" s="84"/>
      <c r="DO51" s="84"/>
      <c r="DP51" s="84"/>
      <c r="DQ51" s="84"/>
      <c r="DR51" s="84"/>
      <c r="DS51" s="84"/>
      <c r="DT51" s="84"/>
      <c r="DU51" s="84"/>
      <c r="DV51" s="84"/>
      <c r="DW51" s="84"/>
      <c r="DX51" s="84"/>
      <c r="DY51" s="84"/>
      <c r="DZ51" s="84"/>
      <c r="EA51" s="84"/>
      <c r="EB51" s="84"/>
      <c r="EC51" s="84"/>
      <c r="ED51" s="84"/>
      <c r="EE51" s="84"/>
      <c r="EF51" s="84"/>
      <c r="EG51" s="84"/>
      <c r="EH51" s="84"/>
      <c r="EI51" s="84"/>
      <c r="EJ51" s="84"/>
      <c r="EK51" s="84"/>
      <c r="EL51" s="84"/>
      <c r="EM51" s="84"/>
      <c r="EN51" s="84"/>
      <c r="EO51" s="34">
        <f t="shared" si="4"/>
        <v>0</v>
      </c>
      <c r="EP51" s="73">
        <f t="shared" si="5"/>
        <v>-399</v>
      </c>
    </row>
    <row r="52" spans="1:146" s="34" customFormat="1">
      <c r="A52" s="40">
        <v>85177794</v>
      </c>
      <c r="B52" s="40" t="s">
        <v>158</v>
      </c>
      <c r="C52" s="40">
        <v>85098694</v>
      </c>
      <c r="D52" s="40" t="s">
        <v>124</v>
      </c>
      <c r="E52" s="40" t="s">
        <v>192</v>
      </c>
      <c r="F52" s="40" t="s">
        <v>195</v>
      </c>
      <c r="G52" s="49" t="s">
        <v>196</v>
      </c>
      <c r="H52" s="71">
        <v>57992</v>
      </c>
      <c r="I52" s="71">
        <v>59929</v>
      </c>
      <c r="J52" s="38">
        <f t="shared" si="3"/>
        <v>1937</v>
      </c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34">
        <f t="shared" si="4"/>
        <v>0</v>
      </c>
      <c r="EP52" s="73">
        <f t="shared" si="5"/>
        <v>-1937</v>
      </c>
    </row>
    <row r="53" spans="1:146" s="34" customFormat="1">
      <c r="A53" s="40"/>
      <c r="B53" s="40"/>
      <c r="C53" s="40"/>
      <c r="D53" s="40" t="s">
        <v>128</v>
      </c>
      <c r="E53" s="40"/>
      <c r="F53" s="40"/>
      <c r="G53" s="49"/>
      <c r="H53" s="71">
        <v>31125</v>
      </c>
      <c r="I53" s="71">
        <v>33794</v>
      </c>
      <c r="J53" s="38">
        <f t="shared" si="3"/>
        <v>2669</v>
      </c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34">
        <f t="shared" si="4"/>
        <v>0</v>
      </c>
      <c r="EP53" s="73">
        <f t="shared" si="5"/>
        <v>-2669</v>
      </c>
    </row>
    <row r="54" spans="1:146" s="34" customFormat="1">
      <c r="A54" s="36">
        <v>85177793</v>
      </c>
      <c r="B54" s="36" t="s">
        <v>158</v>
      </c>
      <c r="C54" s="36">
        <v>85098714</v>
      </c>
      <c r="D54" s="36" t="s">
        <v>124</v>
      </c>
      <c r="E54" s="36" t="s">
        <v>192</v>
      </c>
      <c r="F54" s="36" t="s">
        <v>197</v>
      </c>
      <c r="G54" s="50" t="s">
        <v>198</v>
      </c>
      <c r="H54" s="70">
        <v>87130</v>
      </c>
      <c r="I54" s="70">
        <v>92294</v>
      </c>
      <c r="J54" s="39">
        <f t="shared" si="3"/>
        <v>5164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34">
        <f t="shared" si="4"/>
        <v>0</v>
      </c>
      <c r="EP54" s="73">
        <f t="shared" si="5"/>
        <v>-5164</v>
      </c>
    </row>
    <row r="55" spans="1:146" s="34" customFormat="1" ht="14.25" customHeight="1">
      <c r="A55" s="36"/>
      <c r="B55" s="36"/>
      <c r="C55" s="36"/>
      <c r="D55" s="36" t="s">
        <v>128</v>
      </c>
      <c r="E55" s="36"/>
      <c r="F55" s="36"/>
      <c r="G55" s="50"/>
      <c r="H55" s="70">
        <v>46586</v>
      </c>
      <c r="I55" s="70">
        <v>47834</v>
      </c>
      <c r="J55" s="12">
        <f t="shared" si="3"/>
        <v>1248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34">
        <f t="shared" si="4"/>
        <v>0</v>
      </c>
      <c r="EP55" s="73">
        <f t="shared" si="5"/>
        <v>-1248</v>
      </c>
    </row>
    <row r="56" spans="1:146" s="34" customFormat="1">
      <c r="A56" s="40">
        <v>85005239</v>
      </c>
      <c r="B56" s="40" t="s">
        <v>123</v>
      </c>
      <c r="C56" s="40">
        <v>85056274</v>
      </c>
      <c r="D56" s="40" t="s">
        <v>124</v>
      </c>
      <c r="E56" s="40" t="s">
        <v>192</v>
      </c>
      <c r="F56" s="40" t="s">
        <v>199</v>
      </c>
      <c r="G56" s="49" t="s">
        <v>200</v>
      </c>
      <c r="H56" s="71">
        <v>6905</v>
      </c>
      <c r="I56" s="71">
        <v>7167</v>
      </c>
      <c r="J56" s="38">
        <f t="shared" si="3"/>
        <v>262</v>
      </c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34">
        <f t="shared" si="4"/>
        <v>0</v>
      </c>
      <c r="EP56" s="73">
        <f t="shared" si="5"/>
        <v>-262</v>
      </c>
    </row>
    <row r="57" spans="1:146" s="34" customFormat="1">
      <c r="A57" s="40"/>
      <c r="B57" s="40"/>
      <c r="C57" s="40"/>
      <c r="D57" s="40" t="s">
        <v>128</v>
      </c>
      <c r="E57" s="40"/>
      <c r="F57" s="40"/>
      <c r="G57" s="49"/>
      <c r="H57" s="71">
        <v>25</v>
      </c>
      <c r="I57" s="71">
        <v>25</v>
      </c>
      <c r="J57" s="38">
        <f t="shared" si="3"/>
        <v>0</v>
      </c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34">
        <f t="shared" si="4"/>
        <v>0</v>
      </c>
      <c r="EP57" s="73">
        <f t="shared" si="5"/>
        <v>0</v>
      </c>
    </row>
    <row r="58" spans="1:146" s="34" customFormat="1">
      <c r="A58" s="36">
        <v>84893873</v>
      </c>
      <c r="B58" s="36" t="s">
        <v>201</v>
      </c>
      <c r="C58" s="36">
        <v>85027074</v>
      </c>
      <c r="D58" s="36" t="s">
        <v>124</v>
      </c>
      <c r="E58" s="36" t="s">
        <v>192</v>
      </c>
      <c r="F58" s="36" t="s">
        <v>202</v>
      </c>
      <c r="G58" s="50" t="s">
        <v>203</v>
      </c>
      <c r="H58" s="70">
        <v>18525</v>
      </c>
      <c r="I58" s="70">
        <v>19554</v>
      </c>
      <c r="J58" s="39">
        <f t="shared" si="3"/>
        <v>1029</v>
      </c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34">
        <f t="shared" si="4"/>
        <v>0</v>
      </c>
      <c r="EP58" s="73">
        <f t="shared" si="5"/>
        <v>-1029</v>
      </c>
    </row>
    <row r="59" spans="1:146" s="34" customFormat="1">
      <c r="A59" s="36"/>
      <c r="B59" s="36"/>
      <c r="C59" s="36"/>
      <c r="D59" s="36" t="s">
        <v>128</v>
      </c>
      <c r="E59" s="36"/>
      <c r="F59" s="36"/>
      <c r="G59" s="50"/>
      <c r="H59" s="70">
        <v>20</v>
      </c>
      <c r="I59" s="70">
        <v>22</v>
      </c>
      <c r="J59" s="12">
        <f t="shared" si="3"/>
        <v>2</v>
      </c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34">
        <f t="shared" si="4"/>
        <v>0</v>
      </c>
      <c r="EP59" s="73">
        <f t="shared" si="5"/>
        <v>-2</v>
      </c>
    </row>
    <row r="60" spans="1:146" s="34" customFormat="1">
      <c r="A60" s="40">
        <v>85005218</v>
      </c>
      <c r="B60" s="40" t="s">
        <v>123</v>
      </c>
      <c r="C60" s="40">
        <v>85052154</v>
      </c>
      <c r="D60" s="40" t="s">
        <v>124</v>
      </c>
      <c r="E60" s="40" t="s">
        <v>192</v>
      </c>
      <c r="F60" s="40" t="s">
        <v>204</v>
      </c>
      <c r="G60" s="49" t="s">
        <v>205</v>
      </c>
      <c r="H60" s="71">
        <v>76834</v>
      </c>
      <c r="I60" s="71">
        <v>79533</v>
      </c>
      <c r="J60" s="38">
        <f t="shared" si="3"/>
        <v>2699</v>
      </c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34">
        <f t="shared" si="4"/>
        <v>0</v>
      </c>
      <c r="EP60" s="73">
        <f t="shared" si="5"/>
        <v>-2699</v>
      </c>
    </row>
    <row r="61" spans="1:146" s="34" customFormat="1">
      <c r="A61" s="40"/>
      <c r="B61" s="40"/>
      <c r="C61" s="40"/>
      <c r="D61" s="40" t="s">
        <v>128</v>
      </c>
      <c r="E61" s="40"/>
      <c r="F61" s="40"/>
      <c r="G61" s="49"/>
      <c r="H61" s="78">
        <v>31865</v>
      </c>
      <c r="I61" s="78">
        <v>32452</v>
      </c>
      <c r="J61" s="38">
        <f t="shared" si="3"/>
        <v>587</v>
      </c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34">
        <f t="shared" si="4"/>
        <v>0</v>
      </c>
      <c r="EP61" s="73">
        <f t="shared" si="5"/>
        <v>-587</v>
      </c>
    </row>
    <row r="62" spans="1:146" s="34" customFormat="1">
      <c r="A62" s="36">
        <v>85177795</v>
      </c>
      <c r="B62" s="36" t="s">
        <v>123</v>
      </c>
      <c r="C62" s="36">
        <v>85056254</v>
      </c>
      <c r="D62" s="36" t="s">
        <v>124</v>
      </c>
      <c r="E62" s="36" t="s">
        <v>192</v>
      </c>
      <c r="F62" s="36" t="s">
        <v>206</v>
      </c>
      <c r="G62" s="50" t="s">
        <v>207</v>
      </c>
      <c r="H62" s="70">
        <v>51604</v>
      </c>
      <c r="I62" s="70">
        <v>53624</v>
      </c>
      <c r="J62" s="39">
        <f t="shared" si="3"/>
        <v>2020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34">
        <f t="shared" si="4"/>
        <v>0</v>
      </c>
      <c r="EP62" s="73">
        <f t="shared" si="5"/>
        <v>-2020</v>
      </c>
    </row>
    <row r="63" spans="1:146" s="34" customFormat="1">
      <c r="A63" s="36"/>
      <c r="B63" s="36"/>
      <c r="C63" s="36"/>
      <c r="D63" s="36" t="s">
        <v>128</v>
      </c>
      <c r="E63" s="36"/>
      <c r="F63" s="36"/>
      <c r="G63" s="50"/>
      <c r="H63" s="70">
        <v>18277</v>
      </c>
      <c r="I63" s="70">
        <v>18759</v>
      </c>
      <c r="J63" s="12">
        <f t="shared" si="3"/>
        <v>482</v>
      </c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34">
        <f t="shared" si="4"/>
        <v>0</v>
      </c>
      <c r="EP63" s="73">
        <f t="shared" si="5"/>
        <v>-482</v>
      </c>
    </row>
    <row r="64" spans="1:146" s="34" customFormat="1">
      <c r="A64" s="40">
        <v>85177797</v>
      </c>
      <c r="B64" s="40" t="s">
        <v>138</v>
      </c>
      <c r="C64" s="40" t="s">
        <v>208</v>
      </c>
      <c r="D64" s="40" t="s">
        <v>124</v>
      </c>
      <c r="E64" s="40" t="s">
        <v>192</v>
      </c>
      <c r="F64" s="40" t="s">
        <v>209</v>
      </c>
      <c r="G64" s="49" t="s">
        <v>210</v>
      </c>
      <c r="H64" s="71">
        <v>195676</v>
      </c>
      <c r="I64" s="71">
        <v>198250</v>
      </c>
      <c r="J64" s="38">
        <f t="shared" si="3"/>
        <v>2574</v>
      </c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34">
        <f t="shared" si="4"/>
        <v>0</v>
      </c>
      <c r="EP64" s="73">
        <f t="shared" si="5"/>
        <v>-2574</v>
      </c>
    </row>
    <row r="65" spans="1:147" s="34" customFormat="1">
      <c r="A65" s="40"/>
      <c r="B65" s="40"/>
      <c r="C65" s="40"/>
      <c r="D65" s="40" t="s">
        <v>128</v>
      </c>
      <c r="E65" s="40"/>
      <c r="F65" s="40"/>
      <c r="G65" s="49"/>
      <c r="H65" s="71">
        <v>8764</v>
      </c>
      <c r="I65" s="71">
        <v>9074</v>
      </c>
      <c r="J65" s="38">
        <f t="shared" si="3"/>
        <v>310</v>
      </c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34">
        <f t="shared" si="4"/>
        <v>0</v>
      </c>
      <c r="EP65" s="73">
        <f t="shared" si="5"/>
        <v>-310</v>
      </c>
    </row>
    <row r="66" spans="1:147" s="34" customFormat="1">
      <c r="A66" s="36">
        <v>85315662</v>
      </c>
      <c r="B66" s="36" t="s">
        <v>123</v>
      </c>
      <c r="C66" s="36">
        <v>85055774</v>
      </c>
      <c r="D66" s="36" t="s">
        <v>124</v>
      </c>
      <c r="E66" s="36" t="s">
        <v>211</v>
      </c>
      <c r="F66" s="36" t="s">
        <v>212</v>
      </c>
      <c r="G66" s="69" t="s">
        <v>213</v>
      </c>
      <c r="H66" s="70">
        <v>32811</v>
      </c>
      <c r="I66" s="70">
        <v>33822</v>
      </c>
      <c r="J66" s="12">
        <f t="shared" si="3"/>
        <v>1011</v>
      </c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34">
        <f t="shared" si="4"/>
        <v>0</v>
      </c>
      <c r="EP66" s="73">
        <f t="shared" si="5"/>
        <v>-1011</v>
      </c>
    </row>
    <row r="67" spans="1:147" s="34" customFormat="1">
      <c r="A67" s="36"/>
      <c r="B67" s="36"/>
      <c r="C67" s="36"/>
      <c r="D67" s="36" t="s">
        <v>128</v>
      </c>
      <c r="E67" s="36"/>
      <c r="F67" s="36"/>
      <c r="G67" s="50"/>
      <c r="H67" s="70">
        <v>12197</v>
      </c>
      <c r="I67" s="70">
        <v>12744</v>
      </c>
      <c r="J67" s="12">
        <f t="shared" si="3"/>
        <v>547</v>
      </c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34">
        <f t="shared" si="4"/>
        <v>0</v>
      </c>
      <c r="EP67" s="73">
        <f t="shared" si="5"/>
        <v>-547</v>
      </c>
    </row>
    <row r="68" spans="1:147" s="34" customFormat="1">
      <c r="A68" s="40">
        <v>85295630</v>
      </c>
      <c r="B68" s="40" t="s">
        <v>214</v>
      </c>
      <c r="C68" s="40" t="s">
        <v>215</v>
      </c>
      <c r="D68" s="40" t="s">
        <v>124</v>
      </c>
      <c r="E68" s="40" t="s">
        <v>401</v>
      </c>
      <c r="F68" s="40" t="s">
        <v>402</v>
      </c>
      <c r="G68" s="49" t="s">
        <v>403</v>
      </c>
      <c r="H68" s="71">
        <v>0</v>
      </c>
      <c r="I68" s="71">
        <v>51</v>
      </c>
      <c r="J68" s="38">
        <f t="shared" si="3"/>
        <v>51</v>
      </c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34">
        <f t="shared" si="4"/>
        <v>0</v>
      </c>
      <c r="EP68" s="73">
        <f t="shared" si="5"/>
        <v>-51</v>
      </c>
      <c r="EQ68" s="34" t="s">
        <v>384</v>
      </c>
    </row>
    <row r="69" spans="1:147" s="34" customFormat="1">
      <c r="A69" s="40"/>
      <c r="B69" s="40"/>
      <c r="C69" s="40"/>
      <c r="D69" s="40" t="s">
        <v>128</v>
      </c>
      <c r="E69" s="40"/>
      <c r="F69" s="129" t="s">
        <v>404</v>
      </c>
      <c r="G69" s="49"/>
      <c r="H69" s="71">
        <v>0</v>
      </c>
      <c r="I69" s="71">
        <v>9</v>
      </c>
      <c r="J69" s="38">
        <f t="shared" ref="J69:J100" si="6">SUM(I69-H69)</f>
        <v>9</v>
      </c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34">
        <f t="shared" ref="EO69:EO100" si="7">SUM(K69:EN69)</f>
        <v>0</v>
      </c>
      <c r="EP69" s="73">
        <f t="shared" ref="EP69:EP100" si="8">EO69-J69</f>
        <v>-9</v>
      </c>
      <c r="EQ69" s="34" t="s">
        <v>384</v>
      </c>
    </row>
    <row r="70" spans="1:147" s="34" customFormat="1">
      <c r="A70" s="36">
        <v>85177951</v>
      </c>
      <c r="B70" s="36" t="s">
        <v>158</v>
      </c>
      <c r="C70" s="36">
        <v>85098754</v>
      </c>
      <c r="D70" s="36" t="s">
        <v>124</v>
      </c>
      <c r="E70" s="36" t="s">
        <v>216</v>
      </c>
      <c r="F70" s="36" t="s">
        <v>219</v>
      </c>
      <c r="G70" s="50" t="s">
        <v>220</v>
      </c>
      <c r="H70" s="70">
        <v>13531</v>
      </c>
      <c r="I70" s="70">
        <v>14027</v>
      </c>
      <c r="J70" s="39">
        <f t="shared" si="6"/>
        <v>496</v>
      </c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34">
        <f t="shared" si="7"/>
        <v>0</v>
      </c>
      <c r="EP70" s="73">
        <f t="shared" si="8"/>
        <v>-496</v>
      </c>
    </row>
    <row r="71" spans="1:147" s="34" customFormat="1">
      <c r="A71" s="36"/>
      <c r="B71" s="36"/>
      <c r="C71" s="36"/>
      <c r="D71" s="36" t="s">
        <v>128</v>
      </c>
      <c r="E71" s="36"/>
      <c r="F71" s="36"/>
      <c r="G71" s="50"/>
      <c r="H71" s="70">
        <v>6767</v>
      </c>
      <c r="I71" s="70">
        <v>6876</v>
      </c>
      <c r="J71" s="12">
        <f t="shared" si="6"/>
        <v>109</v>
      </c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34">
        <f t="shared" si="7"/>
        <v>0</v>
      </c>
      <c r="EP71" s="73">
        <f t="shared" si="8"/>
        <v>-109</v>
      </c>
    </row>
    <row r="72" spans="1:147" s="34" customFormat="1">
      <c r="A72" s="40">
        <v>85005242</v>
      </c>
      <c r="B72" s="40" t="s">
        <v>123</v>
      </c>
      <c r="C72" s="40">
        <v>85056464</v>
      </c>
      <c r="D72" s="40" t="s">
        <v>124</v>
      </c>
      <c r="E72" s="40" t="s">
        <v>221</v>
      </c>
      <c r="F72" s="40" t="s">
        <v>222</v>
      </c>
      <c r="G72" s="49" t="s">
        <v>223</v>
      </c>
      <c r="H72" s="71">
        <v>22575</v>
      </c>
      <c r="I72" s="71">
        <v>23030</v>
      </c>
      <c r="J72" s="38">
        <f t="shared" si="6"/>
        <v>455</v>
      </c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34">
        <f t="shared" si="7"/>
        <v>0</v>
      </c>
      <c r="EP72" s="73">
        <f t="shared" si="8"/>
        <v>-455</v>
      </c>
    </row>
    <row r="73" spans="1:147" s="34" customFormat="1">
      <c r="A73" s="40"/>
      <c r="B73" s="40"/>
      <c r="C73" s="40"/>
      <c r="D73" s="40" t="s">
        <v>128</v>
      </c>
      <c r="E73" s="40"/>
      <c r="F73" s="40"/>
      <c r="G73" s="49"/>
      <c r="H73" s="71">
        <v>38481</v>
      </c>
      <c r="I73" s="71">
        <v>39510</v>
      </c>
      <c r="J73" s="38">
        <f t="shared" si="6"/>
        <v>1029</v>
      </c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34">
        <f t="shared" si="7"/>
        <v>0</v>
      </c>
      <c r="EP73" s="73">
        <f t="shared" si="8"/>
        <v>-1029</v>
      </c>
    </row>
    <row r="74" spans="1:147" s="34" customFormat="1">
      <c r="A74" s="36">
        <v>84957337</v>
      </c>
      <c r="B74" s="36" t="s">
        <v>138</v>
      </c>
      <c r="C74" s="36" t="s">
        <v>224</v>
      </c>
      <c r="D74" s="36" t="s">
        <v>124</v>
      </c>
      <c r="E74" s="36" t="s">
        <v>221</v>
      </c>
      <c r="F74" s="36" t="s">
        <v>225</v>
      </c>
      <c r="G74" s="50" t="s">
        <v>226</v>
      </c>
      <c r="H74" s="70">
        <v>9754</v>
      </c>
      <c r="I74" s="70">
        <v>10088</v>
      </c>
      <c r="J74" s="39">
        <f t="shared" si="6"/>
        <v>334</v>
      </c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34">
        <f t="shared" si="7"/>
        <v>0</v>
      </c>
      <c r="EP74" s="73">
        <f t="shared" si="8"/>
        <v>-334</v>
      </c>
    </row>
    <row r="75" spans="1:147" s="34" customFormat="1">
      <c r="A75" s="36"/>
      <c r="B75" s="36"/>
      <c r="C75" s="36"/>
      <c r="D75" s="36" t="s">
        <v>128</v>
      </c>
      <c r="E75" s="36"/>
      <c r="F75" s="36"/>
      <c r="G75" s="50"/>
      <c r="H75" s="70">
        <v>150</v>
      </c>
      <c r="I75" s="70">
        <v>150</v>
      </c>
      <c r="J75" s="12">
        <f t="shared" si="6"/>
        <v>0</v>
      </c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34">
        <f t="shared" si="7"/>
        <v>0</v>
      </c>
      <c r="EP75" s="73">
        <f t="shared" si="8"/>
        <v>0</v>
      </c>
    </row>
    <row r="76" spans="1:147" customFormat="1">
      <c r="A76" s="119">
        <v>84956840</v>
      </c>
      <c r="B76" s="119" t="s">
        <v>395</v>
      </c>
      <c r="C76" s="119">
        <v>75008470</v>
      </c>
      <c r="D76" s="119" t="s">
        <v>124</v>
      </c>
      <c r="E76" s="119" t="s">
        <v>221</v>
      </c>
      <c r="F76" s="119" t="s">
        <v>396</v>
      </c>
      <c r="G76" s="120" t="s">
        <v>397</v>
      </c>
      <c r="H76" s="121">
        <v>65813</v>
      </c>
      <c r="I76" s="121">
        <v>65813</v>
      </c>
      <c r="J76" s="95">
        <f t="shared" si="6"/>
        <v>0</v>
      </c>
      <c r="K76" s="126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>
        <f>SUM(K76:EN76)</f>
        <v>0</v>
      </c>
      <c r="EP76" s="115">
        <f t="shared" si="8"/>
        <v>0</v>
      </c>
      <c r="EQ76" s="116"/>
    </row>
    <row r="77" spans="1:147" customFormat="1">
      <c r="A77" s="92">
        <v>85258983</v>
      </c>
      <c r="B77" s="92" t="s">
        <v>145</v>
      </c>
      <c r="C77" s="92">
        <v>85013104</v>
      </c>
      <c r="D77" s="92" t="s">
        <v>124</v>
      </c>
      <c r="E77" s="92" t="s">
        <v>221</v>
      </c>
      <c r="F77" s="93" t="s">
        <v>386</v>
      </c>
      <c r="G77" s="94" t="s">
        <v>227</v>
      </c>
      <c r="H77" s="111">
        <v>51659</v>
      </c>
      <c r="I77" s="111">
        <v>51659</v>
      </c>
      <c r="J77" s="95">
        <f t="shared" si="6"/>
        <v>0</v>
      </c>
      <c r="K77" s="126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94"/>
      <c r="CT77" s="94"/>
      <c r="CU77" s="94"/>
      <c r="CV77" s="94"/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94"/>
      <c r="DI77" s="94"/>
      <c r="DJ77" s="94"/>
      <c r="DK77" s="94"/>
      <c r="DL77" s="94"/>
      <c r="DM77" s="94"/>
      <c r="DN77" s="94"/>
      <c r="DO77" s="94"/>
      <c r="DP77" s="94"/>
      <c r="DQ77" s="94"/>
      <c r="DR77" s="94"/>
      <c r="DS77" s="94"/>
      <c r="DT77" s="94"/>
      <c r="DU77" s="94"/>
      <c r="DV77" s="94"/>
      <c r="DW77" s="94"/>
      <c r="DX77" s="94"/>
      <c r="DY77" s="94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>
        <f>SUM(K77:EN77)</f>
        <v>0</v>
      </c>
      <c r="EP77" s="115">
        <f t="shared" si="8"/>
        <v>0</v>
      </c>
      <c r="EQ77" s="116"/>
    </row>
    <row r="78" spans="1:147" s="34" customFormat="1">
      <c r="A78" s="40">
        <v>85344101</v>
      </c>
      <c r="B78" s="40" t="s">
        <v>145</v>
      </c>
      <c r="C78" s="40">
        <v>85013764</v>
      </c>
      <c r="D78" s="40" t="s">
        <v>124</v>
      </c>
      <c r="E78" s="40" t="s">
        <v>228</v>
      </c>
      <c r="F78" s="40" t="s">
        <v>229</v>
      </c>
      <c r="G78" s="49" t="s">
        <v>230</v>
      </c>
      <c r="H78" s="71">
        <v>22609</v>
      </c>
      <c r="I78" s="71">
        <v>23521</v>
      </c>
      <c r="J78" s="38">
        <f t="shared" si="6"/>
        <v>912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34">
        <f t="shared" si="7"/>
        <v>0</v>
      </c>
      <c r="EP78" s="73">
        <f t="shared" si="8"/>
        <v>-912</v>
      </c>
    </row>
    <row r="79" spans="1:147" s="34" customFormat="1">
      <c r="A79" s="36">
        <v>85005228</v>
      </c>
      <c r="B79" s="36" t="s">
        <v>123</v>
      </c>
      <c r="C79" s="36">
        <v>85054294</v>
      </c>
      <c r="D79" s="36" t="s">
        <v>124</v>
      </c>
      <c r="E79" s="36" t="s">
        <v>228</v>
      </c>
      <c r="F79" s="36" t="s">
        <v>231</v>
      </c>
      <c r="G79" s="50" t="s">
        <v>232</v>
      </c>
      <c r="H79" s="70">
        <v>23281</v>
      </c>
      <c r="I79" s="70">
        <v>23764</v>
      </c>
      <c r="J79" s="12">
        <f t="shared" si="6"/>
        <v>483</v>
      </c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34">
        <f t="shared" si="7"/>
        <v>0</v>
      </c>
      <c r="EP79" s="73">
        <f t="shared" si="8"/>
        <v>-483</v>
      </c>
    </row>
    <row r="80" spans="1:147" s="34" customFormat="1" ht="14.5" customHeight="1">
      <c r="A80" s="36"/>
      <c r="B80" s="36"/>
      <c r="C80" s="36"/>
      <c r="D80" s="36" t="s">
        <v>128</v>
      </c>
      <c r="E80" s="36"/>
      <c r="F80" s="36"/>
      <c r="G80" s="50"/>
      <c r="H80" s="70">
        <v>32626</v>
      </c>
      <c r="I80" s="70">
        <v>33246</v>
      </c>
      <c r="J80" s="12">
        <f t="shared" si="6"/>
        <v>620</v>
      </c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34">
        <f t="shared" si="7"/>
        <v>0</v>
      </c>
      <c r="EP80" s="73">
        <f t="shared" si="8"/>
        <v>-620</v>
      </c>
    </row>
    <row r="81" spans="1:147" customFormat="1">
      <c r="A81" s="40">
        <v>85295632</v>
      </c>
      <c r="B81" s="40" t="s">
        <v>233</v>
      </c>
      <c r="C81" s="40">
        <v>65125040</v>
      </c>
      <c r="D81" s="40" t="s">
        <v>124</v>
      </c>
      <c r="E81" s="40" t="s">
        <v>234</v>
      </c>
      <c r="F81" s="40" t="s">
        <v>400</v>
      </c>
      <c r="G81" s="49" t="s">
        <v>235</v>
      </c>
      <c r="H81" s="71">
        <v>5921</v>
      </c>
      <c r="I81" s="71">
        <v>6035</v>
      </c>
      <c r="J81" s="38">
        <f t="shared" si="6"/>
        <v>114</v>
      </c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>
        <f>SUM(K81:EN81)</f>
        <v>0</v>
      </c>
      <c r="EP81" s="115">
        <f t="shared" si="8"/>
        <v>-114</v>
      </c>
    </row>
    <row r="82" spans="1:147" customFormat="1">
      <c r="A82" s="40"/>
      <c r="B82" s="40"/>
      <c r="C82" s="40"/>
      <c r="D82" s="40" t="s">
        <v>128</v>
      </c>
      <c r="E82" s="40"/>
      <c r="F82" s="40"/>
      <c r="G82" s="49"/>
      <c r="H82" s="71">
        <v>6143</v>
      </c>
      <c r="I82" s="71">
        <v>6406</v>
      </c>
      <c r="J82" s="38">
        <f t="shared" si="6"/>
        <v>263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>
        <f>SUM(K82:EN82)</f>
        <v>0</v>
      </c>
      <c r="EP82" s="115">
        <f t="shared" si="8"/>
        <v>-263</v>
      </c>
    </row>
    <row r="83" spans="1:147" s="34" customFormat="1">
      <c r="A83" s="68">
        <v>85270149</v>
      </c>
      <c r="B83" s="68" t="s">
        <v>123</v>
      </c>
      <c r="C83" s="68">
        <v>85053214</v>
      </c>
      <c r="D83" s="68" t="s">
        <v>124</v>
      </c>
      <c r="E83" s="68" t="s">
        <v>236</v>
      </c>
      <c r="F83" s="68" t="s">
        <v>237</v>
      </c>
      <c r="G83" s="65" t="s">
        <v>238</v>
      </c>
      <c r="H83" s="72">
        <v>137870</v>
      </c>
      <c r="I83" s="72">
        <v>144334</v>
      </c>
      <c r="J83" s="12">
        <f t="shared" si="6"/>
        <v>6464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34">
        <f t="shared" si="7"/>
        <v>0</v>
      </c>
      <c r="EP83" s="73">
        <f t="shared" si="8"/>
        <v>-6464</v>
      </c>
    </row>
    <row r="84" spans="1:147" s="34" customFormat="1">
      <c r="A84" s="68"/>
      <c r="B84" s="68"/>
      <c r="C84" s="68"/>
      <c r="D84" s="68" t="s">
        <v>128</v>
      </c>
      <c r="E84" s="68"/>
      <c r="F84" s="68"/>
      <c r="G84" s="65"/>
      <c r="H84" s="72">
        <v>36514</v>
      </c>
      <c r="I84" s="72">
        <v>39848</v>
      </c>
      <c r="J84" s="12">
        <f t="shared" si="6"/>
        <v>3334</v>
      </c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34">
        <f t="shared" si="7"/>
        <v>0</v>
      </c>
      <c r="EP84" s="73">
        <f t="shared" si="8"/>
        <v>-3334</v>
      </c>
    </row>
    <row r="85" spans="1:147" s="34" customFormat="1">
      <c r="A85" s="40">
        <v>84957343</v>
      </c>
      <c r="B85" s="40" t="s">
        <v>138</v>
      </c>
      <c r="C85" s="40" t="s">
        <v>239</v>
      </c>
      <c r="D85" s="40" t="s">
        <v>124</v>
      </c>
      <c r="E85" s="40" t="s">
        <v>236</v>
      </c>
      <c r="F85" s="40" t="s">
        <v>240</v>
      </c>
      <c r="G85" s="49" t="s">
        <v>241</v>
      </c>
      <c r="H85" s="71">
        <v>22239</v>
      </c>
      <c r="I85" s="71">
        <v>23861</v>
      </c>
      <c r="J85" s="38">
        <f t="shared" si="6"/>
        <v>1622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34">
        <f t="shared" si="7"/>
        <v>0</v>
      </c>
      <c r="EP85" s="73">
        <f t="shared" si="8"/>
        <v>-1622</v>
      </c>
    </row>
    <row r="86" spans="1:147" s="34" customFormat="1">
      <c r="A86" s="40"/>
      <c r="B86" s="40"/>
      <c r="C86" s="40"/>
      <c r="D86" s="40" t="s">
        <v>128</v>
      </c>
      <c r="E86" s="40"/>
      <c r="F86" s="40"/>
      <c r="G86" s="49"/>
      <c r="H86" s="71">
        <v>6410</v>
      </c>
      <c r="I86" s="71">
        <v>7742</v>
      </c>
      <c r="J86" s="38">
        <f t="shared" si="6"/>
        <v>1332</v>
      </c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34">
        <f t="shared" si="7"/>
        <v>0</v>
      </c>
      <c r="EP86" s="73">
        <f t="shared" si="8"/>
        <v>-1332</v>
      </c>
    </row>
    <row r="87" spans="1:147" s="34" customFormat="1">
      <c r="A87" s="68">
        <v>85315659</v>
      </c>
      <c r="B87" s="68" t="s">
        <v>123</v>
      </c>
      <c r="C87" s="68">
        <v>85055864</v>
      </c>
      <c r="D87" s="68" t="s">
        <v>124</v>
      </c>
      <c r="E87" s="68" t="s">
        <v>236</v>
      </c>
      <c r="F87" s="68" t="s">
        <v>242</v>
      </c>
      <c r="G87" s="65" t="s">
        <v>243</v>
      </c>
      <c r="H87" s="72">
        <v>97397</v>
      </c>
      <c r="I87" s="72">
        <v>100013</v>
      </c>
      <c r="J87" s="12">
        <f t="shared" si="6"/>
        <v>2616</v>
      </c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34">
        <f t="shared" si="7"/>
        <v>0</v>
      </c>
      <c r="EP87" s="73">
        <f t="shared" si="8"/>
        <v>-2616</v>
      </c>
    </row>
    <row r="88" spans="1:147" s="34" customFormat="1" ht="14.25" customHeight="1">
      <c r="A88" s="68"/>
      <c r="B88" s="68"/>
      <c r="C88" s="68"/>
      <c r="D88" s="68" t="s">
        <v>128</v>
      </c>
      <c r="E88" s="68"/>
      <c r="F88" s="68"/>
      <c r="G88" s="65"/>
      <c r="H88" s="72">
        <v>17281</v>
      </c>
      <c r="I88" s="72">
        <v>18031</v>
      </c>
      <c r="J88" s="12">
        <f t="shared" si="6"/>
        <v>750</v>
      </c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34">
        <f t="shared" si="7"/>
        <v>0</v>
      </c>
      <c r="EP88" s="73">
        <f t="shared" si="8"/>
        <v>-750</v>
      </c>
    </row>
    <row r="89" spans="1:147" s="34" customFormat="1">
      <c r="A89" s="40">
        <v>85315660</v>
      </c>
      <c r="B89" s="40" t="s">
        <v>123</v>
      </c>
      <c r="C89" s="40">
        <v>85055854</v>
      </c>
      <c r="D89" s="40" t="s">
        <v>124</v>
      </c>
      <c r="E89" s="40" t="s">
        <v>236</v>
      </c>
      <c r="F89" s="40" t="s">
        <v>244</v>
      </c>
      <c r="G89" s="49" t="s">
        <v>245</v>
      </c>
      <c r="H89" s="71">
        <v>35134</v>
      </c>
      <c r="I89" s="71">
        <v>37206</v>
      </c>
      <c r="J89" s="38">
        <f t="shared" si="6"/>
        <v>2072</v>
      </c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34">
        <f t="shared" si="7"/>
        <v>0</v>
      </c>
      <c r="EP89" s="73">
        <f t="shared" si="8"/>
        <v>-2072</v>
      </c>
    </row>
    <row r="90" spans="1:147" s="34" customFormat="1">
      <c r="A90" s="40"/>
      <c r="B90" s="40"/>
      <c r="C90" s="40"/>
      <c r="D90" s="40" t="s">
        <v>128</v>
      </c>
      <c r="E90" s="40"/>
      <c r="F90" s="40"/>
      <c r="G90" s="49"/>
      <c r="H90" s="71">
        <v>13433</v>
      </c>
      <c r="I90" s="71">
        <v>14124</v>
      </c>
      <c r="J90" s="38">
        <f t="shared" si="6"/>
        <v>691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34">
        <f t="shared" si="7"/>
        <v>0</v>
      </c>
      <c r="EP90" s="73">
        <f t="shared" si="8"/>
        <v>-691</v>
      </c>
    </row>
    <row r="91" spans="1:147" s="34" customFormat="1">
      <c r="A91" s="36">
        <v>85342288</v>
      </c>
      <c r="B91" s="36" t="s">
        <v>123</v>
      </c>
      <c r="C91" s="36">
        <v>85055664</v>
      </c>
      <c r="D91" s="36" t="s">
        <v>124</v>
      </c>
      <c r="E91" s="36" t="s">
        <v>246</v>
      </c>
      <c r="F91" s="36" t="s">
        <v>247</v>
      </c>
      <c r="G91" s="50" t="s">
        <v>248</v>
      </c>
      <c r="H91" s="70">
        <v>27380</v>
      </c>
      <c r="I91" s="70">
        <v>28258</v>
      </c>
      <c r="J91" s="12">
        <f t="shared" si="6"/>
        <v>878</v>
      </c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34">
        <f t="shared" si="7"/>
        <v>0</v>
      </c>
      <c r="EP91" s="73">
        <f t="shared" si="8"/>
        <v>-878</v>
      </c>
    </row>
    <row r="92" spans="1:147" s="34" customFormat="1">
      <c r="A92" s="36"/>
      <c r="B92" s="36"/>
      <c r="C92" s="36"/>
      <c r="D92" s="36" t="s">
        <v>128</v>
      </c>
      <c r="E92" s="36"/>
      <c r="F92" s="36"/>
      <c r="G92" s="50"/>
      <c r="H92" s="70">
        <v>23480</v>
      </c>
      <c r="I92" s="70">
        <v>25007</v>
      </c>
      <c r="J92" s="12">
        <f t="shared" si="6"/>
        <v>1527</v>
      </c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34">
        <f t="shared" si="7"/>
        <v>0</v>
      </c>
      <c r="EP92" s="73">
        <f t="shared" si="8"/>
        <v>-1527</v>
      </c>
    </row>
    <row r="93" spans="1:147" s="34" customFormat="1">
      <c r="A93" s="40">
        <v>85005240</v>
      </c>
      <c r="B93" s="40" t="s">
        <v>123</v>
      </c>
      <c r="C93" s="40">
        <v>85056334</v>
      </c>
      <c r="D93" s="40" t="s">
        <v>124</v>
      </c>
      <c r="E93" s="40" t="s">
        <v>246</v>
      </c>
      <c r="F93" s="40" t="s">
        <v>249</v>
      </c>
      <c r="G93" s="49" t="s">
        <v>250</v>
      </c>
      <c r="H93" s="71">
        <v>43549</v>
      </c>
      <c r="I93" s="71">
        <v>46186</v>
      </c>
      <c r="J93" s="38">
        <f t="shared" si="6"/>
        <v>2637</v>
      </c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34">
        <f t="shared" si="7"/>
        <v>0</v>
      </c>
      <c r="EP93" s="73">
        <f t="shared" si="8"/>
        <v>-2637</v>
      </c>
    </row>
    <row r="94" spans="1:147" s="34" customFormat="1">
      <c r="A94" s="40"/>
      <c r="B94" s="40"/>
      <c r="C94" s="40"/>
      <c r="D94" s="40" t="s">
        <v>128</v>
      </c>
      <c r="E94" s="40"/>
      <c r="F94" s="40"/>
      <c r="G94" s="49"/>
      <c r="H94" s="78">
        <v>3199</v>
      </c>
      <c r="I94" s="78">
        <v>3561</v>
      </c>
      <c r="J94" s="38">
        <f t="shared" si="6"/>
        <v>362</v>
      </c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34">
        <f t="shared" si="7"/>
        <v>0</v>
      </c>
      <c r="EP94" s="73">
        <f t="shared" si="8"/>
        <v>-362</v>
      </c>
    </row>
    <row r="95" spans="1:147" customFormat="1">
      <c r="A95" s="117">
        <v>85957336</v>
      </c>
      <c r="B95" s="117" t="s">
        <v>138</v>
      </c>
      <c r="C95" s="117" t="s">
        <v>251</v>
      </c>
      <c r="D95" s="117" t="s">
        <v>124</v>
      </c>
      <c r="E95" s="117" t="s">
        <v>252</v>
      </c>
      <c r="F95" s="117" t="s">
        <v>253</v>
      </c>
      <c r="G95" s="118" t="s">
        <v>254</v>
      </c>
      <c r="H95" s="72">
        <v>17644</v>
      </c>
      <c r="I95" s="72">
        <v>17756</v>
      </c>
      <c r="J95" s="12">
        <f t="shared" si="6"/>
        <v>112</v>
      </c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/>
      <c r="CR95" s="118"/>
      <c r="CS95" s="118"/>
      <c r="CT95" s="118"/>
      <c r="CU95" s="118"/>
      <c r="CV95" s="118"/>
      <c r="CW95" s="118"/>
      <c r="CX95" s="118"/>
      <c r="CY95" s="118"/>
      <c r="CZ95" s="118"/>
      <c r="DA95" s="118"/>
      <c r="DB95" s="118"/>
      <c r="DC95" s="118"/>
      <c r="DD95" s="118"/>
      <c r="DE95" s="118"/>
      <c r="DF95" s="118"/>
      <c r="DG95" s="118"/>
      <c r="DH95" s="118"/>
      <c r="DI95" s="118"/>
      <c r="DJ95" s="118"/>
      <c r="DK95" s="118"/>
      <c r="DL95" s="118"/>
      <c r="DM95" s="118"/>
      <c r="DN95" s="118"/>
      <c r="DO95" s="118"/>
      <c r="DP95" s="118"/>
      <c r="DQ95" s="118"/>
      <c r="DR95" s="118"/>
      <c r="DS95" s="118"/>
      <c r="DT95" s="118"/>
      <c r="DU95" s="118"/>
      <c r="DV95" s="118"/>
      <c r="DW95" s="118"/>
      <c r="DX95" s="118"/>
      <c r="DY95" s="118"/>
      <c r="DZ95" s="118"/>
      <c r="EA95" s="118"/>
      <c r="EB95" s="118"/>
      <c r="EC95" s="118"/>
      <c r="ED95" s="118"/>
      <c r="EE95" s="118"/>
      <c r="EF95" s="118"/>
      <c r="EG95" s="118"/>
      <c r="EH95" s="118"/>
      <c r="EI95" s="118"/>
      <c r="EJ95" s="118"/>
      <c r="EK95" s="118"/>
      <c r="EL95" s="118"/>
      <c r="EM95" s="118"/>
      <c r="EN95" s="118"/>
      <c r="EO95">
        <f>SUM(K95:EN95)</f>
        <v>0</v>
      </c>
      <c r="EP95" s="115">
        <f t="shared" si="8"/>
        <v>-112</v>
      </c>
      <c r="EQ95" s="116"/>
    </row>
    <row r="96" spans="1:147" customFormat="1">
      <c r="A96" s="117"/>
      <c r="B96" s="117"/>
      <c r="C96" s="117"/>
      <c r="D96" s="117" t="s">
        <v>128</v>
      </c>
      <c r="E96" s="117"/>
      <c r="F96" s="117"/>
      <c r="G96" s="118"/>
      <c r="H96" s="72">
        <v>11714</v>
      </c>
      <c r="I96" s="72">
        <v>12225</v>
      </c>
      <c r="J96" s="12">
        <f t="shared" si="6"/>
        <v>511</v>
      </c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18"/>
      <c r="BP96" s="118"/>
      <c r="BQ96" s="118"/>
      <c r="BR96" s="118"/>
      <c r="BS96" s="118"/>
      <c r="BT96" s="118"/>
      <c r="BU96" s="118"/>
      <c r="BV96" s="118"/>
      <c r="BW96" s="118"/>
      <c r="BX96" s="118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  <c r="CJ96" s="118"/>
      <c r="CK96" s="118"/>
      <c r="CL96" s="118"/>
      <c r="CM96" s="118"/>
      <c r="CN96" s="118"/>
      <c r="CO96" s="118"/>
      <c r="CP96" s="118"/>
      <c r="CQ96" s="118"/>
      <c r="CR96" s="118"/>
      <c r="CS96" s="118"/>
      <c r="CT96" s="118"/>
      <c r="CU96" s="118"/>
      <c r="CV96" s="118"/>
      <c r="CW96" s="118"/>
      <c r="CX96" s="118"/>
      <c r="CY96" s="118"/>
      <c r="CZ96" s="118"/>
      <c r="DA96" s="118"/>
      <c r="DB96" s="118"/>
      <c r="DC96" s="118"/>
      <c r="DD96" s="118"/>
      <c r="DE96" s="118"/>
      <c r="DF96" s="118"/>
      <c r="DG96" s="118"/>
      <c r="DH96" s="118"/>
      <c r="DI96" s="118"/>
      <c r="DJ96" s="118"/>
      <c r="DK96" s="118"/>
      <c r="DL96" s="118"/>
      <c r="DM96" s="118"/>
      <c r="DN96" s="118"/>
      <c r="DO96" s="118"/>
      <c r="DP96" s="118"/>
      <c r="DQ96" s="118"/>
      <c r="DR96" s="118"/>
      <c r="DS96" s="118"/>
      <c r="DT96" s="118"/>
      <c r="DU96" s="118"/>
      <c r="DV96" s="118"/>
      <c r="DW96" s="118"/>
      <c r="DX96" s="118"/>
      <c r="DY96" s="118"/>
      <c r="DZ96" s="118"/>
      <c r="EA96" s="118"/>
      <c r="EB96" s="118"/>
      <c r="EC96" s="118"/>
      <c r="ED96" s="118"/>
      <c r="EE96" s="118"/>
      <c r="EF96" s="118"/>
      <c r="EG96" s="118"/>
      <c r="EH96" s="118"/>
      <c r="EI96" s="118"/>
      <c r="EJ96" s="118"/>
      <c r="EK96" s="118"/>
      <c r="EL96" s="118"/>
      <c r="EM96" s="118"/>
      <c r="EN96" s="118"/>
      <c r="EO96">
        <f>SUM(K96:EN96)</f>
        <v>0</v>
      </c>
      <c r="EP96" s="115">
        <f t="shared" si="8"/>
        <v>-511</v>
      </c>
      <c r="EQ96" s="116"/>
    </row>
    <row r="97" spans="1:147" s="34" customFormat="1">
      <c r="A97" s="40">
        <v>85186485</v>
      </c>
      <c r="B97" s="40" t="s">
        <v>123</v>
      </c>
      <c r="C97" s="40">
        <v>85053524</v>
      </c>
      <c r="D97" s="40" t="s">
        <v>124</v>
      </c>
      <c r="E97" s="40" t="s">
        <v>255</v>
      </c>
      <c r="F97" s="40" t="s">
        <v>398</v>
      </c>
      <c r="G97" s="49" t="s">
        <v>256</v>
      </c>
      <c r="H97" s="71">
        <v>3359</v>
      </c>
      <c r="I97" s="71">
        <v>3414</v>
      </c>
      <c r="J97" s="38">
        <f t="shared" si="6"/>
        <v>55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34">
        <f t="shared" si="7"/>
        <v>0</v>
      </c>
      <c r="EP97" s="73">
        <f t="shared" si="8"/>
        <v>-55</v>
      </c>
    </row>
    <row r="98" spans="1:147" s="34" customFormat="1">
      <c r="A98" s="40"/>
      <c r="B98" s="40"/>
      <c r="C98" s="40"/>
      <c r="D98" s="40" t="s">
        <v>128</v>
      </c>
      <c r="E98" s="40"/>
      <c r="F98" s="40"/>
      <c r="G98" s="49"/>
      <c r="H98" s="71">
        <v>2324</v>
      </c>
      <c r="I98" s="71">
        <v>2392</v>
      </c>
      <c r="J98" s="38">
        <f t="shared" si="6"/>
        <v>68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34">
        <f t="shared" si="7"/>
        <v>0</v>
      </c>
      <c r="EP98" s="73">
        <f t="shared" si="8"/>
        <v>-68</v>
      </c>
    </row>
    <row r="99" spans="1:147" s="34" customFormat="1">
      <c r="A99" s="101"/>
      <c r="B99" s="101" t="s">
        <v>123</v>
      </c>
      <c r="C99" s="101"/>
      <c r="D99" s="101" t="s">
        <v>124</v>
      </c>
      <c r="E99" s="101" t="s">
        <v>216</v>
      </c>
      <c r="F99" s="101" t="s">
        <v>217</v>
      </c>
      <c r="G99" s="102" t="s">
        <v>218</v>
      </c>
      <c r="H99" s="110"/>
      <c r="I99" s="110"/>
      <c r="J99" s="103">
        <f t="shared" si="6"/>
        <v>0</v>
      </c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3"/>
      <c r="CD99" s="123"/>
      <c r="CE99" s="123"/>
      <c r="CF99" s="123"/>
      <c r="CG99" s="123"/>
      <c r="CH99" s="123"/>
      <c r="CI99" s="123"/>
      <c r="CJ99" s="123"/>
      <c r="CK99" s="123"/>
      <c r="CL99" s="123"/>
      <c r="CM99" s="123"/>
      <c r="CN99" s="123"/>
      <c r="CO99" s="123"/>
      <c r="CP99" s="123"/>
      <c r="CQ99" s="123"/>
      <c r="CR99" s="123"/>
      <c r="CS99" s="123"/>
      <c r="CT99" s="123"/>
      <c r="CU99" s="123"/>
      <c r="CV99" s="123"/>
      <c r="CW99" s="123"/>
      <c r="CX99" s="123"/>
      <c r="CY99" s="123"/>
      <c r="CZ99" s="123"/>
      <c r="DA99" s="123"/>
      <c r="DB99" s="123"/>
      <c r="DC99" s="123"/>
      <c r="DD99" s="123"/>
      <c r="DE99" s="123"/>
      <c r="DF99" s="123"/>
      <c r="DG99" s="123"/>
      <c r="DH99" s="123"/>
      <c r="DI99" s="123"/>
      <c r="DJ99" s="123"/>
      <c r="DK99" s="123"/>
      <c r="DL99" s="123"/>
      <c r="DM99" s="123"/>
      <c r="DN99" s="123"/>
      <c r="DO99" s="123"/>
      <c r="DP99" s="123"/>
      <c r="DQ99" s="123"/>
      <c r="DR99" s="123"/>
      <c r="DS99" s="123"/>
      <c r="DT99" s="123"/>
      <c r="DU99" s="123"/>
      <c r="DV99" s="123"/>
      <c r="DW99" s="123"/>
      <c r="DX99" s="123"/>
      <c r="DY99" s="123"/>
      <c r="DZ99" s="123"/>
      <c r="EA99" s="123"/>
      <c r="EB99" s="123"/>
      <c r="EC99" s="123"/>
      <c r="ED99" s="123"/>
      <c r="EE99" s="123"/>
      <c r="EF99" s="123"/>
      <c r="EG99" s="123"/>
      <c r="EH99" s="123"/>
      <c r="EI99" s="123"/>
      <c r="EJ99" s="123"/>
      <c r="EK99" s="123"/>
      <c r="EL99" s="123"/>
      <c r="EM99" s="123"/>
      <c r="EN99" s="123"/>
      <c r="EO99" s="77">
        <f t="shared" si="7"/>
        <v>0</v>
      </c>
      <c r="EP99" s="73">
        <f t="shared" si="8"/>
        <v>0</v>
      </c>
      <c r="EQ99" s="77"/>
    </row>
    <row r="100" spans="1:147" s="34" customFormat="1">
      <c r="A100" s="101"/>
      <c r="B100" s="101"/>
      <c r="C100" s="101"/>
      <c r="D100" s="101" t="s">
        <v>128</v>
      </c>
      <c r="E100" s="101"/>
      <c r="F100" s="101"/>
      <c r="G100" s="102"/>
      <c r="H100" s="110"/>
      <c r="I100" s="110"/>
      <c r="J100" s="103">
        <f t="shared" si="6"/>
        <v>0</v>
      </c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/>
      <c r="CB100" s="123"/>
      <c r="CC100" s="123"/>
      <c r="CD100" s="123"/>
      <c r="CE100" s="123"/>
      <c r="CF100" s="123"/>
      <c r="CG100" s="123"/>
      <c r="CH100" s="123"/>
      <c r="CI100" s="123"/>
      <c r="CJ100" s="123"/>
      <c r="CK100" s="123"/>
      <c r="CL100" s="123"/>
      <c r="CM100" s="123"/>
      <c r="CN100" s="123"/>
      <c r="CO100" s="123"/>
      <c r="CP100" s="123"/>
      <c r="CQ100" s="123"/>
      <c r="CR100" s="123"/>
      <c r="CS100" s="123"/>
      <c r="CT100" s="123"/>
      <c r="CU100" s="123"/>
      <c r="CV100" s="123"/>
      <c r="CW100" s="123"/>
      <c r="CX100" s="123"/>
      <c r="CY100" s="123"/>
      <c r="CZ100" s="123"/>
      <c r="DA100" s="123"/>
      <c r="DB100" s="123"/>
      <c r="DC100" s="123"/>
      <c r="DD100" s="123"/>
      <c r="DE100" s="123"/>
      <c r="DF100" s="123"/>
      <c r="DG100" s="123"/>
      <c r="DH100" s="123"/>
      <c r="DI100" s="123"/>
      <c r="DJ100" s="123"/>
      <c r="DK100" s="123"/>
      <c r="DL100" s="123"/>
      <c r="DM100" s="123"/>
      <c r="DN100" s="123"/>
      <c r="DO100" s="123"/>
      <c r="DP100" s="123"/>
      <c r="DQ100" s="123"/>
      <c r="DR100" s="123"/>
      <c r="DS100" s="123"/>
      <c r="DT100" s="123"/>
      <c r="DU100" s="123"/>
      <c r="DV100" s="123"/>
      <c r="DW100" s="123"/>
      <c r="DX100" s="123"/>
      <c r="DY100" s="123"/>
      <c r="DZ100" s="123"/>
      <c r="EA100" s="123"/>
      <c r="EB100" s="123"/>
      <c r="EC100" s="123"/>
      <c r="ED100" s="123"/>
      <c r="EE100" s="123"/>
      <c r="EF100" s="123"/>
      <c r="EG100" s="123"/>
      <c r="EH100" s="123"/>
      <c r="EI100" s="123"/>
      <c r="EJ100" s="123"/>
      <c r="EK100" s="123"/>
      <c r="EL100" s="123"/>
      <c r="EM100" s="123"/>
      <c r="EN100" s="123"/>
      <c r="EO100" s="77">
        <f t="shared" si="7"/>
        <v>0</v>
      </c>
      <c r="EP100" s="73">
        <f t="shared" si="8"/>
        <v>0</v>
      </c>
      <c r="EQ100" s="77"/>
    </row>
    <row r="101" spans="1:147" s="34" customFormat="1">
      <c r="A101" s="40">
        <v>85269901</v>
      </c>
      <c r="B101" s="40" t="s">
        <v>129</v>
      </c>
      <c r="C101" s="40">
        <v>85008431</v>
      </c>
      <c r="D101" s="40" t="s">
        <v>124</v>
      </c>
      <c r="E101" s="40" t="s">
        <v>258</v>
      </c>
      <c r="F101" s="40" t="s">
        <v>259</v>
      </c>
      <c r="G101" s="49" t="s">
        <v>260</v>
      </c>
      <c r="H101" s="71">
        <v>53268</v>
      </c>
      <c r="I101" s="71">
        <v>55830</v>
      </c>
      <c r="J101" s="38">
        <f t="shared" ref="J101:J132" si="9">SUM(I101-H101)</f>
        <v>2562</v>
      </c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34">
        <f t="shared" ref="EO101:EO132" si="10">SUM(K101:EN101)</f>
        <v>0</v>
      </c>
      <c r="EP101" s="73">
        <f t="shared" ref="EP101:EP132" si="11">EO101-J101</f>
        <v>-2562</v>
      </c>
    </row>
    <row r="102" spans="1:147" s="34" customFormat="1">
      <c r="A102" s="36">
        <v>85269899</v>
      </c>
      <c r="B102" s="36" t="s">
        <v>257</v>
      </c>
      <c r="C102" s="36">
        <v>83016373</v>
      </c>
      <c r="D102" s="36" t="s">
        <v>124</v>
      </c>
      <c r="E102" s="36" t="s">
        <v>258</v>
      </c>
      <c r="F102" s="36" t="s">
        <v>261</v>
      </c>
      <c r="G102" s="50" t="s">
        <v>262</v>
      </c>
      <c r="H102" s="70">
        <v>912</v>
      </c>
      <c r="I102" s="70">
        <v>916</v>
      </c>
      <c r="J102" s="39">
        <f t="shared" si="9"/>
        <v>4</v>
      </c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34">
        <f t="shared" si="10"/>
        <v>0</v>
      </c>
      <c r="EP102" s="73">
        <f t="shared" si="11"/>
        <v>-4</v>
      </c>
    </row>
    <row r="103" spans="1:147" s="34" customFormat="1">
      <c r="A103" s="36"/>
      <c r="B103" s="36"/>
      <c r="C103" s="36"/>
      <c r="D103" s="36" t="s">
        <v>128</v>
      </c>
      <c r="E103" s="36"/>
      <c r="F103" s="36"/>
      <c r="G103" s="50"/>
      <c r="H103" s="70">
        <v>164</v>
      </c>
      <c r="I103" s="70">
        <v>182</v>
      </c>
      <c r="J103" s="12">
        <f t="shared" si="9"/>
        <v>18</v>
      </c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34">
        <f t="shared" si="10"/>
        <v>0</v>
      </c>
      <c r="EP103" s="73">
        <f t="shared" si="11"/>
        <v>-18</v>
      </c>
    </row>
    <row r="104" spans="1:147" s="34" customFormat="1">
      <c r="A104" s="40">
        <v>85269900</v>
      </c>
      <c r="B104" s="40" t="s">
        <v>158</v>
      </c>
      <c r="C104" s="40">
        <v>85098364</v>
      </c>
      <c r="D104" s="40" t="s">
        <v>124</v>
      </c>
      <c r="E104" s="40" t="s">
        <v>258</v>
      </c>
      <c r="F104" s="40" t="s">
        <v>263</v>
      </c>
      <c r="G104" s="49" t="s">
        <v>264</v>
      </c>
      <c r="H104" s="71">
        <v>22472</v>
      </c>
      <c r="I104" s="71">
        <v>23336</v>
      </c>
      <c r="J104" s="38">
        <f t="shared" si="9"/>
        <v>864</v>
      </c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  <c r="DS104" s="80"/>
      <c r="DT104" s="80"/>
      <c r="DU104" s="80"/>
      <c r="DV104" s="80"/>
      <c r="DW104" s="80"/>
      <c r="DX104" s="80"/>
      <c r="DY104" s="80"/>
      <c r="DZ104" s="80"/>
      <c r="EA104" s="80"/>
      <c r="EB104" s="80"/>
      <c r="EC104" s="80"/>
      <c r="ED104" s="80"/>
      <c r="EE104" s="80"/>
      <c r="EF104" s="80"/>
      <c r="EG104" s="80"/>
      <c r="EH104" s="80"/>
      <c r="EI104" s="80"/>
      <c r="EJ104" s="80"/>
      <c r="EK104" s="80"/>
      <c r="EL104" s="80"/>
      <c r="EM104" s="80"/>
      <c r="EN104" s="80"/>
      <c r="EO104" s="34">
        <f t="shared" si="10"/>
        <v>0</v>
      </c>
      <c r="EP104" s="73">
        <f t="shared" si="11"/>
        <v>-864</v>
      </c>
    </row>
    <row r="105" spans="1:147" s="34" customFormat="1" ht="15" thickBot="1">
      <c r="A105" s="40"/>
      <c r="B105" s="40"/>
      <c r="C105" s="40"/>
      <c r="D105" s="40" t="s">
        <v>128</v>
      </c>
      <c r="E105" s="40"/>
      <c r="F105" s="40"/>
      <c r="G105" s="49"/>
      <c r="H105" s="71">
        <v>7631</v>
      </c>
      <c r="I105" s="71">
        <v>7834</v>
      </c>
      <c r="J105" s="38">
        <f t="shared" si="9"/>
        <v>203</v>
      </c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4"/>
      <c r="BW105" s="124"/>
      <c r="BX105" s="124"/>
      <c r="BY105" s="124"/>
      <c r="BZ105" s="124"/>
      <c r="CA105" s="124"/>
      <c r="CB105" s="124"/>
      <c r="CC105" s="124"/>
      <c r="CD105" s="124"/>
      <c r="CE105" s="124"/>
      <c r="CF105" s="124"/>
      <c r="CG105" s="124"/>
      <c r="CH105" s="124"/>
      <c r="CI105" s="124"/>
      <c r="CJ105" s="124"/>
      <c r="CK105" s="124"/>
      <c r="CL105" s="124"/>
      <c r="CM105" s="124"/>
      <c r="CN105" s="124"/>
      <c r="CO105" s="124"/>
      <c r="CP105" s="124"/>
      <c r="CQ105" s="124"/>
      <c r="CR105" s="124"/>
      <c r="CS105" s="124"/>
      <c r="CT105" s="124"/>
      <c r="CU105" s="124"/>
      <c r="CV105" s="124"/>
      <c r="CW105" s="124"/>
      <c r="CX105" s="124"/>
      <c r="CY105" s="124"/>
      <c r="CZ105" s="124"/>
      <c r="DA105" s="124"/>
      <c r="DB105" s="124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S105" s="124"/>
      <c r="DT105" s="124"/>
      <c r="DU105" s="124"/>
      <c r="DV105" s="124"/>
      <c r="DW105" s="124"/>
      <c r="DX105" s="124"/>
      <c r="DY105" s="124"/>
      <c r="DZ105" s="124"/>
      <c r="EA105" s="124"/>
      <c r="EB105" s="124"/>
      <c r="EC105" s="124"/>
      <c r="ED105" s="124"/>
      <c r="EE105" s="124"/>
      <c r="EF105" s="124"/>
      <c r="EG105" s="124"/>
      <c r="EH105" s="124"/>
      <c r="EI105" s="124"/>
      <c r="EJ105" s="124"/>
      <c r="EK105" s="124"/>
      <c r="EL105" s="124"/>
      <c r="EM105" s="124"/>
      <c r="EN105" s="124"/>
      <c r="EO105" s="34">
        <f t="shared" si="10"/>
        <v>0</v>
      </c>
      <c r="EP105" s="73">
        <f t="shared" si="11"/>
        <v>-203</v>
      </c>
    </row>
    <row r="106" spans="1:147" s="34" customFormat="1">
      <c r="A106" s="36">
        <v>84957340</v>
      </c>
      <c r="B106" s="36" t="s">
        <v>138</v>
      </c>
      <c r="C106" s="36" t="s">
        <v>265</v>
      </c>
      <c r="D106" s="36" t="s">
        <v>124</v>
      </c>
      <c r="E106" s="36" t="s">
        <v>258</v>
      </c>
      <c r="F106" s="36" t="s">
        <v>266</v>
      </c>
      <c r="G106" s="50" t="s">
        <v>267</v>
      </c>
      <c r="H106" s="70">
        <v>2665</v>
      </c>
      <c r="I106" s="70">
        <v>2835</v>
      </c>
      <c r="J106" s="39">
        <f t="shared" si="9"/>
        <v>170</v>
      </c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34">
        <f t="shared" si="10"/>
        <v>0</v>
      </c>
      <c r="EP106" s="73">
        <f t="shared" si="11"/>
        <v>-170</v>
      </c>
    </row>
    <row r="107" spans="1:147" s="34" customFormat="1">
      <c r="A107" s="36"/>
      <c r="B107" s="36"/>
      <c r="C107" s="36"/>
      <c r="D107" s="36" t="s">
        <v>128</v>
      </c>
      <c r="E107" s="36"/>
      <c r="F107" s="36"/>
      <c r="G107" s="50"/>
      <c r="H107" s="70">
        <v>331</v>
      </c>
      <c r="I107" s="70">
        <v>333</v>
      </c>
      <c r="J107" s="12">
        <f t="shared" si="9"/>
        <v>2</v>
      </c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34">
        <f t="shared" si="10"/>
        <v>0</v>
      </c>
      <c r="EP107" s="73">
        <f t="shared" si="11"/>
        <v>-2</v>
      </c>
    </row>
    <row r="108" spans="1:147" s="34" customFormat="1">
      <c r="A108" s="40">
        <v>85438089</v>
      </c>
      <c r="B108" s="40" t="s">
        <v>257</v>
      </c>
      <c r="C108" s="40">
        <v>83019194</v>
      </c>
      <c r="D108" s="40" t="s">
        <v>124</v>
      </c>
      <c r="E108" s="40" t="s">
        <v>268</v>
      </c>
      <c r="F108" s="40" t="s">
        <v>269</v>
      </c>
      <c r="G108" s="49" t="s">
        <v>270</v>
      </c>
      <c r="H108" s="71">
        <v>23405</v>
      </c>
      <c r="I108" s="71">
        <v>24103</v>
      </c>
      <c r="J108" s="38">
        <f t="shared" si="9"/>
        <v>698</v>
      </c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34">
        <f t="shared" si="10"/>
        <v>0</v>
      </c>
      <c r="EP108" s="73">
        <f t="shared" si="11"/>
        <v>-698</v>
      </c>
    </row>
    <row r="109" spans="1:147" s="34" customFormat="1">
      <c r="A109" s="40"/>
      <c r="B109" s="40"/>
      <c r="C109" s="40"/>
      <c r="D109" s="40" t="s">
        <v>128</v>
      </c>
      <c r="E109" s="40"/>
      <c r="F109" s="40"/>
      <c r="G109" s="49"/>
      <c r="H109" s="71">
        <v>3956</v>
      </c>
      <c r="I109" s="71">
        <v>4108</v>
      </c>
      <c r="J109" s="38">
        <f t="shared" si="9"/>
        <v>152</v>
      </c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34">
        <f t="shared" si="10"/>
        <v>0</v>
      </c>
      <c r="EP109" s="73">
        <f t="shared" si="11"/>
        <v>-152</v>
      </c>
    </row>
    <row r="110" spans="1:147" s="34" customFormat="1">
      <c r="A110" s="36">
        <v>85108867</v>
      </c>
      <c r="B110" s="36" t="s">
        <v>145</v>
      </c>
      <c r="C110" s="36">
        <v>85013554</v>
      </c>
      <c r="D110" s="36" t="s">
        <v>124</v>
      </c>
      <c r="E110" s="36" t="s">
        <v>271</v>
      </c>
      <c r="F110" s="36" t="s">
        <v>272</v>
      </c>
      <c r="G110" s="50" t="s">
        <v>273</v>
      </c>
      <c r="H110" s="72">
        <v>65938</v>
      </c>
      <c r="I110" s="72">
        <v>66998</v>
      </c>
      <c r="J110" s="39">
        <f t="shared" si="9"/>
        <v>1060</v>
      </c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34">
        <f t="shared" si="10"/>
        <v>0</v>
      </c>
      <c r="EP110" s="73">
        <f t="shared" si="11"/>
        <v>-1060</v>
      </c>
    </row>
    <row r="111" spans="1:147" s="34" customFormat="1">
      <c r="A111" s="79">
        <v>85295619</v>
      </c>
      <c r="B111" s="79" t="s">
        <v>138</v>
      </c>
      <c r="C111" s="79" t="s">
        <v>274</v>
      </c>
      <c r="D111" s="79" t="s">
        <v>124</v>
      </c>
      <c r="E111" s="79" t="s">
        <v>275</v>
      </c>
      <c r="F111" s="79" t="s">
        <v>276</v>
      </c>
      <c r="G111" s="80" t="s">
        <v>277</v>
      </c>
      <c r="H111" s="81">
        <v>47486</v>
      </c>
      <c r="I111" s="81">
        <v>47671</v>
      </c>
      <c r="J111" s="82">
        <f t="shared" si="9"/>
        <v>185</v>
      </c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0"/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  <c r="DR111" s="80"/>
      <c r="DS111" s="80"/>
      <c r="DT111" s="80"/>
      <c r="DU111" s="80"/>
      <c r="DV111" s="80"/>
      <c r="DW111" s="80"/>
      <c r="DX111" s="80"/>
      <c r="DY111" s="80"/>
      <c r="DZ111" s="80"/>
      <c r="EA111" s="80"/>
      <c r="EB111" s="80"/>
      <c r="EC111" s="80"/>
      <c r="ED111" s="80"/>
      <c r="EE111" s="80"/>
      <c r="EF111" s="80"/>
      <c r="EG111" s="80"/>
      <c r="EH111" s="80"/>
      <c r="EI111" s="80"/>
      <c r="EJ111" s="80"/>
      <c r="EK111" s="80"/>
      <c r="EL111" s="80"/>
      <c r="EM111" s="80"/>
      <c r="EN111" s="80"/>
      <c r="EO111" s="34">
        <f t="shared" si="10"/>
        <v>0</v>
      </c>
      <c r="EP111" s="73">
        <f t="shared" si="11"/>
        <v>-185</v>
      </c>
    </row>
    <row r="112" spans="1:147" s="91" customFormat="1" ht="15" thickBot="1">
      <c r="A112" s="87"/>
      <c r="B112" s="87"/>
      <c r="C112" s="87"/>
      <c r="D112" s="87" t="s">
        <v>128</v>
      </c>
      <c r="E112" s="87"/>
      <c r="F112" s="87"/>
      <c r="G112" s="88"/>
      <c r="H112" s="89">
        <v>12807</v>
      </c>
      <c r="I112" s="89">
        <v>13071</v>
      </c>
      <c r="J112" s="90">
        <f t="shared" si="9"/>
        <v>264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  <c r="DS112" s="88"/>
      <c r="DT112" s="88"/>
      <c r="DU112" s="88"/>
      <c r="DV112" s="88"/>
      <c r="DW112" s="88"/>
      <c r="DX112" s="88"/>
      <c r="DY112" s="88"/>
      <c r="DZ112" s="88"/>
      <c r="EA112" s="88"/>
      <c r="EB112" s="88"/>
      <c r="EC112" s="88"/>
      <c r="ED112" s="88"/>
      <c r="EE112" s="88"/>
      <c r="EF112" s="88"/>
      <c r="EG112" s="88"/>
      <c r="EH112" s="88"/>
      <c r="EI112" s="88"/>
      <c r="EJ112" s="88"/>
      <c r="EK112" s="88"/>
      <c r="EL112" s="88"/>
      <c r="EM112" s="88"/>
      <c r="EN112" s="88"/>
      <c r="EO112" s="91">
        <f t="shared" si="10"/>
        <v>0</v>
      </c>
      <c r="EP112" s="73">
        <f t="shared" si="11"/>
        <v>-264</v>
      </c>
    </row>
    <row r="113" spans="1:147" s="34" customFormat="1" ht="15" thickTop="1">
      <c r="A113" s="83">
        <v>85259900</v>
      </c>
      <c r="B113" s="83" t="s">
        <v>257</v>
      </c>
      <c r="C113" s="83">
        <v>83018654</v>
      </c>
      <c r="D113" s="83" t="s">
        <v>124</v>
      </c>
      <c r="E113" s="83" t="s">
        <v>278</v>
      </c>
      <c r="F113" s="83" t="s">
        <v>279</v>
      </c>
      <c r="G113" s="84" t="s">
        <v>280</v>
      </c>
      <c r="H113" s="85">
        <v>49654</v>
      </c>
      <c r="I113" s="85">
        <v>51258</v>
      </c>
      <c r="J113" s="86">
        <f t="shared" si="9"/>
        <v>1604</v>
      </c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T113" s="84"/>
      <c r="DU113" s="84"/>
      <c r="DV113" s="84"/>
      <c r="DW113" s="84"/>
      <c r="DX113" s="84"/>
      <c r="DY113" s="84"/>
      <c r="DZ113" s="84"/>
      <c r="EA113" s="84"/>
      <c r="EB113" s="84"/>
      <c r="EC113" s="84"/>
      <c r="ED113" s="84"/>
      <c r="EE113" s="84"/>
      <c r="EF113" s="84"/>
      <c r="EG113" s="84"/>
      <c r="EH113" s="84"/>
      <c r="EI113" s="84"/>
      <c r="EJ113" s="84"/>
      <c r="EK113" s="84"/>
      <c r="EL113" s="84"/>
      <c r="EM113" s="84"/>
      <c r="EN113" s="84"/>
      <c r="EO113" s="34">
        <f t="shared" si="10"/>
        <v>0</v>
      </c>
      <c r="EP113" s="73">
        <f t="shared" si="11"/>
        <v>-1604</v>
      </c>
    </row>
    <row r="114" spans="1:147" s="34" customFormat="1">
      <c r="A114" s="36"/>
      <c r="B114" s="36"/>
      <c r="C114" s="36"/>
      <c r="D114" s="36" t="s">
        <v>128</v>
      </c>
      <c r="E114" s="36"/>
      <c r="F114" s="36"/>
      <c r="G114" s="50"/>
      <c r="H114" s="70">
        <v>1989</v>
      </c>
      <c r="I114" s="70">
        <v>2038</v>
      </c>
      <c r="J114" s="39">
        <f t="shared" si="9"/>
        <v>49</v>
      </c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/>
      <c r="EH114" s="50"/>
      <c r="EI114" s="50"/>
      <c r="EJ114" s="50"/>
      <c r="EK114" s="50"/>
      <c r="EL114" s="50"/>
      <c r="EM114" s="50"/>
      <c r="EN114" s="50"/>
      <c r="EO114" s="34">
        <f t="shared" si="10"/>
        <v>0</v>
      </c>
      <c r="EP114" s="73">
        <f t="shared" si="11"/>
        <v>-49</v>
      </c>
    </row>
    <row r="115" spans="1:147" s="34" customFormat="1">
      <c r="A115" s="40">
        <v>85377626</v>
      </c>
      <c r="B115" s="40" t="s">
        <v>257</v>
      </c>
      <c r="C115" s="40">
        <v>83018684</v>
      </c>
      <c r="D115" s="40" t="s">
        <v>124</v>
      </c>
      <c r="E115" s="40" t="s">
        <v>278</v>
      </c>
      <c r="F115" s="40" t="s">
        <v>281</v>
      </c>
      <c r="G115" s="49" t="s">
        <v>282</v>
      </c>
      <c r="H115" s="71">
        <v>16898</v>
      </c>
      <c r="I115" s="71">
        <v>17358</v>
      </c>
      <c r="J115" s="38">
        <f t="shared" si="9"/>
        <v>460</v>
      </c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/>
      <c r="EA115" s="49"/>
      <c r="EB115" s="49"/>
      <c r="EC115" s="49"/>
      <c r="ED115" s="49"/>
      <c r="EE115" s="49"/>
      <c r="EF115" s="49"/>
      <c r="EG115" s="49"/>
      <c r="EH115" s="49"/>
      <c r="EI115" s="49"/>
      <c r="EJ115" s="49"/>
      <c r="EK115" s="49"/>
      <c r="EL115" s="49"/>
      <c r="EM115" s="49"/>
      <c r="EN115" s="49"/>
      <c r="EO115" s="34">
        <f t="shared" si="10"/>
        <v>0</v>
      </c>
      <c r="EP115" s="73">
        <f t="shared" si="11"/>
        <v>-460</v>
      </c>
    </row>
    <row r="116" spans="1:147" s="34" customFormat="1">
      <c r="A116" s="40"/>
      <c r="B116" s="40"/>
      <c r="C116" s="40"/>
      <c r="D116" s="40" t="s">
        <v>128</v>
      </c>
      <c r="E116" s="40"/>
      <c r="F116" s="40"/>
      <c r="G116" s="49"/>
      <c r="H116" s="78">
        <v>1324</v>
      </c>
      <c r="I116" s="78">
        <v>1414</v>
      </c>
      <c r="J116" s="38">
        <f t="shared" si="9"/>
        <v>90</v>
      </c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34">
        <f t="shared" si="10"/>
        <v>0</v>
      </c>
      <c r="EP116" s="73">
        <f t="shared" si="11"/>
        <v>-90</v>
      </c>
    </row>
    <row r="117" spans="1:147" s="34" customFormat="1">
      <c r="A117" s="36">
        <v>85344099</v>
      </c>
      <c r="B117" s="36" t="s">
        <v>145</v>
      </c>
      <c r="C117" s="36">
        <v>85012924</v>
      </c>
      <c r="D117" s="36" t="s">
        <v>124</v>
      </c>
      <c r="E117" s="36" t="s">
        <v>278</v>
      </c>
      <c r="F117" s="36" t="s">
        <v>283</v>
      </c>
      <c r="G117" s="50" t="s">
        <v>284</v>
      </c>
      <c r="H117" s="70">
        <v>72094</v>
      </c>
      <c r="I117" s="70">
        <v>76742</v>
      </c>
      <c r="J117" s="39">
        <f t="shared" si="9"/>
        <v>4648</v>
      </c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34">
        <f t="shared" si="10"/>
        <v>0</v>
      </c>
      <c r="EP117" s="73">
        <f t="shared" si="11"/>
        <v>-4648</v>
      </c>
    </row>
    <row r="118" spans="1:147" s="34" customFormat="1">
      <c r="A118" s="40">
        <v>85108874</v>
      </c>
      <c r="B118" s="40" t="s">
        <v>145</v>
      </c>
      <c r="C118" s="40">
        <v>85013094</v>
      </c>
      <c r="D118" s="40" t="s">
        <v>124</v>
      </c>
      <c r="E118" s="40" t="s">
        <v>278</v>
      </c>
      <c r="F118" s="40" t="s">
        <v>285</v>
      </c>
      <c r="G118" s="49" t="s">
        <v>286</v>
      </c>
      <c r="H118" s="71">
        <v>88750</v>
      </c>
      <c r="I118" s="71">
        <v>92567</v>
      </c>
      <c r="J118" s="38">
        <f t="shared" si="9"/>
        <v>3817</v>
      </c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34">
        <f t="shared" si="10"/>
        <v>0</v>
      </c>
      <c r="EP118" s="73">
        <f t="shared" si="11"/>
        <v>-3817</v>
      </c>
    </row>
    <row r="119" spans="1:147" s="34" customFormat="1">
      <c r="A119" s="36">
        <v>85344100</v>
      </c>
      <c r="B119" s="36" t="s">
        <v>123</v>
      </c>
      <c r="C119" s="36" t="s">
        <v>287</v>
      </c>
      <c r="D119" s="36" t="s">
        <v>124</v>
      </c>
      <c r="E119" s="36" t="s">
        <v>278</v>
      </c>
      <c r="F119" s="36" t="s">
        <v>288</v>
      </c>
      <c r="G119" s="50" t="s">
        <v>289</v>
      </c>
      <c r="H119" s="70">
        <v>39160</v>
      </c>
      <c r="I119" s="70">
        <v>43196</v>
      </c>
      <c r="J119" s="12">
        <f t="shared" si="9"/>
        <v>4036</v>
      </c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34">
        <f t="shared" si="10"/>
        <v>0</v>
      </c>
      <c r="EP119" s="73">
        <f t="shared" si="11"/>
        <v>-4036</v>
      </c>
    </row>
    <row r="120" spans="1:147" s="34" customFormat="1">
      <c r="A120" s="36"/>
      <c r="B120" s="36"/>
      <c r="C120" s="36"/>
      <c r="D120" s="36" t="s">
        <v>128</v>
      </c>
      <c r="E120" s="36"/>
      <c r="F120" s="36"/>
      <c r="G120" s="50"/>
      <c r="H120" s="70">
        <v>16582</v>
      </c>
      <c r="I120" s="70">
        <v>17355</v>
      </c>
      <c r="J120" s="12">
        <f t="shared" si="9"/>
        <v>773</v>
      </c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  <c r="EJ120" s="50"/>
      <c r="EK120" s="50"/>
      <c r="EL120" s="50"/>
      <c r="EM120" s="50"/>
      <c r="EN120" s="50"/>
      <c r="EO120" s="34">
        <f t="shared" si="10"/>
        <v>0</v>
      </c>
      <c r="EP120" s="73">
        <f t="shared" si="11"/>
        <v>-773</v>
      </c>
    </row>
    <row r="121" spans="1:147" s="34" customFormat="1">
      <c r="A121" s="40">
        <v>85344097</v>
      </c>
      <c r="B121" s="40" t="s">
        <v>214</v>
      </c>
      <c r="C121" s="40">
        <v>75107457</v>
      </c>
      <c r="D121" s="40" t="s">
        <v>124</v>
      </c>
      <c r="E121" s="40" t="s">
        <v>290</v>
      </c>
      <c r="F121" s="40" t="s">
        <v>291</v>
      </c>
      <c r="G121" s="49" t="s">
        <v>292</v>
      </c>
      <c r="H121" s="71">
        <v>13482</v>
      </c>
      <c r="I121" s="71">
        <v>13967</v>
      </c>
      <c r="J121" s="38">
        <f t="shared" si="9"/>
        <v>485</v>
      </c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34">
        <f t="shared" si="10"/>
        <v>0</v>
      </c>
      <c r="EP121" s="73">
        <f t="shared" si="11"/>
        <v>-485</v>
      </c>
    </row>
    <row r="122" spans="1:147" s="34" customFormat="1">
      <c r="A122" s="40"/>
      <c r="B122" s="40"/>
      <c r="C122" s="40"/>
      <c r="D122" s="40" t="s">
        <v>128</v>
      </c>
      <c r="E122" s="40"/>
      <c r="F122" s="40"/>
      <c r="G122" s="49"/>
      <c r="H122" s="71">
        <v>9143</v>
      </c>
      <c r="I122" s="71">
        <v>10012</v>
      </c>
      <c r="J122" s="38">
        <f t="shared" si="9"/>
        <v>869</v>
      </c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34">
        <f t="shared" si="10"/>
        <v>0</v>
      </c>
      <c r="EP122" s="73">
        <f t="shared" si="11"/>
        <v>-869</v>
      </c>
    </row>
    <row r="123" spans="1:147" s="34" customFormat="1" ht="14" customHeight="1">
      <c r="A123" s="36">
        <v>84957338</v>
      </c>
      <c r="B123" s="36" t="s">
        <v>138</v>
      </c>
      <c r="C123" s="36" t="s">
        <v>293</v>
      </c>
      <c r="D123" s="36" t="s">
        <v>124</v>
      </c>
      <c r="E123" s="36" t="s">
        <v>290</v>
      </c>
      <c r="F123" s="36" t="s">
        <v>294</v>
      </c>
      <c r="G123" s="50" t="s">
        <v>295</v>
      </c>
      <c r="H123" s="74">
        <v>20718</v>
      </c>
      <c r="I123" s="74">
        <v>22245</v>
      </c>
      <c r="J123" s="12">
        <f t="shared" si="9"/>
        <v>1527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34">
        <f t="shared" si="10"/>
        <v>0</v>
      </c>
      <c r="EP123" s="73">
        <f t="shared" si="11"/>
        <v>-1527</v>
      </c>
    </row>
    <row r="124" spans="1:147" s="34" customFormat="1">
      <c r="A124" s="36"/>
      <c r="B124" s="36"/>
      <c r="C124" s="36"/>
      <c r="D124" s="36" t="s">
        <v>128</v>
      </c>
      <c r="E124" s="36"/>
      <c r="F124" s="36"/>
      <c r="G124" s="50"/>
      <c r="H124" s="70">
        <v>22813</v>
      </c>
      <c r="I124" s="70">
        <v>23369</v>
      </c>
      <c r="J124" s="12">
        <f t="shared" si="9"/>
        <v>556</v>
      </c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41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  <c r="EJ124" s="50"/>
      <c r="EK124" s="50"/>
      <c r="EL124" s="50"/>
      <c r="EM124" s="50"/>
      <c r="EN124" s="50"/>
      <c r="EO124" s="34">
        <f t="shared" si="10"/>
        <v>0</v>
      </c>
      <c r="EP124" s="73">
        <f t="shared" si="11"/>
        <v>-556</v>
      </c>
    </row>
    <row r="125" spans="1:147" s="34" customFormat="1">
      <c r="A125" s="40">
        <v>85258980</v>
      </c>
      <c r="B125" s="40" t="s">
        <v>138</v>
      </c>
      <c r="C125" s="40" t="s">
        <v>296</v>
      </c>
      <c r="D125" s="40" t="s">
        <v>124</v>
      </c>
      <c r="E125" s="40" t="s">
        <v>297</v>
      </c>
      <c r="F125" s="40" t="s">
        <v>298</v>
      </c>
      <c r="G125" s="49" t="s">
        <v>299</v>
      </c>
      <c r="H125" s="71">
        <v>101412</v>
      </c>
      <c r="I125" s="71">
        <v>104582</v>
      </c>
      <c r="J125" s="38">
        <f t="shared" si="9"/>
        <v>3170</v>
      </c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  <c r="DS125" s="49"/>
      <c r="DT125" s="49"/>
      <c r="DU125" s="49"/>
      <c r="DV125" s="49"/>
      <c r="DW125" s="49"/>
      <c r="DX125" s="49"/>
      <c r="DY125" s="49"/>
      <c r="DZ125" s="49"/>
      <c r="EA125" s="49"/>
      <c r="EB125" s="49"/>
      <c r="EC125" s="49"/>
      <c r="ED125" s="49"/>
      <c r="EE125" s="49"/>
      <c r="EF125" s="49"/>
      <c r="EG125" s="49"/>
      <c r="EH125" s="49"/>
      <c r="EI125" s="49"/>
      <c r="EJ125" s="49"/>
      <c r="EK125" s="49"/>
      <c r="EL125" s="49"/>
      <c r="EM125" s="49"/>
      <c r="EN125" s="49"/>
      <c r="EO125" s="34">
        <f t="shared" si="10"/>
        <v>0</v>
      </c>
      <c r="EP125" s="73">
        <f t="shared" si="11"/>
        <v>-3170</v>
      </c>
      <c r="EQ125" s="77"/>
    </row>
    <row r="126" spans="1:147" s="34" customFormat="1">
      <c r="A126" s="40"/>
      <c r="B126" s="40"/>
      <c r="C126" s="40"/>
      <c r="D126" s="40" t="s">
        <v>128</v>
      </c>
      <c r="E126" s="40"/>
      <c r="F126" s="40"/>
      <c r="G126" s="49"/>
      <c r="H126" s="71">
        <v>10916</v>
      </c>
      <c r="I126" s="71">
        <v>11211</v>
      </c>
      <c r="J126" s="38">
        <f t="shared" si="9"/>
        <v>295</v>
      </c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34">
        <f t="shared" si="10"/>
        <v>0</v>
      </c>
      <c r="EP126" s="73">
        <f t="shared" si="11"/>
        <v>-295</v>
      </c>
    </row>
    <row r="127" spans="1:147" s="34" customFormat="1">
      <c r="A127" s="36">
        <v>85005217</v>
      </c>
      <c r="B127" s="36" t="s">
        <v>123</v>
      </c>
      <c r="C127" s="36">
        <v>85051504</v>
      </c>
      <c r="D127" s="36" t="s">
        <v>124</v>
      </c>
      <c r="E127" s="36" t="s">
        <v>297</v>
      </c>
      <c r="F127" s="36" t="s">
        <v>300</v>
      </c>
      <c r="G127" s="50" t="s">
        <v>301</v>
      </c>
      <c r="H127" s="70">
        <v>19528</v>
      </c>
      <c r="I127" s="70">
        <v>20988</v>
      </c>
      <c r="J127" s="12">
        <f t="shared" si="9"/>
        <v>1460</v>
      </c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34">
        <f t="shared" si="10"/>
        <v>0</v>
      </c>
      <c r="EP127" s="73">
        <f t="shared" si="11"/>
        <v>-1460</v>
      </c>
    </row>
    <row r="128" spans="1:147" s="34" customFormat="1" ht="12.75" customHeight="1">
      <c r="A128" s="36"/>
      <c r="B128" s="36"/>
      <c r="C128" s="36"/>
      <c r="D128" s="36" t="s">
        <v>128</v>
      </c>
      <c r="E128" s="36"/>
      <c r="F128" s="36"/>
      <c r="G128" s="50"/>
      <c r="H128" s="70">
        <v>14612</v>
      </c>
      <c r="I128" s="70">
        <v>15210</v>
      </c>
      <c r="J128" s="12">
        <f t="shared" si="9"/>
        <v>598</v>
      </c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34">
        <f t="shared" si="10"/>
        <v>0</v>
      </c>
      <c r="EP128" s="73">
        <f t="shared" si="11"/>
        <v>-598</v>
      </c>
    </row>
    <row r="129" spans="1:146" s="34" customFormat="1">
      <c r="A129" s="40">
        <v>85005237</v>
      </c>
      <c r="B129" s="40" t="s">
        <v>123</v>
      </c>
      <c r="C129" s="40">
        <v>85055534</v>
      </c>
      <c r="D129" s="40" t="s">
        <v>124</v>
      </c>
      <c r="E129" s="40" t="s">
        <v>297</v>
      </c>
      <c r="F129" s="40" t="s">
        <v>302</v>
      </c>
      <c r="G129" s="49" t="s">
        <v>303</v>
      </c>
      <c r="H129" s="71">
        <v>43580</v>
      </c>
      <c r="I129" s="71">
        <v>44423</v>
      </c>
      <c r="J129" s="38">
        <f t="shared" si="9"/>
        <v>843</v>
      </c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49"/>
      <c r="ED129" s="49"/>
      <c r="EE129" s="49"/>
      <c r="EF129" s="49"/>
      <c r="EG129" s="49"/>
      <c r="EH129" s="49"/>
      <c r="EI129" s="49"/>
      <c r="EJ129" s="49"/>
      <c r="EK129" s="49"/>
      <c r="EL129" s="49"/>
      <c r="EM129" s="49"/>
      <c r="EN129" s="49"/>
      <c r="EO129" s="34">
        <f t="shared" si="10"/>
        <v>0</v>
      </c>
      <c r="EP129" s="73">
        <f t="shared" si="11"/>
        <v>-843</v>
      </c>
    </row>
    <row r="130" spans="1:146" s="34" customFormat="1">
      <c r="A130" s="40"/>
      <c r="B130" s="40"/>
      <c r="C130" s="40"/>
      <c r="D130" s="40" t="s">
        <v>128</v>
      </c>
      <c r="E130" s="40"/>
      <c r="F130" s="40"/>
      <c r="G130" s="49"/>
      <c r="H130" s="71">
        <v>34978</v>
      </c>
      <c r="I130" s="71">
        <v>35168</v>
      </c>
      <c r="J130" s="38">
        <f t="shared" si="9"/>
        <v>190</v>
      </c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34">
        <f t="shared" si="10"/>
        <v>0</v>
      </c>
      <c r="EP130" s="73">
        <f t="shared" si="11"/>
        <v>-190</v>
      </c>
    </row>
    <row r="131" spans="1:146" s="34" customFormat="1">
      <c r="A131" s="36">
        <v>84957347</v>
      </c>
      <c r="B131" s="36" t="s">
        <v>138</v>
      </c>
      <c r="C131" s="36" t="s">
        <v>304</v>
      </c>
      <c r="D131" s="36" t="s">
        <v>124</v>
      </c>
      <c r="E131" s="36" t="s">
        <v>297</v>
      </c>
      <c r="F131" s="36" t="s">
        <v>305</v>
      </c>
      <c r="G131" s="50" t="s">
        <v>306</v>
      </c>
      <c r="H131" s="70">
        <v>55156</v>
      </c>
      <c r="I131" s="70">
        <v>56803</v>
      </c>
      <c r="J131" s="12">
        <f t="shared" si="9"/>
        <v>1647</v>
      </c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34">
        <f t="shared" si="10"/>
        <v>0</v>
      </c>
      <c r="EP131" s="73">
        <f t="shared" si="11"/>
        <v>-1647</v>
      </c>
    </row>
    <row r="132" spans="1:146" s="34" customFormat="1">
      <c r="A132" s="36"/>
      <c r="B132" s="36"/>
      <c r="C132" s="36"/>
      <c r="D132" s="36" t="s">
        <v>128</v>
      </c>
      <c r="E132" s="36"/>
      <c r="F132" s="36"/>
      <c r="G132" s="50"/>
      <c r="H132" s="70">
        <v>31205</v>
      </c>
      <c r="I132" s="70">
        <v>31350</v>
      </c>
      <c r="J132" s="12">
        <f t="shared" si="9"/>
        <v>145</v>
      </c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34">
        <f t="shared" si="10"/>
        <v>0</v>
      </c>
      <c r="EP132" s="73">
        <f t="shared" si="11"/>
        <v>-145</v>
      </c>
    </row>
    <row r="133" spans="1:146" s="34" customFormat="1">
      <c r="A133" s="40">
        <v>85108865</v>
      </c>
      <c r="B133" s="40" t="s">
        <v>145</v>
      </c>
      <c r="C133" s="40">
        <v>85013374</v>
      </c>
      <c r="D133" s="40" t="s">
        <v>124</v>
      </c>
      <c r="E133" s="40" t="s">
        <v>297</v>
      </c>
      <c r="F133" s="40" t="s">
        <v>307</v>
      </c>
      <c r="G133" s="49" t="s">
        <v>308</v>
      </c>
      <c r="H133" s="71">
        <v>53669</v>
      </c>
      <c r="I133" s="71">
        <v>53941</v>
      </c>
      <c r="J133" s="38">
        <f t="shared" ref="J133:J159" si="12">SUM(I133-H133)</f>
        <v>272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49"/>
      <c r="ED133" s="49"/>
      <c r="EE133" s="49"/>
      <c r="EF133" s="49"/>
      <c r="EG133" s="49"/>
      <c r="EH133" s="49"/>
      <c r="EI133" s="49"/>
      <c r="EJ133" s="49"/>
      <c r="EK133" s="49"/>
      <c r="EL133" s="49"/>
      <c r="EM133" s="49"/>
      <c r="EN133" s="49"/>
      <c r="EO133" s="34">
        <f t="shared" ref="EO133:EO162" si="13">SUM(K133:EN133)</f>
        <v>0</v>
      </c>
      <c r="EP133" s="73">
        <f t="shared" ref="EP133:EP159" si="14">EO133-J133</f>
        <v>-272</v>
      </c>
    </row>
    <row r="134" spans="1:146" s="34" customFormat="1">
      <c r="A134" s="36">
        <v>85005244</v>
      </c>
      <c r="B134" s="36" t="s">
        <v>123</v>
      </c>
      <c r="C134" s="36">
        <v>85056484</v>
      </c>
      <c r="D134" s="36" t="s">
        <v>124</v>
      </c>
      <c r="E134" s="36" t="s">
        <v>309</v>
      </c>
      <c r="F134" s="36" t="s">
        <v>310</v>
      </c>
      <c r="G134" s="50" t="s">
        <v>311</v>
      </c>
      <c r="H134" s="122">
        <v>34806</v>
      </c>
      <c r="I134" s="122">
        <v>35806</v>
      </c>
      <c r="J134" s="39">
        <f t="shared" si="12"/>
        <v>1000</v>
      </c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34">
        <f t="shared" si="13"/>
        <v>0</v>
      </c>
      <c r="EP134" s="73">
        <f t="shared" si="14"/>
        <v>-1000</v>
      </c>
    </row>
    <row r="135" spans="1:146" s="34" customFormat="1">
      <c r="A135" s="36"/>
      <c r="B135" s="36"/>
      <c r="C135" s="36"/>
      <c r="D135" s="36" t="s">
        <v>128</v>
      </c>
      <c r="E135" s="36"/>
      <c r="F135" s="36"/>
      <c r="G135" s="50"/>
      <c r="H135" s="122">
        <v>11657</v>
      </c>
      <c r="I135" s="122">
        <v>12067</v>
      </c>
      <c r="J135" s="12">
        <f t="shared" si="12"/>
        <v>410</v>
      </c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34">
        <f t="shared" si="13"/>
        <v>0</v>
      </c>
      <c r="EP135" s="73">
        <f t="shared" si="14"/>
        <v>-410</v>
      </c>
    </row>
    <row r="136" spans="1:146" s="34" customFormat="1">
      <c r="A136" s="40">
        <v>8528981</v>
      </c>
      <c r="B136" s="40" t="s">
        <v>158</v>
      </c>
      <c r="C136" s="40">
        <v>85098444</v>
      </c>
      <c r="D136" s="40" t="s">
        <v>124</v>
      </c>
      <c r="E136" s="40" t="s">
        <v>312</v>
      </c>
      <c r="F136" s="40" t="s">
        <v>33</v>
      </c>
      <c r="G136" s="49" t="s">
        <v>313</v>
      </c>
      <c r="H136" s="71">
        <v>69526</v>
      </c>
      <c r="I136" s="71">
        <v>71626</v>
      </c>
      <c r="J136" s="38">
        <f t="shared" si="12"/>
        <v>2100</v>
      </c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9"/>
      <c r="EE136" s="49"/>
      <c r="EF136" s="49"/>
      <c r="EG136" s="49"/>
      <c r="EH136" s="49"/>
      <c r="EI136" s="49"/>
      <c r="EJ136" s="49"/>
      <c r="EK136" s="49"/>
      <c r="EL136" s="49"/>
      <c r="EM136" s="49"/>
      <c r="EN136" s="49"/>
      <c r="EO136" s="34">
        <f t="shared" si="13"/>
        <v>0</v>
      </c>
      <c r="EP136" s="73">
        <f t="shared" si="14"/>
        <v>-2100</v>
      </c>
    </row>
    <row r="137" spans="1:146" s="34" customFormat="1">
      <c r="A137" s="40"/>
      <c r="B137" s="40"/>
      <c r="C137" s="40"/>
      <c r="D137" s="40" t="s">
        <v>128</v>
      </c>
      <c r="E137" s="40"/>
      <c r="F137" s="40"/>
      <c r="G137" s="49"/>
      <c r="H137" s="78">
        <v>73984</v>
      </c>
      <c r="I137" s="78">
        <v>76174</v>
      </c>
      <c r="J137" s="38">
        <f t="shared" si="12"/>
        <v>2190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34">
        <f t="shared" si="13"/>
        <v>0</v>
      </c>
      <c r="EP137" s="73">
        <f t="shared" si="14"/>
        <v>-2190</v>
      </c>
    </row>
    <row r="138" spans="1:146" s="34" customFormat="1">
      <c r="A138" s="36">
        <v>84957346</v>
      </c>
      <c r="B138" s="36" t="s">
        <v>138</v>
      </c>
      <c r="C138" s="36" t="s">
        <v>314</v>
      </c>
      <c r="D138" s="36" t="s">
        <v>124</v>
      </c>
      <c r="E138" s="36" t="s">
        <v>315</v>
      </c>
      <c r="F138" s="36" t="s">
        <v>316</v>
      </c>
      <c r="G138" s="50" t="s">
        <v>317</v>
      </c>
      <c r="H138" s="122">
        <v>11424</v>
      </c>
      <c r="I138" s="122">
        <v>11940</v>
      </c>
      <c r="J138" s="39">
        <f t="shared" si="12"/>
        <v>516</v>
      </c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/>
      <c r="EH138" s="50"/>
      <c r="EI138" s="50"/>
      <c r="EJ138" s="50"/>
      <c r="EK138" s="50"/>
      <c r="EL138" s="50"/>
      <c r="EM138" s="50"/>
      <c r="EN138" s="50"/>
      <c r="EO138" s="34">
        <f t="shared" si="13"/>
        <v>0</v>
      </c>
      <c r="EP138" s="73">
        <f t="shared" si="14"/>
        <v>-516</v>
      </c>
    </row>
    <row r="139" spans="1:146" s="34" customFormat="1">
      <c r="A139" s="36"/>
      <c r="B139" s="36"/>
      <c r="C139" s="36"/>
      <c r="D139" s="36" t="s">
        <v>128</v>
      </c>
      <c r="E139" s="36"/>
      <c r="F139" s="36"/>
      <c r="G139" s="50"/>
      <c r="H139" s="122">
        <v>1157</v>
      </c>
      <c r="I139" s="122">
        <v>1267</v>
      </c>
      <c r="J139" s="12">
        <f t="shared" si="12"/>
        <v>110</v>
      </c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/>
      <c r="EH139" s="50"/>
      <c r="EI139" s="50"/>
      <c r="EJ139" s="50"/>
      <c r="EK139" s="50"/>
      <c r="EL139" s="50"/>
      <c r="EM139" s="50"/>
      <c r="EN139" s="50"/>
      <c r="EO139" s="34">
        <f t="shared" si="13"/>
        <v>0</v>
      </c>
      <c r="EP139" s="73">
        <f t="shared" si="14"/>
        <v>-110</v>
      </c>
    </row>
    <row r="140" spans="1:146" s="34" customFormat="1">
      <c r="A140" s="40">
        <v>85315634</v>
      </c>
      <c r="B140" s="40" t="s">
        <v>214</v>
      </c>
      <c r="C140" s="40">
        <v>85000131</v>
      </c>
      <c r="D140" s="40" t="s">
        <v>124</v>
      </c>
      <c r="E140" s="40" t="s">
        <v>318</v>
      </c>
      <c r="F140" s="40" t="s">
        <v>319</v>
      </c>
      <c r="G140" s="49" t="s">
        <v>320</v>
      </c>
      <c r="H140" s="71">
        <v>26392</v>
      </c>
      <c r="I140" s="71">
        <v>26828</v>
      </c>
      <c r="J140" s="38">
        <f t="shared" si="12"/>
        <v>436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34">
        <f t="shared" si="13"/>
        <v>0</v>
      </c>
      <c r="EP140" s="73">
        <f t="shared" si="14"/>
        <v>-436</v>
      </c>
    </row>
    <row r="141" spans="1:146" s="34" customFormat="1">
      <c r="A141" s="40"/>
      <c r="B141" s="40"/>
      <c r="C141" s="40"/>
      <c r="D141" s="40" t="s">
        <v>128</v>
      </c>
      <c r="E141" s="40"/>
      <c r="F141" s="40"/>
      <c r="G141" s="49"/>
      <c r="H141" s="71">
        <v>8357</v>
      </c>
      <c r="I141" s="71">
        <v>8704</v>
      </c>
      <c r="J141" s="38">
        <f t="shared" si="12"/>
        <v>347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34">
        <f t="shared" si="13"/>
        <v>0</v>
      </c>
      <c r="EP141" s="73">
        <f t="shared" si="14"/>
        <v>-347</v>
      </c>
    </row>
    <row r="142" spans="1:146" s="34" customFormat="1">
      <c r="A142" s="36">
        <v>85315661</v>
      </c>
      <c r="B142" s="36" t="s">
        <v>123</v>
      </c>
      <c r="C142" s="36">
        <v>85055784</v>
      </c>
      <c r="D142" s="36" t="s">
        <v>124</v>
      </c>
      <c r="E142" s="36" t="s">
        <v>321</v>
      </c>
      <c r="F142" s="36" t="s">
        <v>322</v>
      </c>
      <c r="G142" s="50" t="s">
        <v>323</v>
      </c>
      <c r="H142" s="72">
        <v>10627</v>
      </c>
      <c r="I142" s="72">
        <v>10753</v>
      </c>
      <c r="J142" s="12">
        <f t="shared" si="12"/>
        <v>126</v>
      </c>
      <c r="K142" s="65"/>
      <c r="L142" s="65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0"/>
      <c r="EA142" s="50"/>
      <c r="EB142" s="50"/>
      <c r="EC142" s="50"/>
      <c r="ED142" s="50"/>
      <c r="EE142" s="50"/>
      <c r="EF142" s="50"/>
      <c r="EG142" s="50"/>
      <c r="EH142" s="50"/>
      <c r="EI142" s="50"/>
      <c r="EJ142" s="50"/>
      <c r="EK142" s="50"/>
      <c r="EL142" s="50"/>
      <c r="EM142" s="50"/>
      <c r="EN142" s="50"/>
      <c r="EO142" s="34">
        <f t="shared" si="13"/>
        <v>0</v>
      </c>
      <c r="EP142" s="73">
        <f t="shared" si="14"/>
        <v>-126</v>
      </c>
    </row>
    <row r="143" spans="1:146" s="34" customFormat="1">
      <c r="A143" s="36"/>
      <c r="B143" s="36"/>
      <c r="C143" s="36"/>
      <c r="D143" s="36" t="s">
        <v>128</v>
      </c>
      <c r="E143" s="36"/>
      <c r="F143" s="36"/>
      <c r="G143" s="50"/>
      <c r="H143" s="72">
        <v>2289</v>
      </c>
      <c r="I143" s="72">
        <v>2397</v>
      </c>
      <c r="J143" s="12">
        <f t="shared" si="12"/>
        <v>108</v>
      </c>
      <c r="K143" s="65"/>
      <c r="L143" s="65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34">
        <f t="shared" si="13"/>
        <v>0</v>
      </c>
      <c r="EP143" s="73">
        <f t="shared" si="14"/>
        <v>-108</v>
      </c>
    </row>
    <row r="144" spans="1:146" s="34" customFormat="1">
      <c r="A144" s="40">
        <v>84957344</v>
      </c>
      <c r="B144" s="40" t="s">
        <v>138</v>
      </c>
      <c r="C144" s="40" t="s">
        <v>324</v>
      </c>
      <c r="D144" s="40" t="s">
        <v>124</v>
      </c>
      <c r="E144" s="40" t="s">
        <v>325</v>
      </c>
      <c r="F144" s="40" t="s">
        <v>56</v>
      </c>
      <c r="G144" s="49" t="s">
        <v>326</v>
      </c>
      <c r="H144" s="71">
        <v>32645</v>
      </c>
      <c r="I144" s="71">
        <v>33574</v>
      </c>
      <c r="J144" s="38">
        <f t="shared" si="12"/>
        <v>929</v>
      </c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34">
        <f t="shared" si="13"/>
        <v>0</v>
      </c>
      <c r="EP144" s="73">
        <f t="shared" si="14"/>
        <v>-929</v>
      </c>
    </row>
    <row r="145" spans="1:147" s="34" customFormat="1">
      <c r="A145" s="40"/>
      <c r="B145" s="40"/>
      <c r="C145" s="40"/>
      <c r="D145" s="40" t="s">
        <v>128</v>
      </c>
      <c r="E145" s="40"/>
      <c r="F145" s="40"/>
      <c r="G145" s="49"/>
      <c r="H145" s="71">
        <v>20486</v>
      </c>
      <c r="I145" s="71">
        <v>20731</v>
      </c>
      <c r="J145" s="38">
        <f t="shared" si="12"/>
        <v>245</v>
      </c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34">
        <f t="shared" si="13"/>
        <v>0</v>
      </c>
      <c r="EP145" s="73">
        <f t="shared" si="14"/>
        <v>-245</v>
      </c>
    </row>
    <row r="146" spans="1:147" s="34" customFormat="1">
      <c r="A146" s="36">
        <v>85005223</v>
      </c>
      <c r="B146" s="36" t="s">
        <v>123</v>
      </c>
      <c r="C146" s="36">
        <v>85052504</v>
      </c>
      <c r="D146" s="36" t="s">
        <v>124</v>
      </c>
      <c r="E146" s="36" t="s">
        <v>327</v>
      </c>
      <c r="F146" s="36" t="s">
        <v>328</v>
      </c>
      <c r="G146" s="50" t="s">
        <v>329</v>
      </c>
      <c r="H146" s="72">
        <v>11649</v>
      </c>
      <c r="I146" s="72">
        <v>11820</v>
      </c>
      <c r="J146" s="12">
        <f t="shared" si="12"/>
        <v>171</v>
      </c>
      <c r="K146" s="65"/>
      <c r="L146" s="65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34">
        <f t="shared" si="13"/>
        <v>0</v>
      </c>
      <c r="EP146" s="73">
        <f t="shared" si="14"/>
        <v>-171</v>
      </c>
    </row>
    <row r="147" spans="1:147" s="34" customFormat="1">
      <c r="A147" s="36"/>
      <c r="B147" s="36"/>
      <c r="C147" s="36"/>
      <c r="D147" s="36" t="s">
        <v>128</v>
      </c>
      <c r="E147" s="36"/>
      <c r="F147" s="36"/>
      <c r="G147" s="50"/>
      <c r="H147" s="72">
        <v>11010</v>
      </c>
      <c r="I147" s="72">
        <v>11146</v>
      </c>
      <c r="J147" s="12">
        <f t="shared" si="12"/>
        <v>136</v>
      </c>
      <c r="K147" s="65"/>
      <c r="L147" s="65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34">
        <f t="shared" si="13"/>
        <v>0</v>
      </c>
      <c r="EP147" s="73">
        <f t="shared" si="14"/>
        <v>-136</v>
      </c>
    </row>
    <row r="148" spans="1:147" s="34" customFormat="1">
      <c r="A148" s="40">
        <v>85005234</v>
      </c>
      <c r="B148" s="40" t="s">
        <v>123</v>
      </c>
      <c r="C148" s="40">
        <v>85055374</v>
      </c>
      <c r="D148" s="40" t="s">
        <v>124</v>
      </c>
      <c r="E148" s="40" t="s">
        <v>327</v>
      </c>
      <c r="F148" s="40" t="s">
        <v>330</v>
      </c>
      <c r="G148" s="49" t="s">
        <v>331</v>
      </c>
      <c r="H148" s="71">
        <v>41466</v>
      </c>
      <c r="I148" s="71">
        <v>43473</v>
      </c>
      <c r="J148" s="38">
        <f t="shared" si="12"/>
        <v>2007</v>
      </c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34">
        <f t="shared" si="13"/>
        <v>0</v>
      </c>
      <c r="EP148" s="73">
        <f t="shared" si="14"/>
        <v>-2007</v>
      </c>
    </row>
    <row r="149" spans="1:147" s="34" customFormat="1">
      <c r="A149" s="40"/>
      <c r="B149" s="40"/>
      <c r="C149" s="40"/>
      <c r="D149" s="40" t="s">
        <v>128</v>
      </c>
      <c r="E149" s="40"/>
      <c r="F149" s="40"/>
      <c r="G149" s="49"/>
      <c r="H149" s="71">
        <v>5878</v>
      </c>
      <c r="I149" s="71">
        <v>6041</v>
      </c>
      <c r="J149" s="38">
        <f t="shared" si="12"/>
        <v>163</v>
      </c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/>
      <c r="EM149" s="49"/>
      <c r="EN149" s="49"/>
      <c r="EO149" s="34">
        <f t="shared" si="13"/>
        <v>0</v>
      </c>
      <c r="EP149" s="73">
        <f t="shared" si="14"/>
        <v>-163</v>
      </c>
    </row>
    <row r="150" spans="1:147" s="34" customFormat="1">
      <c r="A150" s="36">
        <v>85005231</v>
      </c>
      <c r="B150" s="36" t="s">
        <v>123</v>
      </c>
      <c r="C150" s="36">
        <v>85055214</v>
      </c>
      <c r="D150" s="36" t="s">
        <v>124</v>
      </c>
      <c r="E150" s="36" t="s">
        <v>327</v>
      </c>
      <c r="F150" s="36" t="s">
        <v>332</v>
      </c>
      <c r="G150" s="50" t="s">
        <v>333</v>
      </c>
      <c r="H150" s="122">
        <v>39916</v>
      </c>
      <c r="I150" s="122">
        <v>41245</v>
      </c>
      <c r="J150" s="39">
        <f t="shared" si="12"/>
        <v>1329</v>
      </c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/>
      <c r="EH150" s="50"/>
      <c r="EI150" s="50"/>
      <c r="EJ150" s="50"/>
      <c r="EK150" s="50"/>
      <c r="EL150" s="50"/>
      <c r="EM150" s="50"/>
      <c r="EN150" s="50"/>
      <c r="EO150" s="34">
        <f t="shared" si="13"/>
        <v>0</v>
      </c>
      <c r="EP150" s="73">
        <f t="shared" si="14"/>
        <v>-1329</v>
      </c>
    </row>
    <row r="151" spans="1:147" s="34" customFormat="1">
      <c r="A151" s="36"/>
      <c r="B151" s="36"/>
      <c r="C151" s="36"/>
      <c r="D151" s="36" t="s">
        <v>128</v>
      </c>
      <c r="E151" s="36"/>
      <c r="F151" s="36"/>
      <c r="G151" s="50"/>
      <c r="H151" s="122">
        <v>9712</v>
      </c>
      <c r="I151" s="122">
        <v>10083</v>
      </c>
      <c r="J151" s="12">
        <f t="shared" si="12"/>
        <v>371</v>
      </c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/>
      <c r="EM151" s="50"/>
      <c r="EN151" s="50"/>
      <c r="EO151" s="34">
        <f t="shared" si="13"/>
        <v>0</v>
      </c>
      <c r="EP151" s="73">
        <f t="shared" si="14"/>
        <v>-371</v>
      </c>
    </row>
    <row r="152" spans="1:147" s="34" customFormat="1">
      <c r="A152" s="40">
        <v>85108863</v>
      </c>
      <c r="B152" s="40" t="s">
        <v>145</v>
      </c>
      <c r="C152" s="40">
        <v>85013314</v>
      </c>
      <c r="D152" s="40" t="s">
        <v>124</v>
      </c>
      <c r="E152" s="40" t="s">
        <v>334</v>
      </c>
      <c r="F152" s="40" t="s">
        <v>335</v>
      </c>
      <c r="G152" s="49" t="s">
        <v>336</v>
      </c>
      <c r="H152" s="71">
        <v>79770</v>
      </c>
      <c r="I152" s="71">
        <v>92804</v>
      </c>
      <c r="J152" s="38">
        <f t="shared" si="12"/>
        <v>13034</v>
      </c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34">
        <f t="shared" si="13"/>
        <v>0</v>
      </c>
      <c r="EP152" s="73">
        <f t="shared" si="14"/>
        <v>-13034</v>
      </c>
    </row>
    <row r="153" spans="1:147" s="34" customFormat="1" ht="14.25" customHeight="1">
      <c r="A153" s="36">
        <v>84957341</v>
      </c>
      <c r="B153" s="36" t="s">
        <v>138</v>
      </c>
      <c r="C153" s="36" t="s">
        <v>337</v>
      </c>
      <c r="D153" s="36" t="s">
        <v>124</v>
      </c>
      <c r="E153" s="36" t="s">
        <v>334</v>
      </c>
      <c r="F153" s="36" t="s">
        <v>338</v>
      </c>
      <c r="G153" s="50" t="s">
        <v>339</v>
      </c>
      <c r="H153" s="122">
        <v>72418</v>
      </c>
      <c r="I153" s="122">
        <v>76065</v>
      </c>
      <c r="J153" s="39">
        <f t="shared" si="12"/>
        <v>3647</v>
      </c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34">
        <f t="shared" si="13"/>
        <v>0</v>
      </c>
      <c r="EP153" s="73">
        <f t="shared" si="14"/>
        <v>-3647</v>
      </c>
    </row>
    <row r="154" spans="1:147" s="34" customFormat="1">
      <c r="A154" s="36"/>
      <c r="B154" s="36"/>
      <c r="C154" s="36"/>
      <c r="D154" s="36" t="s">
        <v>128</v>
      </c>
      <c r="E154" s="36"/>
      <c r="F154" s="36"/>
      <c r="G154" s="50"/>
      <c r="H154" s="122">
        <v>73294</v>
      </c>
      <c r="I154" s="122">
        <v>80336</v>
      </c>
      <c r="J154" s="39">
        <f t="shared" si="12"/>
        <v>7042</v>
      </c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  <c r="EG154" s="50"/>
      <c r="EH154" s="50"/>
      <c r="EI154" s="50"/>
      <c r="EJ154" s="50"/>
      <c r="EK154" s="50"/>
      <c r="EL154" s="50"/>
      <c r="EM154" s="50"/>
      <c r="EN154" s="50"/>
      <c r="EO154" s="34">
        <f t="shared" si="13"/>
        <v>0</v>
      </c>
      <c r="EP154" s="73">
        <f t="shared" si="14"/>
        <v>-7042</v>
      </c>
    </row>
    <row r="155" spans="1:147" s="34" customFormat="1" ht="13.25" customHeight="1">
      <c r="A155" s="40">
        <v>85269924</v>
      </c>
      <c r="B155" s="40" t="s">
        <v>145</v>
      </c>
      <c r="C155" s="40">
        <v>85013164</v>
      </c>
      <c r="D155" s="40" t="s">
        <v>124</v>
      </c>
      <c r="E155" s="40" t="s">
        <v>327</v>
      </c>
      <c r="F155" s="40" t="s">
        <v>340</v>
      </c>
      <c r="G155" s="49" t="s">
        <v>341</v>
      </c>
      <c r="H155" s="71">
        <v>23297</v>
      </c>
      <c r="I155" s="71">
        <v>23903</v>
      </c>
      <c r="J155" s="38">
        <f t="shared" si="12"/>
        <v>606</v>
      </c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  <c r="EJ155" s="49"/>
      <c r="EK155" s="49"/>
      <c r="EL155" s="49"/>
      <c r="EM155" s="49"/>
      <c r="EN155" s="49"/>
      <c r="EO155" s="34">
        <f t="shared" si="13"/>
        <v>0</v>
      </c>
      <c r="EP155" s="73">
        <f t="shared" si="14"/>
        <v>-606</v>
      </c>
    </row>
    <row r="156" spans="1:147" s="106" customFormat="1">
      <c r="A156" s="101"/>
      <c r="B156" s="101" t="s">
        <v>123</v>
      </c>
      <c r="C156" s="101"/>
      <c r="D156" s="101" t="s">
        <v>124</v>
      </c>
      <c r="E156" s="101" t="s">
        <v>216</v>
      </c>
      <c r="F156" s="101" t="s">
        <v>217</v>
      </c>
      <c r="G156" s="102" t="s">
        <v>218</v>
      </c>
      <c r="H156" s="110"/>
      <c r="I156" s="110"/>
      <c r="J156" s="103">
        <f t="shared" si="12"/>
        <v>0</v>
      </c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  <c r="BH156" s="123"/>
      <c r="BI156" s="123"/>
      <c r="BJ156" s="123"/>
      <c r="BK156" s="123"/>
      <c r="BL156" s="123"/>
      <c r="BM156" s="123"/>
      <c r="BN156" s="123"/>
      <c r="BO156" s="123"/>
      <c r="BP156" s="123"/>
      <c r="BQ156" s="123"/>
      <c r="BR156" s="123"/>
      <c r="BS156" s="123"/>
      <c r="BT156" s="123"/>
      <c r="BU156" s="123"/>
      <c r="BV156" s="123"/>
      <c r="BW156" s="123"/>
      <c r="BX156" s="123"/>
      <c r="BY156" s="123"/>
      <c r="BZ156" s="123"/>
      <c r="CA156" s="123"/>
      <c r="CB156" s="123"/>
      <c r="CC156" s="123"/>
      <c r="CD156" s="123"/>
      <c r="CE156" s="123"/>
      <c r="CF156" s="123"/>
      <c r="CG156" s="123"/>
      <c r="CH156" s="123"/>
      <c r="CI156" s="123"/>
      <c r="CJ156" s="123"/>
      <c r="CK156" s="123"/>
      <c r="CL156" s="123"/>
      <c r="CM156" s="123"/>
      <c r="CN156" s="123"/>
      <c r="CO156" s="123"/>
      <c r="CP156" s="123"/>
      <c r="CQ156" s="123"/>
      <c r="CR156" s="123"/>
      <c r="CS156" s="123"/>
      <c r="CT156" s="123"/>
      <c r="CU156" s="123"/>
      <c r="CV156" s="123"/>
      <c r="CW156" s="123"/>
      <c r="CX156" s="123"/>
      <c r="CY156" s="123"/>
      <c r="CZ156" s="123"/>
      <c r="DA156" s="123"/>
      <c r="DB156" s="123"/>
      <c r="DC156" s="123"/>
      <c r="DD156" s="123"/>
      <c r="DE156" s="123"/>
      <c r="DF156" s="123"/>
      <c r="DG156" s="123"/>
      <c r="DH156" s="123"/>
      <c r="DI156" s="123"/>
      <c r="DJ156" s="123"/>
      <c r="DK156" s="123"/>
      <c r="DL156" s="123"/>
      <c r="DM156" s="123"/>
      <c r="DN156" s="123"/>
      <c r="DO156" s="123"/>
      <c r="DP156" s="123"/>
      <c r="DQ156" s="123"/>
      <c r="DR156" s="123"/>
      <c r="DS156" s="123"/>
      <c r="DT156" s="123"/>
      <c r="DU156" s="123"/>
      <c r="DV156" s="123"/>
      <c r="DW156" s="123"/>
      <c r="DX156" s="123"/>
      <c r="DY156" s="123"/>
      <c r="DZ156" s="123"/>
      <c r="EA156" s="123"/>
      <c r="EB156" s="123"/>
      <c r="EC156" s="123"/>
      <c r="ED156" s="123"/>
      <c r="EE156" s="123"/>
      <c r="EF156" s="123"/>
      <c r="EG156" s="123"/>
      <c r="EH156" s="123"/>
      <c r="EI156" s="123"/>
      <c r="EJ156" s="123"/>
      <c r="EK156" s="123"/>
      <c r="EL156" s="123"/>
      <c r="EM156" s="123"/>
      <c r="EN156" s="123"/>
      <c r="EO156" s="104">
        <f t="shared" si="13"/>
        <v>0</v>
      </c>
      <c r="EP156" s="105">
        <f t="shared" si="14"/>
        <v>0</v>
      </c>
      <c r="EQ156" s="104" t="s">
        <v>384</v>
      </c>
    </row>
    <row r="157" spans="1:147" s="106" customFormat="1">
      <c r="A157" s="101"/>
      <c r="B157" s="101"/>
      <c r="C157" s="101"/>
      <c r="D157" s="101" t="s">
        <v>128</v>
      </c>
      <c r="E157" s="101"/>
      <c r="F157" s="101"/>
      <c r="G157" s="102"/>
      <c r="H157" s="110"/>
      <c r="I157" s="110"/>
      <c r="J157" s="103">
        <f t="shared" si="12"/>
        <v>0</v>
      </c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  <c r="BM157" s="123"/>
      <c r="BN157" s="123"/>
      <c r="BO157" s="123"/>
      <c r="BP157" s="123"/>
      <c r="BQ157" s="123"/>
      <c r="BR157" s="123"/>
      <c r="BS157" s="123"/>
      <c r="BT157" s="123"/>
      <c r="BU157" s="123"/>
      <c r="BV157" s="123"/>
      <c r="BW157" s="123"/>
      <c r="BX157" s="123"/>
      <c r="BY157" s="123"/>
      <c r="BZ157" s="123"/>
      <c r="CA157" s="123"/>
      <c r="CB157" s="123"/>
      <c r="CC157" s="123"/>
      <c r="CD157" s="123"/>
      <c r="CE157" s="123"/>
      <c r="CF157" s="123"/>
      <c r="CG157" s="123"/>
      <c r="CH157" s="123"/>
      <c r="CI157" s="123"/>
      <c r="CJ157" s="123"/>
      <c r="CK157" s="123"/>
      <c r="CL157" s="123"/>
      <c r="CM157" s="123"/>
      <c r="CN157" s="123"/>
      <c r="CO157" s="123"/>
      <c r="CP157" s="123"/>
      <c r="CQ157" s="123"/>
      <c r="CR157" s="123"/>
      <c r="CS157" s="123"/>
      <c r="CT157" s="123"/>
      <c r="CU157" s="123"/>
      <c r="CV157" s="123"/>
      <c r="CW157" s="123"/>
      <c r="CX157" s="123"/>
      <c r="CY157" s="123"/>
      <c r="CZ157" s="123"/>
      <c r="DA157" s="123"/>
      <c r="DB157" s="123"/>
      <c r="DC157" s="123"/>
      <c r="DD157" s="123"/>
      <c r="DE157" s="123"/>
      <c r="DF157" s="123"/>
      <c r="DG157" s="123"/>
      <c r="DH157" s="123"/>
      <c r="DI157" s="123"/>
      <c r="DJ157" s="123"/>
      <c r="DK157" s="123"/>
      <c r="DL157" s="123"/>
      <c r="DM157" s="123"/>
      <c r="DN157" s="123"/>
      <c r="DO157" s="123"/>
      <c r="DP157" s="123"/>
      <c r="DQ157" s="123"/>
      <c r="DR157" s="123"/>
      <c r="DS157" s="123"/>
      <c r="DT157" s="123"/>
      <c r="DU157" s="123"/>
      <c r="DV157" s="123"/>
      <c r="DW157" s="123"/>
      <c r="DX157" s="123"/>
      <c r="DY157" s="123"/>
      <c r="DZ157" s="123"/>
      <c r="EA157" s="123"/>
      <c r="EB157" s="123"/>
      <c r="EC157" s="123"/>
      <c r="ED157" s="123"/>
      <c r="EE157" s="123"/>
      <c r="EF157" s="123"/>
      <c r="EG157" s="123"/>
      <c r="EH157" s="123"/>
      <c r="EI157" s="123"/>
      <c r="EJ157" s="123"/>
      <c r="EK157" s="123"/>
      <c r="EL157" s="123"/>
      <c r="EM157" s="123"/>
      <c r="EN157" s="123"/>
      <c r="EO157" s="104">
        <f t="shared" si="13"/>
        <v>0</v>
      </c>
      <c r="EP157" s="105">
        <f t="shared" si="14"/>
        <v>0</v>
      </c>
      <c r="EQ157" s="104" t="s">
        <v>384</v>
      </c>
    </row>
    <row r="158" spans="1:147" s="34" customFormat="1">
      <c r="A158" s="96">
        <v>84957342</v>
      </c>
      <c r="B158" s="96" t="s">
        <v>138</v>
      </c>
      <c r="C158" s="96" t="s">
        <v>342</v>
      </c>
      <c r="D158" s="96" t="s">
        <v>124</v>
      </c>
      <c r="E158" s="96" t="s">
        <v>388</v>
      </c>
      <c r="F158" s="96" t="s">
        <v>390</v>
      </c>
      <c r="G158" s="97" t="s">
        <v>389</v>
      </c>
      <c r="H158" s="71">
        <v>8475</v>
      </c>
      <c r="I158" s="71">
        <v>9395</v>
      </c>
      <c r="J158" s="98">
        <f t="shared" si="12"/>
        <v>920</v>
      </c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34">
        <f t="shared" si="13"/>
        <v>0</v>
      </c>
      <c r="EP158" s="73">
        <f t="shared" si="14"/>
        <v>-920</v>
      </c>
    </row>
    <row r="159" spans="1:147" s="34" customFormat="1">
      <c r="A159" s="99"/>
      <c r="B159" s="99"/>
      <c r="C159" s="100"/>
      <c r="D159" s="96" t="s">
        <v>128</v>
      </c>
      <c r="E159" s="96"/>
      <c r="F159" s="96"/>
      <c r="G159" s="97"/>
      <c r="H159" s="71">
        <v>4764</v>
      </c>
      <c r="I159" s="71">
        <v>4866</v>
      </c>
      <c r="J159" s="98">
        <f t="shared" si="12"/>
        <v>102</v>
      </c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34">
        <f t="shared" si="13"/>
        <v>0</v>
      </c>
      <c r="EP159" s="73">
        <f t="shared" si="14"/>
        <v>-102</v>
      </c>
    </row>
    <row r="160" spans="1:147" s="34" customFormat="1">
      <c r="A160" s="51"/>
      <c r="B160" s="52"/>
      <c r="C160" s="53"/>
      <c r="D160" s="53"/>
      <c r="E160" s="53"/>
      <c r="F160" s="54"/>
      <c r="G160" s="55"/>
      <c r="H160" s="112"/>
      <c r="I160" s="112"/>
      <c r="J160" s="56"/>
      <c r="K160" s="57">
        <f t="shared" ref="K160:T160" si="15">SUM(K5:K159)</f>
        <v>0</v>
      </c>
      <c r="L160" s="57">
        <f t="shared" si="15"/>
        <v>0</v>
      </c>
      <c r="M160" s="57">
        <f t="shared" si="15"/>
        <v>0</v>
      </c>
      <c r="N160" s="57">
        <f t="shared" si="15"/>
        <v>0</v>
      </c>
      <c r="O160" s="57">
        <f t="shared" si="15"/>
        <v>0</v>
      </c>
      <c r="P160" s="57">
        <f t="shared" si="15"/>
        <v>0</v>
      </c>
      <c r="Q160" s="57">
        <f t="shared" si="15"/>
        <v>0</v>
      </c>
      <c r="R160" s="57">
        <f t="shared" si="15"/>
        <v>0</v>
      </c>
      <c r="S160" s="57">
        <f t="shared" si="15"/>
        <v>0</v>
      </c>
      <c r="T160" s="57">
        <f t="shared" si="15"/>
        <v>0</v>
      </c>
      <c r="U160" s="57">
        <f t="shared" ref="U160:Z160" si="16">SUM(U5:U159)</f>
        <v>0</v>
      </c>
      <c r="V160" s="57">
        <f t="shared" si="16"/>
        <v>0</v>
      </c>
      <c r="W160" s="57">
        <f t="shared" si="16"/>
        <v>0</v>
      </c>
      <c r="X160" s="57">
        <f t="shared" si="16"/>
        <v>0</v>
      </c>
      <c r="Y160" s="57">
        <f t="shared" si="16"/>
        <v>0</v>
      </c>
      <c r="Z160" s="57">
        <f t="shared" si="16"/>
        <v>0</v>
      </c>
      <c r="AA160" s="57">
        <f t="shared" ref="AA160:BF160" si="17">SUM(AA5:AA159)</f>
        <v>0</v>
      </c>
      <c r="AB160" s="57">
        <f t="shared" si="17"/>
        <v>0</v>
      </c>
      <c r="AC160" s="57">
        <f t="shared" si="17"/>
        <v>0</v>
      </c>
      <c r="AD160" s="57">
        <f t="shared" si="17"/>
        <v>0</v>
      </c>
      <c r="AE160" s="57">
        <f t="shared" si="17"/>
        <v>0</v>
      </c>
      <c r="AF160" s="57">
        <f t="shared" si="17"/>
        <v>0</v>
      </c>
      <c r="AG160" s="57">
        <f t="shared" si="17"/>
        <v>0</v>
      </c>
      <c r="AH160" s="57">
        <f t="shared" si="17"/>
        <v>0</v>
      </c>
      <c r="AI160" s="57">
        <f t="shared" si="17"/>
        <v>0</v>
      </c>
      <c r="AJ160" s="57">
        <f t="shared" si="17"/>
        <v>0</v>
      </c>
      <c r="AK160" s="57">
        <f t="shared" si="17"/>
        <v>0</v>
      </c>
      <c r="AL160" s="57">
        <f t="shared" si="17"/>
        <v>0</v>
      </c>
      <c r="AM160" s="57">
        <f t="shared" si="17"/>
        <v>0</v>
      </c>
      <c r="AN160" s="57">
        <f t="shared" si="17"/>
        <v>0</v>
      </c>
      <c r="AO160" s="57">
        <f t="shared" si="17"/>
        <v>0</v>
      </c>
      <c r="AP160" s="57">
        <f t="shared" si="17"/>
        <v>0</v>
      </c>
      <c r="AQ160" s="57">
        <f t="shared" si="17"/>
        <v>0</v>
      </c>
      <c r="AR160" s="57">
        <f t="shared" si="17"/>
        <v>0</v>
      </c>
      <c r="AS160" s="57">
        <f t="shared" si="17"/>
        <v>0</v>
      </c>
      <c r="AT160" s="57">
        <f t="shared" si="17"/>
        <v>0</v>
      </c>
      <c r="AU160" s="57">
        <f t="shared" si="17"/>
        <v>0</v>
      </c>
      <c r="AV160" s="57">
        <f t="shared" si="17"/>
        <v>0</v>
      </c>
      <c r="AW160" s="57">
        <f t="shared" si="17"/>
        <v>0</v>
      </c>
      <c r="AX160" s="57">
        <f t="shared" si="17"/>
        <v>0</v>
      </c>
      <c r="AY160" s="57">
        <f t="shared" si="17"/>
        <v>0</v>
      </c>
      <c r="AZ160" s="57">
        <f t="shared" si="17"/>
        <v>0</v>
      </c>
      <c r="BA160" s="57">
        <f t="shared" si="17"/>
        <v>0</v>
      </c>
      <c r="BB160" s="57">
        <f t="shared" si="17"/>
        <v>0</v>
      </c>
      <c r="BC160" s="57">
        <f t="shared" si="17"/>
        <v>0</v>
      </c>
      <c r="BD160" s="57">
        <f t="shared" si="17"/>
        <v>0</v>
      </c>
      <c r="BE160" s="57">
        <f t="shared" si="17"/>
        <v>0</v>
      </c>
      <c r="BF160" s="57">
        <f t="shared" si="17"/>
        <v>0</v>
      </c>
      <c r="BG160" s="57">
        <f t="shared" ref="BG160:CL160" si="18">SUM(BG5:BG159)</f>
        <v>0</v>
      </c>
      <c r="BH160" s="57">
        <f t="shared" si="18"/>
        <v>0</v>
      </c>
      <c r="BI160" s="57">
        <f t="shared" si="18"/>
        <v>0</v>
      </c>
      <c r="BJ160" s="57">
        <f t="shared" si="18"/>
        <v>0</v>
      </c>
      <c r="BK160" s="57">
        <f t="shared" si="18"/>
        <v>0</v>
      </c>
      <c r="BL160" s="57">
        <f t="shared" si="18"/>
        <v>0</v>
      </c>
      <c r="BM160" s="57">
        <f t="shared" si="18"/>
        <v>0</v>
      </c>
      <c r="BN160" s="57">
        <f t="shared" si="18"/>
        <v>0</v>
      </c>
      <c r="BO160" s="57">
        <f t="shared" si="18"/>
        <v>0</v>
      </c>
      <c r="BP160" s="57">
        <f t="shared" si="18"/>
        <v>0</v>
      </c>
      <c r="BQ160" s="57">
        <f t="shared" si="18"/>
        <v>0</v>
      </c>
      <c r="BR160" s="57">
        <f t="shared" si="18"/>
        <v>0</v>
      </c>
      <c r="BS160" s="57">
        <f t="shared" si="18"/>
        <v>0</v>
      </c>
      <c r="BT160" s="57">
        <f t="shared" si="18"/>
        <v>0</v>
      </c>
      <c r="BU160" s="57">
        <f t="shared" si="18"/>
        <v>0</v>
      </c>
      <c r="BV160" s="57">
        <f t="shared" si="18"/>
        <v>0</v>
      </c>
      <c r="BW160" s="57">
        <f t="shared" si="18"/>
        <v>0</v>
      </c>
      <c r="BX160" s="57">
        <f t="shared" si="18"/>
        <v>0</v>
      </c>
      <c r="BY160" s="57">
        <f t="shared" si="18"/>
        <v>0</v>
      </c>
      <c r="BZ160" s="57">
        <f t="shared" si="18"/>
        <v>0</v>
      </c>
      <c r="CA160" s="57">
        <f t="shared" si="18"/>
        <v>0</v>
      </c>
      <c r="CB160" s="57">
        <f t="shared" si="18"/>
        <v>0</v>
      </c>
      <c r="CC160" s="57">
        <f t="shared" si="18"/>
        <v>0</v>
      </c>
      <c r="CD160" s="57">
        <f t="shared" si="18"/>
        <v>0</v>
      </c>
      <c r="CE160" s="57">
        <f t="shared" si="18"/>
        <v>0</v>
      </c>
      <c r="CF160" s="57">
        <f t="shared" si="18"/>
        <v>0</v>
      </c>
      <c r="CG160" s="57">
        <f t="shared" si="18"/>
        <v>0</v>
      </c>
      <c r="CH160" s="57">
        <f t="shared" si="18"/>
        <v>0</v>
      </c>
      <c r="CI160" s="57">
        <f t="shared" si="18"/>
        <v>0</v>
      </c>
      <c r="CJ160" s="57">
        <f t="shared" si="18"/>
        <v>0</v>
      </c>
      <c r="CK160" s="57">
        <f t="shared" si="18"/>
        <v>0</v>
      </c>
      <c r="CL160" s="57">
        <f t="shared" si="18"/>
        <v>0</v>
      </c>
      <c r="CM160" s="57">
        <f t="shared" ref="CM160:DP160" si="19">SUM(CM5:CM159)</f>
        <v>0</v>
      </c>
      <c r="CN160" s="57">
        <f t="shared" si="19"/>
        <v>0</v>
      </c>
      <c r="CO160" s="57">
        <f t="shared" si="19"/>
        <v>0</v>
      </c>
      <c r="CP160" s="57">
        <f t="shared" si="19"/>
        <v>0</v>
      </c>
      <c r="CQ160" s="57">
        <f t="shared" si="19"/>
        <v>0</v>
      </c>
      <c r="CR160" s="57">
        <f t="shared" si="19"/>
        <v>0</v>
      </c>
      <c r="CS160" s="57">
        <f t="shared" si="19"/>
        <v>0</v>
      </c>
      <c r="CT160" s="57">
        <f t="shared" si="19"/>
        <v>0</v>
      </c>
      <c r="CU160" s="57">
        <f t="shared" si="19"/>
        <v>0</v>
      </c>
      <c r="CV160" s="57">
        <f t="shared" si="19"/>
        <v>0</v>
      </c>
      <c r="CW160" s="57">
        <f t="shared" si="19"/>
        <v>0</v>
      </c>
      <c r="CX160" s="57">
        <f t="shared" si="19"/>
        <v>0</v>
      </c>
      <c r="CY160" s="57">
        <f t="shared" si="19"/>
        <v>0</v>
      </c>
      <c r="CZ160" s="57">
        <f t="shared" si="19"/>
        <v>0</v>
      </c>
      <c r="DA160" s="57">
        <f t="shared" si="19"/>
        <v>0</v>
      </c>
      <c r="DB160" s="57">
        <f t="shared" si="19"/>
        <v>0</v>
      </c>
      <c r="DC160" s="57">
        <f t="shared" si="19"/>
        <v>0</v>
      </c>
      <c r="DD160" s="57">
        <f t="shared" si="19"/>
        <v>0</v>
      </c>
      <c r="DE160" s="57">
        <f t="shared" si="19"/>
        <v>0</v>
      </c>
      <c r="DF160" s="57">
        <f t="shared" si="19"/>
        <v>0</v>
      </c>
      <c r="DG160" s="57">
        <f t="shared" si="19"/>
        <v>0</v>
      </c>
      <c r="DH160" s="57">
        <f t="shared" si="19"/>
        <v>0</v>
      </c>
      <c r="DI160" s="57">
        <f t="shared" si="19"/>
        <v>0</v>
      </c>
      <c r="DJ160" s="57">
        <f t="shared" si="19"/>
        <v>0</v>
      </c>
      <c r="DK160" s="57">
        <f t="shared" si="19"/>
        <v>0</v>
      </c>
      <c r="DL160" s="57">
        <f t="shared" si="19"/>
        <v>0</v>
      </c>
      <c r="DM160" s="57">
        <f t="shared" si="19"/>
        <v>0</v>
      </c>
      <c r="DN160" s="57">
        <f t="shared" si="19"/>
        <v>0</v>
      </c>
      <c r="DO160" s="57">
        <f t="shared" si="19"/>
        <v>0</v>
      </c>
      <c r="DP160" s="57">
        <f t="shared" si="19"/>
        <v>0</v>
      </c>
      <c r="DQ160" s="57">
        <f t="shared" ref="DQ160:DV160" si="20">SUM(DQ5:DQ159)</f>
        <v>0</v>
      </c>
      <c r="DR160" s="57">
        <f t="shared" si="20"/>
        <v>0</v>
      </c>
      <c r="DS160" s="57">
        <f t="shared" si="20"/>
        <v>0</v>
      </c>
      <c r="DT160" s="57">
        <f t="shared" si="20"/>
        <v>0</v>
      </c>
      <c r="DU160" s="57">
        <f t="shared" si="20"/>
        <v>0</v>
      </c>
      <c r="DV160" s="57">
        <f t="shared" si="20"/>
        <v>0</v>
      </c>
      <c r="DW160" s="57">
        <f t="shared" ref="DW160:EN160" si="21">SUM(DW5:DW159)</f>
        <v>0</v>
      </c>
      <c r="DX160" s="57">
        <f t="shared" si="21"/>
        <v>0</v>
      </c>
      <c r="DY160" s="57">
        <f t="shared" si="21"/>
        <v>0</v>
      </c>
      <c r="DZ160" s="57">
        <f t="shared" si="21"/>
        <v>0</v>
      </c>
      <c r="EA160" s="57">
        <f t="shared" si="21"/>
        <v>0</v>
      </c>
      <c r="EB160" s="57">
        <f t="shared" si="21"/>
        <v>0</v>
      </c>
      <c r="EC160" s="57">
        <f t="shared" si="21"/>
        <v>0</v>
      </c>
      <c r="ED160" s="57">
        <f t="shared" si="21"/>
        <v>0</v>
      </c>
      <c r="EE160" s="57">
        <f t="shared" si="21"/>
        <v>0</v>
      </c>
      <c r="EF160" s="57">
        <f t="shared" si="21"/>
        <v>0</v>
      </c>
      <c r="EG160" s="57">
        <f t="shared" si="21"/>
        <v>0</v>
      </c>
      <c r="EH160" s="57">
        <f t="shared" si="21"/>
        <v>0</v>
      </c>
      <c r="EI160" s="57">
        <f t="shared" si="21"/>
        <v>0</v>
      </c>
      <c r="EJ160" s="57">
        <f t="shared" si="21"/>
        <v>0</v>
      </c>
      <c r="EK160" s="57">
        <f t="shared" si="21"/>
        <v>0</v>
      </c>
      <c r="EL160" s="57">
        <f t="shared" si="21"/>
        <v>0</v>
      </c>
      <c r="EM160" s="57">
        <f t="shared" si="21"/>
        <v>0</v>
      </c>
      <c r="EN160" s="57">
        <f t="shared" si="21"/>
        <v>0</v>
      </c>
      <c r="EO160" s="34">
        <f t="shared" si="13"/>
        <v>0</v>
      </c>
      <c r="EP160" s="73"/>
    </row>
    <row r="161" spans="1:146" s="34" customFormat="1">
      <c r="A161" s="51"/>
      <c r="B161" s="52"/>
      <c r="C161" s="53"/>
      <c r="D161" s="53"/>
      <c r="E161" s="53"/>
      <c r="F161" s="54"/>
      <c r="G161" s="55"/>
      <c r="H161" s="112"/>
      <c r="I161" s="112" t="s">
        <v>343</v>
      </c>
      <c r="J161" s="58">
        <f>SUM(J5+J7+J8+J10+J12+J14+J16+J17+J18+J20+J22+J23+J25+J27+J29+J30+J32+J34+J36+J38+J40+J42+J44+J46+J48+J50+J52+J54+J56+J58+J60+J62+J64+J66+J68+J70+J72+J74+J76+J77+J78+J79+J81+J83+J85+J87+J89+J91+J93+J95+J97+J99+J101+J102+J104+J106+J108+J110+J111+J113+J115+J117+J118+J119+J121+J123+J125+J127+J129+J131+J133+J134+J136+J138+J140+J142+J144+J146+J148+J150+J152+J153+J155+J156+J158)</f>
        <v>158385</v>
      </c>
      <c r="K161" s="58">
        <f t="shared" ref="K161:Y161" si="22">SUM(K5+K7+K8+K10+K12+K14+K16+K17+K18+K20+K22+K23+K25+K27+K29+K30+K32+K34+K36+K38+K40+K42+K44+K46+K48+K50+K52+K54+K56+K58+K60+K62+K64+K66+K68+K70+K72+K74+K76+K77+K78+K79+K81+K83+K85+K87+K89+K91+K93+K95+K97+K99+K101+K102+K104+K106+K108+K110+K111+K113+K115+K117+K118+K119+K121+K123+K125+K127+K129+K131+K133+K134+K136+K138+K140+K142+K144+K146+K148+K150+K152+K153+K155+K156+K158)</f>
        <v>0</v>
      </c>
      <c r="L161" s="58">
        <f t="shared" si="22"/>
        <v>0</v>
      </c>
      <c r="M161" s="58">
        <f t="shared" si="22"/>
        <v>0</v>
      </c>
      <c r="N161" s="58">
        <f t="shared" si="22"/>
        <v>0</v>
      </c>
      <c r="O161" s="58">
        <f t="shared" si="22"/>
        <v>0</v>
      </c>
      <c r="P161" s="58">
        <f t="shared" si="22"/>
        <v>0</v>
      </c>
      <c r="Q161" s="58">
        <f t="shared" si="22"/>
        <v>0</v>
      </c>
      <c r="R161" s="58">
        <f t="shared" si="22"/>
        <v>0</v>
      </c>
      <c r="S161" s="58">
        <f t="shared" si="22"/>
        <v>0</v>
      </c>
      <c r="T161" s="58">
        <f t="shared" si="22"/>
        <v>0</v>
      </c>
      <c r="U161" s="58">
        <f t="shared" si="22"/>
        <v>0</v>
      </c>
      <c r="V161" s="58">
        <f t="shared" si="22"/>
        <v>0</v>
      </c>
      <c r="W161" s="58">
        <f t="shared" si="22"/>
        <v>0</v>
      </c>
      <c r="X161" s="58">
        <f t="shared" si="22"/>
        <v>0</v>
      </c>
      <c r="Y161" s="58">
        <f t="shared" si="22"/>
        <v>0</v>
      </c>
      <c r="Z161" s="58">
        <f t="shared" ref="Z161:BV161" si="23">SUM(Z5+Z7+Z8+Z10+Z12+Z14+Z16+Z17+Z18+Z20+Z22+Z23+Z25+Z27+Z29+Z30+Z32+Z34+Z36+Z38+Z40+Z42+Z44+Z46+Z48+Z50+Z52+Z54+Z56+Z58+Z60+Z62+Z64+Z66+Z68+Z70+Z72+Z74+Z76+Z77+Z78+Z79+Z81+Z83+Z85+Z87+Z89+Z91+Z93+Z95+Z97+Z99+Z101+Z102+Z104+Z106+Z108+Z110+Z111+Z113+Z115+Z117+Z118+Z119+Z121+Z123+Z125+Z127+Z129+Z131+Z133+Z134+Z136+Z138+Z140+Z142+Z144+Z146+Z148+Z150+Z152+Z153+Z155+Z156+Z158)</f>
        <v>0</v>
      </c>
      <c r="AA161" s="58">
        <f t="shared" si="23"/>
        <v>0</v>
      </c>
      <c r="AB161" s="58">
        <f t="shared" si="23"/>
        <v>0</v>
      </c>
      <c r="AC161" s="58">
        <f t="shared" si="23"/>
        <v>0</v>
      </c>
      <c r="AD161" s="58">
        <f t="shared" si="23"/>
        <v>0</v>
      </c>
      <c r="AE161" s="58">
        <f t="shared" si="23"/>
        <v>0</v>
      </c>
      <c r="AF161" s="58">
        <f t="shared" si="23"/>
        <v>0</v>
      </c>
      <c r="AG161" s="58">
        <f t="shared" si="23"/>
        <v>0</v>
      </c>
      <c r="AH161" s="58">
        <f t="shared" si="23"/>
        <v>0</v>
      </c>
      <c r="AI161" s="58">
        <f t="shared" si="23"/>
        <v>0</v>
      </c>
      <c r="AJ161" s="58">
        <f t="shared" si="23"/>
        <v>0</v>
      </c>
      <c r="AK161" s="58">
        <f t="shared" si="23"/>
        <v>0</v>
      </c>
      <c r="AL161" s="58">
        <f t="shared" si="23"/>
        <v>0</v>
      </c>
      <c r="AM161" s="58">
        <f t="shared" si="23"/>
        <v>0</v>
      </c>
      <c r="AN161" s="58">
        <f t="shared" si="23"/>
        <v>0</v>
      </c>
      <c r="AO161" s="58">
        <f t="shared" si="23"/>
        <v>0</v>
      </c>
      <c r="AP161" s="58">
        <f t="shared" si="23"/>
        <v>0</v>
      </c>
      <c r="AQ161" s="58">
        <f t="shared" si="23"/>
        <v>0</v>
      </c>
      <c r="AR161" s="58">
        <f t="shared" si="23"/>
        <v>0</v>
      </c>
      <c r="AS161" s="58">
        <f t="shared" si="23"/>
        <v>0</v>
      </c>
      <c r="AT161" s="58">
        <f t="shared" si="23"/>
        <v>0</v>
      </c>
      <c r="AU161" s="58">
        <f t="shared" si="23"/>
        <v>0</v>
      </c>
      <c r="AV161" s="58">
        <f t="shared" si="23"/>
        <v>0</v>
      </c>
      <c r="AW161" s="58">
        <f t="shared" si="23"/>
        <v>0</v>
      </c>
      <c r="AX161" s="58">
        <f t="shared" si="23"/>
        <v>0</v>
      </c>
      <c r="AY161" s="58">
        <f t="shared" si="23"/>
        <v>0</v>
      </c>
      <c r="AZ161" s="58">
        <f t="shared" si="23"/>
        <v>0</v>
      </c>
      <c r="BA161" s="58">
        <f t="shared" si="23"/>
        <v>0</v>
      </c>
      <c r="BB161" s="58">
        <f t="shared" si="23"/>
        <v>0</v>
      </c>
      <c r="BC161" s="58">
        <f t="shared" si="23"/>
        <v>0</v>
      </c>
      <c r="BD161" s="58">
        <f t="shared" si="23"/>
        <v>0</v>
      </c>
      <c r="BE161" s="58">
        <f t="shared" si="23"/>
        <v>0</v>
      </c>
      <c r="BF161" s="58">
        <f t="shared" si="23"/>
        <v>0</v>
      </c>
      <c r="BG161" s="58">
        <f t="shared" si="23"/>
        <v>0</v>
      </c>
      <c r="BH161" s="58">
        <f t="shared" si="23"/>
        <v>0</v>
      </c>
      <c r="BI161" s="58">
        <f t="shared" si="23"/>
        <v>0</v>
      </c>
      <c r="BJ161" s="58">
        <f t="shared" si="23"/>
        <v>0</v>
      </c>
      <c r="BK161" s="58">
        <f t="shared" si="23"/>
        <v>0</v>
      </c>
      <c r="BL161" s="58">
        <f>SUM(BL5+BL7+BL8+BL10+BL12+BL14+BL16+BL17+BL18+BL20+BL22+BL23+BL25+BL27+BL29+BL30+BL32+BL34+BL36+BL38+BL40+BL42+BL44+BL46+BL48+BL50+BL52+BL54+BL56+BL58+BL60+BL62+BL64+BL66+BL68+BL70+BL72+BL74+BL76+BL77+BL78+BL79+BL81+BL83+BL85+BL87+BL89+BL91+BL93+BL95+BL97+BL99+BL101+BL102+BL104+BL106+BL108+BL110+BL111+BL113+BL115+BL117+BL118+BL119+BL121+BL123+BL125+BL127+BL129+BL131+BL133+BL134+BL136+BL138+BL140+BL142+BL144+BL146+BL148+BL150+BL152+BL153+BL155+BL156+BL158)</f>
        <v>0</v>
      </c>
      <c r="BM161" s="58">
        <f t="shared" si="23"/>
        <v>0</v>
      </c>
      <c r="BN161" s="58">
        <f>SUM(BN5+BN7+BN8+BN10+BN12+BN14+BN16+BN17+BN18+BN20+BN22+BN23+BN25+BN27+BN29+BN30+BN32+BN34+BN36+BN38+BN40+BN42+BN44+BN46+BN48+BN50+BN52+BN54+BN56+BN58+BN60+BN62+BN64+BN66+BN68+BN70+BN72+BN74+BN76+BN77+BN78+BN79+BN81+BN83+BN85+BN87+BN89+BN91+BN93+BN95+BN97+BN99+BN101+BN102+BN104+BN106+BN108+BN110+BN111+BN113+BN115+BN117+BN118+BN119+BN121+BN123+BN125+BN127+BN129+BN131+BN133+BN134+BN136+BN138+BN140+BN142+BN144+BN146+BN148+BN150+BN152+BN153+BN155+BN156+BN158)</f>
        <v>0</v>
      </c>
      <c r="BO161" s="58">
        <f t="shared" si="23"/>
        <v>0</v>
      </c>
      <c r="BP161" s="58">
        <f t="shared" si="23"/>
        <v>0</v>
      </c>
      <c r="BQ161" s="58">
        <f t="shared" si="23"/>
        <v>0</v>
      </c>
      <c r="BR161" s="58">
        <f t="shared" si="23"/>
        <v>0</v>
      </c>
      <c r="BS161" s="58">
        <f t="shared" si="23"/>
        <v>0</v>
      </c>
      <c r="BT161" s="58">
        <f t="shared" si="23"/>
        <v>0</v>
      </c>
      <c r="BU161" s="58">
        <f t="shared" si="23"/>
        <v>0</v>
      </c>
      <c r="BV161" s="58">
        <f t="shared" si="23"/>
        <v>0</v>
      </c>
      <c r="BW161" s="58">
        <f t="shared" ref="BW161:EF161" si="24">SUM(BW5+BW7+BW8+BW10+BW12+BW14+BW16+BW17+BW18+BW20+BW22+BW23+BW25+BW27+BW29+BW30+BW32+BW34+BW36+BW38+BW40+BW42+BW44+BW46+BW48+BW50+BW52+BW54+BW56+BW58+BW60+BW62+BW64+BW66+BW68+BW70+BW72+BW74+BW76+BW77+BW78+BW79+BW81+BW83+BW85+BW87+BW89+BW91+BW93+BW95+BW97+BW99+BW101+BW102+BW104+BW106+BW108+BW110+BW111+BW113+BW115+BW117+BW118+BW119+BW121+BW123+BW125+BW127+BW129+BW131+BW133+BW134+BW136+BW138+BW140+BW142+BW144+BW146+BW148+BW150+BW152+BW153+BW155+BW156+BW158)</f>
        <v>0</v>
      </c>
      <c r="BX161" s="58">
        <f t="shared" si="24"/>
        <v>0</v>
      </c>
      <c r="BY161" s="58">
        <f t="shared" si="24"/>
        <v>0</v>
      </c>
      <c r="BZ161" s="58">
        <f t="shared" si="24"/>
        <v>0</v>
      </c>
      <c r="CA161" s="58">
        <f t="shared" si="24"/>
        <v>0</v>
      </c>
      <c r="CB161" s="58">
        <f t="shared" si="24"/>
        <v>0</v>
      </c>
      <c r="CC161" s="58">
        <f t="shared" si="24"/>
        <v>0</v>
      </c>
      <c r="CD161" s="58">
        <f t="shared" si="24"/>
        <v>0</v>
      </c>
      <c r="CE161" s="58">
        <f t="shared" si="24"/>
        <v>0</v>
      </c>
      <c r="CF161" s="58">
        <f t="shared" si="24"/>
        <v>0</v>
      </c>
      <c r="CG161" s="58">
        <f t="shared" si="24"/>
        <v>0</v>
      </c>
      <c r="CH161" s="58">
        <f t="shared" si="24"/>
        <v>0</v>
      </c>
      <c r="CI161" s="58">
        <f t="shared" si="24"/>
        <v>0</v>
      </c>
      <c r="CJ161" s="58">
        <f t="shared" si="24"/>
        <v>0</v>
      </c>
      <c r="CK161" s="58">
        <f t="shared" si="24"/>
        <v>0</v>
      </c>
      <c r="CL161" s="58">
        <f t="shared" si="24"/>
        <v>0</v>
      </c>
      <c r="CM161" s="58">
        <f t="shared" si="24"/>
        <v>0</v>
      </c>
      <c r="CN161" s="58">
        <f t="shared" si="24"/>
        <v>0</v>
      </c>
      <c r="CO161" s="58">
        <f t="shared" si="24"/>
        <v>0</v>
      </c>
      <c r="CP161" s="58">
        <f t="shared" si="24"/>
        <v>0</v>
      </c>
      <c r="CQ161" s="58">
        <f t="shared" si="24"/>
        <v>0</v>
      </c>
      <c r="CR161" s="58">
        <f t="shared" si="24"/>
        <v>0</v>
      </c>
      <c r="CS161" s="58">
        <f t="shared" si="24"/>
        <v>0</v>
      </c>
      <c r="CT161" s="58">
        <f t="shared" si="24"/>
        <v>0</v>
      </c>
      <c r="CU161" s="58">
        <f t="shared" si="24"/>
        <v>0</v>
      </c>
      <c r="CV161" s="58">
        <f t="shared" si="24"/>
        <v>0</v>
      </c>
      <c r="CW161" s="58">
        <f t="shared" si="24"/>
        <v>0</v>
      </c>
      <c r="CX161" s="58">
        <f t="shared" si="24"/>
        <v>0</v>
      </c>
      <c r="CY161" s="58">
        <f t="shared" si="24"/>
        <v>0</v>
      </c>
      <c r="CZ161" s="58">
        <f t="shared" si="24"/>
        <v>0</v>
      </c>
      <c r="DA161" s="58">
        <f t="shared" si="24"/>
        <v>0</v>
      </c>
      <c r="DB161" s="58">
        <f t="shared" si="24"/>
        <v>0</v>
      </c>
      <c r="DC161" s="58">
        <f t="shared" si="24"/>
        <v>0</v>
      </c>
      <c r="DD161" s="58">
        <f t="shared" si="24"/>
        <v>0</v>
      </c>
      <c r="DE161" s="58">
        <f t="shared" si="24"/>
        <v>0</v>
      </c>
      <c r="DF161" s="58">
        <f t="shared" si="24"/>
        <v>0</v>
      </c>
      <c r="DG161" s="58">
        <f t="shared" si="24"/>
        <v>0</v>
      </c>
      <c r="DH161" s="58">
        <f t="shared" si="24"/>
        <v>0</v>
      </c>
      <c r="DI161" s="58">
        <f t="shared" si="24"/>
        <v>0</v>
      </c>
      <c r="DJ161" s="58">
        <f t="shared" si="24"/>
        <v>0</v>
      </c>
      <c r="DK161" s="58">
        <f t="shared" si="24"/>
        <v>0</v>
      </c>
      <c r="DL161" s="58">
        <f t="shared" si="24"/>
        <v>0</v>
      </c>
      <c r="DM161" s="58">
        <f t="shared" si="24"/>
        <v>0</v>
      </c>
      <c r="DN161" s="58">
        <f t="shared" si="24"/>
        <v>0</v>
      </c>
      <c r="DO161" s="58">
        <f t="shared" si="24"/>
        <v>0</v>
      </c>
      <c r="DP161" s="58">
        <f t="shared" si="24"/>
        <v>0</v>
      </c>
      <c r="DQ161" s="58">
        <f t="shared" si="24"/>
        <v>0</v>
      </c>
      <c r="DR161" s="58">
        <f t="shared" si="24"/>
        <v>0</v>
      </c>
      <c r="DS161" s="58">
        <f t="shared" si="24"/>
        <v>0</v>
      </c>
      <c r="DT161" s="58">
        <f t="shared" si="24"/>
        <v>0</v>
      </c>
      <c r="DU161" s="58">
        <f t="shared" si="24"/>
        <v>0</v>
      </c>
      <c r="DV161" s="58">
        <f t="shared" si="24"/>
        <v>0</v>
      </c>
      <c r="DW161" s="58">
        <f t="shared" si="24"/>
        <v>0</v>
      </c>
      <c r="DX161" s="58">
        <f t="shared" si="24"/>
        <v>0</v>
      </c>
      <c r="DY161" s="58">
        <f t="shared" si="24"/>
        <v>0</v>
      </c>
      <c r="DZ161" s="58">
        <f t="shared" si="24"/>
        <v>0</v>
      </c>
      <c r="EA161" s="58">
        <f t="shared" si="24"/>
        <v>0</v>
      </c>
      <c r="EB161" s="58">
        <f t="shared" si="24"/>
        <v>0</v>
      </c>
      <c r="EC161" s="58">
        <f t="shared" si="24"/>
        <v>0</v>
      </c>
      <c r="ED161" s="58">
        <f t="shared" si="24"/>
        <v>0</v>
      </c>
      <c r="EE161" s="58">
        <f t="shared" si="24"/>
        <v>0</v>
      </c>
      <c r="EF161" s="58">
        <f t="shared" si="24"/>
        <v>0</v>
      </c>
      <c r="EG161" s="58">
        <f t="shared" ref="EG161:EN161" si="25">SUM(EG5+EG7+EG8+EG10+EG12+EG14+EG16+EG17+EG18+EG20+EG22+EG23+EG25+EG27+EG29+EG30+EG32+EG34+EG36+EG38+EG40+EG42+EG44+EG46+EG48+EG50+EG52+EG54+EG56+EG58+EG60+EG62+EG64+EG66+EG68+EG70+EG72+EG74+EG76+EG77+EG78+EG79+EG81+EG83+EG85+EG87+EG89+EG91+EG93+EG95+EG97+EG99+EG101+EG102+EG104+EG106+EG108+EG110+EG111+EG113+EG115+EG117+EG118+EG119+EG121+EG123+EG125+EG127+EG129+EG131+EG133+EG134+EG136+EG138+EG140+EG142+EG144+EG146+EG148+EG150+EG152+EG153+EG155+EG156+EG158)</f>
        <v>0</v>
      </c>
      <c r="EH161" s="58">
        <f t="shared" si="25"/>
        <v>0</v>
      </c>
      <c r="EI161" s="58">
        <f t="shared" si="25"/>
        <v>0</v>
      </c>
      <c r="EJ161" s="58">
        <f t="shared" si="25"/>
        <v>0</v>
      </c>
      <c r="EK161" s="58">
        <f t="shared" si="25"/>
        <v>0</v>
      </c>
      <c r="EL161" s="58">
        <f t="shared" si="25"/>
        <v>0</v>
      </c>
      <c r="EM161" s="58">
        <f t="shared" si="25"/>
        <v>0</v>
      </c>
      <c r="EN161" s="58">
        <f t="shared" si="25"/>
        <v>0</v>
      </c>
      <c r="EO161" s="34">
        <f t="shared" si="13"/>
        <v>0</v>
      </c>
      <c r="EP161" s="73"/>
    </row>
    <row r="162" spans="1:146" s="11" customFormat="1">
      <c r="A162" s="59"/>
      <c r="B162" s="59"/>
      <c r="C162" s="60"/>
      <c r="D162" s="60"/>
      <c r="E162" s="60"/>
      <c r="F162" s="61"/>
      <c r="G162" s="55"/>
      <c r="H162" s="112"/>
      <c r="I162" s="112" t="s">
        <v>128</v>
      </c>
      <c r="J162" s="62">
        <f>SUM(J6+J9+J11+J13+J15+J19+J21+J24+J26+J28+J31+J33+J35+J37+J39+J41+J43+J45+J47+J49+J51+J53+J55+J57+J59+J61+J63+J65+J67+J69+J71+J73+J75+J80+J82+J84+J86+J88+J90+J92+J94+J96+J98+J100+J103+J105+J107+J109+J112+J114+J116+J120+J122+J124+J126+J128+J130+J132+J135+J137+J139+J141+J143+J145+J147+J149+J151+J154+J157+J159)</f>
        <v>38921</v>
      </c>
      <c r="K162" s="62">
        <f t="shared" ref="K162:BV162" si="26">SUM(K6+K9+K11+K13+K15+K19+K21+K24+K26+K28+K31+K33+K35+K37+K39+K41+K43+K45+K47+K49+K51+K53+K55+K57+K59+K61+K63+K65+K67+K69+K71+K73+K75+K80+K82+K84+K86+K88+K90+K92+K94+K96+K98+K100+K103+K105+K107+K109+K112+K114+K116+K120+K122+K124+K126+K128+K130+K132+K135+K137+K139+K141+K143+K145+K147+K149+K151+K154+K157+K159)</f>
        <v>0</v>
      </c>
      <c r="L162" s="62">
        <f t="shared" si="26"/>
        <v>0</v>
      </c>
      <c r="M162" s="62">
        <f t="shared" si="26"/>
        <v>0</v>
      </c>
      <c r="N162" s="62">
        <f t="shared" si="26"/>
        <v>0</v>
      </c>
      <c r="O162" s="62">
        <f t="shared" si="26"/>
        <v>0</v>
      </c>
      <c r="P162" s="62">
        <f t="shared" si="26"/>
        <v>0</v>
      </c>
      <c r="Q162" s="62">
        <f t="shared" si="26"/>
        <v>0</v>
      </c>
      <c r="R162" s="62">
        <f t="shared" si="26"/>
        <v>0</v>
      </c>
      <c r="S162" s="62">
        <f t="shared" si="26"/>
        <v>0</v>
      </c>
      <c r="T162" s="62">
        <f t="shared" si="26"/>
        <v>0</v>
      </c>
      <c r="U162" s="62">
        <f t="shared" si="26"/>
        <v>0</v>
      </c>
      <c r="V162" s="62">
        <f t="shared" si="26"/>
        <v>0</v>
      </c>
      <c r="W162" s="62">
        <f t="shared" si="26"/>
        <v>0</v>
      </c>
      <c r="X162" s="62">
        <f t="shared" si="26"/>
        <v>0</v>
      </c>
      <c r="Y162" s="62">
        <f t="shared" si="26"/>
        <v>0</v>
      </c>
      <c r="Z162" s="62">
        <f t="shared" si="26"/>
        <v>0</v>
      </c>
      <c r="AA162" s="62">
        <f t="shared" si="26"/>
        <v>0</v>
      </c>
      <c r="AB162" s="62">
        <f t="shared" si="26"/>
        <v>0</v>
      </c>
      <c r="AC162" s="62">
        <f t="shared" si="26"/>
        <v>0</v>
      </c>
      <c r="AD162" s="62">
        <f t="shared" si="26"/>
        <v>0</v>
      </c>
      <c r="AE162" s="62">
        <f t="shared" si="26"/>
        <v>0</v>
      </c>
      <c r="AF162" s="62">
        <f t="shared" si="26"/>
        <v>0</v>
      </c>
      <c r="AG162" s="62">
        <f t="shared" si="26"/>
        <v>0</v>
      </c>
      <c r="AH162" s="62">
        <f t="shared" si="26"/>
        <v>0</v>
      </c>
      <c r="AI162" s="62">
        <f t="shared" si="26"/>
        <v>0</v>
      </c>
      <c r="AJ162" s="62">
        <f t="shared" si="26"/>
        <v>0</v>
      </c>
      <c r="AK162" s="62">
        <f t="shared" si="26"/>
        <v>0</v>
      </c>
      <c r="AL162" s="62">
        <f t="shared" si="26"/>
        <v>0</v>
      </c>
      <c r="AM162" s="62">
        <f t="shared" si="26"/>
        <v>0</v>
      </c>
      <c r="AN162" s="62">
        <f t="shared" si="26"/>
        <v>0</v>
      </c>
      <c r="AO162" s="62">
        <f t="shared" si="26"/>
        <v>0</v>
      </c>
      <c r="AP162" s="62">
        <f t="shared" si="26"/>
        <v>0</v>
      </c>
      <c r="AQ162" s="62">
        <f t="shared" si="26"/>
        <v>0</v>
      </c>
      <c r="AR162" s="62">
        <f t="shared" si="26"/>
        <v>0</v>
      </c>
      <c r="AS162" s="62">
        <f t="shared" si="26"/>
        <v>0</v>
      </c>
      <c r="AT162" s="62">
        <f t="shared" si="26"/>
        <v>0</v>
      </c>
      <c r="AU162" s="62">
        <f t="shared" si="26"/>
        <v>0</v>
      </c>
      <c r="AV162" s="62">
        <f t="shared" si="26"/>
        <v>0</v>
      </c>
      <c r="AW162" s="62">
        <f t="shared" si="26"/>
        <v>0</v>
      </c>
      <c r="AX162" s="62">
        <f t="shared" si="26"/>
        <v>0</v>
      </c>
      <c r="AY162" s="62">
        <f t="shared" si="26"/>
        <v>0</v>
      </c>
      <c r="AZ162" s="62">
        <f t="shared" si="26"/>
        <v>0</v>
      </c>
      <c r="BA162" s="62">
        <f t="shared" si="26"/>
        <v>0</v>
      </c>
      <c r="BB162" s="62">
        <f t="shared" si="26"/>
        <v>0</v>
      </c>
      <c r="BC162" s="62">
        <f t="shared" si="26"/>
        <v>0</v>
      </c>
      <c r="BD162" s="62">
        <f t="shared" si="26"/>
        <v>0</v>
      </c>
      <c r="BE162" s="62">
        <f t="shared" si="26"/>
        <v>0</v>
      </c>
      <c r="BF162" s="62">
        <f t="shared" si="26"/>
        <v>0</v>
      </c>
      <c r="BG162" s="62">
        <f t="shared" si="26"/>
        <v>0</v>
      </c>
      <c r="BH162" s="62">
        <f t="shared" si="26"/>
        <v>0</v>
      </c>
      <c r="BI162" s="62">
        <f t="shared" si="26"/>
        <v>0</v>
      </c>
      <c r="BJ162" s="62">
        <f t="shared" si="26"/>
        <v>0</v>
      </c>
      <c r="BK162" s="62">
        <f t="shared" si="26"/>
        <v>0</v>
      </c>
      <c r="BL162" s="62">
        <f>SUM(BL6+BL9+BL11+BL13+BL15+BL19+BL21+BL24+BL26+BL28+BL31+BL33+BL35+BL37+BL39+BL41+BL43+BL45+BL47+BL49+BL51+BL53+BL55+BL57+BL59+BL61+BL63+BL65+BL67+BL69+BL71+BL73+BL75+BL80+BL82+BL84+BL86+BL88+BL90+BL92+BL94+BL96+BL98+BL100+BL103+BL105+BL107+BL109+BL112+BL114+BL116+BL120+BL122+BL124+BL126+BL128+BL130+BL132+BL135+BL137+BL139+BL141+BL143+BL145+BL147+BL149+BL151+BL154+BL157+BL159)</f>
        <v>0</v>
      </c>
      <c r="BM162" s="62">
        <f t="shared" si="26"/>
        <v>0</v>
      </c>
      <c r="BN162" s="62">
        <f t="shared" si="26"/>
        <v>0</v>
      </c>
      <c r="BO162" s="62">
        <f t="shared" si="26"/>
        <v>0</v>
      </c>
      <c r="BP162" s="62">
        <f t="shared" si="26"/>
        <v>0</v>
      </c>
      <c r="BQ162" s="62">
        <f t="shared" si="26"/>
        <v>0</v>
      </c>
      <c r="BR162" s="62">
        <f t="shared" si="26"/>
        <v>0</v>
      </c>
      <c r="BS162" s="62">
        <f t="shared" si="26"/>
        <v>0</v>
      </c>
      <c r="BT162" s="62">
        <f t="shared" si="26"/>
        <v>0</v>
      </c>
      <c r="BU162" s="62">
        <f t="shared" si="26"/>
        <v>0</v>
      </c>
      <c r="BV162" s="62">
        <f t="shared" si="26"/>
        <v>0</v>
      </c>
      <c r="BW162" s="62">
        <f t="shared" ref="BW162:EF162" si="27">SUM(BW6+BW9+BW11+BW13+BW15+BW19+BW21+BW24+BW26+BW28+BW31+BW33+BW35+BW37+BW39+BW41+BW43+BW45+BW47+BW49+BW51+BW53+BW55+BW57+BW59+BW61+BW63+BW65+BW67+BW69+BW71+BW73+BW75+BW80+BW82+BW84+BW86+BW88+BW90+BW92+BW94+BW96+BW98+BW100+BW103+BW105+BW107+BW109+BW112+BW114+BW116+BW120+BW122+BW124+BW126+BW128+BW130+BW132+BW135+BW137+BW139+BW141+BW143+BW145+BW147+BW149+BW151+BW154+BW157+BW159)</f>
        <v>0</v>
      </c>
      <c r="BX162" s="62">
        <f t="shared" si="27"/>
        <v>0</v>
      </c>
      <c r="BY162" s="62">
        <f t="shared" si="27"/>
        <v>0</v>
      </c>
      <c r="BZ162" s="62">
        <f t="shared" si="27"/>
        <v>0</v>
      </c>
      <c r="CA162" s="62">
        <f t="shared" si="27"/>
        <v>0</v>
      </c>
      <c r="CB162" s="62">
        <f t="shared" si="27"/>
        <v>0</v>
      </c>
      <c r="CC162" s="62">
        <f t="shared" si="27"/>
        <v>0</v>
      </c>
      <c r="CD162" s="62">
        <f t="shared" si="27"/>
        <v>0</v>
      </c>
      <c r="CE162" s="62">
        <f t="shared" si="27"/>
        <v>0</v>
      </c>
      <c r="CF162" s="62">
        <f t="shared" si="27"/>
        <v>0</v>
      </c>
      <c r="CG162" s="62">
        <f t="shared" si="27"/>
        <v>0</v>
      </c>
      <c r="CH162" s="62">
        <f t="shared" si="27"/>
        <v>0</v>
      </c>
      <c r="CI162" s="62">
        <f t="shared" si="27"/>
        <v>0</v>
      </c>
      <c r="CJ162" s="62">
        <f t="shared" si="27"/>
        <v>0</v>
      </c>
      <c r="CK162" s="62">
        <f t="shared" si="27"/>
        <v>0</v>
      </c>
      <c r="CL162" s="62">
        <f t="shared" si="27"/>
        <v>0</v>
      </c>
      <c r="CM162" s="62">
        <f t="shared" si="27"/>
        <v>0</v>
      </c>
      <c r="CN162" s="62">
        <f t="shared" si="27"/>
        <v>0</v>
      </c>
      <c r="CO162" s="62">
        <f t="shared" si="27"/>
        <v>0</v>
      </c>
      <c r="CP162" s="62">
        <f t="shared" si="27"/>
        <v>0</v>
      </c>
      <c r="CQ162" s="62">
        <f t="shared" si="27"/>
        <v>0</v>
      </c>
      <c r="CR162" s="62">
        <f t="shared" si="27"/>
        <v>0</v>
      </c>
      <c r="CS162" s="62">
        <f t="shared" si="27"/>
        <v>0</v>
      </c>
      <c r="CT162" s="62">
        <f t="shared" si="27"/>
        <v>0</v>
      </c>
      <c r="CU162" s="62">
        <f t="shared" si="27"/>
        <v>0</v>
      </c>
      <c r="CV162" s="62">
        <f t="shared" si="27"/>
        <v>0</v>
      </c>
      <c r="CW162" s="62">
        <f t="shared" si="27"/>
        <v>0</v>
      </c>
      <c r="CX162" s="62">
        <f t="shared" si="27"/>
        <v>0</v>
      </c>
      <c r="CY162" s="62">
        <f t="shared" si="27"/>
        <v>0</v>
      </c>
      <c r="CZ162" s="62">
        <f t="shared" si="27"/>
        <v>0</v>
      </c>
      <c r="DA162" s="62">
        <f t="shared" si="27"/>
        <v>0</v>
      </c>
      <c r="DB162" s="62">
        <f t="shared" si="27"/>
        <v>0</v>
      </c>
      <c r="DC162" s="62">
        <f t="shared" si="27"/>
        <v>0</v>
      </c>
      <c r="DD162" s="62">
        <f t="shared" si="27"/>
        <v>0</v>
      </c>
      <c r="DE162" s="62">
        <f t="shared" si="27"/>
        <v>0</v>
      </c>
      <c r="DF162" s="62">
        <f t="shared" si="27"/>
        <v>0</v>
      </c>
      <c r="DG162" s="62">
        <f t="shared" si="27"/>
        <v>0</v>
      </c>
      <c r="DH162" s="62">
        <f t="shared" si="27"/>
        <v>0</v>
      </c>
      <c r="DI162" s="62">
        <f t="shared" si="27"/>
        <v>0</v>
      </c>
      <c r="DJ162" s="62">
        <f t="shared" si="27"/>
        <v>0</v>
      </c>
      <c r="DK162" s="62">
        <f t="shared" si="27"/>
        <v>0</v>
      </c>
      <c r="DL162" s="62">
        <f t="shared" si="27"/>
        <v>0</v>
      </c>
      <c r="DM162" s="62">
        <f t="shared" si="27"/>
        <v>0</v>
      </c>
      <c r="DN162" s="62">
        <f t="shared" si="27"/>
        <v>0</v>
      </c>
      <c r="DO162" s="62">
        <f t="shared" si="27"/>
        <v>0</v>
      </c>
      <c r="DP162" s="62">
        <f t="shared" si="27"/>
        <v>0</v>
      </c>
      <c r="DQ162" s="62">
        <f t="shared" si="27"/>
        <v>0</v>
      </c>
      <c r="DR162" s="62">
        <f t="shared" si="27"/>
        <v>0</v>
      </c>
      <c r="DS162" s="62">
        <f t="shared" si="27"/>
        <v>0</v>
      </c>
      <c r="DT162" s="62">
        <f t="shared" si="27"/>
        <v>0</v>
      </c>
      <c r="DU162" s="62">
        <f t="shared" si="27"/>
        <v>0</v>
      </c>
      <c r="DV162" s="62">
        <f t="shared" si="27"/>
        <v>0</v>
      </c>
      <c r="DW162" s="62">
        <f t="shared" si="27"/>
        <v>0</v>
      </c>
      <c r="DX162" s="62">
        <f t="shared" si="27"/>
        <v>0</v>
      </c>
      <c r="DY162" s="62">
        <f t="shared" si="27"/>
        <v>0</v>
      </c>
      <c r="DZ162" s="62">
        <f t="shared" si="27"/>
        <v>0</v>
      </c>
      <c r="EA162" s="62">
        <f t="shared" si="27"/>
        <v>0</v>
      </c>
      <c r="EB162" s="62">
        <f t="shared" si="27"/>
        <v>0</v>
      </c>
      <c r="EC162" s="62">
        <f t="shared" si="27"/>
        <v>0</v>
      </c>
      <c r="ED162" s="62">
        <f t="shared" si="27"/>
        <v>0</v>
      </c>
      <c r="EE162" s="62">
        <f t="shared" si="27"/>
        <v>0</v>
      </c>
      <c r="EF162" s="62">
        <f t="shared" si="27"/>
        <v>0</v>
      </c>
      <c r="EG162" s="62">
        <f t="shared" ref="EG162:EN162" si="28">SUM(EG6+EG9+EG11+EG13+EG15+EG19+EG21+EG24+EG26+EG28+EG31+EG33+EG35+EG37+EG39+EG41+EG43+EG45+EG47+EG49+EG51+EG53+EG55+EG57+EG59+EG61+EG63+EG65+EG67+EG69+EG71+EG73+EG75+EG80+EG82+EG84+EG86+EG88+EG90+EG92+EG94+EG96+EG98+EG100+EG103+EG105+EG107+EG109+EG112+EG114+EG116+EG120+EG122+EG124+EG126+EG128+EG130+EG132+EG135+EG137+EG139+EG141+EG143+EG145+EG147+EG149+EG151+EG154+EG157+EG159)</f>
        <v>0</v>
      </c>
      <c r="EH162" s="62">
        <f t="shared" si="28"/>
        <v>0</v>
      </c>
      <c r="EI162" s="62">
        <f t="shared" si="28"/>
        <v>0</v>
      </c>
      <c r="EJ162" s="62">
        <f t="shared" si="28"/>
        <v>0</v>
      </c>
      <c r="EK162" s="62">
        <f t="shared" si="28"/>
        <v>0</v>
      </c>
      <c r="EL162" s="62">
        <f t="shared" si="28"/>
        <v>0</v>
      </c>
      <c r="EM162" s="62">
        <f t="shared" si="28"/>
        <v>0</v>
      </c>
      <c r="EN162" s="62">
        <f t="shared" si="28"/>
        <v>0</v>
      </c>
      <c r="EO162" s="34">
        <f t="shared" si="13"/>
        <v>0</v>
      </c>
      <c r="EP162" s="125">
        <f>SUM(EP5:EP161)</f>
        <v>-197306</v>
      </c>
    </row>
    <row r="163" spans="1:146" s="11" customFormat="1">
      <c r="A163" s="14"/>
      <c r="B163" s="15"/>
      <c r="C163" s="14"/>
      <c r="F163" s="13"/>
      <c r="G163" s="14"/>
      <c r="H163" s="113"/>
      <c r="I163" s="113"/>
      <c r="J163" s="15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9"/>
      <c r="V163" s="19"/>
      <c r="W163" s="19"/>
      <c r="X163" s="19"/>
      <c r="Y163" s="19"/>
      <c r="Z163" s="19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4"/>
      <c r="EN163" s="14"/>
    </row>
    <row r="164" spans="1:146" s="11" customFormat="1">
      <c r="A164" s="14"/>
      <c r="B164" s="15"/>
      <c r="C164" s="14"/>
      <c r="F164" s="13"/>
      <c r="G164" s="14"/>
      <c r="H164" s="113"/>
      <c r="I164" s="113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9"/>
      <c r="V164" s="19"/>
      <c r="W164" s="19"/>
      <c r="X164" s="19"/>
      <c r="Y164" s="19"/>
      <c r="Z164" s="19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4"/>
      <c r="EN164" s="14"/>
    </row>
    <row r="165" spans="1:146">
      <c r="EO165" s="127"/>
    </row>
    <row r="166" spans="1:146">
      <c r="J166" s="128"/>
    </row>
    <row r="167" spans="1:146">
      <c r="I167" s="107" t="s">
        <v>137</v>
      </c>
    </row>
  </sheetData>
  <mergeCells count="137">
    <mergeCell ref="EM2:EN2"/>
    <mergeCell ref="EM3:EN3"/>
    <mergeCell ref="DU3:DV3"/>
    <mergeCell ref="K3:L3"/>
    <mergeCell ref="M3:N3"/>
    <mergeCell ref="O3:P3"/>
    <mergeCell ref="Q3:R3"/>
    <mergeCell ref="S3:T3"/>
    <mergeCell ref="DM3:DN3"/>
    <mergeCell ref="DO3:DP3"/>
    <mergeCell ref="DQ3:DR3"/>
    <mergeCell ref="DS3:DT3"/>
    <mergeCell ref="DC3:DD3"/>
    <mergeCell ref="DE3:DF3"/>
    <mergeCell ref="DG3:DH3"/>
    <mergeCell ref="DI3:DJ3"/>
    <mergeCell ref="DK3:DL3"/>
    <mergeCell ref="CS3:CT3"/>
    <mergeCell ref="CU3:CV3"/>
    <mergeCell ref="CW3:CX3"/>
    <mergeCell ref="CY3:CZ3"/>
    <mergeCell ref="DA3:DB3"/>
    <mergeCell ref="CI3:CJ3"/>
    <mergeCell ref="BO3:BP3"/>
    <mergeCell ref="BQ3:BR3"/>
    <mergeCell ref="BS3:BT3"/>
    <mergeCell ref="BU3:BV3"/>
    <mergeCell ref="BW3:BX3"/>
    <mergeCell ref="BC3:BD3"/>
    <mergeCell ref="BG3:BH3"/>
    <mergeCell ref="BI3:BJ3"/>
    <mergeCell ref="BK3:BL3"/>
    <mergeCell ref="BM3:BN3"/>
    <mergeCell ref="BE3:BF3"/>
    <mergeCell ref="CK3:CL3"/>
    <mergeCell ref="CM3:CN3"/>
    <mergeCell ref="CO3:CP3"/>
    <mergeCell ref="CQ3:CR3"/>
    <mergeCell ref="BY3:BZ3"/>
    <mergeCell ref="CA3:CB3"/>
    <mergeCell ref="CC3:CD3"/>
    <mergeCell ref="CE3:CF3"/>
    <mergeCell ref="CG3:CH3"/>
    <mergeCell ref="AY3:AZ3"/>
    <mergeCell ref="BA3:BB3"/>
    <mergeCell ref="AK3:AL3"/>
    <mergeCell ref="AM3:AN3"/>
    <mergeCell ref="AO3:AP3"/>
    <mergeCell ref="AQ3:AR3"/>
    <mergeCell ref="AA3:AB3"/>
    <mergeCell ref="AC3:AD3"/>
    <mergeCell ref="AE3:AF3"/>
    <mergeCell ref="AG3:AH3"/>
    <mergeCell ref="AI3:AJ3"/>
    <mergeCell ref="AS3:AT3"/>
    <mergeCell ref="AU3:AV3"/>
    <mergeCell ref="AW3:AX3"/>
    <mergeCell ref="K2:L2"/>
    <mergeCell ref="M2:N2"/>
    <mergeCell ref="AG2:AH2"/>
    <mergeCell ref="AI2:AJ2"/>
    <mergeCell ref="Y3:Z3"/>
    <mergeCell ref="AK2:AL2"/>
    <mergeCell ref="AM2:AN2"/>
    <mergeCell ref="AO2:AP2"/>
    <mergeCell ref="O2:P2"/>
    <mergeCell ref="Q2:R2"/>
    <mergeCell ref="S2:T2"/>
    <mergeCell ref="AA2:AB2"/>
    <mergeCell ref="AC2:AD2"/>
    <mergeCell ref="AE2:AF2"/>
    <mergeCell ref="U2:V2"/>
    <mergeCell ref="W2:X2"/>
    <mergeCell ref="Y2:Z2"/>
    <mergeCell ref="U3:V3"/>
    <mergeCell ref="W3:X3"/>
    <mergeCell ref="CI2:CJ2"/>
    <mergeCell ref="CK2:CL2"/>
    <mergeCell ref="BO2:BP2"/>
    <mergeCell ref="AQ2:AR2"/>
    <mergeCell ref="AS2:AT2"/>
    <mergeCell ref="AU2:AV2"/>
    <mergeCell ref="AW2:AX2"/>
    <mergeCell ref="AY2:AZ2"/>
    <mergeCell ref="BA2:BB2"/>
    <mergeCell ref="BC2:BD2"/>
    <mergeCell ref="BG2:BH2"/>
    <mergeCell ref="BI2:BJ2"/>
    <mergeCell ref="BK2:BL2"/>
    <mergeCell ref="BM2:BN2"/>
    <mergeCell ref="BE2:BF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DK2:DL2"/>
    <mergeCell ref="CO2:CP2"/>
    <mergeCell ref="CQ2:CR2"/>
    <mergeCell ref="CS2:CT2"/>
    <mergeCell ref="CU2:CV2"/>
    <mergeCell ref="CW2:CX2"/>
    <mergeCell ref="DI2:DJ2"/>
    <mergeCell ref="DG2:DH2"/>
    <mergeCell ref="CM2:CN2"/>
    <mergeCell ref="CY2:CZ2"/>
    <mergeCell ref="DA2:DB2"/>
    <mergeCell ref="DC2:DD2"/>
    <mergeCell ref="DE2:DF2"/>
    <mergeCell ref="A1:D1"/>
    <mergeCell ref="E1:H1"/>
    <mergeCell ref="EK3:EL3"/>
    <mergeCell ref="EK2:EL2"/>
    <mergeCell ref="EC2:ED2"/>
    <mergeCell ref="EE2:EF2"/>
    <mergeCell ref="DW3:DX3"/>
    <mergeCell ref="EA3:EB3"/>
    <mergeCell ref="EC3:ED3"/>
    <mergeCell ref="EE3:EF3"/>
    <mergeCell ref="EG3:EH3"/>
    <mergeCell ref="EG2:EH2"/>
    <mergeCell ref="EI2:EJ2"/>
    <mergeCell ref="EI3:EJ3"/>
    <mergeCell ref="DY2:DZ2"/>
    <mergeCell ref="DY3:DZ3"/>
    <mergeCell ref="A2:J2"/>
    <mergeCell ref="DW2:DX2"/>
    <mergeCell ref="EA2:EB2"/>
    <mergeCell ref="DM2:DN2"/>
    <mergeCell ref="DO2:DP2"/>
    <mergeCell ref="DQ2:DR2"/>
    <mergeCell ref="DS2:DT2"/>
    <mergeCell ref="DU2:DV2"/>
  </mergeCells>
  <pageMargins left="0.7" right="0.7" top="0.75" bottom="0.75" header="0.3" footer="0.3"/>
  <pageSetup orientation="portrait"/>
  <customProperties>
    <customPr name="_pios_i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4" x14ac:dyDescent="0"/>
  <cols>
    <col min="1" max="1" width="29.33203125" style="26" bestFit="1" customWidth="1"/>
    <col min="2" max="2" width="15.33203125" style="29" bestFit="1" customWidth="1"/>
    <col min="3" max="3" width="12.83203125" style="19" customWidth="1"/>
    <col min="4" max="4" width="14.33203125" style="19" customWidth="1"/>
    <col min="7" max="9" width="10.5" bestFit="1" customWidth="1"/>
  </cols>
  <sheetData>
    <row r="1" spans="1:11">
      <c r="A1" s="20" t="s">
        <v>348</v>
      </c>
      <c r="B1" s="27" t="s">
        <v>349</v>
      </c>
      <c r="C1" s="4" t="s">
        <v>350</v>
      </c>
      <c r="D1" s="4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</row>
    <row r="2" spans="1:11">
      <c r="A2" s="21" t="s">
        <v>357</v>
      </c>
      <c r="B2" s="21" t="s">
        <v>357</v>
      </c>
      <c r="C2" s="18">
        <f>+'Monthly Detail'!K161+'Monthly Detail'!L161</f>
        <v>0</v>
      </c>
      <c r="D2" s="18">
        <f>+'Monthly Detail'!K162+'Monthly Detail'!L162</f>
        <v>0</v>
      </c>
      <c r="E2">
        <v>3.6499999999999998E-2</v>
      </c>
      <c r="F2">
        <v>0.05</v>
      </c>
      <c r="G2" s="63">
        <f>C2*E2</f>
        <v>0</v>
      </c>
      <c r="H2" s="63">
        <f>D2*F2</f>
        <v>0</v>
      </c>
      <c r="I2" s="63">
        <f>G2+H2</f>
        <v>0</v>
      </c>
      <c r="K2" t="s">
        <v>394</v>
      </c>
    </row>
    <row r="3" spans="1:11">
      <c r="A3" s="21" t="s">
        <v>358</v>
      </c>
      <c r="B3" s="21" t="s">
        <v>358</v>
      </c>
      <c r="C3" s="18">
        <f>+'Monthly Detail'!M161+'Monthly Detail'!N161</f>
        <v>0</v>
      </c>
      <c r="D3" s="18">
        <f>+'Monthly Detail'!M162+'Monthly Detail'!N162</f>
        <v>0</v>
      </c>
      <c r="E3">
        <v>3.6499999999999998E-2</v>
      </c>
      <c r="F3">
        <v>0.05</v>
      </c>
      <c r="G3" s="63">
        <f t="shared" ref="G3:G66" si="0">C3*E3</f>
        <v>0</v>
      </c>
      <c r="H3" s="63">
        <f t="shared" ref="H3:H66" si="1">D3*F3</f>
        <v>0</v>
      </c>
      <c r="I3" s="63">
        <f t="shared" ref="I3:I66" si="2">G3+H3</f>
        <v>0</v>
      </c>
    </row>
    <row r="4" spans="1:11">
      <c r="A4" s="21" t="s">
        <v>359</v>
      </c>
      <c r="B4" s="21" t="s">
        <v>359</v>
      </c>
      <c r="C4" s="18">
        <f>+'Monthly Detail'!O161+'Monthly Detail'!P161</f>
        <v>0</v>
      </c>
      <c r="D4" s="18">
        <f>+'Monthly Detail'!O162+'Monthly Detail'!P162</f>
        <v>0</v>
      </c>
      <c r="E4">
        <v>3.6499999999999998E-2</v>
      </c>
      <c r="F4">
        <v>0.05</v>
      </c>
      <c r="G4" s="63">
        <f t="shared" si="0"/>
        <v>0</v>
      </c>
      <c r="H4" s="63">
        <f t="shared" si="1"/>
        <v>0</v>
      </c>
      <c r="I4" s="63">
        <f t="shared" si="2"/>
        <v>0</v>
      </c>
    </row>
    <row r="5" spans="1:11">
      <c r="A5" s="21" t="s">
        <v>5</v>
      </c>
      <c r="B5" s="21" t="s">
        <v>5</v>
      </c>
      <c r="C5" s="18">
        <f>+'Monthly Detail'!Q161+'Monthly Detail'!R161</f>
        <v>0</v>
      </c>
      <c r="D5" s="18">
        <f>+'Monthly Detail'!O162+'Monthly Detail'!P162</f>
        <v>0</v>
      </c>
      <c r="E5">
        <v>3.6499999999999998E-2</v>
      </c>
      <c r="F5">
        <v>0.05</v>
      </c>
      <c r="G5" s="63">
        <f t="shared" si="0"/>
        <v>0</v>
      </c>
      <c r="H5" s="63">
        <f t="shared" si="1"/>
        <v>0</v>
      </c>
      <c r="I5" s="63">
        <f t="shared" si="2"/>
        <v>0</v>
      </c>
    </row>
    <row r="6" spans="1:11">
      <c r="A6" s="21" t="s">
        <v>6</v>
      </c>
      <c r="B6" s="21" t="s">
        <v>6</v>
      </c>
      <c r="C6" s="18">
        <f>+'Monthly Detail'!S161+'Monthly Detail'!T161</f>
        <v>0</v>
      </c>
      <c r="D6" s="18">
        <f>+'Monthly Detail'!S162+'Monthly Detail'!T162</f>
        <v>0</v>
      </c>
      <c r="E6">
        <v>3.6499999999999998E-2</v>
      </c>
      <c r="F6">
        <v>0.05</v>
      </c>
      <c r="G6" s="63">
        <f t="shared" si="0"/>
        <v>0</v>
      </c>
      <c r="H6" s="63">
        <f t="shared" si="1"/>
        <v>0</v>
      </c>
      <c r="I6" s="63">
        <f t="shared" si="2"/>
        <v>0</v>
      </c>
    </row>
    <row r="7" spans="1:11">
      <c r="A7" s="21" t="s">
        <v>7</v>
      </c>
      <c r="B7" s="21">
        <v>77777</v>
      </c>
      <c r="C7" s="18">
        <f>+'Monthly Detail'!U161+'Monthly Detail'!V161</f>
        <v>0</v>
      </c>
      <c r="D7" s="18">
        <f>+'Monthly Detail'!U162+'Monthly Detail'!V162</f>
        <v>0</v>
      </c>
      <c r="E7">
        <v>3.6499999999999998E-2</v>
      </c>
      <c r="F7">
        <v>0.05</v>
      </c>
      <c r="G7" s="63">
        <f t="shared" si="0"/>
        <v>0</v>
      </c>
      <c r="H7" s="63">
        <f t="shared" si="1"/>
        <v>0</v>
      </c>
      <c r="I7" s="63">
        <f t="shared" si="2"/>
        <v>0</v>
      </c>
    </row>
    <row r="8" spans="1:11">
      <c r="A8" s="21" t="s">
        <v>8</v>
      </c>
      <c r="B8" s="21">
        <v>55555</v>
      </c>
      <c r="C8" s="18">
        <f>'Monthly Detail'!W161+'Monthly Detail'!X161</f>
        <v>0</v>
      </c>
      <c r="D8" s="18">
        <f>'Monthly Detail'!W162+'Monthly Detail'!X162</f>
        <v>0</v>
      </c>
      <c r="E8">
        <v>3.6499999999999998E-2</v>
      </c>
      <c r="F8">
        <v>0.05</v>
      </c>
      <c r="G8" s="63">
        <f t="shared" si="0"/>
        <v>0</v>
      </c>
      <c r="H8" s="63">
        <f t="shared" si="1"/>
        <v>0</v>
      </c>
      <c r="I8" s="63">
        <f t="shared" si="2"/>
        <v>0</v>
      </c>
    </row>
    <row r="9" spans="1:11">
      <c r="A9" s="21" t="s">
        <v>360</v>
      </c>
      <c r="B9" s="21">
        <v>27560</v>
      </c>
      <c r="C9" s="18">
        <f>+'Monthly Detail'!Y161+'Monthly Detail'!Z161</f>
        <v>0</v>
      </c>
      <c r="D9" s="18">
        <f>+'Monthly Detail'!Y162+'Monthly Detail'!Z162</f>
        <v>0</v>
      </c>
      <c r="E9">
        <v>3.6499999999999998E-2</v>
      </c>
      <c r="F9">
        <v>0.05</v>
      </c>
      <c r="G9" s="63">
        <f t="shared" si="0"/>
        <v>0</v>
      </c>
      <c r="H9" s="63">
        <f t="shared" si="1"/>
        <v>0</v>
      </c>
      <c r="I9" s="63">
        <f t="shared" si="2"/>
        <v>0</v>
      </c>
    </row>
    <row r="10" spans="1:11">
      <c r="A10" s="22" t="s">
        <v>361</v>
      </c>
      <c r="B10" s="28" t="s">
        <v>362</v>
      </c>
      <c r="C10" s="30">
        <f>+'Monthly Detail'!AA161+'Monthly Detail'!AB161</f>
        <v>0</v>
      </c>
      <c r="D10" s="30">
        <f>+'Monthly Detail'!AA162+'Monthly Detail'!AB162</f>
        <v>0</v>
      </c>
      <c r="E10">
        <v>3.6499999999999998E-2</v>
      </c>
      <c r="F10">
        <v>0.05</v>
      </c>
      <c r="G10" s="63">
        <f t="shared" si="0"/>
        <v>0</v>
      </c>
      <c r="H10" s="63">
        <f t="shared" si="1"/>
        <v>0</v>
      </c>
      <c r="I10" s="63">
        <f t="shared" si="2"/>
        <v>0</v>
      </c>
    </row>
    <row r="11" spans="1:11">
      <c r="A11" s="22" t="s">
        <v>363</v>
      </c>
      <c r="B11" s="28" t="s">
        <v>364</v>
      </c>
      <c r="C11" s="30">
        <f>+'Monthly Detail'!AC161+'Monthly Detail'!AD161</f>
        <v>0</v>
      </c>
      <c r="D11" s="30">
        <f>+'Monthly Detail'!AC162+'Monthly Detail'!AD162</f>
        <v>0</v>
      </c>
      <c r="E11">
        <v>3.6499999999999998E-2</v>
      </c>
      <c r="F11">
        <v>0.05</v>
      </c>
      <c r="G11" s="63">
        <f t="shared" si="0"/>
        <v>0</v>
      </c>
      <c r="H11" s="63">
        <f t="shared" si="1"/>
        <v>0</v>
      </c>
      <c r="I11" s="63">
        <f t="shared" si="2"/>
        <v>0</v>
      </c>
    </row>
    <row r="12" spans="1:11">
      <c r="A12" s="22" t="s">
        <v>12</v>
      </c>
      <c r="B12" s="28" t="s">
        <v>365</v>
      </c>
      <c r="C12" s="30">
        <f>+'Monthly Detail'!AE161+'Monthly Detail'!AF161</f>
        <v>0</v>
      </c>
      <c r="D12" s="30">
        <f>+'Monthly Detail'!AE162+'Monthly Detail'!AF162</f>
        <v>0</v>
      </c>
      <c r="E12">
        <v>3.6499999999999998E-2</v>
      </c>
      <c r="F12">
        <v>0.05</v>
      </c>
      <c r="G12" s="63">
        <f t="shared" si="0"/>
        <v>0</v>
      </c>
      <c r="H12" s="63">
        <f t="shared" si="1"/>
        <v>0</v>
      </c>
      <c r="I12" s="63">
        <f t="shared" si="2"/>
        <v>0</v>
      </c>
    </row>
    <row r="13" spans="1:11">
      <c r="A13" s="22" t="s">
        <v>13</v>
      </c>
      <c r="B13" s="28" t="s">
        <v>366</v>
      </c>
      <c r="C13" s="31">
        <f>+'Monthly Detail'!AG161+'Monthly Detail'!AH161</f>
        <v>0</v>
      </c>
      <c r="D13" s="31">
        <f>+'Monthly Detail'!AG162+'Monthly Detail'!AH162</f>
        <v>0</v>
      </c>
      <c r="E13">
        <v>3.6499999999999998E-2</v>
      </c>
      <c r="F13">
        <v>0.05</v>
      </c>
      <c r="G13" s="63">
        <f t="shared" si="0"/>
        <v>0</v>
      </c>
      <c r="H13" s="63">
        <f t="shared" si="1"/>
        <v>0</v>
      </c>
      <c r="I13" s="63">
        <f t="shared" si="2"/>
        <v>0</v>
      </c>
    </row>
    <row r="14" spans="1:11">
      <c r="A14" s="22" t="s">
        <v>14</v>
      </c>
      <c r="B14" s="28" t="s">
        <v>367</v>
      </c>
      <c r="C14" s="30">
        <f>+'Monthly Detail'!AI161+'Monthly Detail'!AJ161</f>
        <v>0</v>
      </c>
      <c r="D14" s="30">
        <f>+'Monthly Detail'!AI162+'Monthly Detail'!AJ162</f>
        <v>0</v>
      </c>
      <c r="E14">
        <v>3.6499999999999998E-2</v>
      </c>
      <c r="F14">
        <v>0.05</v>
      </c>
      <c r="G14" s="63">
        <f t="shared" si="0"/>
        <v>0</v>
      </c>
      <c r="H14" s="63">
        <f t="shared" si="1"/>
        <v>0</v>
      </c>
      <c r="I14" s="63">
        <f t="shared" si="2"/>
        <v>0</v>
      </c>
    </row>
    <row r="15" spans="1:11">
      <c r="A15" s="22" t="s">
        <v>15</v>
      </c>
      <c r="B15" s="28" t="s">
        <v>78</v>
      </c>
      <c r="C15" s="30">
        <f>+'Monthly Detail'!AK161+'Monthly Detail'!AL161</f>
        <v>0</v>
      </c>
      <c r="D15" s="30">
        <f>+'Monthly Detail'!AK162+'Monthly Detail'!AL162</f>
        <v>0</v>
      </c>
      <c r="E15">
        <v>3.6499999999999998E-2</v>
      </c>
      <c r="F15">
        <v>0.05</v>
      </c>
      <c r="G15" s="63">
        <f t="shared" si="0"/>
        <v>0</v>
      </c>
      <c r="H15" s="63">
        <f t="shared" si="1"/>
        <v>0</v>
      </c>
      <c r="I15" s="63">
        <f t="shared" si="2"/>
        <v>0</v>
      </c>
    </row>
    <row r="16" spans="1:11">
      <c r="A16" s="22" t="s">
        <v>16</v>
      </c>
      <c r="B16" s="28" t="s">
        <v>79</v>
      </c>
      <c r="C16" s="30">
        <f>+'Monthly Detail'!AM161+'Monthly Detail'!AN161</f>
        <v>0</v>
      </c>
      <c r="D16" s="30">
        <f>+'Monthly Detail'!AM162+'Monthly Detail'!AN162</f>
        <v>0</v>
      </c>
      <c r="E16">
        <v>3.6499999999999998E-2</v>
      </c>
      <c r="F16">
        <v>0.05</v>
      </c>
      <c r="G16" s="63">
        <f t="shared" si="0"/>
        <v>0</v>
      </c>
      <c r="H16" s="63">
        <f t="shared" si="1"/>
        <v>0</v>
      </c>
      <c r="I16" s="63">
        <f t="shared" si="2"/>
        <v>0</v>
      </c>
    </row>
    <row r="17" spans="1:9">
      <c r="A17" s="22" t="s">
        <v>368</v>
      </c>
      <c r="B17" s="28" t="s">
        <v>369</v>
      </c>
      <c r="C17" s="30"/>
      <c r="D17" s="30"/>
      <c r="E17">
        <v>3.6499999999999998E-2</v>
      </c>
      <c r="F17">
        <v>0.05</v>
      </c>
      <c r="G17" s="63">
        <f t="shared" si="0"/>
        <v>0</v>
      </c>
      <c r="H17" s="63">
        <f t="shared" si="1"/>
        <v>0</v>
      </c>
      <c r="I17" s="63">
        <f t="shared" si="2"/>
        <v>0</v>
      </c>
    </row>
    <row r="18" spans="1:9">
      <c r="A18" s="22" t="s">
        <v>17</v>
      </c>
      <c r="B18" s="28" t="s">
        <v>80</v>
      </c>
      <c r="C18" s="30">
        <f>+'Monthly Detail'!AO161+'Monthly Detail'!AP161</f>
        <v>0</v>
      </c>
      <c r="D18" s="30">
        <f>+'Monthly Detail'!AO162+'Monthly Detail'!AP162</f>
        <v>0</v>
      </c>
      <c r="E18">
        <v>3.6499999999999998E-2</v>
      </c>
      <c r="F18">
        <v>0.05</v>
      </c>
      <c r="G18" s="63">
        <f t="shared" si="0"/>
        <v>0</v>
      </c>
      <c r="H18" s="63">
        <f t="shared" si="1"/>
        <v>0</v>
      </c>
      <c r="I18" s="63">
        <f t="shared" si="2"/>
        <v>0</v>
      </c>
    </row>
    <row r="19" spans="1:9">
      <c r="A19" s="22" t="s">
        <v>18</v>
      </c>
      <c r="B19" s="28" t="s">
        <v>81</v>
      </c>
      <c r="C19" s="30">
        <f>+'Monthly Detail'!AQ161+'Monthly Detail'!AR161</f>
        <v>0</v>
      </c>
      <c r="D19" s="30">
        <f>+'Monthly Detail'!AQ162+'Monthly Detail'!AR162</f>
        <v>0</v>
      </c>
      <c r="E19">
        <v>3.6499999999999998E-2</v>
      </c>
      <c r="F19">
        <v>0.05</v>
      </c>
      <c r="G19" s="63">
        <f t="shared" si="0"/>
        <v>0</v>
      </c>
      <c r="H19" s="63">
        <f t="shared" si="1"/>
        <v>0</v>
      </c>
      <c r="I19" s="63">
        <f t="shared" si="2"/>
        <v>0</v>
      </c>
    </row>
    <row r="20" spans="1:9">
      <c r="A20" s="22" t="s">
        <v>19</v>
      </c>
      <c r="B20" s="28" t="s">
        <v>82</v>
      </c>
      <c r="C20" s="30">
        <f>+'Monthly Detail'!AS161+'Monthly Detail'!AT161</f>
        <v>0</v>
      </c>
      <c r="D20" s="30">
        <f>+'Monthly Detail'!AS162+'Monthly Detail'!AT162</f>
        <v>0</v>
      </c>
      <c r="E20">
        <v>3.6499999999999998E-2</v>
      </c>
      <c r="F20">
        <v>0.05</v>
      </c>
      <c r="G20" s="63">
        <f t="shared" si="0"/>
        <v>0</v>
      </c>
      <c r="H20" s="63">
        <f t="shared" si="1"/>
        <v>0</v>
      </c>
      <c r="I20" s="63">
        <f t="shared" si="2"/>
        <v>0</v>
      </c>
    </row>
    <row r="21" spans="1:9">
      <c r="A21" s="23" t="s">
        <v>20</v>
      </c>
      <c r="B21" s="28" t="s">
        <v>83</v>
      </c>
      <c r="C21" s="30">
        <f>+'Monthly Detail'!AU161+'Monthly Detail'!AV161</f>
        <v>0</v>
      </c>
      <c r="D21" s="30">
        <f>+'Monthly Detail'!AU162+'Monthly Detail'!AV162</f>
        <v>0</v>
      </c>
      <c r="E21">
        <v>3.6499999999999998E-2</v>
      </c>
      <c r="F21">
        <v>0.05</v>
      </c>
      <c r="G21" s="63">
        <f t="shared" si="0"/>
        <v>0</v>
      </c>
      <c r="H21" s="63">
        <f t="shared" si="1"/>
        <v>0</v>
      </c>
      <c r="I21" s="63">
        <f t="shared" si="2"/>
        <v>0</v>
      </c>
    </row>
    <row r="22" spans="1:9">
      <c r="A22" s="22" t="s">
        <v>370</v>
      </c>
      <c r="B22" s="28" t="s">
        <v>84</v>
      </c>
      <c r="C22" s="30">
        <f>+'Monthly Detail'!AW161+'Monthly Detail'!AX161</f>
        <v>0</v>
      </c>
      <c r="D22" s="30">
        <f>+'Monthly Detail'!AW162+'Monthly Detail'!AX162</f>
        <v>0</v>
      </c>
      <c r="E22">
        <v>3.6499999999999998E-2</v>
      </c>
      <c r="F22">
        <v>0.05</v>
      </c>
      <c r="G22" s="63">
        <f t="shared" si="0"/>
        <v>0</v>
      </c>
      <c r="H22" s="63">
        <f t="shared" si="1"/>
        <v>0</v>
      </c>
      <c r="I22" s="63">
        <f t="shared" si="2"/>
        <v>0</v>
      </c>
    </row>
    <row r="23" spans="1:9">
      <c r="A23" s="22" t="s">
        <v>371</v>
      </c>
      <c r="B23" s="28" t="s">
        <v>85</v>
      </c>
      <c r="C23" s="30">
        <f>+'Monthly Detail'!AY161+'Monthly Detail'!AZ161</f>
        <v>0</v>
      </c>
      <c r="D23" s="30">
        <f>+'Monthly Detail'!AY162+'Monthly Detail'!AZ162</f>
        <v>0</v>
      </c>
      <c r="E23">
        <v>3.6499999999999998E-2</v>
      </c>
      <c r="F23">
        <v>0.05</v>
      </c>
      <c r="G23" s="63">
        <f t="shared" si="0"/>
        <v>0</v>
      </c>
      <c r="H23" s="63">
        <f t="shared" si="1"/>
        <v>0</v>
      </c>
      <c r="I23" s="63">
        <f t="shared" si="2"/>
        <v>0</v>
      </c>
    </row>
    <row r="24" spans="1:9">
      <c r="A24" s="22" t="s">
        <v>23</v>
      </c>
      <c r="B24" s="28" t="s">
        <v>86</v>
      </c>
      <c r="C24" s="30">
        <f>+'Monthly Detail'!BA161+'Monthly Detail'!BB161</f>
        <v>0</v>
      </c>
      <c r="D24" s="30">
        <f>+'Monthly Detail'!BA162+'Monthly Detail'!BB162</f>
        <v>0</v>
      </c>
      <c r="E24">
        <v>3.6499999999999998E-2</v>
      </c>
      <c r="F24">
        <v>0.05</v>
      </c>
      <c r="G24" s="63">
        <f t="shared" si="0"/>
        <v>0</v>
      </c>
      <c r="H24" s="63">
        <f t="shared" si="1"/>
        <v>0</v>
      </c>
      <c r="I24" s="63">
        <f t="shared" si="2"/>
        <v>0</v>
      </c>
    </row>
    <row r="25" spans="1:9">
      <c r="A25" s="22" t="s">
        <v>24</v>
      </c>
      <c r="B25" s="28" t="s">
        <v>87</v>
      </c>
      <c r="C25" s="31">
        <f>+'Monthly Detail'!BC161+'Monthly Detail'!BD161</f>
        <v>0</v>
      </c>
      <c r="D25" s="31">
        <f>+'Monthly Detail'!BC162+'Monthly Detail'!BD162</f>
        <v>0</v>
      </c>
      <c r="E25">
        <v>3.6499999999999998E-2</v>
      </c>
      <c r="F25">
        <v>0.05</v>
      </c>
      <c r="G25" s="63">
        <f t="shared" si="0"/>
        <v>0</v>
      </c>
      <c r="H25" s="63">
        <f t="shared" si="1"/>
        <v>0</v>
      </c>
      <c r="I25" s="63">
        <f t="shared" si="2"/>
        <v>0</v>
      </c>
    </row>
    <row r="26" spans="1:9">
      <c r="A26" s="22" t="s">
        <v>25</v>
      </c>
      <c r="B26" s="28" t="s">
        <v>88</v>
      </c>
      <c r="C26" s="30">
        <f>+'Monthly Detail'!BG161+'Monthly Detail'!BH161</f>
        <v>0</v>
      </c>
      <c r="D26" s="30">
        <f>+'Monthly Detail'!BG162+'Monthly Detail'!BH162</f>
        <v>0</v>
      </c>
      <c r="E26">
        <v>3.6499999999999998E-2</v>
      </c>
      <c r="F26">
        <v>0.05</v>
      </c>
      <c r="G26" s="63">
        <f t="shared" si="0"/>
        <v>0</v>
      </c>
      <c r="H26" s="63">
        <f t="shared" si="1"/>
        <v>0</v>
      </c>
      <c r="I26" s="63">
        <f t="shared" si="2"/>
        <v>0</v>
      </c>
    </row>
    <row r="27" spans="1:9">
      <c r="A27" s="22" t="s">
        <v>26</v>
      </c>
      <c r="B27" s="28" t="s">
        <v>89</v>
      </c>
      <c r="C27" s="30">
        <f>+'Monthly Detail'!BI161+'Monthly Detail'!BJ161</f>
        <v>0</v>
      </c>
      <c r="D27" s="30">
        <f>+'Monthly Detail'!BI162+'Monthly Detail'!BJ162</f>
        <v>0</v>
      </c>
      <c r="E27">
        <v>3.6499999999999998E-2</v>
      </c>
      <c r="F27">
        <v>0.05</v>
      </c>
      <c r="G27" s="63">
        <f t="shared" si="0"/>
        <v>0</v>
      </c>
      <c r="H27" s="63">
        <f t="shared" si="1"/>
        <v>0</v>
      </c>
      <c r="I27" s="63">
        <f t="shared" si="2"/>
        <v>0</v>
      </c>
    </row>
    <row r="28" spans="1:9">
      <c r="A28" s="24" t="s">
        <v>27</v>
      </c>
      <c r="B28" s="28" t="s">
        <v>90</v>
      </c>
      <c r="C28" s="30">
        <f>+'Monthly Detail'!BK161+'Monthly Detail'!BL161</f>
        <v>0</v>
      </c>
      <c r="D28" s="30">
        <f>+'Monthly Detail'!BK162+'Monthly Detail'!BL162</f>
        <v>0</v>
      </c>
      <c r="E28">
        <v>3.6499999999999998E-2</v>
      </c>
      <c r="F28">
        <v>0.05</v>
      </c>
      <c r="G28" s="63">
        <f t="shared" si="0"/>
        <v>0</v>
      </c>
      <c r="H28" s="63">
        <f t="shared" si="1"/>
        <v>0</v>
      </c>
      <c r="I28" s="63">
        <f t="shared" si="2"/>
        <v>0</v>
      </c>
    </row>
    <row r="29" spans="1:9">
      <c r="A29" s="22" t="s">
        <v>28</v>
      </c>
      <c r="B29" s="28" t="s">
        <v>91</v>
      </c>
      <c r="C29" s="30">
        <f>+'Monthly Detail'!BM161+'Monthly Detail'!BN161</f>
        <v>0</v>
      </c>
      <c r="D29" s="30">
        <f>+'Monthly Detail'!BM162+'Monthly Detail'!BN162</f>
        <v>0</v>
      </c>
      <c r="E29">
        <v>3.6499999999999998E-2</v>
      </c>
      <c r="F29">
        <v>0.05</v>
      </c>
      <c r="G29" s="63">
        <f t="shared" si="0"/>
        <v>0</v>
      </c>
      <c r="H29" s="63">
        <f t="shared" si="1"/>
        <v>0</v>
      </c>
      <c r="I29" s="63">
        <f t="shared" si="2"/>
        <v>0</v>
      </c>
    </row>
    <row r="30" spans="1:9">
      <c r="A30" s="22" t="s">
        <v>29</v>
      </c>
      <c r="B30" s="28" t="s">
        <v>92</v>
      </c>
      <c r="C30" s="30">
        <f>+'Monthly Detail'!BO161+'Monthly Detail'!BP161</f>
        <v>0</v>
      </c>
      <c r="D30" s="30">
        <f>+'Monthly Detail'!BO162+'Monthly Detail'!BP162</f>
        <v>0</v>
      </c>
      <c r="E30">
        <v>3.6499999999999998E-2</v>
      </c>
      <c r="F30">
        <v>0.05</v>
      </c>
      <c r="G30" s="63">
        <f t="shared" si="0"/>
        <v>0</v>
      </c>
      <c r="H30" s="63">
        <f t="shared" si="1"/>
        <v>0</v>
      </c>
      <c r="I30" s="63">
        <f t="shared" si="2"/>
        <v>0</v>
      </c>
    </row>
    <row r="31" spans="1:9">
      <c r="A31" s="22" t="s">
        <v>30</v>
      </c>
      <c r="B31" s="28" t="s">
        <v>93</v>
      </c>
      <c r="C31" s="32">
        <f>+'Monthly Detail'!BQ161+'Monthly Detail'!BR161</f>
        <v>0</v>
      </c>
      <c r="D31" s="32">
        <f>+'Monthly Detail'!BQ162+'Monthly Detail'!BR162</f>
        <v>0</v>
      </c>
      <c r="E31">
        <v>3.6499999999999998E-2</v>
      </c>
      <c r="F31">
        <v>0.05</v>
      </c>
      <c r="G31" s="63">
        <f t="shared" si="0"/>
        <v>0</v>
      </c>
      <c r="H31" s="63">
        <f t="shared" si="1"/>
        <v>0</v>
      </c>
      <c r="I31" s="63">
        <f t="shared" si="2"/>
        <v>0</v>
      </c>
    </row>
    <row r="32" spans="1:9">
      <c r="A32" s="22" t="s">
        <v>31</v>
      </c>
      <c r="B32" s="28" t="s">
        <v>94</v>
      </c>
      <c r="C32" s="30">
        <f>+'Monthly Detail'!BS161+'Monthly Detail'!BT161</f>
        <v>0</v>
      </c>
      <c r="D32" s="30">
        <f>+'Monthly Detail'!BS162+'Monthly Detail'!BT162</f>
        <v>0</v>
      </c>
      <c r="E32">
        <v>3.6499999999999998E-2</v>
      </c>
      <c r="F32">
        <v>0.05</v>
      </c>
      <c r="G32" s="63">
        <f t="shared" si="0"/>
        <v>0</v>
      </c>
      <c r="H32" s="63">
        <f t="shared" si="1"/>
        <v>0</v>
      </c>
      <c r="I32" s="63">
        <f t="shared" si="2"/>
        <v>0</v>
      </c>
    </row>
    <row r="33" spans="1:9">
      <c r="A33" s="22" t="s">
        <v>32</v>
      </c>
      <c r="B33" s="28" t="s">
        <v>95</v>
      </c>
      <c r="C33" s="30">
        <f>+'Monthly Detail'!BU161+'Monthly Detail'!BV161</f>
        <v>0</v>
      </c>
      <c r="D33" s="30">
        <f>+'Monthly Detail'!BU162+'Monthly Detail'!BV162</f>
        <v>0</v>
      </c>
      <c r="E33">
        <v>3.6499999999999998E-2</v>
      </c>
      <c r="F33">
        <v>0.05</v>
      </c>
      <c r="G33" s="63">
        <f t="shared" si="0"/>
        <v>0</v>
      </c>
      <c r="H33" s="63">
        <f t="shared" si="1"/>
        <v>0</v>
      </c>
      <c r="I33" s="63">
        <f t="shared" si="2"/>
        <v>0</v>
      </c>
    </row>
    <row r="34" spans="1:9">
      <c r="A34" s="22" t="s">
        <v>372</v>
      </c>
      <c r="B34" s="28" t="s">
        <v>96</v>
      </c>
      <c r="C34" s="30">
        <f>+'Monthly Detail'!BW161+'Monthly Detail'!BX161</f>
        <v>0</v>
      </c>
      <c r="D34" s="30">
        <f>+'Monthly Detail'!BW162+'Monthly Detail'!BX162</f>
        <v>0</v>
      </c>
      <c r="E34">
        <v>3.6499999999999998E-2</v>
      </c>
      <c r="F34">
        <v>0.05</v>
      </c>
      <c r="G34" s="63">
        <f t="shared" si="0"/>
        <v>0</v>
      </c>
      <c r="H34" s="63">
        <f t="shared" si="1"/>
        <v>0</v>
      </c>
      <c r="I34" s="63">
        <f t="shared" si="2"/>
        <v>0</v>
      </c>
    </row>
    <row r="35" spans="1:9">
      <c r="A35" s="22" t="s">
        <v>34</v>
      </c>
      <c r="B35" s="28" t="s">
        <v>97</v>
      </c>
      <c r="C35" s="30">
        <f>+'Monthly Detail'!BY161+'Monthly Detail'!BZ161</f>
        <v>0</v>
      </c>
      <c r="D35" s="30">
        <f>+'Monthly Detail'!BY162+'Monthly Detail'!BZ162</f>
        <v>0</v>
      </c>
      <c r="E35">
        <v>3.6499999999999998E-2</v>
      </c>
      <c r="F35">
        <v>0.05</v>
      </c>
      <c r="G35" s="63">
        <f t="shared" si="0"/>
        <v>0</v>
      </c>
      <c r="H35" s="63">
        <f t="shared" si="1"/>
        <v>0</v>
      </c>
      <c r="I35" s="63">
        <f t="shared" si="2"/>
        <v>0</v>
      </c>
    </row>
    <row r="36" spans="1:9">
      <c r="A36" s="22" t="s">
        <v>373</v>
      </c>
      <c r="B36" s="28" t="s">
        <v>98</v>
      </c>
      <c r="C36" s="32">
        <f>+'Monthly Detail'!CA161+'Monthly Detail'!CB161</f>
        <v>0</v>
      </c>
      <c r="D36" s="32">
        <f>+'Monthly Detail'!CA162+'Monthly Detail'!CB162</f>
        <v>0</v>
      </c>
      <c r="E36">
        <v>3.6499999999999998E-2</v>
      </c>
      <c r="F36">
        <v>0.05</v>
      </c>
      <c r="G36" s="63">
        <f t="shared" si="0"/>
        <v>0</v>
      </c>
      <c r="H36" s="63">
        <f t="shared" si="1"/>
        <v>0</v>
      </c>
      <c r="I36" s="63">
        <f t="shared" si="2"/>
        <v>0</v>
      </c>
    </row>
    <row r="37" spans="1:9">
      <c r="A37" s="22" t="s">
        <v>374</v>
      </c>
      <c r="B37" s="28" t="s">
        <v>99</v>
      </c>
      <c r="C37" s="30">
        <f>+'Monthly Detail'!CC161+'Monthly Detail'!CD161</f>
        <v>0</v>
      </c>
      <c r="D37" s="30">
        <f>+'Monthly Detail'!CC162+'Monthly Detail'!CD162</f>
        <v>0</v>
      </c>
      <c r="E37">
        <v>3.6499999999999998E-2</v>
      </c>
      <c r="F37">
        <v>0.05</v>
      </c>
      <c r="G37" s="63">
        <f t="shared" si="0"/>
        <v>0</v>
      </c>
      <c r="H37" s="63">
        <f t="shared" si="1"/>
        <v>0</v>
      </c>
      <c r="I37" s="63">
        <f t="shared" si="2"/>
        <v>0</v>
      </c>
    </row>
    <row r="38" spans="1:9">
      <c r="A38" s="22" t="s">
        <v>37</v>
      </c>
      <c r="B38" s="28" t="s">
        <v>100</v>
      </c>
      <c r="C38" s="32">
        <f>+'Monthly Detail'!CE161+'Monthly Detail'!CF161</f>
        <v>0</v>
      </c>
      <c r="D38" s="32">
        <f>+'Monthly Detail'!CE162+'Monthly Detail'!CF162</f>
        <v>0</v>
      </c>
      <c r="E38">
        <v>3.6499999999999998E-2</v>
      </c>
      <c r="F38">
        <v>0.05</v>
      </c>
      <c r="G38" s="63">
        <f t="shared" si="0"/>
        <v>0</v>
      </c>
      <c r="H38" s="63">
        <f t="shared" si="1"/>
        <v>0</v>
      </c>
      <c r="I38" s="63">
        <f t="shared" si="2"/>
        <v>0</v>
      </c>
    </row>
    <row r="39" spans="1:9">
      <c r="A39" s="22" t="s">
        <v>38</v>
      </c>
      <c r="B39" s="28">
        <v>95115</v>
      </c>
      <c r="C39" s="32">
        <f>+'Monthly Detail'!CG161+'Monthly Detail'!CH161</f>
        <v>0</v>
      </c>
      <c r="D39" s="32">
        <f>+'Monthly Detail'!CG162+'Monthly Detail'!CH162</f>
        <v>0</v>
      </c>
      <c r="E39">
        <v>3.6499999999999998E-2</v>
      </c>
      <c r="F39">
        <v>0.05</v>
      </c>
      <c r="G39" s="63">
        <f t="shared" si="0"/>
        <v>0</v>
      </c>
      <c r="H39" s="63">
        <f t="shared" si="1"/>
        <v>0</v>
      </c>
      <c r="I39" s="63">
        <f t="shared" si="2"/>
        <v>0</v>
      </c>
    </row>
    <row r="40" spans="1:9">
      <c r="A40" s="22" t="s">
        <v>39</v>
      </c>
      <c r="B40" s="28" t="s">
        <v>101</v>
      </c>
      <c r="C40" s="30">
        <f>+'Monthly Detail'!CI161+'Monthly Detail'!CJ161</f>
        <v>0</v>
      </c>
      <c r="D40" s="30">
        <f>+'Monthly Detail'!CI162+'Monthly Detail'!CJ162</f>
        <v>0</v>
      </c>
      <c r="E40">
        <v>3.6499999999999998E-2</v>
      </c>
      <c r="F40">
        <v>0.05</v>
      </c>
      <c r="G40" s="63">
        <f t="shared" si="0"/>
        <v>0</v>
      </c>
      <c r="H40" s="63">
        <f t="shared" si="1"/>
        <v>0</v>
      </c>
      <c r="I40" s="63">
        <f t="shared" si="2"/>
        <v>0</v>
      </c>
    </row>
    <row r="41" spans="1:9">
      <c r="A41" s="22" t="s">
        <v>40</v>
      </c>
      <c r="B41" s="28" t="s">
        <v>102</v>
      </c>
      <c r="C41" s="30">
        <f>+'Monthly Detail'!CK161+'Monthly Detail'!CL161</f>
        <v>0</v>
      </c>
      <c r="D41" s="30">
        <f>+'Monthly Detail'!CK162+'Monthly Detail'!CL162</f>
        <v>0</v>
      </c>
      <c r="E41">
        <v>3.6499999999999998E-2</v>
      </c>
      <c r="F41">
        <v>0.05</v>
      </c>
      <c r="G41" s="63">
        <f t="shared" si="0"/>
        <v>0</v>
      </c>
      <c r="H41" s="63">
        <f t="shared" si="1"/>
        <v>0</v>
      </c>
      <c r="I41" s="63">
        <f t="shared" si="2"/>
        <v>0</v>
      </c>
    </row>
    <row r="42" spans="1:9">
      <c r="A42" s="22" t="s">
        <v>41</v>
      </c>
      <c r="B42" s="28" t="s">
        <v>103</v>
      </c>
      <c r="C42" s="30">
        <f>+'Monthly Detail'!CM161+'Monthly Detail'!CN161</f>
        <v>0</v>
      </c>
      <c r="D42" s="30">
        <f>+'Monthly Detail'!CM162+'Monthly Detail'!CN162</f>
        <v>0</v>
      </c>
      <c r="E42">
        <v>3.6499999999999998E-2</v>
      </c>
      <c r="F42">
        <v>0.05</v>
      </c>
      <c r="G42" s="63">
        <f t="shared" si="0"/>
        <v>0</v>
      </c>
      <c r="H42" s="63">
        <f t="shared" si="1"/>
        <v>0</v>
      </c>
      <c r="I42" s="63">
        <f t="shared" si="2"/>
        <v>0</v>
      </c>
    </row>
    <row r="43" spans="1:9">
      <c r="A43" s="22" t="s">
        <v>42</v>
      </c>
      <c r="B43" s="28" t="s">
        <v>104</v>
      </c>
      <c r="C43" s="32">
        <f>+'Monthly Detail'!CO161+'Monthly Detail'!CP161</f>
        <v>0</v>
      </c>
      <c r="D43" s="32">
        <f>+'Monthly Detail'!CO162+'Monthly Detail'!CP162</f>
        <v>0</v>
      </c>
      <c r="E43">
        <v>3.6499999999999998E-2</v>
      </c>
      <c r="F43">
        <v>0.05</v>
      </c>
      <c r="G43" s="63">
        <f t="shared" si="0"/>
        <v>0</v>
      </c>
      <c r="H43" s="63">
        <f t="shared" si="1"/>
        <v>0</v>
      </c>
      <c r="I43" s="63">
        <f t="shared" si="2"/>
        <v>0</v>
      </c>
    </row>
    <row r="44" spans="1:9">
      <c r="A44" s="22" t="s">
        <v>43</v>
      </c>
      <c r="B44" s="28" t="s">
        <v>105</v>
      </c>
      <c r="C44" s="30">
        <f>+'Monthly Detail'!CQ161+'Monthly Detail'!CR161</f>
        <v>0</v>
      </c>
      <c r="D44" s="30">
        <f>+'Monthly Detail'!CQ162+'Monthly Detail'!CR162</f>
        <v>0</v>
      </c>
      <c r="E44">
        <v>3.6499999999999998E-2</v>
      </c>
      <c r="F44">
        <v>0.05</v>
      </c>
      <c r="G44" s="63">
        <f t="shared" si="0"/>
        <v>0</v>
      </c>
      <c r="H44" s="63">
        <f t="shared" si="1"/>
        <v>0</v>
      </c>
      <c r="I44" s="63">
        <f t="shared" si="2"/>
        <v>0</v>
      </c>
    </row>
    <row r="45" spans="1:9">
      <c r="A45" s="24" t="s">
        <v>44</v>
      </c>
      <c r="B45" s="28" t="s">
        <v>106</v>
      </c>
      <c r="C45" s="30">
        <f>+'Monthly Detail'!CS161+'Monthly Detail'!CT161</f>
        <v>0</v>
      </c>
      <c r="D45" s="30">
        <f>+'Monthly Detail'!CS162+'Monthly Detail'!CT162</f>
        <v>0</v>
      </c>
      <c r="E45">
        <v>3.6499999999999998E-2</v>
      </c>
      <c r="F45">
        <v>0.05</v>
      </c>
      <c r="G45" s="63">
        <f t="shared" si="0"/>
        <v>0</v>
      </c>
      <c r="H45" s="63">
        <f t="shared" si="1"/>
        <v>0</v>
      </c>
      <c r="I45" s="63">
        <f t="shared" si="2"/>
        <v>0</v>
      </c>
    </row>
    <row r="46" spans="1:9">
      <c r="A46" s="22" t="s">
        <v>45</v>
      </c>
      <c r="B46" s="28" t="s">
        <v>107</v>
      </c>
      <c r="C46" s="30">
        <f>+'Monthly Detail'!CU161+'Monthly Detail'!CV161</f>
        <v>0</v>
      </c>
      <c r="D46" s="30">
        <f>+'Monthly Detail'!CU162+'Monthly Detail'!CV162</f>
        <v>0</v>
      </c>
      <c r="E46">
        <v>3.6499999999999998E-2</v>
      </c>
      <c r="F46">
        <v>0.05</v>
      </c>
      <c r="G46" s="63">
        <f t="shared" si="0"/>
        <v>0</v>
      </c>
      <c r="H46" s="63">
        <f t="shared" si="1"/>
        <v>0</v>
      </c>
      <c r="I46" s="63">
        <f t="shared" si="2"/>
        <v>0</v>
      </c>
    </row>
    <row r="47" spans="1:9">
      <c r="A47" s="22" t="s">
        <v>46</v>
      </c>
      <c r="B47" s="28" t="s">
        <v>108</v>
      </c>
      <c r="C47" s="30">
        <f>+'Monthly Detail'!CW161+'Monthly Detail'!CX161</f>
        <v>0</v>
      </c>
      <c r="D47" s="30">
        <f>+'Monthly Detail'!CW162+'Monthly Detail'!CX162</f>
        <v>0</v>
      </c>
      <c r="E47">
        <v>3.6499999999999998E-2</v>
      </c>
      <c r="F47">
        <v>0.05</v>
      </c>
      <c r="G47" s="63">
        <f t="shared" si="0"/>
        <v>0</v>
      </c>
      <c r="H47" s="63">
        <f t="shared" si="1"/>
        <v>0</v>
      </c>
      <c r="I47" s="63">
        <f t="shared" si="2"/>
        <v>0</v>
      </c>
    </row>
    <row r="48" spans="1:9">
      <c r="A48" s="22" t="s">
        <v>47</v>
      </c>
      <c r="B48" s="28" t="s">
        <v>109</v>
      </c>
      <c r="C48" s="30">
        <f>+'Monthly Detail'!CY161+'Monthly Detail'!CZ161</f>
        <v>0</v>
      </c>
      <c r="D48" s="30">
        <f>+'Monthly Detail'!CY162+'Monthly Detail'!CZ162</f>
        <v>0</v>
      </c>
      <c r="E48">
        <v>3.6499999999999998E-2</v>
      </c>
      <c r="F48">
        <v>0.05</v>
      </c>
      <c r="G48" s="63">
        <f t="shared" si="0"/>
        <v>0</v>
      </c>
      <c r="H48" s="63">
        <f t="shared" si="1"/>
        <v>0</v>
      </c>
      <c r="I48" s="63">
        <f t="shared" si="2"/>
        <v>0</v>
      </c>
    </row>
    <row r="49" spans="1:9">
      <c r="A49" s="22" t="s">
        <v>48</v>
      </c>
      <c r="B49" s="28" t="s">
        <v>110</v>
      </c>
      <c r="C49" s="30">
        <f>+'Monthly Detail'!DA161+'Monthly Detail'!DB161</f>
        <v>0</v>
      </c>
      <c r="D49" s="30">
        <f>+'Monthly Detail'!DA162+'Monthly Detail'!DB162</f>
        <v>0</v>
      </c>
      <c r="E49">
        <v>3.6499999999999998E-2</v>
      </c>
      <c r="F49">
        <v>0.05</v>
      </c>
      <c r="G49" s="63">
        <f t="shared" si="0"/>
        <v>0</v>
      </c>
      <c r="H49" s="63">
        <f t="shared" si="1"/>
        <v>0</v>
      </c>
      <c r="I49" s="63">
        <f t="shared" si="2"/>
        <v>0</v>
      </c>
    </row>
    <row r="50" spans="1:9">
      <c r="A50" s="24" t="s">
        <v>49</v>
      </c>
      <c r="B50" s="28" t="s">
        <v>111</v>
      </c>
      <c r="C50" s="30">
        <f>+'Monthly Detail'!DC161+'Monthly Detail'!DD161</f>
        <v>0</v>
      </c>
      <c r="D50" s="30">
        <f>+'Monthly Detail'!DC162+'Monthly Detail'!DD162</f>
        <v>0</v>
      </c>
      <c r="E50">
        <v>3.6499999999999998E-2</v>
      </c>
      <c r="F50">
        <v>0.05</v>
      </c>
      <c r="G50" s="63">
        <f t="shared" si="0"/>
        <v>0</v>
      </c>
      <c r="H50" s="63">
        <f t="shared" si="1"/>
        <v>0</v>
      </c>
      <c r="I50" s="63">
        <f t="shared" si="2"/>
        <v>0</v>
      </c>
    </row>
    <row r="51" spans="1:9">
      <c r="A51" s="22" t="s">
        <v>50</v>
      </c>
      <c r="B51" s="28">
        <v>95111</v>
      </c>
      <c r="C51" s="30">
        <f>+'Monthly Detail'!DE161+'Monthly Detail'!DF161</f>
        <v>0</v>
      </c>
      <c r="D51" s="30">
        <f>+'Monthly Detail'!DE162+'Monthly Detail'!DF162</f>
        <v>0</v>
      </c>
      <c r="E51">
        <v>3.6499999999999998E-2</v>
      </c>
      <c r="F51">
        <v>0.05</v>
      </c>
      <c r="G51" s="63">
        <f t="shared" si="0"/>
        <v>0</v>
      </c>
      <c r="H51" s="63">
        <f t="shared" si="1"/>
        <v>0</v>
      </c>
      <c r="I51" s="63">
        <f t="shared" si="2"/>
        <v>0</v>
      </c>
    </row>
    <row r="52" spans="1:9">
      <c r="A52" s="22" t="s">
        <v>51</v>
      </c>
      <c r="B52" s="28">
        <v>95107</v>
      </c>
      <c r="C52" s="30">
        <f>+'Monthly Detail'!DG161+'Monthly Detail'!DH161</f>
        <v>0</v>
      </c>
      <c r="D52" s="30">
        <f>+'Monthly Detail'!DG162+'Monthly Detail'!DH162</f>
        <v>0</v>
      </c>
      <c r="E52">
        <v>3.6499999999999998E-2</v>
      </c>
      <c r="F52">
        <v>0.05</v>
      </c>
      <c r="G52" s="63">
        <f t="shared" si="0"/>
        <v>0</v>
      </c>
      <c r="H52" s="63">
        <f t="shared" si="1"/>
        <v>0</v>
      </c>
      <c r="I52" s="63">
        <f t="shared" si="2"/>
        <v>0</v>
      </c>
    </row>
    <row r="53" spans="1:9">
      <c r="A53" s="23" t="s">
        <v>52</v>
      </c>
      <c r="B53" s="28" t="s">
        <v>112</v>
      </c>
      <c r="C53" s="30">
        <f>+'Monthly Detail'!DI161+'Monthly Detail'!DJ161</f>
        <v>0</v>
      </c>
      <c r="D53" s="30">
        <f>+'Monthly Detail'!DI162+'Monthly Detail'!DJ162</f>
        <v>0</v>
      </c>
      <c r="E53">
        <v>3.6499999999999998E-2</v>
      </c>
      <c r="F53">
        <v>0.05</v>
      </c>
      <c r="G53" s="63">
        <f t="shared" si="0"/>
        <v>0</v>
      </c>
      <c r="H53" s="63">
        <f t="shared" si="1"/>
        <v>0</v>
      </c>
      <c r="I53" s="63">
        <f t="shared" si="2"/>
        <v>0</v>
      </c>
    </row>
    <row r="54" spans="1:9">
      <c r="A54" s="22" t="s">
        <v>53</v>
      </c>
      <c r="B54" s="28" t="s">
        <v>113</v>
      </c>
      <c r="C54" s="30">
        <f>+'Monthly Detail'!DK161+'Monthly Detail'!DL161</f>
        <v>0</v>
      </c>
      <c r="D54" s="30">
        <f>+'Monthly Detail'!DK162+'Monthly Detail'!DL162</f>
        <v>0</v>
      </c>
      <c r="E54">
        <v>3.6499999999999998E-2</v>
      </c>
      <c r="F54">
        <v>0.05</v>
      </c>
      <c r="G54" s="63">
        <f t="shared" si="0"/>
        <v>0</v>
      </c>
      <c r="H54" s="63">
        <f t="shared" si="1"/>
        <v>0</v>
      </c>
      <c r="I54" s="63">
        <f t="shared" si="2"/>
        <v>0</v>
      </c>
    </row>
    <row r="55" spans="1:9">
      <c r="A55" s="22" t="s">
        <v>392</v>
      </c>
      <c r="B55" s="28">
        <v>92015</v>
      </c>
      <c r="C55" s="30">
        <f>+'Monthly Detail'!BE161+'Monthly Detail'!BF161</f>
        <v>0</v>
      </c>
      <c r="D55" s="30">
        <f>+'Monthly Detail'!BE162+'Monthly Detail'!BF162</f>
        <v>0</v>
      </c>
      <c r="E55">
        <v>3.6499999999999998E-2</v>
      </c>
      <c r="F55">
        <v>0.05</v>
      </c>
      <c r="G55" s="63">
        <f t="shared" si="0"/>
        <v>0</v>
      </c>
      <c r="H55" s="63">
        <f t="shared" si="1"/>
        <v>0</v>
      </c>
      <c r="I55" s="63">
        <f t="shared" si="2"/>
        <v>0</v>
      </c>
    </row>
    <row r="56" spans="1:9">
      <c r="A56" s="23" t="s">
        <v>375</v>
      </c>
      <c r="B56" s="28" t="s">
        <v>114</v>
      </c>
      <c r="C56" s="30">
        <f>+'Monthly Detail'!DM161+'Monthly Detail'!DN161</f>
        <v>0</v>
      </c>
      <c r="D56" s="30">
        <f>+'Monthly Detail'!DM162+'Monthly Detail'!DN162</f>
        <v>0</v>
      </c>
      <c r="E56">
        <v>3.6499999999999998E-2</v>
      </c>
      <c r="F56">
        <v>0.05</v>
      </c>
      <c r="G56" s="63">
        <f t="shared" si="0"/>
        <v>0</v>
      </c>
      <c r="H56" s="63">
        <f t="shared" si="1"/>
        <v>0</v>
      </c>
      <c r="I56" s="63">
        <f t="shared" si="2"/>
        <v>0</v>
      </c>
    </row>
    <row r="57" spans="1:9">
      <c r="A57" s="25" t="s">
        <v>376</v>
      </c>
      <c r="B57" s="28" t="s">
        <v>115</v>
      </c>
      <c r="C57" s="31">
        <f>+'Monthly Detail'!DO161+'Monthly Detail'!DP161</f>
        <v>0</v>
      </c>
      <c r="D57" s="30">
        <f>+'Monthly Detail'!DO162+'Monthly Detail'!DP162</f>
        <v>0</v>
      </c>
      <c r="E57">
        <v>3.6499999999999998E-2</v>
      </c>
      <c r="F57">
        <v>0.05</v>
      </c>
      <c r="G57" s="63">
        <f t="shared" si="0"/>
        <v>0</v>
      </c>
      <c r="H57" s="63">
        <f t="shared" si="1"/>
        <v>0</v>
      </c>
      <c r="I57" s="63">
        <f t="shared" si="2"/>
        <v>0</v>
      </c>
    </row>
    <row r="58" spans="1:9">
      <c r="A58" s="22" t="s">
        <v>377</v>
      </c>
      <c r="B58" s="28" t="s">
        <v>116</v>
      </c>
      <c r="C58" s="30">
        <f>+'Monthly Detail'!DQ161+'Monthly Detail'!DR161</f>
        <v>0</v>
      </c>
      <c r="D58" s="30">
        <f>+'Monthly Detail'!DQ162+'Monthly Detail'!DR162</f>
        <v>0</v>
      </c>
      <c r="E58">
        <v>3.6499999999999998E-2</v>
      </c>
      <c r="F58">
        <v>0.05</v>
      </c>
      <c r="G58" s="63">
        <f t="shared" si="0"/>
        <v>0</v>
      </c>
      <c r="H58" s="63">
        <f t="shared" si="1"/>
        <v>0</v>
      </c>
      <c r="I58" s="63">
        <f t="shared" si="2"/>
        <v>0</v>
      </c>
    </row>
    <row r="59" spans="1:9">
      <c r="A59" s="24" t="s">
        <v>57</v>
      </c>
      <c r="B59" s="28" t="s">
        <v>117</v>
      </c>
      <c r="C59" s="30">
        <f>+'Monthly Detail'!DS161+'Monthly Detail'!DT161</f>
        <v>0</v>
      </c>
      <c r="D59" s="30">
        <f>+'Monthly Detail'!DS162+'Monthly Detail'!DT162</f>
        <v>0</v>
      </c>
      <c r="E59">
        <v>3.6499999999999998E-2</v>
      </c>
      <c r="F59">
        <v>0.05</v>
      </c>
      <c r="G59" s="63">
        <f t="shared" si="0"/>
        <v>0</v>
      </c>
      <c r="H59" s="63">
        <f t="shared" si="1"/>
        <v>0</v>
      </c>
      <c r="I59" s="63">
        <f t="shared" si="2"/>
        <v>0</v>
      </c>
    </row>
    <row r="60" spans="1:9">
      <c r="A60" s="22" t="s">
        <v>58</v>
      </c>
      <c r="B60" s="28" t="s">
        <v>118</v>
      </c>
      <c r="C60" s="30">
        <f>+'Monthly Detail'!DU161+'Monthly Detail'!DV161</f>
        <v>0</v>
      </c>
      <c r="D60" s="30">
        <f>+'Monthly Detail'!DU162+'Monthly Detail'!DV162</f>
        <v>0</v>
      </c>
      <c r="E60">
        <v>3.6499999999999998E-2</v>
      </c>
      <c r="F60">
        <v>0.05</v>
      </c>
      <c r="G60" s="63">
        <f t="shared" si="0"/>
        <v>0</v>
      </c>
      <c r="H60" s="63">
        <f t="shared" si="1"/>
        <v>0</v>
      </c>
      <c r="I60" s="63">
        <f t="shared" si="2"/>
        <v>0</v>
      </c>
    </row>
    <row r="61" spans="1:9">
      <c r="A61" s="5" t="s">
        <v>59</v>
      </c>
      <c r="B61" s="6">
        <v>81110</v>
      </c>
      <c r="C61" s="64">
        <f>+'Monthly Detail'!DW161+'Monthly Detail'!DX161</f>
        <v>0</v>
      </c>
      <c r="D61" s="64">
        <f>+'Monthly Detail'!DW162+'Monthly Detail'!DX162</f>
        <v>0</v>
      </c>
      <c r="E61">
        <v>3.6499999999999998E-2</v>
      </c>
      <c r="F61">
        <v>0.05</v>
      </c>
      <c r="G61" s="63">
        <f t="shared" si="0"/>
        <v>0</v>
      </c>
      <c r="H61" s="63">
        <f t="shared" si="1"/>
        <v>0</v>
      </c>
      <c r="I61" s="63">
        <f t="shared" si="2"/>
        <v>0</v>
      </c>
    </row>
    <row r="62" spans="1:9">
      <c r="A62" s="5" t="s">
        <v>378</v>
      </c>
      <c r="B62" s="6">
        <v>81912</v>
      </c>
      <c r="C62" s="64">
        <f>+'Monthly Detail'!DY161+'Monthly Detail'!DZ161</f>
        <v>0</v>
      </c>
      <c r="D62" s="64">
        <f>+'Monthly Detail'!DY162+'Monthly Detail'!DZ162</f>
        <v>0</v>
      </c>
      <c r="E62">
        <v>3.6499999999999998E-2</v>
      </c>
      <c r="F62">
        <v>0.05</v>
      </c>
      <c r="G62" s="63">
        <f t="shared" si="0"/>
        <v>0</v>
      </c>
      <c r="H62" s="63">
        <f t="shared" si="1"/>
        <v>0</v>
      </c>
      <c r="I62" s="63">
        <f t="shared" si="2"/>
        <v>0</v>
      </c>
    </row>
    <row r="63" spans="1:9">
      <c r="A63" s="5" t="s">
        <v>379</v>
      </c>
      <c r="B63" s="6">
        <v>71912</v>
      </c>
      <c r="C63" s="64">
        <f>+'Monthly Detail'!EA161+'Monthly Detail'!EB161</f>
        <v>0</v>
      </c>
      <c r="D63" s="64">
        <f>+'Monthly Detail'!EA162+'Monthly Detail'!EB162</f>
        <v>0</v>
      </c>
      <c r="E63">
        <v>3.6499999999999998E-2</v>
      </c>
      <c r="F63">
        <v>0.05</v>
      </c>
      <c r="G63" s="63">
        <f t="shared" si="0"/>
        <v>0</v>
      </c>
      <c r="H63" s="63">
        <f t="shared" si="1"/>
        <v>0</v>
      </c>
      <c r="I63" s="63">
        <f t="shared" si="2"/>
        <v>0</v>
      </c>
    </row>
    <row r="64" spans="1:9">
      <c r="A64" s="5" t="s">
        <v>380</v>
      </c>
      <c r="B64" s="6">
        <v>52310</v>
      </c>
      <c r="C64" s="64">
        <f>+'Monthly Detail'!EC161+'Monthly Detail'!ED161</f>
        <v>0</v>
      </c>
      <c r="D64" s="64">
        <f>+'Monthly Detail'!EC162+'Monthly Detail'!ED162</f>
        <v>0</v>
      </c>
      <c r="E64">
        <v>3.6499999999999998E-2</v>
      </c>
      <c r="F64">
        <v>0.05</v>
      </c>
      <c r="G64" s="63">
        <f t="shared" si="0"/>
        <v>0</v>
      </c>
      <c r="H64" s="63">
        <f t="shared" si="1"/>
        <v>0</v>
      </c>
      <c r="I64" s="63">
        <f t="shared" si="2"/>
        <v>0</v>
      </c>
    </row>
    <row r="65" spans="1:9">
      <c r="A65" s="5" t="s">
        <v>381</v>
      </c>
      <c r="B65" s="6">
        <v>62310</v>
      </c>
      <c r="C65" s="64">
        <f>+'Monthly Detail'!EE161+'Monthly Detail'!EF161</f>
        <v>0</v>
      </c>
      <c r="D65" s="64">
        <f>+'Monthly Detail'!EE162+'Monthly Detail'!EF162</f>
        <v>0</v>
      </c>
      <c r="E65">
        <v>3.6499999999999998E-2</v>
      </c>
      <c r="F65">
        <v>0.05</v>
      </c>
      <c r="G65" s="63">
        <f t="shared" si="0"/>
        <v>0</v>
      </c>
      <c r="H65" s="63">
        <f t="shared" si="1"/>
        <v>0</v>
      </c>
      <c r="I65" s="63">
        <f t="shared" si="2"/>
        <v>0</v>
      </c>
    </row>
    <row r="66" spans="1:9">
      <c r="A66" s="5" t="s">
        <v>382</v>
      </c>
      <c r="B66" s="6">
        <v>78010</v>
      </c>
      <c r="C66" s="64">
        <f>+'Monthly Detail'!EG161+'Monthly Detail'!EH161</f>
        <v>0</v>
      </c>
      <c r="D66" s="64">
        <f>+'Monthly Detail'!EG162+'Monthly Detail'!EH162</f>
        <v>0</v>
      </c>
      <c r="E66">
        <v>3.6499999999999998E-2</v>
      </c>
      <c r="F66">
        <v>0.05</v>
      </c>
      <c r="G66" s="63">
        <f t="shared" si="0"/>
        <v>0</v>
      </c>
      <c r="H66" s="63">
        <f t="shared" si="1"/>
        <v>0</v>
      </c>
      <c r="I66" s="63">
        <f t="shared" si="2"/>
        <v>0</v>
      </c>
    </row>
    <row r="67" spans="1:9">
      <c r="A67" s="5" t="s">
        <v>64</v>
      </c>
      <c r="B67" s="6">
        <v>96012</v>
      </c>
      <c r="C67" s="64">
        <f>+'Monthly Detail'!EI161+'Monthly Detail'!EJ161</f>
        <v>0</v>
      </c>
      <c r="D67" s="64">
        <f>+'Monthly Detail'!EI162+'Monthly Detail'!EJ162</f>
        <v>0</v>
      </c>
      <c r="E67">
        <v>3.6499999999999998E-2</v>
      </c>
      <c r="F67">
        <v>0.05</v>
      </c>
      <c r="G67" s="63">
        <f>C67*E67</f>
        <v>0</v>
      </c>
      <c r="H67" s="63">
        <f>D67*F67</f>
        <v>0</v>
      </c>
      <c r="I67" s="63">
        <f>G67+H67</f>
        <v>0</v>
      </c>
    </row>
    <row r="68" spans="1:9">
      <c r="A68" s="5" t="s">
        <v>383</v>
      </c>
      <c r="B68" s="6">
        <v>93310</v>
      </c>
      <c r="C68" s="64">
        <f>+'Monthly Detail'!EK161+'Monthly Detail'!EL161</f>
        <v>0</v>
      </c>
      <c r="D68" s="64">
        <f>+'Monthly Detail'!EK162+'Monthly Detail'!EL162</f>
        <v>0</v>
      </c>
      <c r="E68">
        <v>3.6499999999999998E-2</v>
      </c>
      <c r="F68">
        <v>0.05</v>
      </c>
      <c r="G68" s="63">
        <f>C68*E68</f>
        <v>0</v>
      </c>
      <c r="H68" s="63">
        <f>D68*F68</f>
        <v>0</v>
      </c>
      <c r="I68" s="63">
        <f>G68+H68</f>
        <v>0</v>
      </c>
    </row>
    <row r="69" spans="1:9">
      <c r="A69" s="67" t="s">
        <v>66</v>
      </c>
      <c r="B69" s="67">
        <v>92030</v>
      </c>
      <c r="C69" s="64">
        <f>+'Monthly Detail'!EM162+'Monthly Detail'!EN162</f>
        <v>0</v>
      </c>
      <c r="D69" s="64">
        <f>+'Monthly Detail'!EK163+'Monthly Detail'!EL163</f>
        <v>0</v>
      </c>
      <c r="E69">
        <v>3.6499999999999998E-2</v>
      </c>
      <c r="F69">
        <v>0.05</v>
      </c>
      <c r="G69" s="63">
        <f>E69*C69</f>
        <v>0</v>
      </c>
      <c r="H69" s="63">
        <v>0</v>
      </c>
      <c r="I69" s="63">
        <f>H69+G69</f>
        <v>0</v>
      </c>
    </row>
    <row r="70" spans="1:9">
      <c r="C70" s="66">
        <f>SUM(C2:C69)</f>
        <v>0</v>
      </c>
      <c r="D70" s="66">
        <f>SUM(D2:D68)</f>
        <v>0</v>
      </c>
      <c r="I70" s="63"/>
    </row>
  </sheetData>
  <pageMargins left="0.7" right="0.7" top="0.75" bottom="0.75" header="0.3" footer="0.3"/>
  <pageSetup orientation="portrait" verticalDpi="0"/>
  <customProperties>
    <customPr name="_pios_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A35" sqref="A35"/>
    </sheetView>
  </sheetViews>
  <sheetFormatPr baseColWidth="10" defaultColWidth="8.83203125" defaultRowHeight="14" x14ac:dyDescent="0"/>
  <cols>
    <col min="1" max="6" width="22.5" customWidth="1"/>
  </cols>
  <sheetData>
    <row r="1" spans="1:6">
      <c r="A1" s="2" t="s">
        <v>69</v>
      </c>
      <c r="B1" s="2" t="s">
        <v>70</v>
      </c>
      <c r="C1" s="2" t="s">
        <v>344</v>
      </c>
      <c r="D1" s="2" t="s">
        <v>345</v>
      </c>
      <c r="E1" s="2" t="s">
        <v>346</v>
      </c>
      <c r="F1" s="2" t="s">
        <v>347</v>
      </c>
    </row>
    <row r="2" spans="1:6">
      <c r="B2" s="1"/>
      <c r="C2" s="3"/>
      <c r="E2" s="3"/>
    </row>
    <row r="3" spans="1:6">
      <c r="B3" s="1"/>
      <c r="C3" s="3"/>
      <c r="E3" s="3"/>
    </row>
    <row r="4" spans="1:6">
      <c r="B4" s="1"/>
      <c r="C4" s="3"/>
      <c r="E4" s="3"/>
    </row>
    <row r="5" spans="1:6">
      <c r="B5" s="1"/>
      <c r="C5" s="3"/>
      <c r="E5" s="3"/>
    </row>
    <row r="6" spans="1:6">
      <c r="B6" s="1"/>
      <c r="C6" s="3"/>
      <c r="E6" s="3"/>
    </row>
    <row r="7" spans="1:6">
      <c r="B7" s="1"/>
      <c r="C7" s="3"/>
      <c r="E7" s="3"/>
    </row>
    <row r="8" spans="1:6">
      <c r="B8" s="1"/>
      <c r="C8" s="3"/>
      <c r="E8" s="3"/>
    </row>
    <row r="9" spans="1:6">
      <c r="B9" s="1"/>
      <c r="C9" s="3"/>
      <c r="E9" s="3"/>
    </row>
    <row r="10" spans="1:6">
      <c r="B10" s="1"/>
      <c r="C10" s="3"/>
      <c r="E10" s="3"/>
    </row>
    <row r="11" spans="1:6">
      <c r="B11" s="1"/>
      <c r="C11" s="3"/>
      <c r="E11" s="3"/>
    </row>
    <row r="12" spans="1:6">
      <c r="B12" s="1"/>
      <c r="C12" s="3"/>
      <c r="E12" s="3"/>
    </row>
    <row r="13" spans="1:6">
      <c r="B13" s="1"/>
      <c r="C13" s="3"/>
      <c r="E13" s="3"/>
    </row>
    <row r="14" spans="1:6">
      <c r="B14" s="1"/>
      <c r="C14" s="3"/>
      <c r="E14" s="3"/>
    </row>
    <row r="15" spans="1:6">
      <c r="B15" s="1"/>
      <c r="C15" s="3"/>
      <c r="E15" s="3"/>
    </row>
    <row r="16" spans="1:6">
      <c r="B16" s="1"/>
      <c r="C16" s="3"/>
      <c r="E16" s="3"/>
    </row>
    <row r="17" spans="2:5">
      <c r="B17" s="1"/>
      <c r="C17" s="3"/>
      <c r="E17" s="3"/>
    </row>
    <row r="18" spans="2:5">
      <c r="B18" s="1"/>
      <c r="C18" s="3"/>
      <c r="E18" s="3"/>
    </row>
    <row r="19" spans="2:5">
      <c r="B19" s="1"/>
      <c r="C19" s="3"/>
      <c r="E19" s="3"/>
    </row>
    <row r="20" spans="2:5">
      <c r="B20" s="1"/>
      <c r="C20" s="3"/>
      <c r="E20" s="3"/>
    </row>
    <row r="21" spans="2:5">
      <c r="B21" s="1"/>
      <c r="C21" s="3"/>
      <c r="E21" s="3"/>
    </row>
    <row r="22" spans="2:5">
      <c r="B22" s="1"/>
      <c r="C22" s="3"/>
      <c r="E22" s="3"/>
    </row>
    <row r="23" spans="2:5">
      <c r="B23" s="1"/>
      <c r="C23" s="3"/>
      <c r="E23" s="3"/>
    </row>
    <row r="24" spans="2:5">
      <c r="B24" s="1"/>
      <c r="C24" s="3"/>
      <c r="E24" s="3"/>
    </row>
    <row r="25" spans="2:5">
      <c r="B25" s="1"/>
      <c r="C25" s="3"/>
      <c r="E25" s="3"/>
    </row>
    <row r="26" spans="2:5">
      <c r="B26" s="1"/>
      <c r="C26" s="3"/>
      <c r="E26" s="3"/>
    </row>
    <row r="27" spans="2:5">
      <c r="B27" s="1"/>
      <c r="C27" s="3"/>
      <c r="E27" s="3"/>
    </row>
    <row r="28" spans="2:5">
      <c r="B28" s="1"/>
      <c r="C28" s="3"/>
      <c r="E28" s="3"/>
    </row>
    <row r="29" spans="2:5">
      <c r="B29" s="1"/>
      <c r="C29" s="3"/>
      <c r="E29" s="3"/>
    </row>
    <row r="30" spans="2:5">
      <c r="B30" s="1"/>
      <c r="C30" s="3"/>
      <c r="E30" s="3"/>
    </row>
    <row r="31" spans="2:5">
      <c r="B31" s="1"/>
      <c r="C31" s="3"/>
      <c r="E31" s="3"/>
    </row>
    <row r="32" spans="2:5">
      <c r="B32" s="1"/>
      <c r="C32" s="3"/>
      <c r="E32" s="3"/>
    </row>
    <row r="33" spans="2:5">
      <c r="B33" s="1"/>
      <c r="C33" s="3"/>
      <c r="E33" s="3"/>
    </row>
    <row r="34" spans="2:5">
      <c r="B34" s="1"/>
      <c r="C34" s="3"/>
      <c r="E34" s="3"/>
    </row>
    <row r="35" spans="2:5">
      <c r="C35" s="3"/>
      <c r="E35" s="3"/>
    </row>
    <row r="36" spans="2:5">
      <c r="B36" s="1"/>
      <c r="C36" s="3"/>
      <c r="E36" s="3"/>
    </row>
    <row r="37" spans="2:5">
      <c r="B37" s="1"/>
      <c r="C37" s="3"/>
      <c r="E37" s="3"/>
    </row>
    <row r="38" spans="2:5">
      <c r="B38" s="1"/>
      <c r="C38" s="3"/>
      <c r="E38" s="3"/>
    </row>
    <row r="39" spans="2:5">
      <c r="B39" s="1"/>
      <c r="C39" s="3"/>
      <c r="E39" s="3"/>
    </row>
    <row r="40" spans="2:5">
      <c r="B40" s="1"/>
      <c r="C40" s="3"/>
      <c r="E40" s="3"/>
    </row>
    <row r="41" spans="2:5">
      <c r="B41" s="1"/>
      <c r="C41" s="3"/>
      <c r="E41" s="3"/>
    </row>
    <row r="42" spans="2:5">
      <c r="B42" s="1"/>
      <c r="C42" s="3"/>
      <c r="E42" s="3"/>
    </row>
    <row r="43" spans="2:5">
      <c r="B43" s="1"/>
      <c r="C43" s="3"/>
      <c r="E43" s="3"/>
    </row>
    <row r="44" spans="2:5">
      <c r="B44" s="1"/>
      <c r="C44" s="3"/>
      <c r="E44" s="3"/>
    </row>
    <row r="45" spans="2:5">
      <c r="B45" s="1"/>
      <c r="C45" s="3"/>
      <c r="E45" s="3"/>
    </row>
    <row r="46" spans="2:5">
      <c r="B46" s="1"/>
      <c r="C46" s="3"/>
      <c r="E46" s="3"/>
    </row>
    <row r="47" spans="2:5">
      <c r="B47" s="1"/>
      <c r="C47" s="3"/>
      <c r="E47" s="3"/>
    </row>
    <row r="48" spans="2:5">
      <c r="B48" s="1"/>
      <c r="C48" s="3"/>
      <c r="E48" s="3"/>
    </row>
    <row r="49" spans="2:5">
      <c r="B49" s="1"/>
      <c r="C49" s="3"/>
      <c r="E49" s="3"/>
    </row>
    <row r="50" spans="2:5">
      <c r="B50" s="1"/>
      <c r="C50" s="3"/>
      <c r="E50" s="3"/>
    </row>
    <row r="51" spans="2:5">
      <c r="B51" s="1"/>
      <c r="C51" s="3"/>
      <c r="E51" s="3"/>
    </row>
    <row r="52" spans="2:5">
      <c r="B52" s="1"/>
      <c r="C52" s="3"/>
      <c r="E52" s="3"/>
    </row>
    <row r="53" spans="2:5">
      <c r="B53" s="1"/>
      <c r="C53" s="3"/>
      <c r="E53" s="3"/>
    </row>
    <row r="54" spans="2:5">
      <c r="B54" s="1"/>
      <c r="C54" s="3"/>
      <c r="E54" s="3"/>
    </row>
    <row r="55" spans="2:5">
      <c r="B55" s="1"/>
      <c r="C55" s="3"/>
      <c r="E55" s="3"/>
    </row>
    <row r="56" spans="2:5">
      <c r="B56" s="1"/>
      <c r="C56" s="3"/>
      <c r="E56" s="3"/>
    </row>
    <row r="57" spans="2:5">
      <c r="B57" s="1"/>
      <c r="C57" s="3"/>
      <c r="E57" s="3"/>
    </row>
    <row r="58" spans="2:5">
      <c r="B58" s="1"/>
      <c r="C58" s="3"/>
      <c r="E58" s="3"/>
    </row>
    <row r="59" spans="2:5">
      <c r="B59" s="1"/>
      <c r="C59" s="3"/>
      <c r="E59" s="3"/>
    </row>
    <row r="60" spans="2:5">
      <c r="B60" s="1"/>
      <c r="C60" s="3"/>
      <c r="E60" s="3"/>
    </row>
    <row r="61" spans="2:5">
      <c r="B61" s="1"/>
      <c r="C61" s="3"/>
      <c r="E61" s="3"/>
    </row>
    <row r="62" spans="2:5">
      <c r="B62" s="1"/>
      <c r="C62" s="3"/>
      <c r="E62" s="3"/>
    </row>
    <row r="63" spans="2:5">
      <c r="B63" s="1"/>
      <c r="C63" s="3"/>
      <c r="E63" s="3"/>
    </row>
    <row r="64" spans="2:5">
      <c r="B64" s="1"/>
      <c r="C64" s="3"/>
      <c r="E64" s="3"/>
    </row>
    <row r="65" spans="2:5">
      <c r="B65" s="1"/>
      <c r="C65" s="3"/>
      <c r="E65" s="3"/>
    </row>
    <row r="66" spans="2:5">
      <c r="B66" s="1"/>
      <c r="C66" s="3"/>
      <c r="E66" s="3"/>
    </row>
    <row r="67" spans="2:5">
      <c r="B67" s="1"/>
      <c r="C67" s="3"/>
      <c r="E67" s="3"/>
    </row>
    <row r="68" spans="2:5">
      <c r="B68" s="1"/>
      <c r="C68" s="3"/>
      <c r="E68" s="3"/>
    </row>
    <row r="69" spans="2:5">
      <c r="B69" s="1"/>
      <c r="C69" s="3"/>
      <c r="E69" s="3"/>
    </row>
    <row r="70" spans="2:5">
      <c r="B70" s="1"/>
      <c r="C70" s="3"/>
      <c r="E70" s="3"/>
    </row>
    <row r="71" spans="2:5">
      <c r="B71" s="1"/>
      <c r="C71" s="3"/>
      <c r="E71" s="3"/>
    </row>
    <row r="72" spans="2:5">
      <c r="B72" s="1"/>
      <c r="C72" s="3"/>
      <c r="E72" s="3"/>
    </row>
    <row r="73" spans="2:5">
      <c r="B73" s="1"/>
      <c r="C73" s="3"/>
      <c r="E73" s="3"/>
    </row>
    <row r="74" spans="2:5">
      <c r="B74" s="1"/>
      <c r="C74" s="3"/>
      <c r="E74" s="3"/>
    </row>
    <row r="75" spans="2:5">
      <c r="B75" s="1"/>
      <c r="C75" s="3"/>
      <c r="E75" s="3"/>
    </row>
    <row r="76" spans="2:5">
      <c r="B76" s="1"/>
      <c r="C76" s="3"/>
      <c r="E76" s="3"/>
    </row>
    <row r="77" spans="2:5">
      <c r="B77" s="1"/>
      <c r="C77" s="3"/>
      <c r="E77" s="3"/>
    </row>
    <row r="78" spans="2:5">
      <c r="B78" s="1"/>
      <c r="C78" s="3"/>
      <c r="E78" s="3"/>
    </row>
    <row r="79" spans="2:5">
      <c r="B79" s="1"/>
      <c r="C79" s="3"/>
      <c r="E79" s="3"/>
    </row>
    <row r="80" spans="2:5">
      <c r="B80" s="1"/>
      <c r="C80" s="3"/>
      <c r="E80" s="3"/>
    </row>
    <row r="81" spans="2:5">
      <c r="B81" s="1"/>
      <c r="C81" s="3"/>
      <c r="E81" s="3"/>
    </row>
  </sheetData>
  <pageMargins left="0.7" right="0.7" top="0.75" bottom="0.75" header="0.3" footer="0.3"/>
  <customProperties>
    <customPr name="_pios_id" r:id="rId1"/>
  </customPropertie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0F6F61B1CDF48BFA19226FD9E843E" ma:contentTypeVersion="12" ma:contentTypeDescription="Create a new document." ma:contentTypeScope="" ma:versionID="70b37d19355c72c8ea6e6fcec968b481">
  <xsd:schema xmlns:xsd="http://www.w3.org/2001/XMLSchema" xmlns:xs="http://www.w3.org/2001/XMLSchema" xmlns:p="http://schemas.microsoft.com/office/2006/metadata/properties" xmlns:ns3="03ee85cb-2a52-4d85-9637-a5787ae5b10f" xmlns:ns4="0d0cab49-7786-4716-b1e8-6a7a5d89e34b" targetNamespace="http://schemas.microsoft.com/office/2006/metadata/properties" ma:root="true" ma:fieldsID="3b4ea972a2f9a9a3a0e44368763ef5dc" ns3:_="" ns4:_="">
    <xsd:import namespace="03ee85cb-2a52-4d85-9637-a5787ae5b10f"/>
    <xsd:import namespace="0d0cab49-7786-4716-b1e8-6a7a5d89e3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e85cb-2a52-4d85-9637-a5787ae5b1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cab49-7786-4716-b1e8-6a7a5d89e3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22F38-90EA-4942-8BA1-24F10C9F2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ee85cb-2a52-4d85-9637-a5787ae5b10f"/>
    <ds:schemaRef ds:uri="0d0cab49-7786-4716-b1e8-6a7a5d89e3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9D8762-F7B9-4BFC-9CE8-554BE8AA84A7}">
  <ds:schemaRefs>
    <ds:schemaRef ds:uri="http://purl.org/dc/terms/"/>
    <ds:schemaRef ds:uri="0d0cab49-7786-4716-b1e8-6a7a5d89e34b"/>
    <ds:schemaRef ds:uri="http://purl.org/dc/dcmitype/"/>
    <ds:schemaRef ds:uri="http://schemas.microsoft.com/office/infopath/2007/PartnerControls"/>
    <ds:schemaRef ds:uri="03ee85cb-2a52-4d85-9637-a5787ae5b10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436160-82D5-481B-92EE-2FF311971B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Detail</vt:lpstr>
      <vt:lpstr>Chatham Account Codes</vt:lpstr>
      <vt:lpstr>CRM METER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Ipock, Jason</dc:creator>
  <cp:keywords/>
  <dc:description/>
  <cp:lastModifiedBy>Jeff Pitney</cp:lastModifiedBy>
  <cp:revision/>
  <dcterms:created xsi:type="dcterms:W3CDTF">2017-10-31T14:14:56Z</dcterms:created>
  <dcterms:modified xsi:type="dcterms:W3CDTF">2020-11-07T22:28:27Z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0x01010031D0F6F61B1CDF48BFA19226FD9E843E</vt:lpwstr>
  </property>
</Properties>
</file>