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sitivity and BW" sheetId="1" r:id="rId4"/>
    <sheet state="visible" name="Pull In voltage" sheetId="2" r:id="rId5"/>
    <sheet state="visible" name="Y Mass and Length" sheetId="3" r:id="rId6"/>
    <sheet state="visible" name="Spring Constant Y" sheetId="4" r:id="rId7"/>
  </sheets>
  <definedNames/>
  <calcPr/>
</workbook>
</file>

<file path=xl/sharedStrings.xml><?xml version="1.0" encoding="utf-8"?>
<sst xmlns="http://schemas.openxmlformats.org/spreadsheetml/2006/main" count="39" uniqueCount="37">
  <si>
    <t>at BW 50Hz</t>
  </si>
  <si>
    <t>angular vel</t>
  </si>
  <si>
    <t>Bias Voltage(Vb)</t>
  </si>
  <si>
    <t>width Y</t>
  </si>
  <si>
    <t>length Y</t>
  </si>
  <si>
    <t>gap Y</t>
  </si>
  <si>
    <t>width X(h)</t>
  </si>
  <si>
    <t>length X (x)</t>
  </si>
  <si>
    <t>gap X</t>
  </si>
  <si>
    <t>Nx</t>
  </si>
  <si>
    <t>Ny</t>
  </si>
  <si>
    <t>spring constant (ky)</t>
  </si>
  <si>
    <t>natural freq (wo)</t>
  </si>
  <si>
    <t>Capacitance Y (Co)</t>
  </si>
  <si>
    <t>x0</t>
  </si>
  <si>
    <t>BW(Hz)</t>
  </si>
  <si>
    <t>Q factor</t>
  </si>
  <si>
    <t>y0</t>
  </si>
  <si>
    <t>current</t>
  </si>
  <si>
    <t>sensitivity</t>
  </si>
  <si>
    <t>Does Pull In?</t>
  </si>
  <si>
    <t>PULL IN VOLTAGE</t>
  </si>
  <si>
    <t>PolySi density(kg/m^3)</t>
  </si>
  <si>
    <t>natural freq</t>
  </si>
  <si>
    <t>ky</t>
  </si>
  <si>
    <t>mass y</t>
  </si>
  <si>
    <t>Vol y</t>
  </si>
  <si>
    <t>Area Y</t>
  </si>
  <si>
    <t>Young's Modulus (Pa)</t>
  </si>
  <si>
    <t>k parallel</t>
  </si>
  <si>
    <t>k series</t>
  </si>
  <si>
    <t>width</t>
  </si>
  <si>
    <t>thickness</t>
  </si>
  <si>
    <t>max length</t>
  </si>
  <si>
    <t>k calculated</t>
  </si>
  <si>
    <t>length</t>
  </si>
  <si>
    <t>work or not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</si>
</sst>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</font>
    <font>
      <color theme="1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AEDFB"/>
        <bgColor rgb="FFCAEDFB"/>
      </patternFill>
    </fill>
    <fill>
      <patternFill patternType="solid">
        <fgColor rgb="FFFFFF00"/>
        <bgColor rgb="FFFFFF00"/>
      </patternFill>
    </fill>
    <fill>
      <patternFill patternType="solid">
        <fgColor rgb="FFFAE2D5"/>
        <bgColor rgb="FFFAE2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1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11" xfId="0" applyAlignment="1" applyFont="1" applyNumberFormat="1">
      <alignment readingOrder="0"/>
    </xf>
    <xf borderId="0" fillId="0" fontId="1" numFmtId="3" xfId="0" applyFont="1" applyNumberFormat="1"/>
    <xf borderId="1" fillId="2" fontId="1" numFmtId="0" xfId="0" applyBorder="1" applyFill="1" applyFont="1"/>
    <xf borderId="1" fillId="2" fontId="1" numFmtId="11" xfId="0" applyBorder="1" applyFont="1" applyNumberFormat="1"/>
    <xf borderId="1" fillId="2" fontId="4" numFmtId="11" xfId="0" applyAlignment="1" applyBorder="1" applyFont="1" applyNumberFormat="1">
      <alignment readingOrder="0"/>
    </xf>
    <xf borderId="1" fillId="2" fontId="4" numFmtId="3" xfId="0" applyAlignment="1" applyBorder="1" applyFont="1" applyNumberFormat="1">
      <alignment readingOrder="0"/>
    </xf>
    <xf borderId="1" fillId="2" fontId="1" numFmtId="3" xfId="0" applyBorder="1" applyFont="1" applyNumberFormat="1"/>
    <xf borderId="1" fillId="3" fontId="1" numFmtId="0" xfId="0" applyBorder="1" applyFill="1" applyFont="1"/>
    <xf borderId="1" fillId="3" fontId="1" numFmtId="11" xfId="0" applyBorder="1" applyFont="1" applyNumberFormat="1"/>
    <xf borderId="1" fillId="3" fontId="4" numFmtId="11" xfId="0" applyAlignment="1" applyBorder="1" applyFont="1" applyNumberFormat="1">
      <alignment readingOrder="0"/>
    </xf>
    <xf borderId="1" fillId="3" fontId="1" numFmtId="3" xfId="0" applyBorder="1" applyFont="1" applyNumberFormat="1"/>
    <xf borderId="0" fillId="0" fontId="2" numFmtId="11" xfId="0" applyFont="1" applyNumberFormat="1"/>
    <xf borderId="1" fillId="2" fontId="1" numFmtId="164" xfId="0" applyBorder="1" applyFont="1" applyNumberFormat="1"/>
    <xf borderId="0" fillId="0" fontId="1" numFmtId="164" xfId="0" applyFont="1" applyNumberFormat="1"/>
    <xf borderId="1" fillId="4" fontId="1" numFmtId="11" xfId="0" applyBorder="1" applyFill="1" applyFont="1" applyNumberFormat="1"/>
  </cellXfs>
  <cellStyles count="1">
    <cellStyle xfId="0" name="Normal" builtinId="0"/>
  </cellStyles>
  <dxfs count="1"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6.0"/>
    <col customWidth="1" min="3" max="4" width="8.0"/>
    <col customWidth="1" min="5" max="6" width="8.63"/>
    <col customWidth="1" min="7" max="7" width="9.63"/>
    <col customWidth="1" min="8" max="10" width="8.63"/>
    <col customWidth="1" min="11" max="11" width="16.75"/>
    <col customWidth="1" min="12" max="13" width="16.5"/>
    <col customWidth="1" min="14" max="16" width="8.38"/>
    <col customWidth="1" min="17" max="17" width="9.5"/>
    <col customWidth="1" min="18" max="19" width="8.63"/>
    <col customWidth="1" min="20" max="20" width="12.88"/>
    <col customWidth="1" min="21" max="21" width="15.13"/>
    <col customWidth="1" min="22" max="26" width="8.63"/>
  </cols>
  <sheetData>
    <row r="1" ht="14.25" customHeight="1">
      <c r="K1" s="1"/>
      <c r="L1" s="1"/>
      <c r="S1" s="2" t="s">
        <v>0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1" t="s">
        <v>11</v>
      </c>
      <c r="L2" s="1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3" t="s">
        <v>17</v>
      </c>
      <c r="R2" s="2" t="s">
        <v>18</v>
      </c>
      <c r="S2" s="2" t="s">
        <v>19</v>
      </c>
      <c r="T2" s="2" t="s">
        <v>20</v>
      </c>
      <c r="U2" s="2" t="s">
        <v>21</v>
      </c>
    </row>
    <row r="3" ht="14.25" customHeight="1">
      <c r="A3" s="2">
        <v>1.0</v>
      </c>
      <c r="B3" s="2">
        <v>15.0</v>
      </c>
      <c r="C3" s="1">
        <v>2.0E-5</v>
      </c>
      <c r="D3" s="1">
        <v>1.0E-4</v>
      </c>
      <c r="E3" s="1">
        <v>1.0E-6</v>
      </c>
      <c r="F3" s="1">
        <f t="shared" ref="F3:F10" si="1">C3</f>
        <v>0.00002</v>
      </c>
      <c r="G3" s="1"/>
      <c r="H3" s="1">
        <v>1.0E-6</v>
      </c>
      <c r="I3" s="1">
        <v>10.0</v>
      </c>
      <c r="J3" s="1">
        <v>6.0</v>
      </c>
      <c r="K3" s="1">
        <v>200.0</v>
      </c>
      <c r="L3" s="4">
        <v>10000.0</v>
      </c>
      <c r="M3" s="1">
        <f t="shared" ref="M3:M10" si="2">8.854E-12*$D3*$C3/$E3</f>
        <v>0</v>
      </c>
      <c r="N3" s="1">
        <f t="shared" ref="N3:N10" si="3">$I3*8.85E-12*$F3*$B3^2/(2*$K3*$H3)*$P3</f>
        <v>0.00000004978125</v>
      </c>
      <c r="O3" s="5">
        <v>100.0</v>
      </c>
      <c r="P3" s="5">
        <f t="shared" ref="P3:P10" si="4">L3/(2*O3)</f>
        <v>50</v>
      </c>
      <c r="Q3" s="1">
        <f t="shared" ref="Q3:Q10" si="5">2*$P3*$N3*$A$3/$L3</f>
        <v>0.0000000004978125</v>
      </c>
      <c r="R3" s="1">
        <f t="shared" ref="R3:R10" si="6">$B3*4*$M3/$E3*$P3*N3</f>
        <v>0</v>
      </c>
      <c r="S3" s="1">
        <f t="shared" ref="S3:S10" si="7">$B3*$J3*$M3/$E3*$L3/(50*PI())*$N3</f>
        <v>0</v>
      </c>
      <c r="T3" s="2" t="str">
        <f t="shared" ref="T3:T10" si="8">IF((E3/3)&gt;Q3, "NO PULL IN", "PULL IN")</f>
        <v>NO PULL IN</v>
      </c>
      <c r="U3" s="2">
        <f t="shared" ref="U3:U10" si="9">SQRT(8*$K3*$E3^3/(27*8.85E-12*$C3*$D3))</f>
        <v>57.86173821</v>
      </c>
    </row>
    <row r="4" ht="14.25" customHeight="1">
      <c r="A4" s="2">
        <v>1.0</v>
      </c>
      <c r="B4" s="2">
        <v>30.0</v>
      </c>
      <c r="C4" s="1">
        <v>4.0E-5</v>
      </c>
      <c r="D4" s="1">
        <v>1.0E-4</v>
      </c>
      <c r="E4" s="1">
        <v>1.0E-6</v>
      </c>
      <c r="F4" s="1">
        <f t="shared" si="1"/>
        <v>0.00004</v>
      </c>
      <c r="G4" s="1"/>
      <c r="H4" s="1">
        <v>1.0E-6</v>
      </c>
      <c r="I4" s="1">
        <v>7.0</v>
      </c>
      <c r="J4" s="1">
        <v>6.0</v>
      </c>
      <c r="K4" s="4">
        <v>250.0</v>
      </c>
      <c r="L4" s="4">
        <v>30000.0</v>
      </c>
      <c r="M4" s="1">
        <f t="shared" si="2"/>
        <v>0</v>
      </c>
      <c r="N4" s="1">
        <f t="shared" si="3"/>
        <v>0.00000066906</v>
      </c>
      <c r="O4" s="5">
        <v>100.0</v>
      </c>
      <c r="P4" s="5">
        <f t="shared" si="4"/>
        <v>150</v>
      </c>
      <c r="Q4" s="1">
        <f t="shared" si="5"/>
        <v>0.0000000066906</v>
      </c>
      <c r="R4" s="1">
        <f t="shared" si="6"/>
        <v>0.0000000004265177213</v>
      </c>
      <c r="S4" s="1">
        <f t="shared" si="7"/>
        <v>0.0000000008145888439</v>
      </c>
      <c r="T4" s="2" t="str">
        <f t="shared" si="8"/>
        <v>NO PULL IN</v>
      </c>
      <c r="U4" s="2">
        <f t="shared" si="9"/>
        <v>45.74372053</v>
      </c>
    </row>
    <row r="5" ht="14.25" customHeight="1">
      <c r="A5" s="6">
        <v>1.0</v>
      </c>
      <c r="B5" s="6">
        <v>30.0</v>
      </c>
      <c r="C5" s="7">
        <v>4.0E-5</v>
      </c>
      <c r="D5" s="8">
        <v>1.0E-4</v>
      </c>
      <c r="E5" s="8">
        <v>1.5E-6</v>
      </c>
      <c r="F5" s="7">
        <f t="shared" si="1"/>
        <v>0.00004</v>
      </c>
      <c r="G5" s="7"/>
      <c r="H5" s="8">
        <v>1.0E-6</v>
      </c>
      <c r="I5" s="7">
        <v>7.0</v>
      </c>
      <c r="J5" s="1">
        <v>6.0</v>
      </c>
      <c r="K5" s="8">
        <v>100.0</v>
      </c>
      <c r="L5" s="8">
        <v>10000.0</v>
      </c>
      <c r="M5" s="7">
        <f t="shared" si="2"/>
        <v>0</v>
      </c>
      <c r="N5" s="7">
        <f t="shared" si="3"/>
        <v>0.0000011151</v>
      </c>
      <c r="O5" s="9">
        <v>50.0</v>
      </c>
      <c r="P5" s="10">
        <f t="shared" si="4"/>
        <v>100</v>
      </c>
      <c r="Q5" s="7">
        <f t="shared" si="5"/>
        <v>0.000000022302</v>
      </c>
      <c r="R5" s="7">
        <f t="shared" si="6"/>
        <v>0.0000000002106260352</v>
      </c>
      <c r="S5" s="1">
        <f t="shared" si="7"/>
        <v>0.0000000002011330479</v>
      </c>
      <c r="T5" s="2" t="str">
        <f t="shared" si="8"/>
        <v>NO PULL IN</v>
      </c>
      <c r="U5" s="2">
        <f t="shared" si="9"/>
        <v>53.14940035</v>
      </c>
    </row>
    <row r="6" ht="14.25" customHeight="1">
      <c r="A6" s="2">
        <v>1.0</v>
      </c>
      <c r="B6" s="2">
        <v>15.0</v>
      </c>
      <c r="C6" s="1">
        <v>4.0E-5</v>
      </c>
      <c r="D6" s="1">
        <v>1.0E-4</v>
      </c>
      <c r="E6" s="1">
        <v>1.0E-6</v>
      </c>
      <c r="F6" s="1">
        <f t="shared" si="1"/>
        <v>0.00004</v>
      </c>
      <c r="G6" s="1"/>
      <c r="H6" s="1">
        <v>1.0E-6</v>
      </c>
      <c r="I6" s="1">
        <v>7.0</v>
      </c>
      <c r="J6" s="1">
        <v>6.0</v>
      </c>
      <c r="K6" s="4">
        <v>250.0</v>
      </c>
      <c r="L6" s="4">
        <v>30000.0</v>
      </c>
      <c r="M6" s="1">
        <f t="shared" si="2"/>
        <v>0</v>
      </c>
      <c r="N6" s="1">
        <f t="shared" si="3"/>
        <v>0.000000167265</v>
      </c>
      <c r="O6" s="5">
        <v>100.0</v>
      </c>
      <c r="P6" s="10">
        <f t="shared" si="4"/>
        <v>150</v>
      </c>
      <c r="Q6" s="1">
        <f t="shared" si="5"/>
        <v>0.00000000167265</v>
      </c>
      <c r="R6" s="1">
        <f t="shared" si="6"/>
        <v>0</v>
      </c>
      <c r="S6" s="1">
        <f t="shared" si="7"/>
        <v>0.0000000001018236055</v>
      </c>
      <c r="T6" s="2" t="str">
        <f t="shared" si="8"/>
        <v>NO PULL IN</v>
      </c>
      <c r="U6" s="2">
        <f t="shared" si="9"/>
        <v>45.74372053</v>
      </c>
    </row>
    <row r="7" ht="14.25" customHeight="1">
      <c r="A7" s="2">
        <v>1.0</v>
      </c>
      <c r="B7" s="2">
        <v>10.0</v>
      </c>
      <c r="C7" s="1">
        <v>5.0E-5</v>
      </c>
      <c r="D7" s="1">
        <v>1.5E-4</v>
      </c>
      <c r="E7" s="1">
        <v>1.0E-6</v>
      </c>
      <c r="F7" s="1">
        <f t="shared" si="1"/>
        <v>0.00005</v>
      </c>
      <c r="G7" s="1"/>
      <c r="H7" s="1">
        <v>1.0E-6</v>
      </c>
      <c r="I7" s="1">
        <v>7.0</v>
      </c>
      <c r="J7" s="1">
        <v>6.0</v>
      </c>
      <c r="K7" s="1">
        <v>250.0</v>
      </c>
      <c r="L7" s="4">
        <v>20000.0</v>
      </c>
      <c r="M7" s="1">
        <f t="shared" si="2"/>
        <v>0</v>
      </c>
      <c r="N7" s="1">
        <f t="shared" si="3"/>
        <v>0.00000006195</v>
      </c>
      <c r="O7" s="5">
        <v>100.0</v>
      </c>
      <c r="P7" s="10">
        <f t="shared" si="4"/>
        <v>100</v>
      </c>
      <c r="Q7" s="1">
        <f t="shared" si="5"/>
        <v>0.0000000006195</v>
      </c>
      <c r="R7" s="1">
        <f t="shared" si="6"/>
        <v>0</v>
      </c>
      <c r="S7" s="1">
        <f t="shared" si="7"/>
        <v>0</v>
      </c>
      <c r="T7" s="2" t="str">
        <f t="shared" si="8"/>
        <v>NO PULL IN</v>
      </c>
      <c r="U7" s="2">
        <f t="shared" si="9"/>
        <v>33.40649013</v>
      </c>
    </row>
    <row r="8" ht="14.25" customHeight="1">
      <c r="A8" s="2">
        <v>1.0</v>
      </c>
      <c r="B8" s="2">
        <v>5.0</v>
      </c>
      <c r="C8" s="1">
        <v>5.0E-5</v>
      </c>
      <c r="D8" s="1">
        <v>2.0E-4</v>
      </c>
      <c r="E8" s="1">
        <v>1.0E-6</v>
      </c>
      <c r="F8" s="1">
        <f t="shared" si="1"/>
        <v>0.00005</v>
      </c>
      <c r="G8" s="1"/>
      <c r="H8" s="1">
        <v>1.0E-6</v>
      </c>
      <c r="I8" s="1">
        <v>7.0</v>
      </c>
      <c r="J8" s="1">
        <v>6.0</v>
      </c>
      <c r="K8" s="1">
        <v>250.0</v>
      </c>
      <c r="L8" s="4">
        <v>30000.0</v>
      </c>
      <c r="M8" s="1">
        <f t="shared" si="2"/>
        <v>0</v>
      </c>
      <c r="N8" s="1">
        <f t="shared" si="3"/>
        <v>0.00000002323125</v>
      </c>
      <c r="O8" s="5">
        <v>100.0</v>
      </c>
      <c r="P8" s="10">
        <f t="shared" si="4"/>
        <v>150</v>
      </c>
      <c r="Q8" s="1">
        <f t="shared" si="5"/>
        <v>0.0000000002323125</v>
      </c>
      <c r="R8" s="1">
        <f t="shared" si="6"/>
        <v>0</v>
      </c>
      <c r="S8" s="1">
        <f t="shared" si="7"/>
        <v>0</v>
      </c>
      <c r="T8" s="2" t="str">
        <f t="shared" si="8"/>
        <v>NO PULL IN</v>
      </c>
      <c r="U8" s="2">
        <f t="shared" si="9"/>
        <v>28.93086911</v>
      </c>
    </row>
    <row r="9" ht="14.25" customHeight="1">
      <c r="A9" s="2">
        <v>1.0</v>
      </c>
      <c r="B9" s="2">
        <v>10.0</v>
      </c>
      <c r="C9" s="1">
        <v>3.0E-5</v>
      </c>
      <c r="D9" s="1">
        <v>2.0E-4</v>
      </c>
      <c r="E9" s="1">
        <v>1.0E-6</v>
      </c>
      <c r="F9" s="1">
        <f t="shared" si="1"/>
        <v>0.00003</v>
      </c>
      <c r="G9" s="1"/>
      <c r="H9" s="1">
        <v>1.0E-6</v>
      </c>
      <c r="I9" s="1">
        <v>7.0</v>
      </c>
      <c r="J9" s="1">
        <v>6.0</v>
      </c>
      <c r="K9" s="1">
        <v>250.0</v>
      </c>
      <c r="L9" s="4">
        <v>15000.0</v>
      </c>
      <c r="M9" s="1">
        <f t="shared" si="2"/>
        <v>0</v>
      </c>
      <c r="N9" s="1">
        <f t="shared" si="3"/>
        <v>0.0000000278775</v>
      </c>
      <c r="O9" s="5">
        <v>100.0</v>
      </c>
      <c r="P9" s="10">
        <f t="shared" si="4"/>
        <v>75</v>
      </c>
      <c r="Q9" s="1">
        <f t="shared" si="5"/>
        <v>0.000000000278775</v>
      </c>
      <c r="R9" s="1">
        <f t="shared" si="6"/>
        <v>0</v>
      </c>
      <c r="S9" s="1">
        <f t="shared" si="7"/>
        <v>0</v>
      </c>
      <c r="T9" s="2" t="str">
        <f t="shared" si="8"/>
        <v>NO PULL IN</v>
      </c>
      <c r="U9" s="2">
        <f t="shared" si="9"/>
        <v>37.34959141</v>
      </c>
    </row>
    <row r="10" ht="14.25" customHeight="1">
      <c r="A10" s="11">
        <v>1.0</v>
      </c>
      <c r="B10" s="11">
        <v>5.0</v>
      </c>
      <c r="C10" s="12">
        <v>4.0E-5</v>
      </c>
      <c r="D10" s="12">
        <v>1.8E-4</v>
      </c>
      <c r="E10" s="12">
        <v>1.0E-6</v>
      </c>
      <c r="F10" s="1">
        <f t="shared" si="1"/>
        <v>0.00004</v>
      </c>
      <c r="G10" s="12"/>
      <c r="H10" s="12">
        <v>1.0E-6</v>
      </c>
      <c r="I10" s="1">
        <v>7.0</v>
      </c>
      <c r="J10" s="1">
        <v>6.0</v>
      </c>
      <c r="K10" s="1">
        <v>250.0</v>
      </c>
      <c r="L10" s="13">
        <v>20000.0</v>
      </c>
      <c r="M10" s="12">
        <f t="shared" si="2"/>
        <v>0</v>
      </c>
      <c r="N10" s="1">
        <f t="shared" si="3"/>
        <v>0.00000002477009196</v>
      </c>
      <c r="O10" s="14">
        <v>50.02</v>
      </c>
      <c r="P10" s="10">
        <f t="shared" si="4"/>
        <v>199.920032</v>
      </c>
      <c r="Q10" s="12">
        <f t="shared" si="5"/>
        <v>0.0000000004952037578</v>
      </c>
      <c r="R10" s="12">
        <f t="shared" si="6"/>
        <v>0</v>
      </c>
      <c r="S10" s="1">
        <f t="shared" si="7"/>
        <v>0</v>
      </c>
      <c r="T10" s="2" t="str">
        <f t="shared" si="8"/>
        <v>NO PULL IN</v>
      </c>
      <c r="U10" s="2">
        <f t="shared" si="9"/>
        <v>34.09535622</v>
      </c>
    </row>
    <row r="11" ht="14.25" customHeight="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ht="14.25" customHeight="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B13" s="3"/>
      <c r="C13" s="4"/>
      <c r="D13" s="4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ht="14.2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ht="14.25" customHeight="1">
      <c r="C15" s="1"/>
      <c r="D15" s="1"/>
      <c r="E15" s="1"/>
      <c r="F15" s="1"/>
      <c r="G15" s="1"/>
      <c r="H15" s="1"/>
      <c r="K15" s="1"/>
      <c r="L15" s="1"/>
      <c r="M15" s="1"/>
      <c r="N15" s="1"/>
      <c r="O15" s="1"/>
      <c r="P15" s="1"/>
      <c r="Q15" s="1"/>
      <c r="R15" s="1"/>
      <c r="S15" s="1"/>
    </row>
    <row r="16" ht="14.25" customHeight="1"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ht="14.25" customHeight="1"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ht="14.25" customHeight="1">
      <c r="C18" s="1"/>
      <c r="D18" s="1"/>
      <c r="E18" s="1"/>
      <c r="F18" s="1"/>
      <c r="G18" s="1"/>
      <c r="H18" s="1"/>
      <c r="J18" s="7"/>
      <c r="K18" s="1"/>
      <c r="L18" s="1"/>
      <c r="M18" s="1"/>
      <c r="N18" s="1"/>
      <c r="O18" s="1"/>
      <c r="P18" s="1"/>
      <c r="Q18" s="1"/>
      <c r="R18" s="1"/>
      <c r="S18" s="1"/>
    </row>
    <row r="19" ht="14.25" customHeight="1"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ht="14.25" customHeight="1">
      <c r="C20" s="1"/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4.25" customHeight="1"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4.25" customHeight="1"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4.25" customHeight="1"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4.25" customHeigh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4.25" customHeight="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4.2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14.25" customHeigh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ht="14.2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ht="14.25" customHeight="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ht="14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4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ht="14.25" customHeigh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ht="14.25" customHeight="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ht="14.2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4.25" customHeigh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4.2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4.2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4.2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4.2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4.2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4.2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4.2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4.2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4.2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4.2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4.2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4.2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4.2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4.2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4.2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4.2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4.2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4.2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4.2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4.2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4.2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4.2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4.2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4.2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4.2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4.2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4.2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4.2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4.2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4.2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4.2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4.2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4.2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4.2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4.2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4.2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4.2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4.2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4.2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4.2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4.2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4.2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4.2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4.2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4.2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4.2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4.2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4.2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4.2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4.2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4.2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4.2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4.2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4.2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4.2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4.2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4.2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4.2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4.2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4.2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4.2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4.2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4.2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4.2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ht="14.2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ht="14.2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ht="14.2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ht="14.2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ht="14.2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ht="14.2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ht="14.2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ht="14.2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ht="14.2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ht="14.2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ht="14.2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ht="14.2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ht="14.2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ht="14.2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ht="14.2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ht="14.2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ht="14.2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ht="14.2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ht="14.2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ht="14.2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ht="14.2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ht="14.2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ht="14.2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ht="14.2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ht="14.2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ht="14.2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ht="14.2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ht="14.2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ht="14.2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ht="14.2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ht="14.2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ht="14.2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ht="14.2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ht="14.2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ht="14.2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ht="14.2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ht="14.2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ht="14.2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ht="14.2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ht="14.2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ht="14.2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ht="14.2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ht="14.2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ht="14.2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ht="14.2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ht="14.2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ht="14.2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ht="14.2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ht="14.2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ht="14.2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ht="14.2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ht="14.2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ht="14.2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ht="14.2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ht="14.2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ht="14.2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ht="14.2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ht="14.2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ht="14.2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ht="14.2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ht="14.2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ht="14.2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ht="14.2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ht="14.2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ht="14.2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ht="14.2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ht="14.2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ht="14.2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ht="14.2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ht="14.2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ht="14.2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ht="14.2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ht="14.2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ht="14.2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ht="14.2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ht="14.2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ht="14.2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ht="14.2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ht="14.2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ht="14.2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ht="14.2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ht="14.2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ht="14.2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ht="14.2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ht="14.2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ht="14.2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ht="14.2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ht="14.2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ht="14.2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ht="14.2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ht="14.2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ht="14.2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ht="14.2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ht="14.2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ht="14.2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ht="14.2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ht="14.2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ht="14.2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ht="14.2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ht="14.2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ht="14.2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ht="14.2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ht="14.2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ht="14.2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ht="14.2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ht="14.2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ht="14.2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ht="14.2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ht="14.2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ht="14.2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ht="14.2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ht="14.2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ht="14.2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ht="14.2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ht="14.2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ht="14.2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ht="14.2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ht="14.2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ht="14.2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ht="14.2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ht="14.25" customHeight="1">
      <c r="K221" s="1"/>
      <c r="L221" s="1"/>
    </row>
    <row r="222" ht="14.25" customHeight="1">
      <c r="K222" s="1"/>
      <c r="L222" s="1"/>
    </row>
    <row r="223" ht="14.25" customHeight="1">
      <c r="K223" s="1"/>
      <c r="L223" s="1"/>
    </row>
    <row r="224" ht="14.25" customHeight="1">
      <c r="K224" s="1"/>
      <c r="L224" s="1"/>
    </row>
    <row r="225" ht="14.25" customHeight="1">
      <c r="K225" s="1"/>
      <c r="L225" s="1"/>
    </row>
    <row r="226" ht="14.25" customHeight="1">
      <c r="K226" s="1"/>
      <c r="L226" s="1"/>
    </row>
    <row r="227" ht="14.25" customHeight="1">
      <c r="K227" s="1"/>
      <c r="L227" s="1"/>
    </row>
    <row r="228" ht="14.25" customHeight="1">
      <c r="K228" s="1"/>
      <c r="L228" s="1"/>
    </row>
    <row r="229" ht="14.25" customHeight="1">
      <c r="K229" s="1"/>
      <c r="L229" s="1"/>
    </row>
    <row r="230" ht="14.25" customHeight="1">
      <c r="K230" s="1"/>
      <c r="L230" s="1"/>
    </row>
    <row r="231" ht="14.25" customHeight="1">
      <c r="K231" s="1"/>
      <c r="L231" s="1"/>
    </row>
    <row r="232" ht="14.25" customHeight="1">
      <c r="K232" s="1"/>
      <c r="L232" s="1"/>
    </row>
    <row r="233" ht="14.25" customHeight="1">
      <c r="K233" s="1"/>
      <c r="L233" s="1"/>
    </row>
    <row r="234" ht="14.25" customHeight="1">
      <c r="K234" s="1"/>
      <c r="L234" s="1"/>
    </row>
    <row r="235" ht="14.25" customHeight="1">
      <c r="K235" s="1"/>
      <c r="L235" s="1"/>
    </row>
    <row r="236" ht="14.25" customHeight="1">
      <c r="K236" s="1"/>
      <c r="L236" s="1"/>
    </row>
    <row r="237" ht="14.25" customHeight="1">
      <c r="K237" s="1"/>
      <c r="L237" s="1"/>
    </row>
    <row r="238" ht="14.25" customHeight="1">
      <c r="K238" s="1"/>
      <c r="L238" s="1"/>
    </row>
    <row r="239" ht="14.25" customHeight="1">
      <c r="K239" s="1"/>
      <c r="L239" s="1"/>
    </row>
    <row r="240" ht="14.25" customHeight="1">
      <c r="K240" s="1"/>
      <c r="L240" s="1"/>
    </row>
    <row r="241" ht="14.25" customHeight="1">
      <c r="K241" s="1"/>
      <c r="L241" s="1"/>
    </row>
    <row r="242" ht="14.25" customHeight="1">
      <c r="K242" s="1"/>
      <c r="L242" s="1"/>
    </row>
    <row r="243" ht="14.25" customHeight="1">
      <c r="K243" s="1"/>
      <c r="L243" s="1"/>
    </row>
    <row r="244" ht="14.25" customHeight="1">
      <c r="K244" s="1"/>
      <c r="L244" s="1"/>
    </row>
    <row r="245" ht="14.25" customHeight="1">
      <c r="K245" s="1"/>
      <c r="L245" s="1"/>
    </row>
    <row r="246" ht="14.25" customHeight="1">
      <c r="K246" s="1"/>
      <c r="L246" s="1"/>
    </row>
    <row r="247" ht="14.25" customHeight="1">
      <c r="K247" s="1"/>
      <c r="L247" s="1"/>
    </row>
    <row r="248" ht="14.25" customHeight="1">
      <c r="K248" s="1"/>
      <c r="L248" s="1"/>
    </row>
    <row r="249" ht="14.25" customHeight="1">
      <c r="K249" s="1"/>
      <c r="L249" s="1"/>
    </row>
    <row r="250" ht="14.25" customHeight="1">
      <c r="K250" s="1"/>
      <c r="L250" s="1"/>
    </row>
    <row r="251" ht="14.25" customHeight="1">
      <c r="K251" s="1"/>
      <c r="L251" s="1"/>
    </row>
    <row r="252" ht="14.25" customHeight="1">
      <c r="K252" s="1"/>
      <c r="L252" s="1"/>
    </row>
    <row r="253" ht="14.25" customHeight="1">
      <c r="K253" s="1"/>
      <c r="L253" s="1"/>
    </row>
    <row r="254" ht="14.25" customHeight="1">
      <c r="K254" s="1"/>
      <c r="L254" s="1"/>
    </row>
    <row r="255" ht="14.25" customHeight="1">
      <c r="K255" s="1"/>
      <c r="L255" s="1"/>
    </row>
    <row r="256" ht="14.25" customHeight="1">
      <c r="K256" s="1"/>
      <c r="L256" s="1"/>
    </row>
    <row r="257" ht="14.25" customHeight="1">
      <c r="K257" s="1"/>
      <c r="L257" s="1"/>
    </row>
    <row r="258" ht="14.25" customHeight="1">
      <c r="K258" s="1"/>
      <c r="L258" s="1"/>
    </row>
    <row r="259" ht="14.25" customHeight="1">
      <c r="K259" s="1"/>
      <c r="L259" s="1"/>
    </row>
    <row r="260" ht="14.25" customHeight="1">
      <c r="K260" s="1"/>
      <c r="L260" s="1"/>
    </row>
    <row r="261" ht="14.25" customHeight="1">
      <c r="K261" s="1"/>
      <c r="L261" s="1"/>
    </row>
    <row r="262" ht="14.25" customHeight="1">
      <c r="K262" s="1"/>
      <c r="L262" s="1"/>
    </row>
    <row r="263" ht="14.25" customHeight="1">
      <c r="K263" s="1"/>
      <c r="L263" s="1"/>
    </row>
    <row r="264" ht="14.25" customHeight="1">
      <c r="K264" s="1"/>
      <c r="L264" s="1"/>
    </row>
    <row r="265" ht="14.25" customHeight="1">
      <c r="K265" s="1"/>
      <c r="L265" s="1"/>
    </row>
    <row r="266" ht="14.25" customHeight="1">
      <c r="K266" s="1"/>
      <c r="L266" s="1"/>
    </row>
    <row r="267" ht="14.25" customHeight="1">
      <c r="K267" s="1"/>
      <c r="L267" s="1"/>
    </row>
    <row r="268" ht="14.25" customHeight="1">
      <c r="K268" s="1"/>
      <c r="L268" s="1"/>
    </row>
    <row r="269" ht="14.25" customHeight="1">
      <c r="K269" s="1"/>
      <c r="L269" s="1"/>
    </row>
    <row r="270" ht="14.25" customHeight="1">
      <c r="K270" s="1"/>
      <c r="L270" s="1"/>
    </row>
    <row r="271" ht="14.25" customHeight="1">
      <c r="K271" s="1"/>
      <c r="L271" s="1"/>
    </row>
    <row r="272" ht="14.25" customHeight="1">
      <c r="K272" s="1"/>
      <c r="L272" s="1"/>
    </row>
    <row r="273" ht="14.25" customHeight="1">
      <c r="K273" s="1"/>
      <c r="L273" s="1"/>
    </row>
    <row r="274" ht="14.25" customHeight="1">
      <c r="K274" s="1"/>
      <c r="L274" s="1"/>
    </row>
    <row r="275" ht="14.25" customHeight="1">
      <c r="K275" s="1"/>
      <c r="L275" s="1"/>
    </row>
    <row r="276" ht="14.25" customHeight="1">
      <c r="K276" s="1"/>
      <c r="L276" s="1"/>
    </row>
    <row r="277" ht="14.25" customHeight="1">
      <c r="K277" s="1"/>
      <c r="L277" s="1"/>
    </row>
    <row r="278" ht="14.25" customHeight="1">
      <c r="K278" s="1"/>
      <c r="L278" s="1"/>
    </row>
    <row r="279" ht="14.25" customHeight="1">
      <c r="K279" s="1"/>
      <c r="L279" s="1"/>
    </row>
    <row r="280" ht="14.25" customHeight="1">
      <c r="K280" s="1"/>
      <c r="L280" s="1"/>
    </row>
    <row r="281" ht="14.25" customHeight="1">
      <c r="K281" s="1"/>
      <c r="L281" s="1"/>
    </row>
    <row r="282" ht="14.25" customHeight="1">
      <c r="K282" s="1"/>
      <c r="L282" s="1"/>
    </row>
    <row r="283" ht="14.25" customHeight="1">
      <c r="K283" s="1"/>
      <c r="L283" s="1"/>
    </row>
    <row r="284" ht="14.25" customHeight="1">
      <c r="K284" s="1"/>
      <c r="L284" s="1"/>
    </row>
    <row r="285" ht="14.25" customHeight="1">
      <c r="K285" s="1"/>
      <c r="L285" s="1"/>
    </row>
    <row r="286" ht="14.25" customHeight="1">
      <c r="K286" s="1"/>
      <c r="L286" s="1"/>
    </row>
    <row r="287" ht="14.25" customHeight="1">
      <c r="K287" s="1"/>
      <c r="L287" s="1"/>
    </row>
    <row r="288" ht="14.25" customHeight="1">
      <c r="K288" s="1"/>
      <c r="L288" s="1"/>
    </row>
    <row r="289" ht="14.25" customHeight="1">
      <c r="K289" s="1"/>
      <c r="L289" s="1"/>
    </row>
    <row r="290" ht="14.25" customHeight="1">
      <c r="K290" s="1"/>
      <c r="L290" s="1"/>
    </row>
    <row r="291" ht="14.25" customHeight="1">
      <c r="K291" s="1"/>
      <c r="L291" s="1"/>
    </row>
    <row r="292" ht="14.25" customHeight="1">
      <c r="K292" s="1"/>
      <c r="L292" s="1"/>
    </row>
    <row r="293" ht="14.25" customHeight="1">
      <c r="K293" s="1"/>
      <c r="L293" s="1"/>
    </row>
    <row r="294" ht="14.25" customHeight="1">
      <c r="K294" s="1"/>
      <c r="L294" s="1"/>
    </row>
    <row r="295" ht="14.25" customHeight="1">
      <c r="K295" s="1"/>
      <c r="L295" s="1"/>
    </row>
    <row r="296" ht="14.25" customHeight="1">
      <c r="K296" s="1"/>
      <c r="L296" s="1"/>
    </row>
    <row r="297" ht="14.25" customHeight="1">
      <c r="K297" s="1"/>
      <c r="L297" s="1"/>
    </row>
    <row r="298" ht="14.25" customHeight="1">
      <c r="K298" s="1"/>
      <c r="L298" s="1"/>
    </row>
    <row r="299" ht="14.25" customHeight="1">
      <c r="K299" s="1"/>
      <c r="L299" s="1"/>
    </row>
    <row r="300" ht="14.25" customHeight="1">
      <c r="K300" s="1"/>
      <c r="L300" s="1"/>
    </row>
    <row r="301" ht="14.25" customHeight="1">
      <c r="K301" s="1"/>
      <c r="L301" s="1"/>
    </row>
    <row r="302" ht="14.25" customHeight="1">
      <c r="K302" s="1"/>
      <c r="L302" s="1"/>
    </row>
    <row r="303" ht="14.25" customHeight="1">
      <c r="K303" s="1"/>
      <c r="L303" s="1"/>
    </row>
    <row r="304" ht="14.25" customHeight="1">
      <c r="K304" s="1"/>
      <c r="L304" s="1"/>
    </row>
    <row r="305" ht="14.25" customHeight="1">
      <c r="K305" s="1"/>
      <c r="L305" s="1"/>
    </row>
    <row r="306" ht="14.25" customHeight="1">
      <c r="K306" s="1"/>
      <c r="L306" s="1"/>
    </row>
    <row r="307" ht="14.25" customHeight="1">
      <c r="K307" s="1"/>
      <c r="L307" s="1"/>
    </row>
    <row r="308" ht="14.25" customHeight="1">
      <c r="K308" s="1"/>
      <c r="L308" s="1"/>
    </row>
    <row r="309" ht="14.25" customHeight="1">
      <c r="K309" s="1"/>
      <c r="L309" s="1"/>
    </row>
    <row r="310" ht="14.25" customHeight="1">
      <c r="K310" s="1"/>
      <c r="L310" s="1"/>
    </row>
    <row r="311" ht="14.25" customHeight="1">
      <c r="K311" s="1"/>
      <c r="L311" s="1"/>
    </row>
    <row r="312" ht="14.25" customHeight="1">
      <c r="K312" s="1"/>
      <c r="L312" s="1"/>
    </row>
    <row r="313" ht="14.25" customHeight="1">
      <c r="K313" s="1"/>
      <c r="L313" s="1"/>
    </row>
    <row r="314" ht="14.25" customHeight="1">
      <c r="K314" s="1"/>
      <c r="L314" s="1"/>
    </row>
    <row r="315" ht="14.25" customHeight="1">
      <c r="K315" s="1"/>
      <c r="L315" s="1"/>
    </row>
    <row r="316" ht="14.25" customHeight="1">
      <c r="K316" s="1"/>
      <c r="L316" s="1"/>
    </row>
    <row r="317" ht="14.25" customHeight="1">
      <c r="K317" s="1"/>
      <c r="L317" s="1"/>
    </row>
    <row r="318" ht="14.25" customHeight="1">
      <c r="K318" s="1"/>
      <c r="L318" s="1"/>
    </row>
    <row r="319" ht="14.25" customHeight="1">
      <c r="K319" s="1"/>
      <c r="L319" s="1"/>
    </row>
    <row r="320" ht="14.25" customHeight="1">
      <c r="K320" s="1"/>
      <c r="L320" s="1"/>
    </row>
    <row r="321" ht="14.25" customHeight="1">
      <c r="K321" s="1"/>
      <c r="L321" s="1"/>
    </row>
    <row r="322" ht="14.25" customHeight="1">
      <c r="K322" s="1"/>
      <c r="L322" s="1"/>
    </row>
    <row r="323" ht="14.25" customHeight="1">
      <c r="K323" s="1"/>
      <c r="L323" s="1"/>
    </row>
    <row r="324" ht="14.25" customHeight="1">
      <c r="K324" s="1"/>
      <c r="L324" s="1"/>
    </row>
    <row r="325" ht="14.25" customHeight="1">
      <c r="K325" s="1"/>
      <c r="L325" s="1"/>
    </row>
    <row r="326" ht="14.25" customHeight="1">
      <c r="K326" s="1"/>
      <c r="L326" s="1"/>
    </row>
    <row r="327" ht="14.25" customHeight="1">
      <c r="K327" s="1"/>
      <c r="L327" s="1"/>
    </row>
    <row r="328" ht="14.25" customHeight="1">
      <c r="K328" s="1"/>
      <c r="L328" s="1"/>
    </row>
    <row r="329" ht="14.25" customHeight="1">
      <c r="K329" s="1"/>
      <c r="L329" s="1"/>
    </row>
    <row r="330" ht="14.25" customHeight="1">
      <c r="K330" s="1"/>
      <c r="L330" s="1"/>
    </row>
    <row r="331" ht="14.25" customHeight="1">
      <c r="K331" s="1"/>
      <c r="L331" s="1"/>
    </row>
    <row r="332" ht="14.25" customHeight="1">
      <c r="K332" s="1"/>
      <c r="L332" s="1"/>
    </row>
    <row r="333" ht="14.25" customHeight="1">
      <c r="K333" s="1"/>
      <c r="L333" s="1"/>
    </row>
    <row r="334" ht="14.25" customHeight="1">
      <c r="K334" s="1"/>
      <c r="L334" s="1"/>
    </row>
    <row r="335" ht="14.25" customHeight="1">
      <c r="K335" s="1"/>
      <c r="L335" s="1"/>
    </row>
    <row r="336" ht="14.25" customHeight="1">
      <c r="K336" s="1"/>
      <c r="L336" s="1"/>
    </row>
    <row r="337" ht="14.25" customHeight="1">
      <c r="K337" s="1"/>
      <c r="L337" s="1"/>
    </row>
    <row r="338" ht="14.25" customHeight="1">
      <c r="K338" s="1"/>
      <c r="L338" s="1"/>
    </row>
    <row r="339" ht="14.25" customHeight="1">
      <c r="K339" s="1"/>
      <c r="L339" s="1"/>
    </row>
    <row r="340" ht="14.25" customHeight="1">
      <c r="K340" s="1"/>
      <c r="L340" s="1"/>
    </row>
    <row r="341" ht="14.25" customHeight="1">
      <c r="K341" s="1"/>
      <c r="L341" s="1"/>
    </row>
    <row r="342" ht="14.25" customHeight="1">
      <c r="K342" s="1"/>
      <c r="L342" s="1"/>
    </row>
    <row r="343" ht="14.25" customHeight="1">
      <c r="K343" s="1"/>
      <c r="L343" s="1"/>
    </row>
    <row r="344" ht="14.25" customHeight="1">
      <c r="K344" s="1"/>
      <c r="L344" s="1"/>
    </row>
    <row r="345" ht="14.25" customHeight="1">
      <c r="K345" s="1"/>
      <c r="L345" s="1"/>
    </row>
    <row r="346" ht="14.25" customHeight="1">
      <c r="K346" s="1"/>
      <c r="L346" s="1"/>
    </row>
    <row r="347" ht="14.25" customHeight="1">
      <c r="K347" s="1"/>
      <c r="L347" s="1"/>
    </row>
    <row r="348" ht="14.25" customHeight="1">
      <c r="K348" s="1"/>
      <c r="L348" s="1"/>
    </row>
    <row r="349" ht="14.25" customHeight="1">
      <c r="K349" s="1"/>
      <c r="L349" s="1"/>
    </row>
    <row r="350" ht="14.25" customHeight="1">
      <c r="K350" s="1"/>
      <c r="L350" s="1"/>
    </row>
    <row r="351" ht="14.25" customHeight="1">
      <c r="K351" s="1"/>
      <c r="L351" s="1"/>
    </row>
    <row r="352" ht="14.25" customHeight="1">
      <c r="K352" s="1"/>
      <c r="L352" s="1"/>
    </row>
    <row r="353" ht="14.25" customHeight="1">
      <c r="K353" s="1"/>
      <c r="L353" s="1"/>
    </row>
    <row r="354" ht="14.25" customHeight="1">
      <c r="K354" s="1"/>
      <c r="L354" s="1"/>
    </row>
    <row r="355" ht="14.25" customHeight="1">
      <c r="K355" s="1"/>
      <c r="L355" s="1"/>
    </row>
    <row r="356" ht="14.25" customHeight="1">
      <c r="K356" s="1"/>
      <c r="L356" s="1"/>
    </row>
    <row r="357" ht="14.25" customHeight="1">
      <c r="K357" s="1"/>
      <c r="L357" s="1"/>
    </row>
    <row r="358" ht="14.25" customHeight="1">
      <c r="K358" s="1"/>
      <c r="L358" s="1"/>
    </row>
    <row r="359" ht="14.25" customHeight="1">
      <c r="K359" s="1"/>
      <c r="L359" s="1"/>
    </row>
    <row r="360" ht="14.25" customHeight="1">
      <c r="K360" s="1"/>
      <c r="L360" s="1"/>
    </row>
    <row r="361" ht="14.25" customHeight="1">
      <c r="K361" s="1"/>
      <c r="L361" s="1"/>
    </row>
    <row r="362" ht="14.25" customHeight="1">
      <c r="K362" s="1"/>
      <c r="L362" s="1"/>
    </row>
    <row r="363" ht="14.25" customHeight="1">
      <c r="K363" s="1"/>
      <c r="L363" s="1"/>
    </row>
    <row r="364" ht="14.25" customHeight="1">
      <c r="K364" s="1"/>
      <c r="L364" s="1"/>
    </row>
    <row r="365" ht="14.25" customHeight="1">
      <c r="K365" s="1"/>
      <c r="L365" s="1"/>
    </row>
    <row r="366" ht="14.25" customHeight="1">
      <c r="K366" s="1"/>
      <c r="L366" s="1"/>
    </row>
    <row r="367" ht="14.25" customHeight="1">
      <c r="K367" s="1"/>
      <c r="L367" s="1"/>
    </row>
    <row r="368" ht="14.25" customHeight="1">
      <c r="K368" s="1"/>
      <c r="L368" s="1"/>
    </row>
    <row r="369" ht="14.25" customHeight="1">
      <c r="K369" s="1"/>
      <c r="L369" s="1"/>
    </row>
    <row r="370" ht="14.25" customHeight="1">
      <c r="K370" s="1"/>
      <c r="L370" s="1"/>
    </row>
    <row r="371" ht="14.25" customHeight="1">
      <c r="K371" s="1"/>
      <c r="L371" s="1"/>
    </row>
    <row r="372" ht="14.25" customHeight="1">
      <c r="K372" s="1"/>
      <c r="L372" s="1"/>
    </row>
    <row r="373" ht="14.25" customHeight="1">
      <c r="K373" s="1"/>
      <c r="L373" s="1"/>
    </row>
    <row r="374" ht="14.25" customHeight="1">
      <c r="K374" s="1"/>
      <c r="L374" s="1"/>
    </row>
    <row r="375" ht="14.25" customHeight="1">
      <c r="K375" s="1"/>
      <c r="L375" s="1"/>
    </row>
    <row r="376" ht="14.25" customHeight="1">
      <c r="K376" s="1"/>
      <c r="L376" s="1"/>
    </row>
    <row r="377" ht="14.25" customHeight="1">
      <c r="K377" s="1"/>
      <c r="L377" s="1"/>
    </row>
    <row r="378" ht="14.25" customHeight="1">
      <c r="K378" s="1"/>
      <c r="L378" s="1"/>
    </row>
    <row r="379" ht="14.25" customHeight="1">
      <c r="K379" s="1"/>
      <c r="L379" s="1"/>
    </row>
    <row r="380" ht="14.25" customHeight="1">
      <c r="K380" s="1"/>
      <c r="L380" s="1"/>
    </row>
    <row r="381" ht="14.25" customHeight="1">
      <c r="K381" s="1"/>
      <c r="L381" s="1"/>
    </row>
    <row r="382" ht="14.25" customHeight="1">
      <c r="K382" s="1"/>
      <c r="L382" s="1"/>
    </row>
    <row r="383" ht="14.25" customHeight="1">
      <c r="K383" s="1"/>
      <c r="L383" s="1"/>
    </row>
    <row r="384" ht="14.25" customHeight="1">
      <c r="K384" s="1"/>
      <c r="L384" s="1"/>
    </row>
    <row r="385" ht="14.25" customHeight="1">
      <c r="K385" s="1"/>
      <c r="L385" s="1"/>
    </row>
    <row r="386" ht="14.25" customHeight="1">
      <c r="K386" s="1"/>
      <c r="L386" s="1"/>
    </row>
    <row r="387" ht="14.25" customHeight="1">
      <c r="K387" s="1"/>
      <c r="L387" s="1"/>
    </row>
    <row r="388" ht="14.25" customHeight="1">
      <c r="K388" s="1"/>
      <c r="L388" s="1"/>
    </row>
    <row r="389" ht="14.25" customHeight="1">
      <c r="K389" s="1"/>
      <c r="L389" s="1"/>
    </row>
    <row r="390" ht="14.25" customHeight="1">
      <c r="K390" s="1"/>
      <c r="L390" s="1"/>
    </row>
    <row r="391" ht="14.25" customHeight="1">
      <c r="K391" s="1"/>
      <c r="L391" s="1"/>
    </row>
    <row r="392" ht="14.25" customHeight="1">
      <c r="K392" s="1"/>
      <c r="L392" s="1"/>
    </row>
    <row r="393" ht="14.25" customHeight="1">
      <c r="K393" s="1"/>
      <c r="L393" s="1"/>
    </row>
    <row r="394" ht="14.25" customHeight="1">
      <c r="K394" s="1"/>
      <c r="L394" s="1"/>
    </row>
    <row r="395" ht="14.25" customHeight="1">
      <c r="K395" s="1"/>
      <c r="L395" s="1"/>
    </row>
    <row r="396" ht="14.25" customHeight="1">
      <c r="K396" s="1"/>
      <c r="L396" s="1"/>
    </row>
    <row r="397" ht="14.25" customHeight="1">
      <c r="K397" s="1"/>
      <c r="L397" s="1"/>
    </row>
    <row r="398" ht="14.25" customHeight="1">
      <c r="K398" s="1"/>
      <c r="L398" s="1"/>
    </row>
    <row r="399" ht="14.25" customHeight="1">
      <c r="K399" s="1"/>
      <c r="L399" s="1"/>
    </row>
    <row r="400" ht="14.25" customHeight="1">
      <c r="K400" s="1"/>
      <c r="L400" s="1"/>
    </row>
    <row r="401" ht="14.25" customHeight="1">
      <c r="K401" s="1"/>
      <c r="L401" s="1"/>
    </row>
    <row r="402" ht="14.25" customHeight="1">
      <c r="K402" s="1"/>
      <c r="L402" s="1"/>
    </row>
    <row r="403" ht="14.25" customHeight="1">
      <c r="K403" s="1"/>
      <c r="L403" s="1"/>
    </row>
    <row r="404" ht="14.25" customHeight="1">
      <c r="K404" s="1"/>
      <c r="L404" s="1"/>
    </row>
    <row r="405" ht="14.25" customHeight="1">
      <c r="K405" s="1"/>
      <c r="L405" s="1"/>
    </row>
    <row r="406" ht="14.25" customHeight="1">
      <c r="K406" s="1"/>
      <c r="L406" s="1"/>
    </row>
    <row r="407" ht="14.25" customHeight="1">
      <c r="K407" s="1"/>
      <c r="L407" s="1"/>
    </row>
    <row r="408" ht="14.25" customHeight="1">
      <c r="K408" s="1"/>
      <c r="L408" s="1"/>
    </row>
    <row r="409" ht="14.25" customHeight="1">
      <c r="K409" s="1"/>
      <c r="L409" s="1"/>
    </row>
    <row r="410" ht="14.25" customHeight="1">
      <c r="K410" s="1"/>
      <c r="L410" s="1"/>
    </row>
    <row r="411" ht="14.25" customHeight="1">
      <c r="K411" s="1"/>
      <c r="L411" s="1"/>
    </row>
    <row r="412" ht="14.25" customHeight="1">
      <c r="K412" s="1"/>
      <c r="L412" s="1"/>
    </row>
    <row r="413" ht="14.25" customHeight="1">
      <c r="K413" s="1"/>
      <c r="L413" s="1"/>
    </row>
    <row r="414" ht="14.25" customHeight="1">
      <c r="K414" s="1"/>
      <c r="L414" s="1"/>
    </row>
    <row r="415" ht="14.25" customHeight="1">
      <c r="K415" s="1"/>
      <c r="L415" s="1"/>
    </row>
    <row r="416" ht="14.25" customHeight="1">
      <c r="K416" s="1"/>
      <c r="L416" s="1"/>
    </row>
    <row r="417" ht="14.25" customHeight="1">
      <c r="K417" s="1"/>
      <c r="L417" s="1"/>
    </row>
    <row r="418" ht="14.25" customHeight="1">
      <c r="K418" s="1"/>
      <c r="L418" s="1"/>
    </row>
    <row r="419" ht="14.25" customHeight="1">
      <c r="K419" s="1"/>
      <c r="L419" s="1"/>
    </row>
    <row r="420" ht="14.25" customHeight="1">
      <c r="K420" s="1"/>
      <c r="L420" s="1"/>
    </row>
    <row r="421" ht="14.25" customHeight="1">
      <c r="K421" s="1"/>
      <c r="L421" s="1"/>
    </row>
    <row r="422" ht="14.25" customHeight="1">
      <c r="K422" s="1"/>
      <c r="L422" s="1"/>
    </row>
    <row r="423" ht="14.25" customHeight="1">
      <c r="K423" s="1"/>
      <c r="L423" s="1"/>
    </row>
    <row r="424" ht="14.25" customHeight="1">
      <c r="K424" s="1"/>
      <c r="L424" s="1"/>
    </row>
    <row r="425" ht="14.25" customHeight="1">
      <c r="K425" s="1"/>
      <c r="L425" s="1"/>
    </row>
    <row r="426" ht="14.25" customHeight="1">
      <c r="K426" s="1"/>
      <c r="L426" s="1"/>
    </row>
    <row r="427" ht="14.25" customHeight="1">
      <c r="K427" s="1"/>
      <c r="L427" s="1"/>
    </row>
    <row r="428" ht="14.25" customHeight="1">
      <c r="K428" s="1"/>
      <c r="L428" s="1"/>
    </row>
    <row r="429" ht="14.25" customHeight="1">
      <c r="K429" s="1"/>
      <c r="L429" s="1"/>
    </row>
    <row r="430" ht="14.25" customHeight="1">
      <c r="K430" s="1"/>
      <c r="L430" s="1"/>
    </row>
    <row r="431" ht="14.25" customHeight="1">
      <c r="K431" s="1"/>
      <c r="L431" s="1"/>
    </row>
    <row r="432" ht="14.25" customHeight="1">
      <c r="K432" s="1"/>
      <c r="L432" s="1"/>
    </row>
    <row r="433" ht="14.25" customHeight="1">
      <c r="K433" s="1"/>
      <c r="L433" s="1"/>
    </row>
    <row r="434" ht="14.25" customHeight="1">
      <c r="K434" s="1"/>
      <c r="L434" s="1"/>
    </row>
    <row r="435" ht="14.25" customHeight="1">
      <c r="K435" s="1"/>
      <c r="L435" s="1"/>
    </row>
    <row r="436" ht="14.25" customHeight="1">
      <c r="K436" s="1"/>
      <c r="L436" s="1"/>
    </row>
    <row r="437" ht="14.25" customHeight="1">
      <c r="K437" s="1"/>
      <c r="L437" s="1"/>
    </row>
    <row r="438" ht="14.25" customHeight="1">
      <c r="K438" s="1"/>
      <c r="L438" s="1"/>
    </row>
    <row r="439" ht="14.25" customHeight="1">
      <c r="K439" s="1"/>
      <c r="L439" s="1"/>
    </row>
    <row r="440" ht="14.25" customHeight="1">
      <c r="K440" s="1"/>
      <c r="L440" s="1"/>
    </row>
    <row r="441" ht="14.25" customHeight="1">
      <c r="K441" s="1"/>
      <c r="L441" s="1"/>
    </row>
    <row r="442" ht="14.25" customHeight="1">
      <c r="K442" s="1"/>
      <c r="L442" s="1"/>
    </row>
    <row r="443" ht="14.25" customHeight="1">
      <c r="K443" s="1"/>
      <c r="L443" s="1"/>
    </row>
    <row r="444" ht="14.25" customHeight="1">
      <c r="K444" s="1"/>
      <c r="L444" s="1"/>
    </row>
    <row r="445" ht="14.25" customHeight="1">
      <c r="K445" s="1"/>
      <c r="L445" s="1"/>
    </row>
    <row r="446" ht="14.25" customHeight="1">
      <c r="K446" s="1"/>
      <c r="L446" s="1"/>
    </row>
    <row r="447" ht="14.25" customHeight="1">
      <c r="K447" s="1"/>
      <c r="L447" s="1"/>
    </row>
    <row r="448" ht="14.25" customHeight="1">
      <c r="K448" s="1"/>
      <c r="L448" s="1"/>
    </row>
    <row r="449" ht="14.25" customHeight="1">
      <c r="K449" s="1"/>
      <c r="L449" s="1"/>
    </row>
    <row r="450" ht="14.25" customHeight="1">
      <c r="K450" s="1"/>
      <c r="L450" s="1"/>
    </row>
    <row r="451" ht="14.25" customHeight="1">
      <c r="K451" s="1"/>
      <c r="L451" s="1"/>
    </row>
    <row r="452" ht="14.25" customHeight="1">
      <c r="K452" s="1"/>
      <c r="L452" s="1"/>
    </row>
    <row r="453" ht="14.25" customHeight="1">
      <c r="K453" s="1"/>
      <c r="L453" s="1"/>
    </row>
    <row r="454" ht="14.25" customHeight="1">
      <c r="K454" s="1"/>
      <c r="L454" s="1"/>
    </row>
    <row r="455" ht="14.25" customHeight="1">
      <c r="K455" s="1"/>
      <c r="L455" s="1"/>
    </row>
    <row r="456" ht="14.25" customHeight="1">
      <c r="K456" s="1"/>
      <c r="L456" s="1"/>
    </row>
    <row r="457" ht="14.25" customHeight="1">
      <c r="K457" s="1"/>
      <c r="L457" s="1"/>
    </row>
    <row r="458" ht="14.25" customHeight="1">
      <c r="K458" s="1"/>
      <c r="L458" s="1"/>
    </row>
    <row r="459" ht="14.25" customHeight="1">
      <c r="K459" s="1"/>
      <c r="L459" s="1"/>
    </row>
    <row r="460" ht="14.25" customHeight="1">
      <c r="K460" s="1"/>
      <c r="L460" s="1"/>
    </row>
    <row r="461" ht="14.25" customHeight="1">
      <c r="K461" s="1"/>
      <c r="L461" s="1"/>
    </row>
    <row r="462" ht="14.25" customHeight="1">
      <c r="K462" s="1"/>
      <c r="L462" s="1"/>
    </row>
    <row r="463" ht="14.25" customHeight="1">
      <c r="K463" s="1"/>
      <c r="L463" s="1"/>
    </row>
    <row r="464" ht="14.25" customHeight="1">
      <c r="K464" s="1"/>
      <c r="L464" s="1"/>
    </row>
    <row r="465" ht="14.25" customHeight="1">
      <c r="K465" s="1"/>
      <c r="L465" s="1"/>
    </row>
    <row r="466" ht="14.25" customHeight="1">
      <c r="K466" s="1"/>
      <c r="L466" s="1"/>
    </row>
    <row r="467" ht="14.25" customHeight="1">
      <c r="K467" s="1"/>
      <c r="L467" s="1"/>
    </row>
    <row r="468" ht="14.25" customHeight="1">
      <c r="K468" s="1"/>
      <c r="L468" s="1"/>
    </row>
    <row r="469" ht="14.25" customHeight="1">
      <c r="K469" s="1"/>
      <c r="L469" s="1"/>
    </row>
    <row r="470" ht="14.25" customHeight="1">
      <c r="K470" s="1"/>
      <c r="L470" s="1"/>
    </row>
    <row r="471" ht="14.25" customHeight="1">
      <c r="K471" s="1"/>
      <c r="L471" s="1"/>
    </row>
    <row r="472" ht="14.25" customHeight="1">
      <c r="K472" s="1"/>
      <c r="L472" s="1"/>
    </row>
    <row r="473" ht="14.25" customHeight="1">
      <c r="K473" s="1"/>
      <c r="L473" s="1"/>
    </row>
    <row r="474" ht="14.25" customHeight="1">
      <c r="K474" s="1"/>
      <c r="L474" s="1"/>
    </row>
    <row r="475" ht="14.25" customHeight="1">
      <c r="K475" s="1"/>
      <c r="L475" s="1"/>
    </row>
    <row r="476" ht="14.25" customHeight="1">
      <c r="K476" s="1"/>
      <c r="L476" s="1"/>
    </row>
    <row r="477" ht="14.25" customHeight="1">
      <c r="K477" s="1"/>
      <c r="L477" s="1"/>
    </row>
    <row r="478" ht="14.25" customHeight="1">
      <c r="K478" s="1"/>
      <c r="L478" s="1"/>
    </row>
    <row r="479" ht="14.25" customHeight="1">
      <c r="K479" s="1"/>
      <c r="L479" s="1"/>
    </row>
    <row r="480" ht="14.25" customHeight="1">
      <c r="K480" s="1"/>
      <c r="L480" s="1"/>
    </row>
    <row r="481" ht="14.25" customHeight="1">
      <c r="K481" s="1"/>
      <c r="L481" s="1"/>
    </row>
    <row r="482" ht="14.25" customHeight="1">
      <c r="K482" s="1"/>
      <c r="L482" s="1"/>
    </row>
    <row r="483" ht="14.25" customHeight="1">
      <c r="K483" s="1"/>
      <c r="L483" s="1"/>
    </row>
    <row r="484" ht="14.25" customHeight="1">
      <c r="K484" s="1"/>
      <c r="L484" s="1"/>
    </row>
    <row r="485" ht="14.25" customHeight="1">
      <c r="K485" s="1"/>
      <c r="L485" s="1"/>
    </row>
    <row r="486" ht="14.25" customHeight="1">
      <c r="K486" s="1"/>
      <c r="L486" s="1"/>
    </row>
    <row r="487" ht="14.25" customHeight="1">
      <c r="K487" s="1"/>
      <c r="L487" s="1"/>
    </row>
    <row r="488" ht="14.25" customHeight="1">
      <c r="K488" s="1"/>
      <c r="L488" s="1"/>
    </row>
    <row r="489" ht="14.25" customHeight="1">
      <c r="K489" s="1"/>
      <c r="L489" s="1"/>
    </row>
    <row r="490" ht="14.25" customHeight="1">
      <c r="K490" s="1"/>
      <c r="L490" s="1"/>
    </row>
    <row r="491" ht="14.25" customHeight="1">
      <c r="K491" s="1"/>
      <c r="L491" s="1"/>
    </row>
    <row r="492" ht="14.25" customHeight="1">
      <c r="K492" s="1"/>
      <c r="L492" s="1"/>
    </row>
    <row r="493" ht="14.25" customHeight="1">
      <c r="K493" s="1"/>
      <c r="L493" s="1"/>
    </row>
    <row r="494" ht="14.25" customHeight="1">
      <c r="K494" s="1"/>
      <c r="L494" s="1"/>
    </row>
    <row r="495" ht="14.25" customHeight="1">
      <c r="K495" s="1"/>
      <c r="L495" s="1"/>
    </row>
    <row r="496" ht="14.25" customHeight="1">
      <c r="K496" s="1"/>
      <c r="L496" s="1"/>
    </row>
    <row r="497" ht="14.25" customHeight="1">
      <c r="K497" s="1"/>
      <c r="L497" s="1"/>
    </row>
    <row r="498" ht="14.25" customHeight="1">
      <c r="K498" s="1"/>
      <c r="L498" s="1"/>
    </row>
    <row r="499" ht="14.25" customHeight="1">
      <c r="K499" s="1"/>
      <c r="L499" s="1"/>
    </row>
    <row r="500" ht="14.25" customHeight="1">
      <c r="K500" s="1"/>
      <c r="L500" s="1"/>
    </row>
    <row r="501" ht="14.25" customHeight="1">
      <c r="K501" s="1"/>
      <c r="L501" s="1"/>
    </row>
    <row r="502" ht="14.25" customHeight="1">
      <c r="K502" s="1"/>
      <c r="L502" s="1"/>
    </row>
    <row r="503" ht="14.25" customHeight="1">
      <c r="K503" s="1"/>
      <c r="L503" s="1"/>
    </row>
    <row r="504" ht="14.25" customHeight="1">
      <c r="K504" s="1"/>
      <c r="L504" s="1"/>
    </row>
    <row r="505" ht="14.25" customHeight="1">
      <c r="K505" s="1"/>
      <c r="L505" s="1"/>
    </row>
    <row r="506" ht="14.25" customHeight="1">
      <c r="K506" s="1"/>
      <c r="L506" s="1"/>
    </row>
    <row r="507" ht="14.25" customHeight="1">
      <c r="K507" s="1"/>
      <c r="L507" s="1"/>
    </row>
    <row r="508" ht="14.25" customHeight="1">
      <c r="K508" s="1"/>
      <c r="L508" s="1"/>
    </row>
    <row r="509" ht="14.25" customHeight="1">
      <c r="K509" s="1"/>
      <c r="L509" s="1"/>
    </row>
    <row r="510" ht="14.25" customHeight="1">
      <c r="K510" s="1"/>
      <c r="L510" s="1"/>
    </row>
    <row r="511" ht="14.25" customHeight="1">
      <c r="K511" s="1"/>
      <c r="L511" s="1"/>
    </row>
    <row r="512" ht="14.25" customHeight="1">
      <c r="K512" s="1"/>
      <c r="L512" s="1"/>
    </row>
    <row r="513" ht="14.25" customHeight="1">
      <c r="K513" s="1"/>
      <c r="L513" s="1"/>
    </row>
    <row r="514" ht="14.25" customHeight="1">
      <c r="K514" s="1"/>
      <c r="L514" s="1"/>
    </row>
    <row r="515" ht="14.25" customHeight="1">
      <c r="K515" s="1"/>
      <c r="L515" s="1"/>
    </row>
    <row r="516" ht="14.25" customHeight="1">
      <c r="K516" s="1"/>
      <c r="L516" s="1"/>
    </row>
    <row r="517" ht="14.25" customHeight="1">
      <c r="K517" s="1"/>
      <c r="L517" s="1"/>
    </row>
    <row r="518" ht="14.25" customHeight="1">
      <c r="K518" s="1"/>
      <c r="L518" s="1"/>
    </row>
    <row r="519" ht="14.25" customHeight="1">
      <c r="K519" s="1"/>
      <c r="L519" s="1"/>
    </row>
    <row r="520" ht="14.25" customHeight="1">
      <c r="K520" s="1"/>
      <c r="L520" s="1"/>
    </row>
    <row r="521" ht="14.25" customHeight="1">
      <c r="K521" s="1"/>
      <c r="L521" s="1"/>
    </row>
    <row r="522" ht="14.25" customHeight="1">
      <c r="K522" s="1"/>
      <c r="L522" s="1"/>
    </row>
    <row r="523" ht="14.25" customHeight="1">
      <c r="K523" s="1"/>
      <c r="L523" s="1"/>
    </row>
    <row r="524" ht="14.25" customHeight="1">
      <c r="K524" s="1"/>
      <c r="L524" s="1"/>
    </row>
    <row r="525" ht="14.25" customHeight="1">
      <c r="K525" s="1"/>
      <c r="L525" s="1"/>
    </row>
    <row r="526" ht="14.25" customHeight="1">
      <c r="K526" s="1"/>
      <c r="L526" s="1"/>
    </row>
    <row r="527" ht="14.25" customHeight="1">
      <c r="K527" s="1"/>
      <c r="L527" s="1"/>
    </row>
    <row r="528" ht="14.25" customHeight="1">
      <c r="K528" s="1"/>
      <c r="L528" s="1"/>
    </row>
    <row r="529" ht="14.25" customHeight="1">
      <c r="K529" s="1"/>
      <c r="L529" s="1"/>
    </row>
    <row r="530" ht="14.25" customHeight="1">
      <c r="K530" s="1"/>
      <c r="L530" s="1"/>
    </row>
    <row r="531" ht="14.25" customHeight="1">
      <c r="K531" s="1"/>
      <c r="L531" s="1"/>
    </row>
    <row r="532" ht="14.25" customHeight="1">
      <c r="K532" s="1"/>
      <c r="L532" s="1"/>
    </row>
    <row r="533" ht="14.25" customHeight="1">
      <c r="K533" s="1"/>
      <c r="L533" s="1"/>
    </row>
    <row r="534" ht="14.25" customHeight="1">
      <c r="K534" s="1"/>
      <c r="L534" s="1"/>
    </row>
    <row r="535" ht="14.25" customHeight="1">
      <c r="K535" s="1"/>
      <c r="L535" s="1"/>
    </row>
    <row r="536" ht="14.25" customHeight="1">
      <c r="K536" s="1"/>
      <c r="L536" s="1"/>
    </row>
    <row r="537" ht="14.25" customHeight="1">
      <c r="K537" s="1"/>
      <c r="L537" s="1"/>
    </row>
    <row r="538" ht="14.25" customHeight="1">
      <c r="K538" s="1"/>
      <c r="L538" s="1"/>
    </row>
    <row r="539" ht="14.25" customHeight="1">
      <c r="K539" s="1"/>
      <c r="L539" s="1"/>
    </row>
    <row r="540" ht="14.25" customHeight="1">
      <c r="K540" s="1"/>
      <c r="L540" s="1"/>
    </row>
    <row r="541" ht="14.25" customHeight="1">
      <c r="K541" s="1"/>
      <c r="L541" s="1"/>
    </row>
    <row r="542" ht="14.25" customHeight="1">
      <c r="K542" s="1"/>
      <c r="L542" s="1"/>
    </row>
    <row r="543" ht="14.25" customHeight="1">
      <c r="K543" s="1"/>
      <c r="L543" s="1"/>
    </row>
    <row r="544" ht="14.25" customHeight="1">
      <c r="K544" s="1"/>
      <c r="L544" s="1"/>
    </row>
    <row r="545" ht="14.25" customHeight="1">
      <c r="K545" s="1"/>
      <c r="L545" s="1"/>
    </row>
    <row r="546" ht="14.25" customHeight="1">
      <c r="K546" s="1"/>
      <c r="L546" s="1"/>
    </row>
    <row r="547" ht="14.25" customHeight="1">
      <c r="K547" s="1"/>
      <c r="L547" s="1"/>
    </row>
    <row r="548" ht="14.25" customHeight="1">
      <c r="K548" s="1"/>
      <c r="L548" s="1"/>
    </row>
    <row r="549" ht="14.25" customHeight="1">
      <c r="K549" s="1"/>
      <c r="L549" s="1"/>
    </row>
    <row r="550" ht="14.25" customHeight="1">
      <c r="K550" s="1"/>
      <c r="L550" s="1"/>
    </row>
    <row r="551" ht="14.25" customHeight="1">
      <c r="K551" s="1"/>
      <c r="L551" s="1"/>
    </row>
    <row r="552" ht="14.25" customHeight="1">
      <c r="K552" s="1"/>
      <c r="L552" s="1"/>
    </row>
    <row r="553" ht="14.25" customHeight="1">
      <c r="K553" s="1"/>
      <c r="L553" s="1"/>
    </row>
    <row r="554" ht="14.25" customHeight="1">
      <c r="K554" s="1"/>
      <c r="L554" s="1"/>
    </row>
    <row r="555" ht="14.25" customHeight="1">
      <c r="K555" s="1"/>
      <c r="L555" s="1"/>
    </row>
    <row r="556" ht="14.25" customHeight="1">
      <c r="K556" s="1"/>
      <c r="L556" s="1"/>
    </row>
    <row r="557" ht="14.25" customHeight="1">
      <c r="K557" s="1"/>
      <c r="L557" s="1"/>
    </row>
    <row r="558" ht="14.25" customHeight="1">
      <c r="K558" s="1"/>
      <c r="L558" s="1"/>
    </row>
    <row r="559" ht="14.25" customHeight="1">
      <c r="K559" s="1"/>
      <c r="L559" s="1"/>
    </row>
    <row r="560" ht="14.25" customHeight="1">
      <c r="K560" s="1"/>
      <c r="L560" s="1"/>
    </row>
    <row r="561" ht="14.25" customHeight="1">
      <c r="K561" s="1"/>
      <c r="L561" s="1"/>
    </row>
    <row r="562" ht="14.25" customHeight="1">
      <c r="K562" s="1"/>
      <c r="L562" s="1"/>
    </row>
    <row r="563" ht="14.25" customHeight="1">
      <c r="K563" s="1"/>
      <c r="L563" s="1"/>
    </row>
    <row r="564" ht="14.25" customHeight="1">
      <c r="K564" s="1"/>
      <c r="L564" s="1"/>
    </row>
    <row r="565" ht="14.25" customHeight="1">
      <c r="K565" s="1"/>
      <c r="L565" s="1"/>
    </row>
    <row r="566" ht="14.25" customHeight="1">
      <c r="K566" s="1"/>
      <c r="L566" s="1"/>
    </row>
    <row r="567" ht="14.25" customHeight="1">
      <c r="K567" s="1"/>
      <c r="L567" s="1"/>
    </row>
    <row r="568" ht="14.25" customHeight="1">
      <c r="K568" s="1"/>
      <c r="L568" s="1"/>
    </row>
    <row r="569" ht="14.25" customHeight="1">
      <c r="K569" s="1"/>
      <c r="L569" s="1"/>
    </row>
    <row r="570" ht="14.25" customHeight="1">
      <c r="K570" s="1"/>
      <c r="L570" s="1"/>
    </row>
    <row r="571" ht="14.25" customHeight="1">
      <c r="K571" s="1"/>
      <c r="L571" s="1"/>
    </row>
    <row r="572" ht="14.25" customHeight="1">
      <c r="K572" s="1"/>
      <c r="L572" s="1"/>
    </row>
    <row r="573" ht="14.25" customHeight="1">
      <c r="K573" s="1"/>
      <c r="L573" s="1"/>
    </row>
    <row r="574" ht="14.25" customHeight="1">
      <c r="K574" s="1"/>
      <c r="L574" s="1"/>
    </row>
    <row r="575" ht="14.25" customHeight="1">
      <c r="K575" s="1"/>
      <c r="L575" s="1"/>
    </row>
    <row r="576" ht="14.25" customHeight="1">
      <c r="K576" s="1"/>
      <c r="L576" s="1"/>
    </row>
    <row r="577" ht="14.25" customHeight="1">
      <c r="K577" s="1"/>
      <c r="L577" s="1"/>
    </row>
    <row r="578" ht="14.25" customHeight="1">
      <c r="K578" s="1"/>
      <c r="L578" s="1"/>
    </row>
    <row r="579" ht="14.25" customHeight="1">
      <c r="K579" s="1"/>
      <c r="L579" s="1"/>
    </row>
    <row r="580" ht="14.25" customHeight="1">
      <c r="K580" s="1"/>
      <c r="L580" s="1"/>
    </row>
    <row r="581" ht="14.25" customHeight="1">
      <c r="K581" s="1"/>
      <c r="L581" s="1"/>
    </row>
    <row r="582" ht="14.25" customHeight="1">
      <c r="K582" s="1"/>
      <c r="L582" s="1"/>
    </row>
    <row r="583" ht="14.25" customHeight="1">
      <c r="K583" s="1"/>
      <c r="L583" s="1"/>
    </row>
    <row r="584" ht="14.25" customHeight="1">
      <c r="K584" s="1"/>
      <c r="L584" s="1"/>
    </row>
    <row r="585" ht="14.25" customHeight="1">
      <c r="K585" s="1"/>
      <c r="L585" s="1"/>
    </row>
    <row r="586" ht="14.25" customHeight="1">
      <c r="K586" s="1"/>
      <c r="L586" s="1"/>
    </row>
    <row r="587" ht="14.25" customHeight="1">
      <c r="K587" s="1"/>
      <c r="L587" s="1"/>
    </row>
    <row r="588" ht="14.25" customHeight="1">
      <c r="K588" s="1"/>
      <c r="L588" s="1"/>
    </row>
    <row r="589" ht="14.25" customHeight="1">
      <c r="K589" s="1"/>
      <c r="L589" s="1"/>
    </row>
    <row r="590" ht="14.25" customHeight="1">
      <c r="K590" s="1"/>
      <c r="L590" s="1"/>
    </row>
    <row r="591" ht="14.25" customHeight="1">
      <c r="K591" s="1"/>
      <c r="L591" s="1"/>
    </row>
    <row r="592" ht="14.25" customHeight="1">
      <c r="K592" s="1"/>
      <c r="L592" s="1"/>
    </row>
    <row r="593" ht="14.25" customHeight="1">
      <c r="K593" s="1"/>
      <c r="L593" s="1"/>
    </row>
    <row r="594" ht="14.25" customHeight="1">
      <c r="K594" s="1"/>
      <c r="L594" s="1"/>
    </row>
    <row r="595" ht="14.25" customHeight="1">
      <c r="K595" s="1"/>
      <c r="L595" s="1"/>
    </row>
    <row r="596" ht="14.25" customHeight="1">
      <c r="K596" s="1"/>
      <c r="L596" s="1"/>
    </row>
    <row r="597" ht="14.25" customHeight="1">
      <c r="K597" s="1"/>
      <c r="L597" s="1"/>
    </row>
    <row r="598" ht="14.25" customHeight="1">
      <c r="K598" s="1"/>
      <c r="L598" s="1"/>
    </row>
    <row r="599" ht="14.25" customHeight="1">
      <c r="K599" s="1"/>
      <c r="L599" s="1"/>
    </row>
    <row r="600" ht="14.25" customHeight="1">
      <c r="K600" s="1"/>
      <c r="L600" s="1"/>
    </row>
    <row r="601" ht="14.25" customHeight="1">
      <c r="K601" s="1"/>
      <c r="L601" s="1"/>
    </row>
    <row r="602" ht="14.25" customHeight="1">
      <c r="K602" s="1"/>
      <c r="L602" s="1"/>
    </row>
    <row r="603" ht="14.25" customHeight="1">
      <c r="K603" s="1"/>
      <c r="L603" s="1"/>
    </row>
    <row r="604" ht="14.25" customHeight="1">
      <c r="K604" s="1"/>
      <c r="L604" s="1"/>
    </row>
    <row r="605" ht="14.25" customHeight="1">
      <c r="K605" s="1"/>
      <c r="L605" s="1"/>
    </row>
    <row r="606" ht="14.25" customHeight="1">
      <c r="K606" s="1"/>
      <c r="L606" s="1"/>
    </row>
    <row r="607" ht="14.25" customHeight="1">
      <c r="K607" s="1"/>
      <c r="L607" s="1"/>
    </row>
    <row r="608" ht="14.25" customHeight="1">
      <c r="K608" s="1"/>
      <c r="L608" s="1"/>
    </row>
    <row r="609" ht="14.25" customHeight="1">
      <c r="K609" s="1"/>
      <c r="L609" s="1"/>
    </row>
    <row r="610" ht="14.25" customHeight="1">
      <c r="K610" s="1"/>
      <c r="L610" s="1"/>
    </row>
    <row r="611" ht="14.25" customHeight="1">
      <c r="K611" s="1"/>
      <c r="L611" s="1"/>
    </row>
    <row r="612" ht="14.25" customHeight="1">
      <c r="K612" s="1"/>
      <c r="L612" s="1"/>
    </row>
    <row r="613" ht="14.25" customHeight="1">
      <c r="K613" s="1"/>
      <c r="L613" s="1"/>
    </row>
    <row r="614" ht="14.25" customHeight="1">
      <c r="K614" s="1"/>
      <c r="L614" s="1"/>
    </row>
    <row r="615" ht="14.25" customHeight="1">
      <c r="K615" s="1"/>
      <c r="L615" s="1"/>
    </row>
    <row r="616" ht="14.25" customHeight="1">
      <c r="K616" s="1"/>
      <c r="L616" s="1"/>
    </row>
    <row r="617" ht="14.25" customHeight="1">
      <c r="K617" s="1"/>
      <c r="L617" s="1"/>
    </row>
    <row r="618" ht="14.25" customHeight="1">
      <c r="K618" s="1"/>
      <c r="L618" s="1"/>
    </row>
    <row r="619" ht="14.25" customHeight="1">
      <c r="K619" s="1"/>
      <c r="L619" s="1"/>
    </row>
    <row r="620" ht="14.25" customHeight="1">
      <c r="K620" s="1"/>
      <c r="L620" s="1"/>
    </row>
    <row r="621" ht="14.25" customHeight="1">
      <c r="K621" s="1"/>
      <c r="L621" s="1"/>
    </row>
    <row r="622" ht="14.25" customHeight="1">
      <c r="K622" s="1"/>
      <c r="L622" s="1"/>
    </row>
    <row r="623" ht="14.25" customHeight="1">
      <c r="K623" s="1"/>
      <c r="L623" s="1"/>
    </row>
    <row r="624" ht="14.25" customHeight="1">
      <c r="K624" s="1"/>
      <c r="L624" s="1"/>
    </row>
    <row r="625" ht="14.25" customHeight="1">
      <c r="K625" s="1"/>
      <c r="L625" s="1"/>
    </row>
    <row r="626" ht="14.25" customHeight="1">
      <c r="K626" s="1"/>
      <c r="L626" s="1"/>
    </row>
    <row r="627" ht="14.25" customHeight="1">
      <c r="K627" s="1"/>
      <c r="L627" s="1"/>
    </row>
    <row r="628" ht="14.25" customHeight="1">
      <c r="K628" s="1"/>
      <c r="L628" s="1"/>
    </row>
    <row r="629" ht="14.25" customHeight="1">
      <c r="K629" s="1"/>
      <c r="L629" s="1"/>
    </row>
    <row r="630" ht="14.25" customHeight="1">
      <c r="K630" s="1"/>
      <c r="L630" s="1"/>
    </row>
    <row r="631" ht="14.25" customHeight="1">
      <c r="K631" s="1"/>
      <c r="L631" s="1"/>
    </row>
    <row r="632" ht="14.25" customHeight="1">
      <c r="K632" s="1"/>
      <c r="L632" s="1"/>
    </row>
    <row r="633" ht="14.25" customHeight="1">
      <c r="K633" s="1"/>
      <c r="L633" s="1"/>
    </row>
    <row r="634" ht="14.25" customHeight="1">
      <c r="K634" s="1"/>
      <c r="L634" s="1"/>
    </row>
    <row r="635" ht="14.25" customHeight="1">
      <c r="K635" s="1"/>
      <c r="L635" s="1"/>
    </row>
    <row r="636" ht="14.25" customHeight="1">
      <c r="K636" s="1"/>
      <c r="L636" s="1"/>
    </row>
    <row r="637" ht="14.25" customHeight="1">
      <c r="K637" s="1"/>
      <c r="L637" s="1"/>
    </row>
    <row r="638" ht="14.25" customHeight="1">
      <c r="K638" s="1"/>
      <c r="L638" s="1"/>
    </row>
    <row r="639" ht="14.25" customHeight="1">
      <c r="K639" s="1"/>
      <c r="L639" s="1"/>
    </row>
    <row r="640" ht="14.25" customHeight="1">
      <c r="K640" s="1"/>
      <c r="L640" s="1"/>
    </row>
    <row r="641" ht="14.25" customHeight="1">
      <c r="K641" s="1"/>
      <c r="L641" s="1"/>
    </row>
    <row r="642" ht="14.25" customHeight="1">
      <c r="K642" s="1"/>
      <c r="L642" s="1"/>
    </row>
    <row r="643" ht="14.25" customHeight="1">
      <c r="K643" s="1"/>
      <c r="L643" s="1"/>
    </row>
    <row r="644" ht="14.25" customHeight="1">
      <c r="K644" s="1"/>
      <c r="L644" s="1"/>
    </row>
    <row r="645" ht="14.25" customHeight="1">
      <c r="K645" s="1"/>
      <c r="L645" s="1"/>
    </row>
    <row r="646" ht="14.25" customHeight="1">
      <c r="K646" s="1"/>
      <c r="L646" s="1"/>
    </row>
    <row r="647" ht="14.25" customHeight="1">
      <c r="K647" s="1"/>
      <c r="L647" s="1"/>
    </row>
    <row r="648" ht="14.25" customHeight="1">
      <c r="K648" s="1"/>
      <c r="L648" s="1"/>
    </row>
    <row r="649" ht="14.25" customHeight="1">
      <c r="K649" s="1"/>
      <c r="L649" s="1"/>
    </row>
    <row r="650" ht="14.25" customHeight="1">
      <c r="K650" s="1"/>
      <c r="L650" s="1"/>
    </row>
    <row r="651" ht="14.25" customHeight="1">
      <c r="K651" s="1"/>
      <c r="L651" s="1"/>
    </row>
    <row r="652" ht="14.25" customHeight="1">
      <c r="K652" s="1"/>
      <c r="L652" s="1"/>
    </row>
    <row r="653" ht="14.25" customHeight="1">
      <c r="K653" s="1"/>
      <c r="L653" s="1"/>
    </row>
    <row r="654" ht="14.25" customHeight="1">
      <c r="K654" s="1"/>
      <c r="L654" s="1"/>
    </row>
    <row r="655" ht="14.25" customHeight="1">
      <c r="K655" s="1"/>
      <c r="L655" s="1"/>
    </row>
    <row r="656" ht="14.25" customHeight="1">
      <c r="K656" s="1"/>
      <c r="L656" s="1"/>
    </row>
    <row r="657" ht="14.25" customHeight="1">
      <c r="K657" s="1"/>
      <c r="L657" s="1"/>
    </row>
    <row r="658" ht="14.25" customHeight="1">
      <c r="K658" s="1"/>
      <c r="L658" s="1"/>
    </row>
    <row r="659" ht="14.25" customHeight="1">
      <c r="K659" s="1"/>
      <c r="L659" s="1"/>
    </row>
    <row r="660" ht="14.25" customHeight="1">
      <c r="K660" s="1"/>
      <c r="L660" s="1"/>
    </row>
    <row r="661" ht="14.25" customHeight="1">
      <c r="K661" s="1"/>
      <c r="L661" s="1"/>
    </row>
    <row r="662" ht="14.25" customHeight="1">
      <c r="K662" s="1"/>
      <c r="L662" s="1"/>
    </row>
    <row r="663" ht="14.25" customHeight="1">
      <c r="K663" s="1"/>
      <c r="L663" s="1"/>
    </row>
    <row r="664" ht="14.25" customHeight="1">
      <c r="K664" s="1"/>
      <c r="L664" s="1"/>
    </row>
    <row r="665" ht="14.25" customHeight="1">
      <c r="K665" s="1"/>
      <c r="L665" s="1"/>
    </row>
    <row r="666" ht="14.25" customHeight="1">
      <c r="K666" s="1"/>
      <c r="L666" s="1"/>
    </row>
    <row r="667" ht="14.25" customHeight="1">
      <c r="K667" s="1"/>
      <c r="L667" s="1"/>
    </row>
    <row r="668" ht="14.25" customHeight="1">
      <c r="K668" s="1"/>
      <c r="L668" s="1"/>
    </row>
    <row r="669" ht="14.25" customHeight="1">
      <c r="K669" s="1"/>
      <c r="L669" s="1"/>
    </row>
    <row r="670" ht="14.25" customHeight="1">
      <c r="K670" s="1"/>
      <c r="L670" s="1"/>
    </row>
    <row r="671" ht="14.25" customHeight="1">
      <c r="K671" s="1"/>
      <c r="L671" s="1"/>
    </row>
    <row r="672" ht="14.25" customHeight="1">
      <c r="K672" s="1"/>
      <c r="L672" s="1"/>
    </row>
    <row r="673" ht="14.25" customHeight="1">
      <c r="K673" s="1"/>
      <c r="L673" s="1"/>
    </row>
    <row r="674" ht="14.25" customHeight="1">
      <c r="K674" s="1"/>
      <c r="L674" s="1"/>
    </row>
    <row r="675" ht="14.25" customHeight="1">
      <c r="K675" s="1"/>
      <c r="L675" s="1"/>
    </row>
    <row r="676" ht="14.25" customHeight="1">
      <c r="K676" s="1"/>
      <c r="L676" s="1"/>
    </row>
    <row r="677" ht="14.25" customHeight="1">
      <c r="K677" s="1"/>
      <c r="L677" s="1"/>
    </row>
    <row r="678" ht="14.25" customHeight="1">
      <c r="K678" s="1"/>
      <c r="L678" s="1"/>
    </row>
    <row r="679" ht="14.25" customHeight="1">
      <c r="K679" s="1"/>
      <c r="L679" s="1"/>
    </row>
    <row r="680" ht="14.25" customHeight="1">
      <c r="K680" s="1"/>
      <c r="L680" s="1"/>
    </row>
    <row r="681" ht="14.25" customHeight="1">
      <c r="K681" s="1"/>
      <c r="L681" s="1"/>
    </row>
    <row r="682" ht="14.25" customHeight="1">
      <c r="K682" s="1"/>
      <c r="L682" s="1"/>
    </row>
    <row r="683" ht="14.25" customHeight="1">
      <c r="K683" s="1"/>
      <c r="L683" s="1"/>
    </row>
    <row r="684" ht="14.25" customHeight="1">
      <c r="K684" s="1"/>
      <c r="L684" s="1"/>
    </row>
    <row r="685" ht="14.25" customHeight="1">
      <c r="K685" s="1"/>
      <c r="L685" s="1"/>
    </row>
    <row r="686" ht="14.25" customHeight="1">
      <c r="K686" s="1"/>
      <c r="L686" s="1"/>
    </row>
    <row r="687" ht="14.25" customHeight="1">
      <c r="K687" s="1"/>
      <c r="L687" s="1"/>
    </row>
    <row r="688" ht="14.25" customHeight="1">
      <c r="K688" s="1"/>
      <c r="L688" s="1"/>
    </row>
    <row r="689" ht="14.25" customHeight="1">
      <c r="K689" s="1"/>
      <c r="L689" s="1"/>
    </row>
    <row r="690" ht="14.25" customHeight="1">
      <c r="K690" s="1"/>
      <c r="L690" s="1"/>
    </row>
    <row r="691" ht="14.25" customHeight="1">
      <c r="K691" s="1"/>
      <c r="L691" s="1"/>
    </row>
    <row r="692" ht="14.25" customHeight="1">
      <c r="K692" s="1"/>
      <c r="L692" s="1"/>
    </row>
    <row r="693" ht="14.25" customHeight="1">
      <c r="K693" s="1"/>
      <c r="L693" s="1"/>
    </row>
    <row r="694" ht="14.25" customHeight="1">
      <c r="K694" s="1"/>
      <c r="L694" s="1"/>
    </row>
    <row r="695" ht="14.25" customHeight="1">
      <c r="K695" s="1"/>
      <c r="L695" s="1"/>
    </row>
    <row r="696" ht="14.25" customHeight="1">
      <c r="K696" s="1"/>
      <c r="L696" s="1"/>
    </row>
    <row r="697" ht="14.25" customHeight="1">
      <c r="K697" s="1"/>
      <c r="L697" s="1"/>
    </row>
    <row r="698" ht="14.25" customHeight="1">
      <c r="K698" s="1"/>
      <c r="L698" s="1"/>
    </row>
    <row r="699" ht="14.25" customHeight="1">
      <c r="K699" s="1"/>
      <c r="L699" s="1"/>
    </row>
    <row r="700" ht="14.25" customHeight="1">
      <c r="K700" s="1"/>
      <c r="L700" s="1"/>
    </row>
    <row r="701" ht="14.25" customHeight="1">
      <c r="K701" s="1"/>
      <c r="L701" s="1"/>
    </row>
    <row r="702" ht="14.25" customHeight="1">
      <c r="K702" s="1"/>
      <c r="L702" s="1"/>
    </row>
    <row r="703" ht="14.25" customHeight="1">
      <c r="K703" s="1"/>
      <c r="L703" s="1"/>
    </row>
    <row r="704" ht="14.25" customHeight="1">
      <c r="K704" s="1"/>
      <c r="L704" s="1"/>
    </row>
    <row r="705" ht="14.25" customHeight="1">
      <c r="K705" s="1"/>
      <c r="L705" s="1"/>
    </row>
    <row r="706" ht="14.25" customHeight="1">
      <c r="K706" s="1"/>
      <c r="L706" s="1"/>
    </row>
    <row r="707" ht="14.25" customHeight="1">
      <c r="K707" s="1"/>
      <c r="L707" s="1"/>
    </row>
    <row r="708" ht="14.25" customHeight="1">
      <c r="K708" s="1"/>
      <c r="L708" s="1"/>
    </row>
    <row r="709" ht="14.25" customHeight="1">
      <c r="K709" s="1"/>
      <c r="L709" s="1"/>
    </row>
    <row r="710" ht="14.25" customHeight="1">
      <c r="K710" s="1"/>
      <c r="L710" s="1"/>
    </row>
    <row r="711" ht="14.25" customHeight="1">
      <c r="K711" s="1"/>
      <c r="L711" s="1"/>
    </row>
    <row r="712" ht="14.25" customHeight="1">
      <c r="K712" s="1"/>
      <c r="L712" s="1"/>
    </row>
    <row r="713" ht="14.25" customHeight="1">
      <c r="K713" s="1"/>
      <c r="L713" s="1"/>
    </row>
    <row r="714" ht="14.25" customHeight="1">
      <c r="K714" s="1"/>
      <c r="L714" s="1"/>
    </row>
    <row r="715" ht="14.25" customHeight="1">
      <c r="K715" s="1"/>
      <c r="L715" s="1"/>
    </row>
    <row r="716" ht="14.25" customHeight="1">
      <c r="K716" s="1"/>
      <c r="L716" s="1"/>
    </row>
    <row r="717" ht="14.25" customHeight="1">
      <c r="K717" s="1"/>
      <c r="L717" s="1"/>
    </row>
    <row r="718" ht="14.25" customHeight="1">
      <c r="K718" s="1"/>
      <c r="L718" s="1"/>
    </row>
    <row r="719" ht="14.25" customHeight="1">
      <c r="K719" s="1"/>
      <c r="L719" s="1"/>
    </row>
    <row r="720" ht="14.25" customHeight="1">
      <c r="K720" s="1"/>
      <c r="L720" s="1"/>
    </row>
    <row r="721" ht="14.25" customHeight="1">
      <c r="K721" s="1"/>
      <c r="L721" s="1"/>
    </row>
    <row r="722" ht="14.25" customHeight="1">
      <c r="K722" s="1"/>
      <c r="L722" s="1"/>
    </row>
    <row r="723" ht="14.25" customHeight="1">
      <c r="K723" s="1"/>
      <c r="L723" s="1"/>
    </row>
    <row r="724" ht="14.25" customHeight="1">
      <c r="K724" s="1"/>
      <c r="L724" s="1"/>
    </row>
    <row r="725" ht="14.25" customHeight="1">
      <c r="K725" s="1"/>
      <c r="L725" s="1"/>
    </row>
    <row r="726" ht="14.25" customHeight="1">
      <c r="K726" s="1"/>
      <c r="L726" s="1"/>
    </row>
    <row r="727" ht="14.25" customHeight="1">
      <c r="K727" s="1"/>
      <c r="L727" s="1"/>
    </row>
    <row r="728" ht="14.25" customHeight="1">
      <c r="K728" s="1"/>
      <c r="L728" s="1"/>
    </row>
    <row r="729" ht="14.25" customHeight="1">
      <c r="K729" s="1"/>
      <c r="L729" s="1"/>
    </row>
    <row r="730" ht="14.25" customHeight="1">
      <c r="K730" s="1"/>
      <c r="L730" s="1"/>
    </row>
    <row r="731" ht="14.25" customHeight="1">
      <c r="K731" s="1"/>
      <c r="L731" s="1"/>
    </row>
    <row r="732" ht="14.25" customHeight="1">
      <c r="K732" s="1"/>
      <c r="L732" s="1"/>
    </row>
    <row r="733" ht="14.25" customHeight="1">
      <c r="K733" s="1"/>
      <c r="L733" s="1"/>
    </row>
    <row r="734" ht="14.25" customHeight="1">
      <c r="K734" s="1"/>
      <c r="L734" s="1"/>
    </row>
    <row r="735" ht="14.25" customHeight="1">
      <c r="K735" s="1"/>
      <c r="L735" s="1"/>
    </row>
    <row r="736" ht="14.25" customHeight="1">
      <c r="K736" s="1"/>
      <c r="L736" s="1"/>
    </row>
    <row r="737" ht="14.25" customHeight="1">
      <c r="K737" s="1"/>
      <c r="L737" s="1"/>
    </row>
    <row r="738" ht="14.25" customHeight="1">
      <c r="K738" s="1"/>
      <c r="L738" s="1"/>
    </row>
    <row r="739" ht="14.25" customHeight="1">
      <c r="K739" s="1"/>
      <c r="L739" s="1"/>
    </row>
    <row r="740" ht="14.25" customHeight="1">
      <c r="K740" s="1"/>
      <c r="L740" s="1"/>
    </row>
    <row r="741" ht="14.25" customHeight="1">
      <c r="K741" s="1"/>
      <c r="L741" s="1"/>
    </row>
    <row r="742" ht="14.25" customHeight="1">
      <c r="K742" s="1"/>
      <c r="L742" s="1"/>
    </row>
    <row r="743" ht="14.25" customHeight="1">
      <c r="K743" s="1"/>
      <c r="L743" s="1"/>
    </row>
    <row r="744" ht="14.25" customHeight="1">
      <c r="K744" s="1"/>
      <c r="L744" s="1"/>
    </row>
    <row r="745" ht="14.25" customHeight="1">
      <c r="K745" s="1"/>
      <c r="L745" s="1"/>
    </row>
    <row r="746" ht="14.25" customHeight="1">
      <c r="K746" s="1"/>
      <c r="L746" s="1"/>
    </row>
    <row r="747" ht="14.25" customHeight="1">
      <c r="K747" s="1"/>
      <c r="L747" s="1"/>
    </row>
    <row r="748" ht="14.25" customHeight="1">
      <c r="K748" s="1"/>
      <c r="L748" s="1"/>
    </row>
    <row r="749" ht="14.25" customHeight="1">
      <c r="K749" s="1"/>
      <c r="L749" s="1"/>
    </row>
    <row r="750" ht="14.25" customHeight="1">
      <c r="K750" s="1"/>
      <c r="L750" s="1"/>
    </row>
    <row r="751" ht="14.25" customHeight="1">
      <c r="K751" s="1"/>
      <c r="L751" s="1"/>
    </row>
    <row r="752" ht="14.25" customHeight="1">
      <c r="K752" s="1"/>
      <c r="L752" s="1"/>
    </row>
    <row r="753" ht="14.25" customHeight="1">
      <c r="K753" s="1"/>
      <c r="L753" s="1"/>
    </row>
    <row r="754" ht="14.25" customHeight="1">
      <c r="K754" s="1"/>
      <c r="L754" s="1"/>
    </row>
    <row r="755" ht="14.25" customHeight="1">
      <c r="K755" s="1"/>
      <c r="L755" s="1"/>
    </row>
    <row r="756" ht="14.25" customHeight="1">
      <c r="K756" s="1"/>
      <c r="L756" s="1"/>
    </row>
    <row r="757" ht="14.25" customHeight="1">
      <c r="K757" s="1"/>
      <c r="L757" s="1"/>
    </row>
    <row r="758" ht="14.25" customHeight="1">
      <c r="K758" s="1"/>
      <c r="L758" s="1"/>
    </row>
    <row r="759" ht="14.25" customHeight="1">
      <c r="K759" s="1"/>
      <c r="L759" s="1"/>
    </row>
    <row r="760" ht="14.25" customHeight="1">
      <c r="K760" s="1"/>
      <c r="L760" s="1"/>
    </row>
    <row r="761" ht="14.25" customHeight="1">
      <c r="K761" s="1"/>
      <c r="L761" s="1"/>
    </row>
    <row r="762" ht="14.25" customHeight="1">
      <c r="K762" s="1"/>
      <c r="L762" s="1"/>
    </row>
    <row r="763" ht="14.25" customHeight="1">
      <c r="K763" s="1"/>
      <c r="L763" s="1"/>
    </row>
    <row r="764" ht="14.25" customHeight="1">
      <c r="K764" s="1"/>
      <c r="L764" s="1"/>
    </row>
    <row r="765" ht="14.25" customHeight="1">
      <c r="K765" s="1"/>
      <c r="L765" s="1"/>
    </row>
    <row r="766" ht="14.25" customHeight="1">
      <c r="K766" s="1"/>
      <c r="L766" s="1"/>
    </row>
    <row r="767" ht="14.25" customHeight="1">
      <c r="K767" s="1"/>
      <c r="L767" s="1"/>
    </row>
    <row r="768" ht="14.25" customHeight="1">
      <c r="K768" s="1"/>
      <c r="L768" s="1"/>
    </row>
    <row r="769" ht="14.25" customHeight="1">
      <c r="K769" s="1"/>
      <c r="L769" s="1"/>
    </row>
    <row r="770" ht="14.25" customHeight="1">
      <c r="K770" s="1"/>
      <c r="L770" s="1"/>
    </row>
    <row r="771" ht="14.25" customHeight="1">
      <c r="K771" s="1"/>
      <c r="L771" s="1"/>
    </row>
    <row r="772" ht="14.25" customHeight="1">
      <c r="K772" s="1"/>
      <c r="L772" s="1"/>
    </row>
    <row r="773" ht="14.25" customHeight="1">
      <c r="K773" s="1"/>
      <c r="L773" s="1"/>
    </row>
    <row r="774" ht="14.25" customHeight="1">
      <c r="K774" s="1"/>
      <c r="L774" s="1"/>
    </row>
    <row r="775" ht="14.25" customHeight="1">
      <c r="K775" s="1"/>
      <c r="L775" s="1"/>
    </row>
    <row r="776" ht="14.25" customHeight="1">
      <c r="K776" s="1"/>
      <c r="L776" s="1"/>
    </row>
    <row r="777" ht="14.25" customHeight="1">
      <c r="K777" s="1"/>
      <c r="L777" s="1"/>
    </row>
    <row r="778" ht="14.25" customHeight="1">
      <c r="K778" s="1"/>
      <c r="L778" s="1"/>
    </row>
    <row r="779" ht="14.25" customHeight="1">
      <c r="K779" s="1"/>
      <c r="L779" s="1"/>
    </row>
    <row r="780" ht="14.25" customHeight="1">
      <c r="K780" s="1"/>
      <c r="L780" s="1"/>
    </row>
    <row r="781" ht="14.25" customHeight="1">
      <c r="K781" s="1"/>
      <c r="L781" s="1"/>
    </row>
    <row r="782" ht="14.25" customHeight="1">
      <c r="K782" s="1"/>
      <c r="L782" s="1"/>
    </row>
    <row r="783" ht="14.25" customHeight="1">
      <c r="K783" s="1"/>
      <c r="L783" s="1"/>
    </row>
    <row r="784" ht="14.25" customHeight="1">
      <c r="K784" s="1"/>
      <c r="L784" s="1"/>
    </row>
    <row r="785" ht="14.25" customHeight="1">
      <c r="K785" s="1"/>
      <c r="L785" s="1"/>
    </row>
    <row r="786" ht="14.25" customHeight="1">
      <c r="K786" s="1"/>
      <c r="L786" s="1"/>
    </row>
    <row r="787" ht="14.25" customHeight="1">
      <c r="K787" s="1"/>
      <c r="L787" s="1"/>
    </row>
    <row r="788" ht="14.25" customHeight="1">
      <c r="K788" s="1"/>
      <c r="L788" s="1"/>
    </row>
    <row r="789" ht="14.25" customHeight="1">
      <c r="K789" s="1"/>
      <c r="L789" s="1"/>
    </row>
    <row r="790" ht="14.25" customHeight="1">
      <c r="K790" s="1"/>
      <c r="L790" s="1"/>
    </row>
    <row r="791" ht="14.25" customHeight="1">
      <c r="K791" s="1"/>
      <c r="L791" s="1"/>
    </row>
    <row r="792" ht="14.25" customHeight="1">
      <c r="K792" s="1"/>
      <c r="L792" s="1"/>
    </row>
    <row r="793" ht="14.25" customHeight="1">
      <c r="K793" s="1"/>
      <c r="L793" s="1"/>
    </row>
    <row r="794" ht="14.25" customHeight="1">
      <c r="K794" s="1"/>
      <c r="L794" s="1"/>
    </row>
    <row r="795" ht="14.25" customHeight="1">
      <c r="K795" s="1"/>
      <c r="L795" s="1"/>
    </row>
    <row r="796" ht="14.25" customHeight="1">
      <c r="K796" s="1"/>
      <c r="L796" s="1"/>
    </row>
    <row r="797" ht="14.25" customHeight="1">
      <c r="K797" s="1"/>
      <c r="L797" s="1"/>
    </row>
    <row r="798" ht="14.25" customHeight="1">
      <c r="K798" s="1"/>
      <c r="L798" s="1"/>
    </row>
    <row r="799" ht="14.25" customHeight="1">
      <c r="K799" s="1"/>
      <c r="L799" s="1"/>
    </row>
    <row r="800" ht="14.25" customHeight="1">
      <c r="K800" s="1"/>
      <c r="L800" s="1"/>
    </row>
    <row r="801" ht="14.25" customHeight="1">
      <c r="K801" s="1"/>
      <c r="L801" s="1"/>
    </row>
    <row r="802" ht="14.25" customHeight="1">
      <c r="K802" s="1"/>
      <c r="L802" s="1"/>
    </row>
    <row r="803" ht="14.25" customHeight="1">
      <c r="K803" s="1"/>
      <c r="L803" s="1"/>
    </row>
    <row r="804" ht="14.25" customHeight="1">
      <c r="K804" s="1"/>
      <c r="L804" s="1"/>
    </row>
    <row r="805" ht="14.25" customHeight="1">
      <c r="K805" s="1"/>
      <c r="L805" s="1"/>
    </row>
    <row r="806" ht="14.25" customHeight="1">
      <c r="K806" s="1"/>
      <c r="L806" s="1"/>
    </row>
    <row r="807" ht="14.25" customHeight="1">
      <c r="K807" s="1"/>
      <c r="L807" s="1"/>
    </row>
    <row r="808" ht="14.25" customHeight="1">
      <c r="K808" s="1"/>
      <c r="L808" s="1"/>
    </row>
    <row r="809" ht="14.25" customHeight="1">
      <c r="K809" s="1"/>
      <c r="L809" s="1"/>
    </row>
    <row r="810" ht="14.25" customHeight="1">
      <c r="K810" s="1"/>
      <c r="L810" s="1"/>
    </row>
    <row r="811" ht="14.25" customHeight="1">
      <c r="K811" s="1"/>
      <c r="L811" s="1"/>
    </row>
    <row r="812" ht="14.25" customHeight="1">
      <c r="K812" s="1"/>
      <c r="L812" s="1"/>
    </row>
    <row r="813" ht="14.25" customHeight="1">
      <c r="K813" s="1"/>
      <c r="L813" s="1"/>
    </row>
    <row r="814" ht="14.25" customHeight="1">
      <c r="K814" s="1"/>
      <c r="L814" s="1"/>
    </row>
    <row r="815" ht="14.25" customHeight="1">
      <c r="K815" s="1"/>
      <c r="L815" s="1"/>
    </row>
    <row r="816" ht="14.25" customHeight="1">
      <c r="K816" s="1"/>
      <c r="L816" s="1"/>
    </row>
    <row r="817" ht="14.25" customHeight="1">
      <c r="K817" s="1"/>
      <c r="L817" s="1"/>
    </row>
    <row r="818" ht="14.25" customHeight="1">
      <c r="K818" s="1"/>
      <c r="L818" s="1"/>
    </row>
    <row r="819" ht="14.25" customHeight="1">
      <c r="K819" s="1"/>
      <c r="L819" s="1"/>
    </row>
    <row r="820" ht="14.25" customHeight="1">
      <c r="K820" s="1"/>
      <c r="L820" s="1"/>
    </row>
    <row r="821" ht="14.25" customHeight="1">
      <c r="K821" s="1"/>
      <c r="L821" s="1"/>
    </row>
    <row r="822" ht="14.25" customHeight="1">
      <c r="K822" s="1"/>
      <c r="L822" s="1"/>
    </row>
    <row r="823" ht="14.25" customHeight="1">
      <c r="K823" s="1"/>
      <c r="L823" s="1"/>
    </row>
    <row r="824" ht="14.25" customHeight="1">
      <c r="K824" s="1"/>
      <c r="L824" s="1"/>
    </row>
    <row r="825" ht="14.25" customHeight="1">
      <c r="K825" s="1"/>
      <c r="L825" s="1"/>
    </row>
    <row r="826" ht="14.25" customHeight="1">
      <c r="K826" s="1"/>
      <c r="L826" s="1"/>
    </row>
    <row r="827" ht="14.25" customHeight="1">
      <c r="K827" s="1"/>
      <c r="L827" s="1"/>
    </row>
    <row r="828" ht="14.25" customHeight="1">
      <c r="K828" s="1"/>
      <c r="L828" s="1"/>
    </row>
    <row r="829" ht="14.25" customHeight="1">
      <c r="K829" s="1"/>
      <c r="L829" s="1"/>
    </row>
    <row r="830" ht="14.25" customHeight="1">
      <c r="K830" s="1"/>
      <c r="L830" s="1"/>
    </row>
    <row r="831" ht="14.25" customHeight="1">
      <c r="K831" s="1"/>
      <c r="L831" s="1"/>
    </row>
    <row r="832" ht="14.25" customHeight="1">
      <c r="K832" s="1"/>
      <c r="L832" s="1"/>
    </row>
    <row r="833" ht="14.25" customHeight="1">
      <c r="K833" s="1"/>
      <c r="L833" s="1"/>
    </row>
    <row r="834" ht="14.25" customHeight="1">
      <c r="K834" s="1"/>
      <c r="L834" s="1"/>
    </row>
    <row r="835" ht="14.25" customHeight="1">
      <c r="K835" s="1"/>
      <c r="L835" s="1"/>
    </row>
    <row r="836" ht="14.25" customHeight="1">
      <c r="K836" s="1"/>
      <c r="L836" s="1"/>
    </row>
    <row r="837" ht="14.25" customHeight="1">
      <c r="K837" s="1"/>
      <c r="L837" s="1"/>
    </row>
    <row r="838" ht="14.25" customHeight="1">
      <c r="K838" s="1"/>
      <c r="L838" s="1"/>
    </row>
    <row r="839" ht="14.25" customHeight="1">
      <c r="K839" s="1"/>
      <c r="L839" s="1"/>
    </row>
    <row r="840" ht="14.25" customHeight="1">
      <c r="K840" s="1"/>
      <c r="L840" s="1"/>
    </row>
    <row r="841" ht="14.25" customHeight="1">
      <c r="K841" s="1"/>
      <c r="L841" s="1"/>
    </row>
    <row r="842" ht="14.25" customHeight="1">
      <c r="K842" s="1"/>
      <c r="L842" s="1"/>
    </row>
    <row r="843" ht="14.25" customHeight="1">
      <c r="K843" s="1"/>
      <c r="L843" s="1"/>
    </row>
    <row r="844" ht="14.25" customHeight="1">
      <c r="K844" s="1"/>
      <c r="L844" s="1"/>
    </row>
    <row r="845" ht="14.25" customHeight="1">
      <c r="K845" s="1"/>
      <c r="L845" s="1"/>
    </row>
    <row r="846" ht="14.25" customHeight="1">
      <c r="K846" s="1"/>
      <c r="L846" s="1"/>
    </row>
    <row r="847" ht="14.25" customHeight="1">
      <c r="K847" s="1"/>
      <c r="L847" s="1"/>
    </row>
    <row r="848" ht="14.25" customHeight="1">
      <c r="K848" s="1"/>
      <c r="L848" s="1"/>
    </row>
    <row r="849" ht="14.25" customHeight="1">
      <c r="K849" s="1"/>
      <c r="L849" s="1"/>
    </row>
    <row r="850" ht="14.25" customHeight="1">
      <c r="K850" s="1"/>
      <c r="L850" s="1"/>
    </row>
    <row r="851" ht="14.25" customHeight="1">
      <c r="K851" s="1"/>
      <c r="L851" s="1"/>
    </row>
    <row r="852" ht="14.25" customHeight="1">
      <c r="K852" s="1"/>
      <c r="L852" s="1"/>
    </row>
    <row r="853" ht="14.25" customHeight="1">
      <c r="K853" s="1"/>
      <c r="L853" s="1"/>
    </row>
    <row r="854" ht="14.25" customHeight="1">
      <c r="K854" s="1"/>
      <c r="L854" s="1"/>
    </row>
    <row r="855" ht="14.25" customHeight="1">
      <c r="K855" s="1"/>
      <c r="L855" s="1"/>
    </row>
    <row r="856" ht="14.25" customHeight="1">
      <c r="K856" s="1"/>
      <c r="L856" s="1"/>
    </row>
    <row r="857" ht="14.25" customHeight="1">
      <c r="K857" s="1"/>
      <c r="L857" s="1"/>
    </row>
    <row r="858" ht="14.25" customHeight="1">
      <c r="K858" s="1"/>
      <c r="L858" s="1"/>
    </row>
    <row r="859" ht="14.25" customHeight="1">
      <c r="K859" s="1"/>
      <c r="L859" s="1"/>
    </row>
    <row r="860" ht="14.25" customHeight="1">
      <c r="K860" s="1"/>
      <c r="L860" s="1"/>
    </row>
    <row r="861" ht="14.25" customHeight="1">
      <c r="K861" s="1"/>
      <c r="L861" s="1"/>
    </row>
    <row r="862" ht="14.25" customHeight="1">
      <c r="K862" s="1"/>
      <c r="L862" s="1"/>
    </row>
    <row r="863" ht="14.25" customHeight="1">
      <c r="K863" s="1"/>
      <c r="L863" s="1"/>
    </row>
    <row r="864" ht="14.25" customHeight="1">
      <c r="K864" s="1"/>
      <c r="L864" s="1"/>
    </row>
    <row r="865" ht="14.25" customHeight="1">
      <c r="K865" s="1"/>
      <c r="L865" s="1"/>
    </row>
    <row r="866" ht="14.25" customHeight="1">
      <c r="K866" s="1"/>
      <c r="L866" s="1"/>
    </row>
    <row r="867" ht="14.25" customHeight="1">
      <c r="K867" s="1"/>
      <c r="L867" s="1"/>
    </row>
    <row r="868" ht="14.25" customHeight="1">
      <c r="K868" s="1"/>
      <c r="L868" s="1"/>
    </row>
    <row r="869" ht="14.25" customHeight="1">
      <c r="K869" s="1"/>
      <c r="L869" s="1"/>
    </row>
    <row r="870" ht="14.25" customHeight="1">
      <c r="K870" s="1"/>
      <c r="L870" s="1"/>
    </row>
    <row r="871" ht="14.25" customHeight="1">
      <c r="K871" s="1"/>
      <c r="L871" s="1"/>
    </row>
    <row r="872" ht="14.25" customHeight="1">
      <c r="K872" s="1"/>
      <c r="L872" s="1"/>
    </row>
    <row r="873" ht="14.25" customHeight="1">
      <c r="K873" s="1"/>
      <c r="L873" s="1"/>
    </row>
    <row r="874" ht="14.25" customHeight="1">
      <c r="K874" s="1"/>
      <c r="L874" s="1"/>
    </row>
    <row r="875" ht="14.25" customHeight="1">
      <c r="K875" s="1"/>
      <c r="L875" s="1"/>
    </row>
    <row r="876" ht="14.25" customHeight="1">
      <c r="K876" s="1"/>
      <c r="L876" s="1"/>
    </row>
    <row r="877" ht="14.25" customHeight="1">
      <c r="K877" s="1"/>
      <c r="L877" s="1"/>
    </row>
    <row r="878" ht="14.25" customHeight="1">
      <c r="K878" s="1"/>
      <c r="L878" s="1"/>
    </row>
    <row r="879" ht="14.25" customHeight="1">
      <c r="K879" s="1"/>
      <c r="L879" s="1"/>
    </row>
    <row r="880" ht="14.25" customHeight="1">
      <c r="K880" s="1"/>
      <c r="L880" s="1"/>
    </row>
    <row r="881" ht="14.25" customHeight="1">
      <c r="K881" s="1"/>
      <c r="L881" s="1"/>
    </row>
    <row r="882" ht="14.25" customHeight="1">
      <c r="K882" s="1"/>
      <c r="L882" s="1"/>
    </row>
    <row r="883" ht="14.25" customHeight="1">
      <c r="K883" s="1"/>
      <c r="L883" s="1"/>
    </row>
    <row r="884" ht="14.25" customHeight="1">
      <c r="K884" s="1"/>
      <c r="L884" s="1"/>
    </row>
    <row r="885" ht="14.25" customHeight="1">
      <c r="K885" s="1"/>
      <c r="L885" s="1"/>
    </row>
    <row r="886" ht="14.25" customHeight="1">
      <c r="K886" s="1"/>
      <c r="L886" s="1"/>
    </row>
    <row r="887" ht="14.25" customHeight="1">
      <c r="K887" s="1"/>
      <c r="L887" s="1"/>
    </row>
    <row r="888" ht="14.25" customHeight="1">
      <c r="K888" s="1"/>
      <c r="L888" s="1"/>
    </row>
    <row r="889" ht="14.25" customHeight="1">
      <c r="K889" s="1"/>
      <c r="L889" s="1"/>
    </row>
    <row r="890" ht="14.25" customHeight="1">
      <c r="K890" s="1"/>
      <c r="L890" s="1"/>
    </row>
    <row r="891" ht="14.25" customHeight="1">
      <c r="K891" s="1"/>
      <c r="L891" s="1"/>
    </row>
    <row r="892" ht="14.25" customHeight="1">
      <c r="K892" s="1"/>
      <c r="L892" s="1"/>
    </row>
    <row r="893" ht="14.25" customHeight="1">
      <c r="K893" s="1"/>
      <c r="L893" s="1"/>
    </row>
    <row r="894" ht="14.25" customHeight="1">
      <c r="K894" s="1"/>
      <c r="L894" s="1"/>
    </row>
    <row r="895" ht="14.25" customHeight="1">
      <c r="K895" s="1"/>
      <c r="L895" s="1"/>
    </row>
    <row r="896" ht="14.25" customHeight="1">
      <c r="K896" s="1"/>
      <c r="L896" s="1"/>
    </row>
    <row r="897" ht="14.25" customHeight="1">
      <c r="K897" s="1"/>
      <c r="L897" s="1"/>
    </row>
    <row r="898" ht="14.25" customHeight="1">
      <c r="K898" s="1"/>
      <c r="L898" s="1"/>
    </row>
    <row r="899" ht="14.25" customHeight="1">
      <c r="K899" s="1"/>
      <c r="L899" s="1"/>
    </row>
    <row r="900" ht="14.25" customHeight="1">
      <c r="K900" s="1"/>
      <c r="L900" s="1"/>
    </row>
    <row r="901" ht="14.25" customHeight="1">
      <c r="K901" s="1"/>
      <c r="L901" s="1"/>
    </row>
    <row r="902" ht="14.25" customHeight="1">
      <c r="K902" s="1"/>
      <c r="L902" s="1"/>
    </row>
    <row r="903" ht="14.25" customHeight="1">
      <c r="K903" s="1"/>
      <c r="L903" s="1"/>
    </row>
    <row r="904" ht="14.25" customHeight="1">
      <c r="K904" s="1"/>
      <c r="L904" s="1"/>
    </row>
    <row r="905" ht="14.25" customHeight="1">
      <c r="K905" s="1"/>
      <c r="L905" s="1"/>
    </row>
    <row r="906" ht="14.25" customHeight="1">
      <c r="K906" s="1"/>
      <c r="L906" s="1"/>
    </row>
    <row r="907" ht="14.25" customHeight="1">
      <c r="K907" s="1"/>
      <c r="L907" s="1"/>
    </row>
    <row r="908" ht="14.25" customHeight="1">
      <c r="K908" s="1"/>
      <c r="L908" s="1"/>
    </row>
    <row r="909" ht="14.25" customHeight="1">
      <c r="K909" s="1"/>
      <c r="L909" s="1"/>
    </row>
    <row r="910" ht="14.25" customHeight="1">
      <c r="K910" s="1"/>
      <c r="L910" s="1"/>
    </row>
    <row r="911" ht="14.25" customHeight="1">
      <c r="K911" s="1"/>
      <c r="L911" s="1"/>
    </row>
    <row r="912" ht="14.25" customHeight="1">
      <c r="K912" s="1"/>
      <c r="L912" s="1"/>
    </row>
    <row r="913" ht="14.25" customHeight="1">
      <c r="K913" s="1"/>
      <c r="L913" s="1"/>
    </row>
    <row r="914" ht="14.25" customHeight="1">
      <c r="K914" s="1"/>
      <c r="L914" s="1"/>
    </row>
    <row r="915" ht="14.25" customHeight="1">
      <c r="K915" s="1"/>
      <c r="L915" s="1"/>
    </row>
    <row r="916" ht="14.25" customHeight="1">
      <c r="K916" s="1"/>
      <c r="L916" s="1"/>
    </row>
    <row r="917" ht="14.25" customHeight="1">
      <c r="K917" s="1"/>
      <c r="L917" s="1"/>
    </row>
    <row r="918" ht="14.25" customHeight="1">
      <c r="K918" s="1"/>
      <c r="L918" s="1"/>
    </row>
    <row r="919" ht="14.25" customHeight="1">
      <c r="K919" s="1"/>
      <c r="L919" s="1"/>
    </row>
    <row r="920" ht="14.25" customHeight="1">
      <c r="K920" s="1"/>
      <c r="L920" s="1"/>
    </row>
    <row r="921" ht="14.25" customHeight="1">
      <c r="K921" s="1"/>
      <c r="L921" s="1"/>
    </row>
    <row r="922" ht="14.25" customHeight="1">
      <c r="K922" s="1"/>
      <c r="L922" s="1"/>
    </row>
    <row r="923" ht="14.25" customHeight="1">
      <c r="K923" s="1"/>
      <c r="L923" s="1"/>
    </row>
    <row r="924" ht="14.25" customHeight="1">
      <c r="K924" s="1"/>
      <c r="L924" s="1"/>
    </row>
    <row r="925" ht="14.25" customHeight="1">
      <c r="K925" s="1"/>
      <c r="L925" s="1"/>
    </row>
    <row r="926" ht="14.25" customHeight="1">
      <c r="K926" s="1"/>
      <c r="L926" s="1"/>
    </row>
    <row r="927" ht="14.25" customHeight="1">
      <c r="K927" s="1"/>
      <c r="L927" s="1"/>
    </row>
    <row r="928" ht="14.25" customHeight="1">
      <c r="K928" s="1"/>
      <c r="L928" s="1"/>
    </row>
    <row r="929" ht="14.25" customHeight="1">
      <c r="K929" s="1"/>
      <c r="L929" s="1"/>
    </row>
    <row r="930" ht="14.25" customHeight="1">
      <c r="K930" s="1"/>
      <c r="L930" s="1"/>
    </row>
    <row r="931" ht="14.25" customHeight="1">
      <c r="K931" s="1"/>
      <c r="L931" s="1"/>
    </row>
    <row r="932" ht="14.25" customHeight="1">
      <c r="K932" s="1"/>
      <c r="L932" s="1"/>
    </row>
    <row r="933" ht="14.25" customHeight="1">
      <c r="K933" s="1"/>
      <c r="L933" s="1"/>
    </row>
    <row r="934" ht="14.25" customHeight="1">
      <c r="K934" s="1"/>
      <c r="L934" s="1"/>
    </row>
    <row r="935" ht="14.25" customHeight="1">
      <c r="K935" s="1"/>
      <c r="L935" s="1"/>
    </row>
    <row r="936" ht="14.25" customHeight="1">
      <c r="K936" s="1"/>
      <c r="L936" s="1"/>
    </row>
    <row r="937" ht="14.25" customHeight="1">
      <c r="K937" s="1"/>
      <c r="L937" s="1"/>
    </row>
    <row r="938" ht="14.25" customHeight="1">
      <c r="K938" s="1"/>
      <c r="L938" s="1"/>
    </row>
    <row r="939" ht="14.25" customHeight="1">
      <c r="K939" s="1"/>
      <c r="L939" s="1"/>
    </row>
    <row r="940" ht="14.25" customHeight="1">
      <c r="K940" s="1"/>
      <c r="L940" s="1"/>
    </row>
    <row r="941" ht="14.25" customHeight="1">
      <c r="K941" s="1"/>
      <c r="L941" s="1"/>
    </row>
    <row r="942" ht="14.25" customHeight="1">
      <c r="K942" s="1"/>
      <c r="L942" s="1"/>
    </row>
    <row r="943" ht="14.25" customHeight="1">
      <c r="K943" s="1"/>
      <c r="L943" s="1"/>
    </row>
    <row r="944" ht="14.25" customHeight="1">
      <c r="K944" s="1"/>
      <c r="L944" s="1"/>
    </row>
    <row r="945" ht="14.25" customHeight="1">
      <c r="K945" s="1"/>
      <c r="L945" s="1"/>
    </row>
    <row r="946" ht="14.25" customHeight="1">
      <c r="K946" s="1"/>
      <c r="L946" s="1"/>
    </row>
    <row r="947" ht="14.25" customHeight="1">
      <c r="K947" s="1"/>
      <c r="L947" s="1"/>
    </row>
    <row r="948" ht="14.25" customHeight="1">
      <c r="K948" s="1"/>
      <c r="L948" s="1"/>
    </row>
    <row r="949" ht="14.25" customHeight="1">
      <c r="K949" s="1"/>
      <c r="L949" s="1"/>
    </row>
    <row r="950" ht="14.25" customHeight="1">
      <c r="K950" s="1"/>
      <c r="L950" s="1"/>
    </row>
    <row r="951" ht="14.25" customHeight="1">
      <c r="K951" s="1"/>
      <c r="L951" s="1"/>
    </row>
    <row r="952" ht="14.25" customHeight="1">
      <c r="K952" s="1"/>
      <c r="L952" s="1"/>
    </row>
    <row r="953" ht="14.25" customHeight="1">
      <c r="K953" s="1"/>
      <c r="L953" s="1"/>
    </row>
    <row r="954" ht="14.25" customHeight="1">
      <c r="K954" s="1"/>
      <c r="L954" s="1"/>
    </row>
    <row r="955" ht="14.25" customHeight="1">
      <c r="K955" s="1"/>
      <c r="L955" s="1"/>
    </row>
    <row r="956" ht="14.25" customHeight="1">
      <c r="K956" s="1"/>
      <c r="L956" s="1"/>
    </row>
    <row r="957" ht="14.25" customHeight="1">
      <c r="K957" s="1"/>
      <c r="L957" s="1"/>
    </row>
    <row r="958" ht="14.25" customHeight="1">
      <c r="K958" s="1"/>
      <c r="L958" s="1"/>
    </row>
    <row r="959" ht="14.25" customHeight="1">
      <c r="K959" s="1"/>
      <c r="L959" s="1"/>
    </row>
    <row r="960" ht="14.25" customHeight="1">
      <c r="K960" s="1"/>
      <c r="L960" s="1"/>
    </row>
    <row r="961" ht="14.25" customHeight="1">
      <c r="K961" s="1"/>
      <c r="L961" s="1"/>
    </row>
    <row r="962" ht="14.25" customHeight="1">
      <c r="K962" s="1"/>
      <c r="L962" s="1"/>
    </row>
    <row r="963" ht="14.25" customHeight="1">
      <c r="K963" s="1"/>
      <c r="L963" s="1"/>
    </row>
    <row r="964" ht="14.25" customHeight="1">
      <c r="K964" s="1"/>
      <c r="L964" s="1"/>
    </row>
    <row r="965" ht="14.25" customHeight="1">
      <c r="K965" s="1"/>
      <c r="L965" s="1"/>
    </row>
    <row r="966" ht="14.25" customHeight="1">
      <c r="K966" s="1"/>
      <c r="L966" s="1"/>
    </row>
    <row r="967" ht="14.25" customHeight="1">
      <c r="K967" s="1"/>
      <c r="L967" s="1"/>
    </row>
    <row r="968" ht="14.25" customHeight="1">
      <c r="K968" s="1"/>
      <c r="L968" s="1"/>
    </row>
    <row r="969" ht="14.25" customHeight="1">
      <c r="K969" s="1"/>
      <c r="L969" s="1"/>
    </row>
    <row r="970" ht="14.25" customHeight="1">
      <c r="K970" s="1"/>
      <c r="L970" s="1"/>
    </row>
    <row r="971" ht="14.25" customHeight="1">
      <c r="K971" s="1"/>
      <c r="L971" s="1"/>
    </row>
    <row r="972" ht="14.25" customHeight="1">
      <c r="K972" s="1"/>
      <c r="L972" s="1"/>
    </row>
    <row r="973" ht="14.25" customHeight="1">
      <c r="K973" s="1"/>
      <c r="L973" s="1"/>
    </row>
    <row r="974" ht="14.25" customHeight="1">
      <c r="K974" s="1"/>
      <c r="L974" s="1"/>
    </row>
    <row r="975" ht="14.25" customHeight="1">
      <c r="K975" s="1"/>
      <c r="L975" s="1"/>
    </row>
    <row r="976" ht="14.25" customHeight="1">
      <c r="K976" s="1"/>
      <c r="L976" s="1"/>
    </row>
    <row r="977" ht="14.25" customHeight="1">
      <c r="K977" s="1"/>
      <c r="L977" s="1"/>
    </row>
    <row r="978" ht="14.25" customHeight="1">
      <c r="K978" s="1"/>
      <c r="L978" s="1"/>
    </row>
    <row r="979" ht="14.25" customHeight="1">
      <c r="K979" s="1"/>
      <c r="L979" s="1"/>
    </row>
    <row r="980" ht="14.25" customHeight="1">
      <c r="K980" s="1"/>
      <c r="L980" s="1"/>
    </row>
    <row r="981" ht="14.25" customHeight="1">
      <c r="K981" s="1"/>
      <c r="L981" s="1"/>
    </row>
    <row r="982" ht="14.25" customHeight="1">
      <c r="K982" s="1"/>
      <c r="L982" s="1"/>
    </row>
    <row r="983" ht="14.25" customHeight="1">
      <c r="K983" s="1"/>
      <c r="L983" s="1"/>
    </row>
    <row r="984" ht="14.25" customHeight="1">
      <c r="K984" s="1"/>
      <c r="L984" s="1"/>
    </row>
    <row r="985" ht="14.25" customHeight="1">
      <c r="K985" s="1"/>
      <c r="L985" s="1"/>
    </row>
    <row r="986" ht="14.25" customHeight="1">
      <c r="K986" s="1"/>
      <c r="L986" s="1"/>
    </row>
    <row r="987" ht="14.25" customHeight="1">
      <c r="K987" s="1"/>
      <c r="L987" s="1"/>
    </row>
    <row r="988" ht="14.25" customHeight="1">
      <c r="K988" s="1"/>
      <c r="L988" s="1"/>
    </row>
    <row r="989" ht="14.25" customHeight="1">
      <c r="K989" s="1"/>
      <c r="L989" s="1"/>
    </row>
    <row r="990" ht="14.25" customHeight="1">
      <c r="K990" s="1"/>
      <c r="L990" s="1"/>
    </row>
    <row r="991" ht="14.25" customHeight="1">
      <c r="K991" s="1"/>
      <c r="L991" s="1"/>
    </row>
    <row r="992" ht="14.25" customHeight="1">
      <c r="K992" s="1"/>
      <c r="L992" s="1"/>
    </row>
    <row r="993" ht="14.25" customHeight="1">
      <c r="K993" s="1"/>
      <c r="L993" s="1"/>
    </row>
    <row r="994" ht="14.25" customHeight="1">
      <c r="K994" s="1"/>
      <c r="L994" s="1"/>
    </row>
    <row r="995" ht="14.25" customHeight="1">
      <c r="K995" s="1"/>
      <c r="L995" s="1"/>
    </row>
    <row r="996" ht="14.25" customHeight="1">
      <c r="K996" s="1"/>
      <c r="L996" s="1"/>
    </row>
    <row r="997" ht="14.25" customHeight="1">
      <c r="K997" s="1"/>
      <c r="L997" s="1"/>
    </row>
    <row r="998" ht="14.25" customHeight="1">
      <c r="K998" s="1"/>
      <c r="L998" s="1"/>
    </row>
    <row r="999" ht="14.25" customHeight="1">
      <c r="K999" s="1"/>
      <c r="L999" s="1"/>
    </row>
    <row r="1000" ht="14.25" customHeight="1">
      <c r="K1000" s="1"/>
      <c r="L1000" s="1"/>
    </row>
  </sheetData>
  <conditionalFormatting sqref="S3:S10">
    <cfRule type="cellIs" dxfId="0" priority="1" operator="greaterThanOrEqual">
      <formula>1.00E-10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6" width="8.63"/>
    <col customWidth="1" min="7" max="7" width="12.75"/>
    <col customWidth="1" min="8" max="26" width="8.63"/>
  </cols>
  <sheetData>
    <row r="1" ht="14.25" customHeight="1">
      <c r="A1" s="2" t="s">
        <v>22</v>
      </c>
    </row>
    <row r="2" ht="14.25" customHeight="1">
      <c r="A2" s="2">
        <v>2320.0</v>
      </c>
      <c r="D2" s="1"/>
    </row>
    <row r="3" ht="14.25" customHeight="1"/>
    <row r="4" ht="14.25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3</v>
      </c>
      <c r="F4" s="2" t="s">
        <v>27</v>
      </c>
      <c r="G4" s="2" t="s">
        <v>4</v>
      </c>
    </row>
    <row r="5" ht="14.25" customHeight="1">
      <c r="A5" s="1">
        <f>'Sensitivity and BW'!$L3</f>
        <v>10000</v>
      </c>
      <c r="B5" s="1">
        <f>'Sensitivity and BW'!$K3</f>
        <v>200</v>
      </c>
      <c r="C5" s="1">
        <f t="shared" ref="C5:C12" si="1">B5/A5^2</f>
        <v>0.000002</v>
      </c>
      <c r="D5" s="1">
        <f t="shared" ref="D5:D12" si="2">C5/$A$2</f>
        <v>0.0000000008620689655</v>
      </c>
      <c r="E5" s="1">
        <f>'Sensitivity and BW'!$C3</f>
        <v>0.00002</v>
      </c>
      <c r="F5" s="1">
        <f t="shared" ref="F5:F12" si="3">D5/E5</f>
        <v>0.00004310344828</v>
      </c>
      <c r="G5" s="15">
        <f t="shared" ref="G5:G12" si="4">SQRT(F5)</f>
        <v>0.006565321643</v>
      </c>
    </row>
    <row r="6" ht="14.25" customHeight="1">
      <c r="A6" s="1">
        <f>'Sensitivity and BW'!$L4</f>
        <v>30000</v>
      </c>
      <c r="B6" s="1">
        <f>'Sensitivity and BW'!$K4</f>
        <v>250</v>
      </c>
      <c r="C6" s="1">
        <f t="shared" si="1"/>
        <v>0.0000002777777778</v>
      </c>
      <c r="D6" s="1">
        <f t="shared" si="2"/>
        <v>0.0000000001197318008</v>
      </c>
      <c r="E6" s="1">
        <f>'Sensitivity and BW'!$C4</f>
        <v>0.00004</v>
      </c>
      <c r="F6" s="1">
        <f t="shared" si="3"/>
        <v>0.000002993295019</v>
      </c>
      <c r="G6" s="15">
        <f t="shared" si="4"/>
        <v>0.001730114164</v>
      </c>
    </row>
    <row r="7" ht="14.25" customHeight="1">
      <c r="A7" s="1">
        <f>'Sensitivity and BW'!$L5</f>
        <v>10000</v>
      </c>
      <c r="B7" s="1">
        <f>'Sensitivity and BW'!$K5</f>
        <v>100</v>
      </c>
      <c r="C7" s="1">
        <f t="shared" si="1"/>
        <v>0.000001</v>
      </c>
      <c r="D7" s="1">
        <f t="shared" si="2"/>
        <v>0.0000000004310344828</v>
      </c>
      <c r="E7" s="1">
        <f>'Sensitivity and BW'!$C5</f>
        <v>0.00004</v>
      </c>
      <c r="F7" s="1">
        <f t="shared" si="3"/>
        <v>0.00001077586207</v>
      </c>
      <c r="G7" s="15">
        <f t="shared" si="4"/>
        <v>0.003282660821</v>
      </c>
    </row>
    <row r="8" ht="14.25" customHeight="1">
      <c r="A8" s="1">
        <f>'Sensitivity and BW'!$L6</f>
        <v>30000</v>
      </c>
      <c r="B8" s="1">
        <f>'Sensitivity and BW'!$K6</f>
        <v>250</v>
      </c>
      <c r="C8" s="1">
        <f t="shared" si="1"/>
        <v>0.0000002777777778</v>
      </c>
      <c r="D8" s="1">
        <f t="shared" si="2"/>
        <v>0.0000000001197318008</v>
      </c>
      <c r="E8" s="1">
        <f>'Sensitivity and BW'!$C6</f>
        <v>0.00004</v>
      </c>
      <c r="F8" s="1">
        <f t="shared" si="3"/>
        <v>0.000002993295019</v>
      </c>
      <c r="G8" s="15">
        <f t="shared" si="4"/>
        <v>0.001730114164</v>
      </c>
    </row>
    <row r="9" ht="14.25" customHeight="1">
      <c r="A9" s="1">
        <f>'Sensitivity and BW'!$L7</f>
        <v>20000</v>
      </c>
      <c r="B9" s="1">
        <f>'Sensitivity and BW'!$K7</f>
        <v>250</v>
      </c>
      <c r="C9" s="1">
        <f t="shared" si="1"/>
        <v>0.000000625</v>
      </c>
      <c r="D9" s="1">
        <f t="shared" si="2"/>
        <v>0.0000000002693965517</v>
      </c>
      <c r="E9" s="1">
        <f>'Sensitivity and BW'!$C7</f>
        <v>0.00005</v>
      </c>
      <c r="F9" s="1">
        <f t="shared" si="3"/>
        <v>0.000005387931034</v>
      </c>
      <c r="G9" s="15">
        <f t="shared" si="4"/>
        <v>0.002321191727</v>
      </c>
    </row>
    <row r="10" ht="14.25" customHeight="1">
      <c r="A10" s="1">
        <f>'Sensitivity and BW'!$L8</f>
        <v>30000</v>
      </c>
      <c r="B10" s="1">
        <f>'Sensitivity and BW'!$K8</f>
        <v>250</v>
      </c>
      <c r="C10" s="1">
        <f t="shared" si="1"/>
        <v>0.0000002777777778</v>
      </c>
      <c r="D10" s="1">
        <f t="shared" si="2"/>
        <v>0.0000000001197318008</v>
      </c>
      <c r="E10" s="1">
        <f>'Sensitivity and BW'!$C8</f>
        <v>0.00005</v>
      </c>
      <c r="F10" s="1">
        <f t="shared" si="3"/>
        <v>0.000002394636015</v>
      </c>
      <c r="G10" s="15">
        <f t="shared" si="4"/>
        <v>0.001547461151</v>
      </c>
    </row>
    <row r="11" ht="14.25" customHeight="1">
      <c r="A11" s="1">
        <f>'Sensitivity and BW'!$L9</f>
        <v>15000</v>
      </c>
      <c r="B11" s="1">
        <f>'Sensitivity and BW'!$K9</f>
        <v>250</v>
      </c>
      <c r="C11" s="1">
        <f t="shared" si="1"/>
        <v>0.000001111111111</v>
      </c>
      <c r="D11" s="1">
        <f t="shared" si="2"/>
        <v>0.0000000004789272031</v>
      </c>
      <c r="E11" s="1">
        <f>'Sensitivity and BW'!$C9</f>
        <v>0.00003</v>
      </c>
      <c r="F11" s="1">
        <f t="shared" si="3"/>
        <v>0.0000159642401</v>
      </c>
      <c r="G11" s="15">
        <f t="shared" si="4"/>
        <v>0.003995527512</v>
      </c>
    </row>
    <row r="12" ht="14.25" customHeight="1">
      <c r="A12" s="1">
        <f>'Sensitivity and BW'!$L10</f>
        <v>20000</v>
      </c>
      <c r="B12" s="1">
        <f>'Sensitivity and BW'!$K10</f>
        <v>250</v>
      </c>
      <c r="C12" s="1">
        <f t="shared" si="1"/>
        <v>0.000000625</v>
      </c>
      <c r="D12" s="1">
        <f t="shared" si="2"/>
        <v>0.0000000002693965517</v>
      </c>
      <c r="E12" s="1">
        <f>'Sensitivity and BW'!$C10</f>
        <v>0.00004</v>
      </c>
      <c r="F12" s="1">
        <f t="shared" si="3"/>
        <v>0.000006734913793</v>
      </c>
      <c r="G12" s="15">
        <f t="shared" si="4"/>
        <v>0.002595171245</v>
      </c>
    </row>
    <row r="13" ht="14.25" customHeight="1">
      <c r="A13" s="1"/>
      <c r="B13" s="1"/>
      <c r="C13" s="1"/>
      <c r="D13" s="1"/>
      <c r="E13" s="1"/>
      <c r="F13" s="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4" width="8.63"/>
    <col customWidth="1" min="5" max="5" width="8.88"/>
    <col customWidth="1" min="6" max="6" width="8.63"/>
    <col customWidth="1" min="7" max="7" width="10.0"/>
    <col customWidth="1" min="8" max="8" width="10.63"/>
    <col customWidth="1" min="9" max="26" width="8.63"/>
  </cols>
  <sheetData>
    <row r="1" ht="14.25" customHeight="1">
      <c r="A1" s="2" t="s">
        <v>28</v>
      </c>
    </row>
    <row r="2" ht="14.25" customHeight="1">
      <c r="A2" s="1">
        <v>1.6E11</v>
      </c>
    </row>
    <row r="3" ht="14.25" customHeight="1"/>
    <row r="4" ht="14.25" customHeight="1">
      <c r="A4" s="1" t="str">
        <f>'Sensitivity and BW'!K2</f>
        <v>spring constant (ky)</v>
      </c>
      <c r="B4" s="2" t="s">
        <v>29</v>
      </c>
      <c r="C4" s="2" t="s">
        <v>30</v>
      </c>
      <c r="E4" s="3" t="s">
        <v>31</v>
      </c>
      <c r="F4" s="3" t="s">
        <v>32</v>
      </c>
      <c r="G4" s="2" t="s">
        <v>33</v>
      </c>
      <c r="H4" s="2" t="s">
        <v>34</v>
      </c>
      <c r="J4" s="2" t="s">
        <v>35</v>
      </c>
      <c r="K4" s="2" t="s">
        <v>36</v>
      </c>
    </row>
    <row r="5" ht="14.25" customHeight="1">
      <c r="A5" s="16">
        <f>'Sensitivity and BW'!K3</f>
        <v>200</v>
      </c>
      <c r="B5" s="16">
        <f t="shared" ref="B5:B12" si="1">A5/4</f>
        <v>50</v>
      </c>
      <c r="C5" s="16">
        <f t="shared" ref="C5:C12" si="2">2*B5</f>
        <v>100</v>
      </c>
      <c r="D5" s="6"/>
      <c r="E5" s="7">
        <f>'Sensitivity and BW'!$C3</f>
        <v>0.00002</v>
      </c>
      <c r="F5" s="7">
        <v>5.0E-6</v>
      </c>
      <c r="G5" s="7">
        <f>'Y Mass and Length'!$G5/2</f>
        <v>0.003282660821</v>
      </c>
      <c r="H5" s="7">
        <f t="shared" ref="H5:H12" si="3">2*$A$2*$E5*$F5^3/$G5^3</f>
        <v>0.02261579982</v>
      </c>
      <c r="I5" s="6"/>
      <c r="J5" s="7">
        <f t="shared" ref="J5:J12" si="4">(2*$A$2*$E5*$F5^3/C5)^(1/3)</f>
        <v>0.0002</v>
      </c>
      <c r="K5" s="6" t="b">
        <f t="shared" ref="K5:K12" si="5">IF(J5&lt;G5,TRUE,FALSE)</f>
        <v>1</v>
      </c>
    </row>
    <row r="6" ht="14.25" customHeight="1">
      <c r="A6" s="17">
        <f>'Sensitivity and BW'!K4</f>
        <v>250</v>
      </c>
      <c r="B6" s="17">
        <f t="shared" si="1"/>
        <v>62.5</v>
      </c>
      <c r="C6" s="17">
        <f t="shared" si="2"/>
        <v>125</v>
      </c>
      <c r="E6" s="1">
        <f>'Sensitivity and BW'!$C4</f>
        <v>0.00004</v>
      </c>
      <c r="F6" s="1">
        <v>5.0E-5</v>
      </c>
      <c r="G6" s="18">
        <f>'Y Mass and Length'!$G6/2</f>
        <v>0.0008650570818</v>
      </c>
      <c r="H6" s="1">
        <f t="shared" si="3"/>
        <v>2471.642675</v>
      </c>
      <c r="J6" s="18">
        <f t="shared" si="4"/>
        <v>0.002339214191</v>
      </c>
      <c r="K6" s="2" t="b">
        <f t="shared" si="5"/>
        <v>0</v>
      </c>
    </row>
    <row r="7" ht="14.25" customHeight="1">
      <c r="A7" s="16">
        <f>'Sensitivity and BW'!K5</f>
        <v>100</v>
      </c>
      <c r="B7" s="16">
        <f t="shared" si="1"/>
        <v>25</v>
      </c>
      <c r="C7" s="16">
        <f t="shared" si="2"/>
        <v>50</v>
      </c>
      <c r="D7" s="6"/>
      <c r="E7" s="7">
        <f>'Sensitivity and BW'!$C5</f>
        <v>0.00004</v>
      </c>
      <c r="F7" s="7">
        <v>5.0E-6</v>
      </c>
      <c r="G7" s="7">
        <f>'Y Mass and Length'!$G7/2</f>
        <v>0.001641330411</v>
      </c>
      <c r="H7" s="7">
        <f t="shared" si="3"/>
        <v>0.361852797</v>
      </c>
      <c r="I7" s="6"/>
      <c r="J7" s="7">
        <f t="shared" si="4"/>
        <v>0.0003174802104</v>
      </c>
      <c r="K7" s="6" t="b">
        <f t="shared" si="5"/>
        <v>1</v>
      </c>
    </row>
    <row r="8" ht="14.25" customHeight="1">
      <c r="A8" s="17">
        <f>'Sensitivity and BW'!K6</f>
        <v>250</v>
      </c>
      <c r="B8" s="17">
        <f t="shared" si="1"/>
        <v>62.5</v>
      </c>
      <c r="C8" s="17">
        <f t="shared" si="2"/>
        <v>125</v>
      </c>
      <c r="E8" s="1">
        <f>'Sensitivity and BW'!$C6</f>
        <v>0.00004</v>
      </c>
      <c r="F8" s="1">
        <v>5.0E-6</v>
      </c>
      <c r="G8" s="18">
        <f>'Y Mass and Length'!$G8/2</f>
        <v>0.0008650570818</v>
      </c>
      <c r="H8" s="1">
        <f t="shared" si="3"/>
        <v>2.471642675</v>
      </c>
      <c r="J8" s="18">
        <f t="shared" si="4"/>
        <v>0.0002339214191</v>
      </c>
      <c r="K8" s="2" t="b">
        <f t="shared" si="5"/>
        <v>1</v>
      </c>
    </row>
    <row r="9" ht="14.25" customHeight="1">
      <c r="A9" s="17">
        <f>'Sensitivity and BW'!K7</f>
        <v>250</v>
      </c>
      <c r="B9" s="17">
        <f t="shared" si="1"/>
        <v>62.5</v>
      </c>
      <c r="C9" s="17">
        <f t="shared" si="2"/>
        <v>125</v>
      </c>
      <c r="E9" s="1">
        <f>'Sensitivity and BW'!$C7</f>
        <v>0.00005</v>
      </c>
      <c r="F9" s="1">
        <v>1.0E-5</v>
      </c>
      <c r="G9" s="18">
        <f>'Y Mass and Length'!$G9/2</f>
        <v>0.001160595864</v>
      </c>
      <c r="H9" s="1">
        <f t="shared" si="3"/>
        <v>10.23474266</v>
      </c>
      <c r="J9" s="18">
        <f t="shared" si="4"/>
        <v>0.00050396842</v>
      </c>
      <c r="K9" s="2" t="b">
        <f t="shared" si="5"/>
        <v>1</v>
      </c>
    </row>
    <row r="10" ht="14.25" customHeight="1">
      <c r="A10" s="17">
        <f>'Sensitivity and BW'!K8</f>
        <v>250</v>
      </c>
      <c r="B10" s="17">
        <f t="shared" si="1"/>
        <v>62.5</v>
      </c>
      <c r="C10" s="17">
        <f t="shared" si="2"/>
        <v>125</v>
      </c>
      <c r="E10" s="1">
        <f>'Sensitivity and BW'!$C8</f>
        <v>0.00005</v>
      </c>
      <c r="F10" s="1">
        <v>1.0E-5</v>
      </c>
      <c r="G10" s="18">
        <f>'Y Mass and Length'!$G10/2</f>
        <v>0.0007737305757</v>
      </c>
      <c r="H10" s="1">
        <f t="shared" si="3"/>
        <v>34.54225649</v>
      </c>
      <c r="J10" s="18">
        <f t="shared" si="4"/>
        <v>0.00050396842</v>
      </c>
      <c r="K10" s="2" t="b">
        <f t="shared" si="5"/>
        <v>1</v>
      </c>
    </row>
    <row r="11" ht="14.25" customHeight="1">
      <c r="A11" s="17">
        <f>'Sensitivity and BW'!K9</f>
        <v>250</v>
      </c>
      <c r="B11" s="17">
        <f t="shared" si="1"/>
        <v>62.5</v>
      </c>
      <c r="C11" s="17">
        <f t="shared" si="2"/>
        <v>125</v>
      </c>
      <c r="E11" s="1">
        <f>'Sensitivity and BW'!$C9</f>
        <v>0.00003</v>
      </c>
      <c r="F11" s="1">
        <v>5.0E-6</v>
      </c>
      <c r="G11" s="18">
        <f>'Y Mass and Length'!$G11/2</f>
        <v>0.001997763756</v>
      </c>
      <c r="H11" s="1">
        <f t="shared" si="3"/>
        <v>0.1505042821</v>
      </c>
      <c r="J11" s="18">
        <f t="shared" si="4"/>
        <v>0.0002125317138</v>
      </c>
      <c r="K11" s="2" t="b">
        <f t="shared" si="5"/>
        <v>1</v>
      </c>
    </row>
    <row r="12" ht="14.25" customHeight="1">
      <c r="A12" s="17">
        <f>'Sensitivity and BW'!K10</f>
        <v>250</v>
      </c>
      <c r="B12" s="17">
        <f t="shared" si="1"/>
        <v>62.5</v>
      </c>
      <c r="C12" s="17">
        <f t="shared" si="2"/>
        <v>125</v>
      </c>
      <c r="E12" s="1">
        <f>'Sensitivity and BW'!$C10</f>
        <v>0.00004</v>
      </c>
      <c r="F12" s="1">
        <v>5.0E-6</v>
      </c>
      <c r="G12" s="18">
        <f>'Y Mass and Length'!$G12/2</f>
        <v>0.001297585623</v>
      </c>
      <c r="H12" s="1">
        <f t="shared" si="3"/>
        <v>0.7323385705</v>
      </c>
      <c r="J12" s="18">
        <f t="shared" si="4"/>
        <v>0.0002339214191</v>
      </c>
      <c r="K12" s="2" t="b">
        <f t="shared" si="5"/>
        <v>1</v>
      </c>
    </row>
    <row r="13" ht="14.25" customHeight="1">
      <c r="A13" s="1"/>
    </row>
    <row r="14" ht="14.25" customHeight="1">
      <c r="A14" s="1"/>
    </row>
    <row r="15" ht="14.25" customHeight="1">
      <c r="A15" s="1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