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85FC939C-D5CD-F349-97AA-794737BA0C9E}" xr6:coauthVersionLast="47" xr6:coauthVersionMax="47" xr10:uidLastSave="{00000000-0000-0000-0000-000000000000}"/>
  <bookViews>
    <workbookView xWindow="1100" yWindow="740" windowWidth="28040" windowHeight="16680" firstSheet="1" activeTab="5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standard_curve_plate 4" sheetId="8" r:id="rId4"/>
    <sheet name="fe_plate_1" sheetId="6" r:id="rId5"/>
    <sheet name="br_standard_curve" sheetId="10" r:id="rId6"/>
    <sheet name="sampling" sheetId="5" r:id="rId7"/>
    <sheet name="Sheet1" sheetId="9" r:id="rId8"/>
    <sheet name="data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8" i="5" l="1"/>
  <c r="L339" i="5"/>
  <c r="L340" i="5"/>
  <c r="L341" i="5"/>
  <c r="L350" i="5"/>
  <c r="L351" i="5"/>
  <c r="L352" i="5"/>
  <c r="L353" i="5"/>
  <c r="L358" i="5"/>
  <c r="L359" i="5"/>
  <c r="L360" i="5"/>
  <c r="L361" i="5"/>
  <c r="L370" i="5"/>
  <c r="L371" i="5"/>
  <c r="L372" i="5"/>
  <c r="L373" i="5"/>
  <c r="L382" i="5"/>
  <c r="L383" i="5"/>
  <c r="L384" i="5"/>
  <c r="L385" i="5"/>
  <c r="L394" i="5"/>
  <c r="L395" i="5"/>
  <c r="L396" i="5"/>
  <c r="L397" i="5"/>
  <c r="L406" i="5"/>
  <c r="L407" i="5"/>
  <c r="L408" i="5"/>
  <c r="L409" i="5"/>
  <c r="L418" i="5"/>
  <c r="L419" i="5"/>
  <c r="L420" i="5"/>
  <c r="L421" i="5"/>
  <c r="L430" i="5"/>
  <c r="L431" i="5"/>
  <c r="L432" i="5"/>
  <c r="L433" i="5"/>
  <c r="L442" i="5"/>
  <c r="L443" i="5"/>
  <c r="L444" i="5"/>
  <c r="L445" i="5"/>
  <c r="L454" i="5"/>
  <c r="L455" i="5"/>
  <c r="L456" i="5"/>
  <c r="L457" i="5"/>
  <c r="L329" i="5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C118" i="6"/>
  <c r="C119" i="6"/>
  <c r="C120" i="6"/>
  <c r="C121" i="6"/>
  <c r="G87" i="6"/>
  <c r="G86" i="6"/>
  <c r="G85" i="6"/>
  <c r="G84" i="6"/>
  <c r="G83" i="6"/>
  <c r="G82" i="6"/>
  <c r="G81" i="6"/>
  <c r="G80" i="6"/>
  <c r="G79" i="6"/>
  <c r="G78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330" i="5"/>
  <c r="G330" i="5" s="1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330" i="5"/>
  <c r="K278" i="5"/>
  <c r="K279" i="5"/>
  <c r="K280" i="5"/>
  <c r="K281" i="5"/>
  <c r="K290" i="5"/>
  <c r="K291" i="5"/>
  <c r="K292" i="5"/>
  <c r="K293" i="5"/>
  <c r="K302" i="5"/>
  <c r="K303" i="5"/>
  <c r="K304" i="5"/>
  <c r="K305" i="5"/>
  <c r="K306" i="5"/>
  <c r="K307" i="5"/>
  <c r="K308" i="5"/>
  <c r="K309" i="5"/>
  <c r="K314" i="5"/>
  <c r="K315" i="5"/>
  <c r="K316" i="5"/>
  <c r="K317" i="5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8" i="7"/>
  <c r="C87" i="7"/>
  <c r="C86" i="7"/>
  <c r="C85" i="7"/>
  <c r="L254" i="5" l="1"/>
  <c r="L255" i="5"/>
  <c r="L256" i="5"/>
  <c r="L257" i="5"/>
  <c r="L270" i="5"/>
  <c r="L271" i="5"/>
  <c r="L272" i="5"/>
  <c r="L273" i="5"/>
  <c r="L294" i="5"/>
  <c r="L295" i="5"/>
  <c r="L296" i="5"/>
  <c r="L297" i="5"/>
  <c r="L298" i="5"/>
  <c r="L299" i="5"/>
  <c r="L300" i="5"/>
  <c r="L301" i="5"/>
  <c r="L318" i="5"/>
  <c r="L319" i="5"/>
  <c r="L320" i="5"/>
  <c r="L321" i="5"/>
  <c r="L326" i="5"/>
  <c r="L327" i="5"/>
  <c r="L328" i="5"/>
  <c r="G323" i="5"/>
  <c r="G324" i="5"/>
  <c r="G325" i="5"/>
  <c r="G326" i="5"/>
  <c r="G327" i="5"/>
  <c r="G328" i="5"/>
  <c r="G329" i="5"/>
  <c r="F323" i="5"/>
  <c r="F324" i="5"/>
  <c r="F325" i="5"/>
  <c r="F326" i="5"/>
  <c r="F327" i="5"/>
  <c r="F328" i="5"/>
  <c r="F329" i="5"/>
  <c r="F322" i="5"/>
  <c r="G322" i="5" s="1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329" i="5"/>
  <c r="C328" i="5"/>
  <c r="C327" i="5"/>
  <c r="C326" i="5"/>
  <c r="C325" i="5"/>
  <c r="C324" i="5"/>
  <c r="C323" i="5"/>
  <c r="C322" i="5"/>
  <c r="G318" i="5"/>
  <c r="G319" i="5"/>
  <c r="G320" i="5"/>
  <c r="G321" i="5"/>
  <c r="F318" i="5"/>
  <c r="F319" i="5"/>
  <c r="F320" i="5"/>
  <c r="F321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06" i="5"/>
  <c r="G290" i="5"/>
  <c r="G291" i="5"/>
  <c r="G292" i="5"/>
  <c r="G293" i="5"/>
  <c r="G294" i="5"/>
  <c r="G295" i="5"/>
  <c r="G296" i="5"/>
  <c r="G297" i="5"/>
  <c r="F290" i="5"/>
  <c r="F291" i="5"/>
  <c r="F292" i="5"/>
  <c r="F293" i="5"/>
  <c r="F294" i="5"/>
  <c r="F295" i="5"/>
  <c r="F296" i="5"/>
  <c r="F297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46" i="5"/>
  <c r="G246" i="5" s="1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2" i="5"/>
  <c r="N23" i="5"/>
  <c r="N24" i="5"/>
  <c r="N25" i="5"/>
  <c r="N38" i="5"/>
  <c r="N39" i="5"/>
  <c r="N40" i="5"/>
  <c r="N41" i="5"/>
  <c r="N75" i="5"/>
  <c r="N76" i="5"/>
  <c r="N77" i="5"/>
  <c r="N94" i="5"/>
  <c r="N95" i="5"/>
  <c r="N96" i="5"/>
  <c r="N97" i="5"/>
  <c r="N110" i="5"/>
  <c r="N111" i="5"/>
  <c r="N112" i="5"/>
  <c r="N113" i="5"/>
  <c r="N114" i="5"/>
  <c r="N115" i="5"/>
  <c r="N116" i="5"/>
  <c r="N117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42" i="5"/>
  <c r="N143" i="5"/>
  <c r="N144" i="5"/>
  <c r="N145" i="5"/>
  <c r="N146" i="5"/>
  <c r="N147" i="5"/>
  <c r="N148" i="5"/>
  <c r="N149" i="5"/>
  <c r="N154" i="5"/>
  <c r="N155" i="5"/>
  <c r="N156" i="5"/>
  <c r="N157" i="5"/>
  <c r="N162" i="5"/>
  <c r="N163" i="5"/>
  <c r="N164" i="5"/>
  <c r="N165" i="5"/>
  <c r="N2" i="5"/>
  <c r="M22" i="5"/>
  <c r="M23" i="5"/>
  <c r="M24" i="5"/>
  <c r="M25" i="5"/>
  <c r="M38" i="5"/>
  <c r="M39" i="5"/>
  <c r="M40" i="5"/>
  <c r="M41" i="5"/>
  <c r="M75" i="5"/>
  <c r="M76" i="5"/>
  <c r="M77" i="5"/>
  <c r="M94" i="5"/>
  <c r="M95" i="5"/>
  <c r="M96" i="5"/>
  <c r="M97" i="5"/>
  <c r="M111" i="5"/>
  <c r="M112" i="5"/>
  <c r="M113" i="5"/>
  <c r="M114" i="5"/>
  <c r="M115" i="5"/>
  <c r="M116" i="5"/>
  <c r="M117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42" i="5"/>
  <c r="M143" i="5"/>
  <c r="M144" i="5"/>
  <c r="M145" i="5"/>
  <c r="M146" i="5"/>
  <c r="M147" i="5"/>
  <c r="M148" i="5"/>
  <c r="M149" i="5"/>
  <c r="M154" i="5"/>
  <c r="M155" i="5"/>
  <c r="M156" i="5"/>
  <c r="M157" i="5"/>
  <c r="M162" i="5"/>
  <c r="M163" i="5"/>
  <c r="M164" i="5"/>
  <c r="M16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2" i="5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3" i="9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C245" i="5"/>
  <c r="L245" i="5" s="1"/>
  <c r="C244" i="5"/>
  <c r="L244" i="5" s="1"/>
  <c r="C243" i="5"/>
  <c r="L243" i="5" s="1"/>
  <c r="C242" i="5"/>
  <c r="L242" i="5" s="1"/>
  <c r="G53" i="6"/>
  <c r="G52" i="6"/>
  <c r="G51" i="6"/>
  <c r="G50" i="6"/>
  <c r="G49" i="6"/>
  <c r="G48" i="6"/>
  <c r="G47" i="6"/>
  <c r="G46" i="6"/>
  <c r="G45" i="6"/>
  <c r="G44" i="6"/>
  <c r="G43" i="6"/>
  <c r="G42" i="6"/>
  <c r="C42" i="6"/>
  <c r="C43" i="6"/>
  <c r="C44" i="6"/>
  <c r="C45" i="6"/>
  <c r="C46" i="6"/>
  <c r="C47" i="6"/>
  <c r="C48" i="6"/>
  <c r="C49" i="6"/>
  <c r="C50" i="6"/>
  <c r="C51" i="6"/>
  <c r="C52" i="6"/>
  <c r="C53" i="6"/>
  <c r="K228" i="5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64" i="7"/>
  <c r="C63" i="7"/>
  <c r="C62" i="7"/>
  <c r="C61" i="7"/>
  <c r="C60" i="7"/>
  <c r="C59" i="7"/>
  <c r="C58" i="7"/>
  <c r="G205" i="5"/>
  <c r="G214" i="5"/>
  <c r="G222" i="5"/>
  <c r="G223" i="5"/>
  <c r="F202" i="5"/>
  <c r="G202" i="5" s="1"/>
  <c r="F203" i="5"/>
  <c r="G203" i="5" s="1"/>
  <c r="F204" i="5"/>
  <c r="G204" i="5" s="1"/>
  <c r="F205" i="5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F223" i="5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C222" i="5"/>
  <c r="K222" i="5" s="1"/>
  <c r="C223" i="5"/>
  <c r="K223" i="5" s="1"/>
  <c r="C224" i="5"/>
  <c r="K224" i="5" s="1"/>
  <c r="C225" i="5"/>
  <c r="K225" i="5" s="1"/>
  <c r="C226" i="5"/>
  <c r="K226" i="5" s="1"/>
  <c r="C227" i="5"/>
  <c r="K227" i="5" s="1"/>
  <c r="C228" i="5"/>
  <c r="C229" i="5"/>
  <c r="C230" i="5"/>
  <c r="L230" i="5" s="1"/>
  <c r="C231" i="5"/>
  <c r="L231" i="5" s="1"/>
  <c r="C232" i="5"/>
  <c r="L232" i="5" s="1"/>
  <c r="C233" i="5"/>
  <c r="L233" i="5" s="1"/>
  <c r="C234" i="5"/>
  <c r="K234" i="5" s="1"/>
  <c r="C235" i="5"/>
  <c r="K235" i="5" s="1"/>
  <c r="C236" i="5"/>
  <c r="K236" i="5" s="1"/>
  <c r="C237" i="5"/>
  <c r="K237" i="5" s="1"/>
  <c r="C238" i="5"/>
  <c r="C239" i="5"/>
  <c r="C240" i="5"/>
  <c r="C241" i="5"/>
  <c r="C221" i="5"/>
  <c r="K221" i="5" s="1"/>
  <c r="C220" i="5"/>
  <c r="K220" i="5" s="1"/>
  <c r="C219" i="5"/>
  <c r="K219" i="5" s="1"/>
  <c r="C218" i="5"/>
  <c r="K218" i="5" s="1"/>
  <c r="G57" i="7"/>
  <c r="G56" i="7"/>
  <c r="G55" i="7"/>
  <c r="K128" i="5" s="1"/>
  <c r="G54" i="7"/>
  <c r="G53" i="7"/>
  <c r="G52" i="7"/>
  <c r="G51" i="7"/>
  <c r="G50" i="7"/>
  <c r="C57" i="7"/>
  <c r="C56" i="7"/>
  <c r="C55" i="7"/>
  <c r="C54" i="7"/>
  <c r="C53" i="7"/>
  <c r="C52" i="7"/>
  <c r="C51" i="7"/>
  <c r="C50" i="7"/>
  <c r="K174" i="5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K176" i="5" s="1"/>
  <c r="G41" i="7"/>
  <c r="G42" i="7"/>
  <c r="G43" i="7"/>
  <c r="G44" i="7"/>
  <c r="G45" i="7"/>
  <c r="G46" i="7"/>
  <c r="G47" i="7"/>
  <c r="G48" i="7"/>
  <c r="K177" i="5" s="1"/>
  <c r="G49" i="7"/>
  <c r="G18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L19" i="7"/>
  <c r="L18" i="7"/>
  <c r="L17" i="7"/>
  <c r="L16" i="7"/>
  <c r="L15" i="7"/>
  <c r="L14" i="7"/>
  <c r="L13" i="7"/>
  <c r="F198" i="5"/>
  <c r="G198" i="5" s="1"/>
  <c r="F199" i="5"/>
  <c r="G199" i="5" s="1"/>
  <c r="F200" i="5"/>
  <c r="G200" i="5" s="1"/>
  <c r="F201" i="5"/>
  <c r="G201" i="5" s="1"/>
  <c r="G30" i="6"/>
  <c r="G32" i="6"/>
  <c r="G33" i="6"/>
  <c r="G34" i="6"/>
  <c r="G35" i="6"/>
  <c r="G36" i="6"/>
  <c r="G37" i="6"/>
  <c r="G38" i="6"/>
  <c r="G39" i="6"/>
  <c r="G40" i="6"/>
  <c r="G41" i="6"/>
  <c r="C41" i="6"/>
  <c r="C40" i="6"/>
  <c r="C39" i="6"/>
  <c r="C38" i="6"/>
  <c r="C37" i="6"/>
  <c r="C36" i="6"/>
  <c r="C35" i="6"/>
  <c r="C34" i="6"/>
  <c r="C33" i="6"/>
  <c r="C32" i="6"/>
  <c r="C31" i="6"/>
  <c r="C30" i="6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54" i="5"/>
  <c r="G154" i="5" s="1"/>
  <c r="C154" i="5"/>
  <c r="K154" i="5" s="1"/>
  <c r="C155" i="5"/>
  <c r="C156" i="5"/>
  <c r="C157" i="5"/>
  <c r="K157" i="5" s="1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L170" i="5" s="1"/>
  <c r="C171" i="5"/>
  <c r="C172" i="5"/>
  <c r="L172" i="5" s="1"/>
  <c r="C173" i="5"/>
  <c r="L173" i="5" s="1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L186" i="5" s="1"/>
  <c r="C187" i="5"/>
  <c r="L187" i="5" s="1"/>
  <c r="C188" i="5"/>
  <c r="L188" i="5" s="1"/>
  <c r="C189" i="5"/>
  <c r="L189" i="5" s="1"/>
  <c r="C190" i="5"/>
  <c r="C191" i="5"/>
  <c r="C192" i="5"/>
  <c r="C193" i="5"/>
  <c r="C194" i="5"/>
  <c r="K194" i="5" s="1"/>
  <c r="C195" i="5"/>
  <c r="K195" i="5" s="1"/>
  <c r="C196" i="5"/>
  <c r="C197" i="5"/>
  <c r="K197" i="5" s="1"/>
  <c r="C198" i="5"/>
  <c r="L198" i="5" s="1"/>
  <c r="C199" i="5"/>
  <c r="L199" i="5" s="1"/>
  <c r="C200" i="5"/>
  <c r="L200" i="5" s="1"/>
  <c r="C201" i="5"/>
  <c r="L201" i="5" s="1"/>
  <c r="C202" i="5"/>
  <c r="K202" i="5" s="1"/>
  <c r="C203" i="5"/>
  <c r="K203" i="5" s="1"/>
  <c r="C204" i="5"/>
  <c r="K204" i="5" s="1"/>
  <c r="C205" i="5"/>
  <c r="K205" i="5" s="1"/>
  <c r="C206" i="5"/>
  <c r="K206" i="5" s="1"/>
  <c r="C207" i="5"/>
  <c r="K207" i="5" s="1"/>
  <c r="C208" i="5"/>
  <c r="K208" i="5" s="1"/>
  <c r="C209" i="5"/>
  <c r="K209" i="5" s="1"/>
  <c r="C210" i="5"/>
  <c r="K210" i="5" s="1"/>
  <c r="C211" i="5"/>
  <c r="K211" i="5" s="1"/>
  <c r="C212" i="5"/>
  <c r="K212" i="5" s="1"/>
  <c r="C213" i="5"/>
  <c r="K213" i="5" s="1"/>
  <c r="C214" i="5"/>
  <c r="L214" i="5" s="1"/>
  <c r="C215" i="5"/>
  <c r="L215" i="5" s="1"/>
  <c r="C216" i="5"/>
  <c r="L216" i="5" s="1"/>
  <c r="C217" i="5"/>
  <c r="L217" i="5" s="1"/>
  <c r="L151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46" i="5"/>
  <c r="G146" i="5" s="1"/>
  <c r="C153" i="5"/>
  <c r="C152" i="5"/>
  <c r="L152" i="5" s="1"/>
  <c r="C151" i="5"/>
  <c r="C150" i="5"/>
  <c r="L150" i="5" s="1"/>
  <c r="C149" i="5"/>
  <c r="C148" i="5"/>
  <c r="C147" i="5"/>
  <c r="C146" i="5"/>
  <c r="G29" i="6"/>
  <c r="L153" i="5" s="1"/>
  <c r="G28" i="6"/>
  <c r="G27" i="6"/>
  <c r="G26" i="6"/>
  <c r="G25" i="6"/>
  <c r="G24" i="6"/>
  <c r="G23" i="6"/>
  <c r="G22" i="6"/>
  <c r="G21" i="6"/>
  <c r="G20" i="6"/>
  <c r="G19" i="6"/>
  <c r="G18" i="6"/>
  <c r="C29" i="6"/>
  <c r="C28" i="6"/>
  <c r="C27" i="6"/>
  <c r="C26" i="6"/>
  <c r="C25" i="6"/>
  <c r="C24" i="6"/>
  <c r="C23" i="6"/>
  <c r="C22" i="6"/>
  <c r="C21" i="6"/>
  <c r="C20" i="6"/>
  <c r="C19" i="6"/>
  <c r="C18" i="6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8" i="5"/>
  <c r="G111" i="5"/>
  <c r="F106" i="5"/>
  <c r="G106" i="5" s="1"/>
  <c r="F107" i="5"/>
  <c r="G107" i="5" s="1"/>
  <c r="F108" i="5"/>
  <c r="F109" i="5"/>
  <c r="G109" i="5" s="1"/>
  <c r="F110" i="5"/>
  <c r="G110" i="5" s="1"/>
  <c r="F111" i="5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C142" i="5"/>
  <c r="K142" i="5" s="1"/>
  <c r="C143" i="5"/>
  <c r="C144" i="5"/>
  <c r="C145" i="5"/>
  <c r="C106" i="5"/>
  <c r="C107" i="5"/>
  <c r="C108" i="5"/>
  <c r="C109" i="5"/>
  <c r="C110" i="5"/>
  <c r="C111" i="5"/>
  <c r="C112" i="5"/>
  <c r="C113" i="5"/>
  <c r="K113" i="5" s="1"/>
  <c r="C114" i="5"/>
  <c r="C115" i="5"/>
  <c r="C116" i="5"/>
  <c r="C117" i="5"/>
  <c r="C118" i="5"/>
  <c r="L118" i="5" s="1"/>
  <c r="C119" i="5"/>
  <c r="L119" i="5" s="1"/>
  <c r="C120" i="5"/>
  <c r="L120" i="5" s="1"/>
  <c r="C121" i="5"/>
  <c r="L121" i="5" s="1"/>
  <c r="C122" i="5"/>
  <c r="K122" i="5" s="1"/>
  <c r="C123" i="5"/>
  <c r="C124" i="5"/>
  <c r="C125" i="5"/>
  <c r="C126" i="5"/>
  <c r="C127" i="5"/>
  <c r="C128" i="5"/>
  <c r="C129" i="5"/>
  <c r="K129" i="5" s="1"/>
  <c r="C130" i="5"/>
  <c r="K130" i="5" s="1"/>
  <c r="C131" i="5"/>
  <c r="K131" i="5" s="1"/>
  <c r="C132" i="5"/>
  <c r="K132" i="5" s="1"/>
  <c r="C133" i="5"/>
  <c r="K133" i="5" s="1"/>
  <c r="C134" i="5"/>
  <c r="C135" i="5"/>
  <c r="C136" i="5"/>
  <c r="C137" i="5"/>
  <c r="C138" i="5"/>
  <c r="L138" i="5" s="1"/>
  <c r="C139" i="5"/>
  <c r="L139" i="5" s="1"/>
  <c r="C140" i="5"/>
  <c r="L140" i="5" s="1"/>
  <c r="C14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1" i="6"/>
  <c r="K12" i="6"/>
  <c r="G94" i="5"/>
  <c r="G99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F95" i="5"/>
  <c r="G95" i="5" s="1"/>
  <c r="F96" i="5"/>
  <c r="G96" i="5" s="1"/>
  <c r="F97" i="5"/>
  <c r="G97" i="5" s="1"/>
  <c r="F98" i="5"/>
  <c r="G98" i="5" s="1"/>
  <c r="F99" i="5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K90" i="5" s="1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K6" i="5" s="1"/>
  <c r="C7" i="5"/>
  <c r="K7" i="5" s="1"/>
  <c r="C8" i="5"/>
  <c r="K8" i="5" s="1"/>
  <c r="C9" i="5"/>
  <c r="K9" i="5" s="1"/>
  <c r="C10" i="5"/>
  <c r="K10" i="5" s="1"/>
  <c r="C11" i="5"/>
  <c r="K11" i="5" s="1"/>
  <c r="C12" i="5"/>
  <c r="K12" i="5" s="1"/>
  <c r="C13" i="5"/>
  <c r="K13" i="5" s="1"/>
  <c r="C14" i="5"/>
  <c r="K14" i="5" s="1"/>
  <c r="C15" i="5"/>
  <c r="K15" i="5" s="1"/>
  <c r="C16" i="5"/>
  <c r="K16" i="5" s="1"/>
  <c r="C17" i="5"/>
  <c r="K17" i="5" s="1"/>
  <c r="C18" i="5"/>
  <c r="C19" i="5"/>
  <c r="C20" i="5"/>
  <c r="C21" i="5"/>
  <c r="C22" i="5"/>
  <c r="K22" i="5" s="1"/>
  <c r="C23" i="5"/>
  <c r="K23" i="5" s="1"/>
  <c r="C24" i="5"/>
  <c r="K24" i="5" s="1"/>
  <c r="C25" i="5"/>
  <c r="K25" i="5" s="1"/>
  <c r="C26" i="5"/>
  <c r="C27" i="5"/>
  <c r="C28" i="5"/>
  <c r="L28" i="5" s="1"/>
  <c r="C29" i="5"/>
  <c r="L29" i="5" s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K175" i="5" l="1"/>
  <c r="K125" i="5"/>
  <c r="K124" i="5"/>
  <c r="K123" i="5"/>
  <c r="K111" i="5"/>
  <c r="K117" i="5"/>
  <c r="K116" i="5"/>
  <c r="K115" i="5"/>
  <c r="K114" i="5"/>
  <c r="K127" i="5"/>
  <c r="K93" i="5"/>
  <c r="K92" i="5"/>
  <c r="K91" i="5"/>
  <c r="K112" i="5"/>
  <c r="K196" i="5"/>
  <c r="K156" i="5"/>
  <c r="K155" i="5"/>
  <c r="K145" i="5"/>
  <c r="K144" i="5"/>
  <c r="K143" i="5"/>
  <c r="K110" i="5"/>
  <c r="K126" i="5"/>
  <c r="L79" i="5"/>
  <c r="L103" i="5"/>
  <c r="L141" i="5"/>
  <c r="L59" i="5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<sst xmlns="http://schemas.openxmlformats.org/spreadsheetml/2006/main" count="176" uniqueCount="115">
  <si>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</si>
  <si>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</si>
  <si>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</si>
  <si>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</si>
  <si>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</si>
  <si>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</si>
  <si>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</si>
  <si>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</si>
  <si>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</si>
  <si>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</si>
  <si>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</si>
  <si>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</si>
  <si>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</si>
  <si>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</si>
  <si>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</si>
  <si>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</si>
  <si>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</si>
  <si>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</si>
  <si>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</si>
  <si>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</si>
  <si>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</si>
  <si>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</si>
  <si>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</si>
  <si>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</si>
  <si>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</si>
  <si>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</si>
  <si>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</si>
  <si>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</si>
  <si>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</si>
  <si>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</si>
  <si>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</si>
  <si>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</si>
  <si>
    <t>missing acid in sample vial</t>
  </si>
  <si>
    <t>second standard test 23.05</t>
  </si>
  <si>
    <t>Sample</t>
  </si>
  <si>
    <t xml:space="preserve"> Chlorid</t>
  </si>
  <si>
    <t xml:space="preserve">  Sulfat</t>
  </si>
  <si>
    <t xml:space="preserve">  Nitrat</t>
  </si>
  <si>
    <t>No.</t>
  </si>
  <si>
    <t>mg/L</t>
  </si>
  <si>
    <t>012-F1-1</t>
  </si>
  <si>
    <t>013-F2-1</t>
  </si>
  <si>
    <t>014-F3-1</t>
  </si>
  <si>
    <t>015-F4-1</t>
  </si>
  <si>
    <t>016-F1-2</t>
  </si>
  <si>
    <t>017-F2-2</t>
  </si>
  <si>
    <t>018-F3-2</t>
  </si>
  <si>
    <t>019-F4-2</t>
  </si>
  <si>
    <t>020-F1-3</t>
  </si>
  <si>
    <t>021-F2-3</t>
  </si>
  <si>
    <t>022-F3-3</t>
  </si>
  <si>
    <t>023-F4-3</t>
  </si>
  <si>
    <t>024-F1-4</t>
  </si>
  <si>
    <t>025-F2-4</t>
  </si>
  <si>
    <t>026-F3-4</t>
  </si>
  <si>
    <t>027-F4-4</t>
  </si>
  <si>
    <t>028-F1-6</t>
  </si>
  <si>
    <t>029-F2-6</t>
  </si>
  <si>
    <t>030-F3-6</t>
  </si>
  <si>
    <t>031-F4-6</t>
  </si>
  <si>
    <t>032-F1-10</t>
  </si>
  <si>
    <t>033-F2-10</t>
  </si>
  <si>
    <t>034-F3-10</t>
  </si>
  <si>
    <t>035-F4-10</t>
  </si>
  <si>
    <t>038-F2-19</t>
  </si>
  <si>
    <t>039-F3-19</t>
  </si>
  <si>
    <t>040-F4-19</t>
  </si>
  <si>
    <t>041-F1-24</t>
  </si>
  <si>
    <t>042-F2-24</t>
  </si>
  <si>
    <t>043-F3-24</t>
  </si>
  <si>
    <t>044-F4-24</t>
  </si>
  <si>
    <t>045-F1-28</t>
  </si>
  <si>
    <t>046-F2-28</t>
  </si>
  <si>
    <t>047-F3-28</t>
  </si>
  <si>
    <t>048-F4-28</t>
  </si>
  <si>
    <t>049-F1-29</t>
  </si>
  <si>
    <t>050-F2-29</t>
  </si>
  <si>
    <t>051-F3-29</t>
  </si>
  <si>
    <t>052-F4-29</t>
  </si>
  <si>
    <t>053-F1-31</t>
  </si>
  <si>
    <t>054-F2-31</t>
  </si>
  <si>
    <t>055-F3-31</t>
  </si>
  <si>
    <t>056-F4-31</t>
  </si>
  <si>
    <t>057-F1-32</t>
  </si>
  <si>
    <t>058-F2-32</t>
  </si>
  <si>
    <t>059-F3-32</t>
  </si>
  <si>
    <t>060-F4-32</t>
  </si>
  <si>
    <t>061-F1-33</t>
  </si>
  <si>
    <t>062-F2-33</t>
  </si>
  <si>
    <t>063-F3-33</t>
  </si>
  <si>
    <t>064-F4-33</t>
  </si>
  <si>
    <t>065-F1-34</t>
  </si>
  <si>
    <t>066-F2-34</t>
  </si>
  <si>
    <t>067-F3-34</t>
  </si>
  <si>
    <t>068-F4-34</t>
  </si>
  <si>
    <t>069-F1-36</t>
  </si>
  <si>
    <t>070-F2-36</t>
  </si>
  <si>
    <t>071-F3-36</t>
  </si>
  <si>
    <t>072-F4-36</t>
  </si>
  <si>
    <t>073-F1-37</t>
  </si>
  <si>
    <t>074-F2-37</t>
  </si>
  <si>
    <t>075-F3-37</t>
  </si>
  <si>
    <t>076-F1-39</t>
  </si>
  <si>
    <t>076-F4-37</t>
  </si>
  <si>
    <t>078-F2-39</t>
  </si>
  <si>
    <t>079-F3-39</t>
  </si>
  <si>
    <t>080-F4-39</t>
  </si>
  <si>
    <t>081-F1-41</t>
  </si>
  <si>
    <t>082-F2-41</t>
  </si>
  <si>
    <t>083-F3-41</t>
  </si>
  <si>
    <t>084-F4-41</t>
  </si>
  <si>
    <t>Sample id</t>
  </si>
  <si>
    <t>NO3-</t>
  </si>
  <si>
    <t>SO4-2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</si>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</sst>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4252230455164E-2"/>
          <c:y val="8.251659719005712E-2"/>
          <c:w val="0.95461968849236356"/>
          <c:h val="0.87583140342751276"/>
        </c:manualLayout>
      </c:layout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ser>
          <c:idx val="1"/>
          <c:order val="1"/>
          <c:tx>
            <c:v>second run - testing reagents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97039832065448E-2"/>
                  <c:y val="0.2913420136208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standard_curve_plate_3!$L$13:$L$18</c:f>
              <c:numCache>
                <c:formatCode>General</c:formatCode>
                <c:ptCount val="6"/>
                <c:pt idx="0">
                  <c:v>0.79500000000000004</c:v>
                </c:pt>
                <c:pt idx="1">
                  <c:v>0.65650000000000008</c:v>
                </c:pt>
                <c:pt idx="2">
                  <c:v>0.503</c:v>
                </c:pt>
                <c:pt idx="3">
                  <c:v>0.35599999999999998</c:v>
                </c:pt>
                <c:pt idx="4">
                  <c:v>0.19750000000000001</c:v>
                </c:pt>
                <c:pt idx="5">
                  <c:v>0.1105</c:v>
                </c:pt>
              </c:numCache>
            </c:numRef>
          </c:xVal>
          <c:yVal>
            <c:numRef>
              <c:f>standard_curve_plate_3!$H$13:$H$18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2-EA49-A27B-641916A787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630470609778428E-3"/>
                  <c:y val="-0.14354609210826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br_standard_curve!$H$2:$H$6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xVal>
          <c:yVal>
            <c:numRef>
              <c:f>br_standard_curve!$I$2:$I$6</c:f>
              <c:numCache>
                <c:formatCode>General</c:formatCode>
                <c:ptCount val="5"/>
                <c:pt idx="0">
                  <c:v>-146.80000000000001</c:v>
                </c:pt>
                <c:pt idx="1">
                  <c:v>-129.6</c:v>
                </c:pt>
                <c:pt idx="2">
                  <c:v>-87.5</c:v>
                </c:pt>
                <c:pt idx="3">
                  <c:v>-68.3</c:v>
                </c:pt>
                <c:pt idx="4">
                  <c:v>-42.6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6-8A4E-8BE4-DDD0F27A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34080"/>
        <c:axId val="1081535808"/>
      </c:scatterChart>
      <c:valAx>
        <c:axId val="1081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5808"/>
        <c:crosses val="autoZero"/>
        <c:crossBetween val="midCat"/>
      </c:valAx>
      <c:valAx>
        <c:axId val="1081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22</xdr:col>
      <xdr:colOff>651510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9</xdr:row>
      <xdr:rowOff>38100</xdr:rowOff>
    </xdr:from>
    <xdr:to>
      <xdr:col>15</xdr:col>
      <xdr:colOff>304800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896E0-4FCB-B8A4-4EF0-97CB38DE1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I19" sqref="I19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104"/>
  <sheetViews>
    <sheetView zoomScale="75" workbookViewId="0">
      <selection activeCell="H1" sqref="H1:L8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66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3" si="3">(66.842*AVERAGE(D11:E11)-2.8244)*2</f>
        <v>111.725752</v>
      </c>
      <c r="H11" t="s">
        <v>33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  <c r="H13">
        <v>50</v>
      </c>
      <c r="I13">
        <v>0.8</v>
      </c>
      <c r="J13">
        <v>0.79</v>
      </c>
      <c r="L13">
        <f>AVERAGE(I13:K13)</f>
        <v>0.79500000000000004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  <c r="H14">
        <v>40</v>
      </c>
      <c r="I14">
        <v>0.65200000000000002</v>
      </c>
      <c r="J14">
        <v>0.66100000000000003</v>
      </c>
      <c r="L14">
        <f t="shared" ref="L14:L19" si="4">AVERAGE(I14:K14)</f>
        <v>0.65650000000000008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5">(66.842*AVERAGE(D15:E15)-2.8244)*4</f>
        <v>144.310576</v>
      </c>
      <c r="H15">
        <v>30</v>
      </c>
      <c r="I15">
        <v>0.505</v>
      </c>
      <c r="J15">
        <v>0.501</v>
      </c>
      <c r="L15">
        <f t="shared" si="4"/>
        <v>0.503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5"/>
        <v>169.44316800000001</v>
      </c>
      <c r="H16">
        <v>20</v>
      </c>
      <c r="I16">
        <v>0.35599999999999998</v>
      </c>
      <c r="J16">
        <v>0.35599999999999998</v>
      </c>
      <c r="L16">
        <f t="shared" si="4"/>
        <v>0.35599999999999998</v>
      </c>
    </row>
    <row r="17" spans="1:12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5"/>
        <v>149.1232</v>
      </c>
      <c r="H17">
        <v>10</v>
      </c>
      <c r="I17">
        <v>0.19900000000000001</v>
      </c>
      <c r="J17">
        <v>0.19600000000000001</v>
      </c>
      <c r="L17">
        <f t="shared" si="4"/>
        <v>0.19750000000000001</v>
      </c>
    </row>
    <row r="18" spans="1:12" x14ac:dyDescent="0.2">
      <c r="A18">
        <v>23</v>
      </c>
      <c r="B18">
        <v>1</v>
      </c>
      <c r="C18" t="str">
        <f t="shared" si="0"/>
        <v>F1-23</v>
      </c>
      <c r="D18">
        <v>5.3999999999999999E-2</v>
      </c>
      <c r="G18">
        <f>(66.842*AVERAGE(D18:E18)-2.8244)</f>
        <v>0.78506799999999988</v>
      </c>
      <c r="H18">
        <v>5</v>
      </c>
      <c r="I18">
        <v>0.11</v>
      </c>
      <c r="J18">
        <v>0.111</v>
      </c>
      <c r="L18">
        <f t="shared" si="4"/>
        <v>0.1105</v>
      </c>
    </row>
    <row r="19" spans="1:12" x14ac:dyDescent="0.2">
      <c r="A19">
        <v>29</v>
      </c>
      <c r="B19">
        <v>1</v>
      </c>
      <c r="C19" t="str">
        <f t="shared" si="0"/>
        <v>F1-29</v>
      </c>
      <c r="D19">
        <v>4.2999999999999997E-2</v>
      </c>
      <c r="G19">
        <f t="shared" ref="G19:G68" si="6">(66.842*AVERAGE(D19:E19)-2.8244)</f>
        <v>4.9805999999999795E-2</v>
      </c>
      <c r="H19">
        <v>1</v>
      </c>
      <c r="I19">
        <v>4.3999999999999997E-2</v>
      </c>
      <c r="J19">
        <v>4.5999999999999999E-2</v>
      </c>
      <c r="L19">
        <f t="shared" si="4"/>
        <v>4.4999999999999998E-2</v>
      </c>
    </row>
    <row r="20" spans="1:12" x14ac:dyDescent="0.2">
      <c r="A20">
        <v>31</v>
      </c>
      <c r="B20">
        <v>1</v>
      </c>
      <c r="C20" t="str">
        <f t="shared" si="0"/>
        <v>F1-31</v>
      </c>
      <c r="D20">
        <v>3.5000000000000003E-2</v>
      </c>
      <c r="G20">
        <f t="shared" si="6"/>
        <v>-0.48492999999999942</v>
      </c>
    </row>
    <row r="21" spans="1:12" x14ac:dyDescent="0.2">
      <c r="A21">
        <v>33</v>
      </c>
      <c r="B21">
        <v>1</v>
      </c>
      <c r="C21" t="str">
        <f t="shared" si="0"/>
        <v>F1-33</v>
      </c>
      <c r="D21">
        <v>3.6999999999999998E-2</v>
      </c>
      <c r="G21">
        <f t="shared" si="6"/>
        <v>-0.35124600000000017</v>
      </c>
    </row>
    <row r="22" spans="1:12" x14ac:dyDescent="0.2">
      <c r="A22">
        <v>36</v>
      </c>
      <c r="B22">
        <v>1</v>
      </c>
      <c r="C22" t="str">
        <f t="shared" si="0"/>
        <v>F1-36</v>
      </c>
      <c r="D22">
        <v>3.5000000000000003E-2</v>
      </c>
      <c r="G22">
        <f t="shared" si="6"/>
        <v>-0.48492999999999942</v>
      </c>
    </row>
    <row r="23" spans="1:12" x14ac:dyDescent="0.2">
      <c r="A23">
        <v>39</v>
      </c>
      <c r="B23">
        <v>1</v>
      </c>
      <c r="C23" t="str">
        <f t="shared" si="0"/>
        <v>F1-39</v>
      </c>
      <c r="D23">
        <v>0.04</v>
      </c>
      <c r="G23">
        <f t="shared" si="6"/>
        <v>-0.15071999999999974</v>
      </c>
    </row>
    <row r="24" spans="1:12" x14ac:dyDescent="0.2">
      <c r="A24">
        <v>44</v>
      </c>
      <c r="B24">
        <v>1</v>
      </c>
      <c r="C24" t="str">
        <f t="shared" si="0"/>
        <v>F1-44</v>
      </c>
      <c r="D24">
        <v>4.4999999999999998E-2</v>
      </c>
      <c r="G24">
        <f t="shared" si="6"/>
        <v>0.18348999999999993</v>
      </c>
    </row>
    <row r="25" spans="1:12" x14ac:dyDescent="0.2">
      <c r="A25">
        <v>49</v>
      </c>
      <c r="B25">
        <v>1</v>
      </c>
      <c r="C25" t="str">
        <f t="shared" si="0"/>
        <v>F1-49</v>
      </c>
      <c r="D25">
        <v>3.9E-2</v>
      </c>
      <c r="G25">
        <f t="shared" si="6"/>
        <v>-0.21756200000000003</v>
      </c>
    </row>
    <row r="26" spans="1:12" x14ac:dyDescent="0.2">
      <c r="A26">
        <v>23</v>
      </c>
      <c r="B26">
        <v>2</v>
      </c>
      <c r="C26" t="str">
        <f t="shared" si="0"/>
        <v>F2-23</v>
      </c>
      <c r="D26">
        <v>3.5000000000000003E-2</v>
      </c>
      <c r="G26">
        <f t="shared" si="6"/>
        <v>-0.48492999999999942</v>
      </c>
    </row>
    <row r="27" spans="1:12" x14ac:dyDescent="0.2">
      <c r="A27">
        <v>29</v>
      </c>
      <c r="B27">
        <v>2</v>
      </c>
      <c r="C27" t="str">
        <f t="shared" si="0"/>
        <v>F2-29</v>
      </c>
      <c r="D27">
        <v>3.3000000000000002E-2</v>
      </c>
      <c r="G27">
        <f t="shared" si="6"/>
        <v>-0.61861399999999955</v>
      </c>
    </row>
    <row r="28" spans="1:12" x14ac:dyDescent="0.2">
      <c r="A28">
        <v>31</v>
      </c>
      <c r="B28">
        <v>2</v>
      </c>
      <c r="C28" t="str">
        <f t="shared" si="0"/>
        <v>F2-31</v>
      </c>
      <c r="D28">
        <v>6.5000000000000002E-2</v>
      </c>
      <c r="G28">
        <f t="shared" si="6"/>
        <v>1.5203300000000004</v>
      </c>
    </row>
    <row r="29" spans="1:12" x14ac:dyDescent="0.2">
      <c r="A29">
        <v>33</v>
      </c>
      <c r="B29">
        <v>2</v>
      </c>
      <c r="C29" t="str">
        <f t="shared" si="0"/>
        <v>F2-33</v>
      </c>
      <c r="D29">
        <v>3.5000000000000003E-2</v>
      </c>
      <c r="G29">
        <f t="shared" si="6"/>
        <v>-0.48492999999999942</v>
      </c>
    </row>
    <row r="30" spans="1:12" x14ac:dyDescent="0.2">
      <c r="A30">
        <v>36</v>
      </c>
      <c r="B30">
        <v>2</v>
      </c>
      <c r="C30" t="str">
        <f t="shared" si="0"/>
        <v>F2-36</v>
      </c>
      <c r="D30">
        <v>3.4000000000000002E-2</v>
      </c>
      <c r="G30">
        <f t="shared" si="6"/>
        <v>-0.55177199999999971</v>
      </c>
    </row>
    <row r="31" spans="1:12" x14ac:dyDescent="0.2">
      <c r="A31">
        <v>39</v>
      </c>
      <c r="B31">
        <v>2</v>
      </c>
      <c r="C31" t="str">
        <f t="shared" si="0"/>
        <v>F2-39</v>
      </c>
      <c r="D31">
        <v>3.5000000000000003E-2</v>
      </c>
      <c r="G31">
        <f t="shared" si="6"/>
        <v>-0.48492999999999942</v>
      </c>
    </row>
    <row r="32" spans="1:12" x14ac:dyDescent="0.2">
      <c r="A32">
        <v>44</v>
      </c>
      <c r="B32">
        <v>2</v>
      </c>
      <c r="C32" t="str">
        <f t="shared" si="0"/>
        <v>F2-44</v>
      </c>
      <c r="D32">
        <v>3.5000000000000003E-2</v>
      </c>
      <c r="G32">
        <f t="shared" si="6"/>
        <v>-0.48492999999999942</v>
      </c>
    </row>
    <row r="33" spans="1:7" x14ac:dyDescent="0.2">
      <c r="A33">
        <v>49</v>
      </c>
      <c r="B33">
        <v>2</v>
      </c>
      <c r="C33" t="str">
        <f t="shared" si="0"/>
        <v>F2-49</v>
      </c>
      <c r="D33">
        <v>3.9E-2</v>
      </c>
      <c r="G33">
        <f t="shared" si="6"/>
        <v>-0.21756200000000003</v>
      </c>
    </row>
    <row r="34" spans="1:7" x14ac:dyDescent="0.2">
      <c r="A34">
        <v>23</v>
      </c>
      <c r="B34">
        <v>3</v>
      </c>
      <c r="C34" t="str">
        <f t="shared" si="0"/>
        <v>F3-23</v>
      </c>
      <c r="D34">
        <v>3.7999999999999999E-2</v>
      </c>
      <c r="G34">
        <f t="shared" si="6"/>
        <v>-0.28440399999999988</v>
      </c>
    </row>
    <row r="35" spans="1:7" x14ac:dyDescent="0.2">
      <c r="A35">
        <v>29</v>
      </c>
      <c r="B35">
        <v>3</v>
      </c>
      <c r="C35" t="str">
        <f t="shared" si="0"/>
        <v>F3-29</v>
      </c>
      <c r="D35">
        <v>0.41</v>
      </c>
      <c r="G35">
        <f t="shared" si="6"/>
        <v>24.580819999999996</v>
      </c>
    </row>
    <row r="36" spans="1:7" x14ac:dyDescent="0.2">
      <c r="A36">
        <v>31</v>
      </c>
      <c r="B36">
        <v>3</v>
      </c>
      <c r="C36" t="str">
        <f t="shared" si="0"/>
        <v>F3-31</v>
      </c>
      <c r="D36">
        <v>6.6000000000000003E-2</v>
      </c>
      <c r="G36">
        <f t="shared" si="6"/>
        <v>1.5871720000000007</v>
      </c>
    </row>
    <row r="37" spans="1:7" x14ac:dyDescent="0.2">
      <c r="A37">
        <v>33</v>
      </c>
      <c r="B37">
        <v>3</v>
      </c>
      <c r="C37" t="str">
        <f t="shared" si="0"/>
        <v>F3-33</v>
      </c>
      <c r="D37">
        <v>3.4000000000000002E-2</v>
      </c>
      <c r="G37">
        <f t="shared" si="6"/>
        <v>-0.55177199999999971</v>
      </c>
    </row>
    <row r="38" spans="1:7" x14ac:dyDescent="0.2">
      <c r="A38">
        <v>36</v>
      </c>
      <c r="B38">
        <v>3</v>
      </c>
      <c r="C38" t="str">
        <f t="shared" si="0"/>
        <v>F3-36</v>
      </c>
      <c r="D38">
        <v>3.3000000000000002E-2</v>
      </c>
      <c r="G38">
        <f t="shared" si="6"/>
        <v>-0.61861399999999955</v>
      </c>
    </row>
    <row r="39" spans="1:7" x14ac:dyDescent="0.2">
      <c r="A39">
        <v>39</v>
      </c>
      <c r="B39">
        <v>3</v>
      </c>
      <c r="C39" t="str">
        <f t="shared" si="0"/>
        <v>F3-39</v>
      </c>
      <c r="D39">
        <v>3.5000000000000003E-2</v>
      </c>
      <c r="G39">
        <f t="shared" si="6"/>
        <v>-0.48492999999999942</v>
      </c>
    </row>
    <row r="40" spans="1:7" x14ac:dyDescent="0.2">
      <c r="A40">
        <v>44</v>
      </c>
      <c r="B40">
        <v>3</v>
      </c>
      <c r="C40" t="str">
        <f t="shared" si="0"/>
        <v>F3-44</v>
      </c>
      <c r="D40">
        <v>4.2000000000000003E-2</v>
      </c>
      <c r="G40">
        <f t="shared" si="6"/>
        <v>-1.7035999999999607E-2</v>
      </c>
    </row>
    <row r="41" spans="1:7" x14ac:dyDescent="0.2">
      <c r="A41">
        <v>49</v>
      </c>
      <c r="B41">
        <v>3</v>
      </c>
      <c r="C41" t="str">
        <f t="shared" si="0"/>
        <v>F3-49</v>
      </c>
      <c r="D41">
        <v>3.6999999999999998E-2</v>
      </c>
      <c r="G41">
        <f t="shared" si="6"/>
        <v>-0.35124600000000017</v>
      </c>
    </row>
    <row r="42" spans="1:7" x14ac:dyDescent="0.2">
      <c r="A42">
        <v>23</v>
      </c>
      <c r="B42">
        <v>4</v>
      </c>
      <c r="C42" t="str">
        <f t="shared" si="0"/>
        <v>F4-23</v>
      </c>
      <c r="D42">
        <v>4.7E-2</v>
      </c>
      <c r="G42">
        <f t="shared" si="6"/>
        <v>0.31717400000000007</v>
      </c>
    </row>
    <row r="43" spans="1:7" x14ac:dyDescent="0.2">
      <c r="A43">
        <v>29</v>
      </c>
      <c r="B43">
        <v>4</v>
      </c>
      <c r="C43" t="str">
        <f t="shared" si="0"/>
        <v>F4-29</v>
      </c>
      <c r="D43">
        <v>0.53700000000000003</v>
      </c>
      <c r="G43">
        <f t="shared" si="6"/>
        <v>33.069754000000003</v>
      </c>
    </row>
    <row r="44" spans="1:7" x14ac:dyDescent="0.2">
      <c r="A44">
        <v>31</v>
      </c>
      <c r="B44">
        <v>4</v>
      </c>
      <c r="C44" t="str">
        <f t="shared" si="0"/>
        <v>F4-31</v>
      </c>
      <c r="D44">
        <v>5.8999999999999997E-2</v>
      </c>
      <c r="G44">
        <f t="shared" si="6"/>
        <v>1.119278</v>
      </c>
    </row>
    <row r="45" spans="1:7" x14ac:dyDescent="0.2">
      <c r="A45">
        <v>33</v>
      </c>
      <c r="B45">
        <v>4</v>
      </c>
      <c r="C45" t="str">
        <f t="shared" si="0"/>
        <v>F4-33</v>
      </c>
      <c r="D45">
        <v>3.5999999999999997E-2</v>
      </c>
      <c r="G45">
        <f t="shared" si="6"/>
        <v>-0.41808800000000002</v>
      </c>
    </row>
    <row r="46" spans="1:7" x14ac:dyDescent="0.2">
      <c r="A46">
        <v>36</v>
      </c>
      <c r="B46">
        <v>4</v>
      </c>
      <c r="C46" t="str">
        <f t="shared" si="0"/>
        <v>F4-36</v>
      </c>
      <c r="D46">
        <v>3.7999999999999999E-2</v>
      </c>
      <c r="G46">
        <f t="shared" si="6"/>
        <v>-0.28440399999999988</v>
      </c>
    </row>
    <row r="47" spans="1:7" x14ac:dyDescent="0.2">
      <c r="A47">
        <v>39</v>
      </c>
      <c r="B47">
        <v>4</v>
      </c>
      <c r="C47" t="str">
        <f t="shared" si="0"/>
        <v>F4-39</v>
      </c>
      <c r="D47">
        <v>3.1E-2</v>
      </c>
      <c r="G47">
        <f t="shared" si="6"/>
        <v>-0.75229799999999969</v>
      </c>
    </row>
    <row r="48" spans="1:7" x14ac:dyDescent="0.2">
      <c r="A48">
        <v>44</v>
      </c>
      <c r="B48">
        <v>4</v>
      </c>
      <c r="C48" t="str">
        <f t="shared" si="0"/>
        <v>F4-44</v>
      </c>
      <c r="D48">
        <v>3.2000000000000001E-2</v>
      </c>
      <c r="G48">
        <f t="shared" si="6"/>
        <v>-0.68545599999999984</v>
      </c>
    </row>
    <row r="49" spans="1:7" x14ac:dyDescent="0.2">
      <c r="A49">
        <v>49</v>
      </c>
      <c r="B49">
        <v>4</v>
      </c>
      <c r="C49" t="str">
        <f t="shared" si="0"/>
        <v>F4-49</v>
      </c>
      <c r="D49">
        <v>3.2000000000000001E-2</v>
      </c>
      <c r="G49">
        <f t="shared" si="6"/>
        <v>-0.68545599999999984</v>
      </c>
    </row>
    <row r="50" spans="1:7" x14ac:dyDescent="0.2">
      <c r="A50">
        <v>28</v>
      </c>
      <c r="B50">
        <v>1</v>
      </c>
      <c r="C50" t="str">
        <f t="shared" si="0"/>
        <v>F1-28</v>
      </c>
      <c r="D50">
        <v>3.4000000000000002E-2</v>
      </c>
      <c r="G50">
        <f t="shared" si="6"/>
        <v>-0.55177199999999971</v>
      </c>
    </row>
    <row r="51" spans="1:7" x14ac:dyDescent="0.2">
      <c r="A51">
        <v>32</v>
      </c>
      <c r="B51">
        <v>1</v>
      </c>
      <c r="C51" t="str">
        <f t="shared" si="0"/>
        <v>F1-32</v>
      </c>
      <c r="D51">
        <v>3.3000000000000002E-2</v>
      </c>
      <c r="G51">
        <f t="shared" si="6"/>
        <v>-0.61861399999999955</v>
      </c>
    </row>
    <row r="52" spans="1:7" x14ac:dyDescent="0.2">
      <c r="A52">
        <v>28</v>
      </c>
      <c r="B52">
        <v>2</v>
      </c>
      <c r="C52" t="str">
        <f t="shared" si="0"/>
        <v>F2-28</v>
      </c>
      <c r="D52">
        <v>3.3000000000000002E-2</v>
      </c>
      <c r="G52">
        <f t="shared" si="6"/>
        <v>-0.61861399999999955</v>
      </c>
    </row>
    <row r="53" spans="1:7" x14ac:dyDescent="0.2">
      <c r="A53">
        <v>32</v>
      </c>
      <c r="B53">
        <v>2</v>
      </c>
      <c r="C53" t="str">
        <f t="shared" si="0"/>
        <v>F2-32</v>
      </c>
      <c r="D53">
        <v>3.2000000000000001E-2</v>
      </c>
      <c r="G53">
        <f t="shared" si="6"/>
        <v>-0.68545599999999984</v>
      </c>
    </row>
    <row r="54" spans="1:7" x14ac:dyDescent="0.2">
      <c r="A54">
        <v>28</v>
      </c>
      <c r="B54">
        <v>3</v>
      </c>
      <c r="C54" t="str">
        <f t="shared" si="0"/>
        <v>F3-28</v>
      </c>
      <c r="D54">
        <v>0.13100000000000001</v>
      </c>
      <c r="G54">
        <f t="shared" si="6"/>
        <v>5.931902</v>
      </c>
    </row>
    <row r="55" spans="1:7" x14ac:dyDescent="0.2">
      <c r="A55">
        <v>32</v>
      </c>
      <c r="B55">
        <v>3</v>
      </c>
      <c r="C55" t="str">
        <f t="shared" si="0"/>
        <v>F3-32</v>
      </c>
      <c r="D55">
        <v>3.7999999999999999E-2</v>
      </c>
      <c r="G55">
        <f t="shared" si="6"/>
        <v>-0.28440399999999988</v>
      </c>
    </row>
    <row r="56" spans="1:7" x14ac:dyDescent="0.2">
      <c r="A56">
        <v>28</v>
      </c>
      <c r="B56">
        <v>4</v>
      </c>
      <c r="C56" t="str">
        <f t="shared" si="0"/>
        <v>F4-28</v>
      </c>
      <c r="D56">
        <v>0.11700000000000001</v>
      </c>
      <c r="G56">
        <f t="shared" si="6"/>
        <v>4.9961140000000004</v>
      </c>
    </row>
    <row r="57" spans="1:7" x14ac:dyDescent="0.2">
      <c r="A57">
        <v>32</v>
      </c>
      <c r="B57">
        <v>4</v>
      </c>
      <c r="C57" t="str">
        <f t="shared" si="0"/>
        <v>F4-32</v>
      </c>
      <c r="D57">
        <v>3.5000000000000003E-2</v>
      </c>
      <c r="G57">
        <f t="shared" si="6"/>
        <v>-0.48492999999999942</v>
      </c>
    </row>
    <row r="58" spans="1:7" x14ac:dyDescent="0.2">
      <c r="A58">
        <v>51</v>
      </c>
      <c r="B58">
        <v>1</v>
      </c>
      <c r="C58" t="str">
        <f t="shared" si="0"/>
        <v>F1-51</v>
      </c>
      <c r="D58">
        <v>3.4000000000000002E-2</v>
      </c>
      <c r="G58">
        <f t="shared" si="6"/>
        <v>-0.55177199999999971</v>
      </c>
    </row>
    <row r="59" spans="1:7" x14ac:dyDescent="0.2">
      <c r="A59">
        <v>52</v>
      </c>
      <c r="B59">
        <v>1</v>
      </c>
      <c r="C59" t="str">
        <f t="shared" si="0"/>
        <v>F1-52</v>
      </c>
      <c r="D59">
        <v>0.04</v>
      </c>
      <c r="G59">
        <f t="shared" si="6"/>
        <v>-0.15071999999999974</v>
      </c>
    </row>
    <row r="60" spans="1:7" x14ac:dyDescent="0.2">
      <c r="A60">
        <v>53</v>
      </c>
      <c r="B60">
        <v>1</v>
      </c>
      <c r="C60" t="str">
        <f t="shared" si="0"/>
        <v>F1-53</v>
      </c>
      <c r="D60">
        <v>3.5000000000000003E-2</v>
      </c>
      <c r="G60">
        <f t="shared" si="6"/>
        <v>-0.48492999999999942</v>
      </c>
    </row>
    <row r="61" spans="1:7" x14ac:dyDescent="0.2">
      <c r="A61">
        <v>55</v>
      </c>
      <c r="B61">
        <v>1</v>
      </c>
      <c r="C61" t="str">
        <f t="shared" si="0"/>
        <v>F1-55</v>
      </c>
      <c r="D61">
        <v>3.5000000000000003E-2</v>
      </c>
      <c r="G61">
        <f t="shared" si="6"/>
        <v>-0.48492999999999942</v>
      </c>
    </row>
    <row r="62" spans="1:7" x14ac:dyDescent="0.2">
      <c r="A62">
        <v>56</v>
      </c>
      <c r="B62">
        <v>1</v>
      </c>
      <c r="C62" t="str">
        <f t="shared" si="0"/>
        <v>F1-56</v>
      </c>
      <c r="D62">
        <v>3.9E-2</v>
      </c>
      <c r="G62">
        <f t="shared" si="6"/>
        <v>-0.21756200000000003</v>
      </c>
    </row>
    <row r="63" spans="1:7" x14ac:dyDescent="0.2">
      <c r="A63">
        <v>57</v>
      </c>
      <c r="B63">
        <v>1</v>
      </c>
      <c r="C63" t="str">
        <f t="shared" si="0"/>
        <v>F1-57</v>
      </c>
      <c r="D63">
        <v>3.3000000000000002E-2</v>
      </c>
      <c r="G63">
        <f t="shared" si="6"/>
        <v>-0.61861399999999955</v>
      </c>
    </row>
    <row r="64" spans="1:7" x14ac:dyDescent="0.2">
      <c r="A64">
        <v>59</v>
      </c>
      <c r="B64">
        <v>1</v>
      </c>
      <c r="C64" t="str">
        <f t="shared" si="0"/>
        <v>F1-59</v>
      </c>
      <c r="D64">
        <v>3.4000000000000002E-2</v>
      </c>
      <c r="G64">
        <f t="shared" si="6"/>
        <v>-0.55177199999999971</v>
      </c>
    </row>
    <row r="65" spans="1:7" x14ac:dyDescent="0.2">
      <c r="A65">
        <v>51</v>
      </c>
      <c r="B65">
        <v>2</v>
      </c>
      <c r="C65" t="str">
        <f t="shared" si="0"/>
        <v>F2-51</v>
      </c>
      <c r="D65">
        <v>3.9E-2</v>
      </c>
      <c r="G65">
        <f t="shared" si="6"/>
        <v>-0.21756200000000003</v>
      </c>
    </row>
    <row r="66" spans="1:7" x14ac:dyDescent="0.2">
      <c r="A66">
        <v>52</v>
      </c>
      <c r="B66">
        <v>2</v>
      </c>
      <c r="C66" t="str">
        <f t="shared" si="0"/>
        <v>F2-52</v>
      </c>
      <c r="D66">
        <v>3.5999999999999997E-2</v>
      </c>
      <c r="G66">
        <f t="shared" si="6"/>
        <v>-0.41808800000000002</v>
      </c>
    </row>
    <row r="67" spans="1:7" x14ac:dyDescent="0.2">
      <c r="A67">
        <v>53</v>
      </c>
      <c r="B67">
        <v>2</v>
      </c>
      <c r="C67" t="str">
        <f t="shared" ref="C67:C104" si="7">_xlfn.CONCAT("F",B67,"-",A67)</f>
        <v>F2-53</v>
      </c>
      <c r="D67">
        <v>3.3000000000000002E-2</v>
      </c>
      <c r="G67">
        <f t="shared" si="6"/>
        <v>-0.61861399999999955</v>
      </c>
    </row>
    <row r="68" spans="1:7" x14ac:dyDescent="0.2">
      <c r="A68">
        <v>55</v>
      </c>
      <c r="B68">
        <v>2</v>
      </c>
      <c r="C68" t="str">
        <f t="shared" si="7"/>
        <v>F2-55</v>
      </c>
      <c r="D68">
        <v>3.3000000000000002E-2</v>
      </c>
      <c r="G68">
        <f t="shared" si="6"/>
        <v>-0.61861399999999955</v>
      </c>
    </row>
    <row r="69" spans="1:7" x14ac:dyDescent="0.2">
      <c r="A69">
        <v>56</v>
      </c>
      <c r="B69">
        <v>2</v>
      </c>
      <c r="C69" t="str">
        <f t="shared" si="7"/>
        <v>F2-56</v>
      </c>
      <c r="D69">
        <v>3.5999999999999997E-2</v>
      </c>
      <c r="G69">
        <f t="shared" ref="G69:G104" si="8">(66.842*AVERAGE(D69:E69)-2.8244)</f>
        <v>-0.41808800000000002</v>
      </c>
    </row>
    <row r="70" spans="1:7" x14ac:dyDescent="0.2">
      <c r="A70">
        <v>57</v>
      </c>
      <c r="B70">
        <v>2</v>
      </c>
      <c r="C70" t="str">
        <f t="shared" si="7"/>
        <v>F2-57</v>
      </c>
      <c r="D70">
        <v>3.3000000000000002E-2</v>
      </c>
      <c r="G70">
        <f t="shared" si="8"/>
        <v>-0.61861399999999955</v>
      </c>
    </row>
    <row r="71" spans="1:7" x14ac:dyDescent="0.2">
      <c r="A71">
        <v>59</v>
      </c>
      <c r="B71">
        <v>2</v>
      </c>
      <c r="C71" t="str">
        <f t="shared" si="7"/>
        <v>F2-59</v>
      </c>
      <c r="D71">
        <v>3.3000000000000002E-2</v>
      </c>
      <c r="G71">
        <f t="shared" si="8"/>
        <v>-0.61861399999999955</v>
      </c>
    </row>
    <row r="72" spans="1:7" x14ac:dyDescent="0.2">
      <c r="A72">
        <v>51</v>
      </c>
      <c r="B72">
        <v>3</v>
      </c>
      <c r="C72" t="str">
        <f t="shared" si="7"/>
        <v>F3-51</v>
      </c>
      <c r="D72">
        <v>3.4000000000000002E-2</v>
      </c>
      <c r="G72">
        <f t="shared" si="8"/>
        <v>-0.55177199999999971</v>
      </c>
    </row>
    <row r="73" spans="1:7" x14ac:dyDescent="0.2">
      <c r="A73">
        <v>52</v>
      </c>
      <c r="B73">
        <v>3</v>
      </c>
      <c r="C73" t="str">
        <f t="shared" si="7"/>
        <v>F3-52</v>
      </c>
      <c r="D73">
        <v>3.6999999999999998E-2</v>
      </c>
      <c r="G73">
        <f t="shared" si="8"/>
        <v>-0.35124600000000017</v>
      </c>
    </row>
    <row r="74" spans="1:7" x14ac:dyDescent="0.2">
      <c r="A74">
        <v>53</v>
      </c>
      <c r="B74">
        <v>3</v>
      </c>
      <c r="C74" t="str">
        <f t="shared" si="7"/>
        <v>F3-53</v>
      </c>
      <c r="D74">
        <v>3.5000000000000003E-2</v>
      </c>
      <c r="G74">
        <f t="shared" si="8"/>
        <v>-0.48492999999999942</v>
      </c>
    </row>
    <row r="75" spans="1:7" x14ac:dyDescent="0.2">
      <c r="A75">
        <v>55</v>
      </c>
      <c r="B75">
        <v>3</v>
      </c>
      <c r="C75" t="str">
        <f t="shared" si="7"/>
        <v>F3-55</v>
      </c>
      <c r="D75">
        <v>3.1E-2</v>
      </c>
      <c r="G75">
        <f t="shared" si="8"/>
        <v>-0.75229799999999969</v>
      </c>
    </row>
    <row r="76" spans="1:7" x14ac:dyDescent="0.2">
      <c r="A76">
        <v>56</v>
      </c>
      <c r="B76">
        <v>3</v>
      </c>
      <c r="C76" t="str">
        <f t="shared" si="7"/>
        <v>F3-56</v>
      </c>
      <c r="D76">
        <v>3.5999999999999997E-2</v>
      </c>
      <c r="G76">
        <f t="shared" si="8"/>
        <v>-0.41808800000000002</v>
      </c>
    </row>
    <row r="77" spans="1:7" x14ac:dyDescent="0.2">
      <c r="A77">
        <v>57</v>
      </c>
      <c r="B77">
        <v>3</v>
      </c>
      <c r="C77" t="str">
        <f t="shared" si="7"/>
        <v>F3-57</v>
      </c>
      <c r="D77">
        <v>3.5999999999999997E-2</v>
      </c>
      <c r="G77">
        <f t="shared" si="8"/>
        <v>-0.41808800000000002</v>
      </c>
    </row>
    <row r="78" spans="1:7" x14ac:dyDescent="0.2">
      <c r="A78">
        <v>59</v>
      </c>
      <c r="B78">
        <v>3</v>
      </c>
      <c r="C78" t="str">
        <f t="shared" si="7"/>
        <v>F3-59</v>
      </c>
      <c r="D78">
        <v>3.6999999999999998E-2</v>
      </c>
      <c r="G78">
        <f t="shared" si="8"/>
        <v>-0.35124600000000017</v>
      </c>
    </row>
    <row r="79" spans="1:7" x14ac:dyDescent="0.2">
      <c r="A79">
        <v>51</v>
      </c>
      <c r="B79">
        <v>4</v>
      </c>
      <c r="C79" t="str">
        <f t="shared" si="7"/>
        <v>F4-51</v>
      </c>
      <c r="D79">
        <v>3.4000000000000002E-2</v>
      </c>
      <c r="G79">
        <f t="shared" si="8"/>
        <v>-0.55177199999999971</v>
      </c>
    </row>
    <row r="80" spans="1:7" x14ac:dyDescent="0.2">
      <c r="A80">
        <v>52</v>
      </c>
      <c r="B80">
        <v>4</v>
      </c>
      <c r="C80" t="str">
        <f t="shared" si="7"/>
        <v>F4-52</v>
      </c>
      <c r="D80">
        <v>3.5000000000000003E-2</v>
      </c>
      <c r="G80">
        <f t="shared" si="8"/>
        <v>-0.48492999999999942</v>
      </c>
    </row>
    <row r="81" spans="1:7" x14ac:dyDescent="0.2">
      <c r="A81">
        <v>53</v>
      </c>
      <c r="B81">
        <v>4</v>
      </c>
      <c r="C81" t="str">
        <f t="shared" si="7"/>
        <v>F4-53</v>
      </c>
      <c r="D81">
        <v>3.2000000000000001E-2</v>
      </c>
      <c r="G81">
        <f t="shared" si="8"/>
        <v>-0.68545599999999984</v>
      </c>
    </row>
    <row r="82" spans="1:7" x14ac:dyDescent="0.2">
      <c r="A82">
        <v>55</v>
      </c>
      <c r="B82">
        <v>4</v>
      </c>
      <c r="C82" t="str">
        <f t="shared" si="7"/>
        <v>F4-55</v>
      </c>
      <c r="D82">
        <v>3.2000000000000001E-2</v>
      </c>
      <c r="G82">
        <f t="shared" si="8"/>
        <v>-0.68545599999999984</v>
      </c>
    </row>
    <row r="83" spans="1:7" x14ac:dyDescent="0.2">
      <c r="A83">
        <v>56</v>
      </c>
      <c r="B83">
        <v>4</v>
      </c>
      <c r="C83" t="str">
        <f t="shared" si="7"/>
        <v>F4-56</v>
      </c>
      <c r="D83">
        <v>3.2000000000000001E-2</v>
      </c>
      <c r="G83">
        <f t="shared" si="8"/>
        <v>-0.68545599999999984</v>
      </c>
    </row>
    <row r="84" spans="1:7" x14ac:dyDescent="0.2">
      <c r="A84">
        <v>59</v>
      </c>
      <c r="B84">
        <v>4</v>
      </c>
      <c r="C84" t="str">
        <f t="shared" si="7"/>
        <v>F4-59</v>
      </c>
      <c r="D84">
        <v>3.3000000000000002E-2</v>
      </c>
      <c r="G84">
        <f t="shared" si="8"/>
        <v>-0.61861399999999955</v>
      </c>
    </row>
    <row r="85" spans="1:7" x14ac:dyDescent="0.2">
      <c r="A85">
        <v>70</v>
      </c>
      <c r="B85">
        <v>1</v>
      </c>
      <c r="C85" t="str">
        <f t="shared" si="7"/>
        <v>F1-70</v>
      </c>
      <c r="D85">
        <v>4.2999999999999997E-2</v>
      </c>
      <c r="G85">
        <f t="shared" si="8"/>
        <v>4.9805999999999795E-2</v>
      </c>
    </row>
    <row r="86" spans="1:7" x14ac:dyDescent="0.2">
      <c r="A86">
        <v>70</v>
      </c>
      <c r="B86">
        <v>2</v>
      </c>
      <c r="C86" t="str">
        <f t="shared" si="7"/>
        <v>F2-70</v>
      </c>
      <c r="D86">
        <v>3.7999999999999999E-2</v>
      </c>
      <c r="G86">
        <f t="shared" si="8"/>
        <v>-0.28440399999999988</v>
      </c>
    </row>
    <row r="87" spans="1:7" x14ac:dyDescent="0.2">
      <c r="A87">
        <v>70</v>
      </c>
      <c r="B87">
        <v>3</v>
      </c>
      <c r="C87" t="str">
        <f t="shared" si="7"/>
        <v>F3-70</v>
      </c>
      <c r="D87">
        <v>3.4000000000000002E-2</v>
      </c>
      <c r="G87">
        <f t="shared" si="8"/>
        <v>-0.55177199999999971</v>
      </c>
    </row>
    <row r="88" spans="1:7" x14ac:dyDescent="0.2">
      <c r="A88">
        <v>70</v>
      </c>
      <c r="B88">
        <v>4</v>
      </c>
      <c r="C88" t="str">
        <f t="shared" si="7"/>
        <v>F4-70</v>
      </c>
      <c r="D88">
        <v>3.4000000000000002E-2</v>
      </c>
      <c r="G88">
        <f t="shared" si="8"/>
        <v>-0.55177199999999971</v>
      </c>
    </row>
    <row r="89" spans="1:7" x14ac:dyDescent="0.2">
      <c r="A89">
        <v>73</v>
      </c>
      <c r="B89">
        <v>1</v>
      </c>
      <c r="C89" t="str">
        <f t="shared" si="7"/>
        <v>F1-73</v>
      </c>
      <c r="D89">
        <v>3.5000000000000003E-2</v>
      </c>
      <c r="G89">
        <f t="shared" si="8"/>
        <v>-0.48492999999999942</v>
      </c>
    </row>
    <row r="90" spans="1:7" x14ac:dyDescent="0.2">
      <c r="A90">
        <v>73</v>
      </c>
      <c r="B90">
        <v>2</v>
      </c>
      <c r="C90" t="str">
        <f t="shared" si="7"/>
        <v>F2-73</v>
      </c>
      <c r="D90">
        <v>3.5000000000000003E-2</v>
      </c>
      <c r="G90">
        <f t="shared" si="8"/>
        <v>-0.48492999999999942</v>
      </c>
    </row>
    <row r="91" spans="1:7" x14ac:dyDescent="0.2">
      <c r="A91">
        <v>73</v>
      </c>
      <c r="B91">
        <v>3</v>
      </c>
      <c r="C91" t="str">
        <f t="shared" si="7"/>
        <v>F3-73</v>
      </c>
      <c r="D91">
        <v>3.5000000000000003E-2</v>
      </c>
      <c r="G91">
        <f t="shared" si="8"/>
        <v>-0.48492999999999942</v>
      </c>
    </row>
    <row r="92" spans="1:7" x14ac:dyDescent="0.2">
      <c r="A92">
        <v>73</v>
      </c>
      <c r="B92">
        <v>4</v>
      </c>
      <c r="C92" t="str">
        <f t="shared" si="7"/>
        <v>F4-73</v>
      </c>
      <c r="D92">
        <v>3.4000000000000002E-2</v>
      </c>
      <c r="G92">
        <f t="shared" si="8"/>
        <v>-0.55177199999999971</v>
      </c>
    </row>
    <row r="93" spans="1:7" x14ac:dyDescent="0.2">
      <c r="A93">
        <v>76</v>
      </c>
      <c r="B93">
        <v>1</v>
      </c>
      <c r="C93" t="str">
        <f t="shared" si="7"/>
        <v>F1-76</v>
      </c>
      <c r="D93">
        <v>3.4000000000000002E-2</v>
      </c>
      <c r="G93">
        <f t="shared" si="8"/>
        <v>-0.55177199999999971</v>
      </c>
    </row>
    <row r="94" spans="1:7" x14ac:dyDescent="0.2">
      <c r="A94">
        <v>76</v>
      </c>
      <c r="B94">
        <v>2</v>
      </c>
      <c r="C94" t="str">
        <f t="shared" si="7"/>
        <v>F2-76</v>
      </c>
      <c r="D94">
        <v>3.4000000000000002E-2</v>
      </c>
      <c r="G94">
        <f t="shared" si="8"/>
        <v>-0.55177199999999971</v>
      </c>
    </row>
    <row r="95" spans="1:7" x14ac:dyDescent="0.2">
      <c r="A95">
        <v>76</v>
      </c>
      <c r="B95">
        <v>3</v>
      </c>
      <c r="C95" t="str">
        <f t="shared" si="7"/>
        <v>F3-76</v>
      </c>
      <c r="D95">
        <v>3.3000000000000002E-2</v>
      </c>
      <c r="G95">
        <f t="shared" si="8"/>
        <v>-0.61861399999999955</v>
      </c>
    </row>
    <row r="96" spans="1:7" x14ac:dyDescent="0.2">
      <c r="A96">
        <v>76</v>
      </c>
      <c r="B96">
        <v>4</v>
      </c>
      <c r="C96" t="str">
        <f t="shared" si="7"/>
        <v>F4-76</v>
      </c>
      <c r="D96">
        <v>3.4000000000000002E-2</v>
      </c>
      <c r="G96">
        <f t="shared" si="8"/>
        <v>-0.55177199999999971</v>
      </c>
    </row>
    <row r="97" spans="1:7" x14ac:dyDescent="0.2">
      <c r="A97">
        <v>77</v>
      </c>
      <c r="B97">
        <v>1</v>
      </c>
      <c r="C97" t="str">
        <f t="shared" si="7"/>
        <v>F1-77</v>
      </c>
      <c r="D97">
        <v>3.5000000000000003E-2</v>
      </c>
      <c r="G97">
        <f t="shared" si="8"/>
        <v>-0.48492999999999942</v>
      </c>
    </row>
    <row r="98" spans="1:7" x14ac:dyDescent="0.2">
      <c r="A98">
        <v>77</v>
      </c>
      <c r="B98">
        <v>2</v>
      </c>
      <c r="C98" t="str">
        <f t="shared" si="7"/>
        <v>F2-77</v>
      </c>
      <c r="D98">
        <v>3.5000000000000003E-2</v>
      </c>
      <c r="G98">
        <f t="shared" si="8"/>
        <v>-0.48492999999999942</v>
      </c>
    </row>
    <row r="99" spans="1:7" x14ac:dyDescent="0.2">
      <c r="A99">
        <v>77</v>
      </c>
      <c r="B99">
        <v>3</v>
      </c>
      <c r="C99" t="str">
        <f t="shared" si="7"/>
        <v>F3-77</v>
      </c>
      <c r="D99">
        <v>3.5000000000000003E-2</v>
      </c>
      <c r="G99">
        <f t="shared" si="8"/>
        <v>-0.48492999999999942</v>
      </c>
    </row>
    <row r="100" spans="1:7" x14ac:dyDescent="0.2">
      <c r="A100">
        <v>77</v>
      </c>
      <c r="B100">
        <v>4</v>
      </c>
      <c r="C100" t="str">
        <f t="shared" si="7"/>
        <v>F4-77</v>
      </c>
      <c r="D100">
        <v>3.5000000000000003E-2</v>
      </c>
      <c r="G100">
        <f t="shared" si="8"/>
        <v>-0.48492999999999942</v>
      </c>
    </row>
    <row r="101" spans="1:7" x14ac:dyDescent="0.2">
      <c r="A101">
        <v>79</v>
      </c>
      <c r="B101">
        <v>1</v>
      </c>
      <c r="C101" t="str">
        <f t="shared" si="7"/>
        <v>F1-79</v>
      </c>
      <c r="D101">
        <v>3.3000000000000002E-2</v>
      </c>
      <c r="G101">
        <f t="shared" si="8"/>
        <v>-0.61861399999999955</v>
      </c>
    </row>
    <row r="102" spans="1:7" x14ac:dyDescent="0.2">
      <c r="A102">
        <v>79</v>
      </c>
      <c r="B102">
        <v>2</v>
      </c>
      <c r="C102" t="str">
        <f t="shared" si="7"/>
        <v>F2-79</v>
      </c>
      <c r="D102">
        <v>3.4000000000000002E-2</v>
      </c>
      <c r="G102">
        <f t="shared" si="8"/>
        <v>-0.55177199999999971</v>
      </c>
    </row>
    <row r="103" spans="1:7" x14ac:dyDescent="0.2">
      <c r="A103">
        <v>79</v>
      </c>
      <c r="B103">
        <v>3</v>
      </c>
      <c r="C103" t="str">
        <f t="shared" si="7"/>
        <v>F3-79</v>
      </c>
      <c r="D103">
        <v>4.2000000000000003E-2</v>
      </c>
      <c r="G103">
        <f t="shared" si="8"/>
        <v>-1.7035999999999607E-2</v>
      </c>
    </row>
    <row r="104" spans="1:7" x14ac:dyDescent="0.2">
      <c r="A104">
        <v>79</v>
      </c>
      <c r="B104">
        <v>4</v>
      </c>
      <c r="C104" t="str">
        <f t="shared" si="7"/>
        <v>F4-79</v>
      </c>
      <c r="D104">
        <v>3.5000000000000003E-2</v>
      </c>
      <c r="G104">
        <f t="shared" si="8"/>
        <v>-0.48492999999999942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85E4-BE58-5F49-98F8-27E62E99F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121"/>
  <sheetViews>
    <sheetView topLeftCell="A94" workbookViewId="0">
      <selection activeCell="D122" sqref="D122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101" si="1">_xlfn.CONCAT("F",B3,"-",A3)</f>
        <v>F1-15</v>
      </c>
      <c r="D3">
        <v>0.05</v>
      </c>
      <c r="G3">
        <f t="shared" ref="G3:G121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  <row r="18" spans="1:7" x14ac:dyDescent="0.2">
      <c r="A18">
        <v>30</v>
      </c>
      <c r="B18">
        <v>1</v>
      </c>
      <c r="C18" t="str">
        <f t="shared" si="1"/>
        <v>F1-30</v>
      </c>
      <c r="D18">
        <v>7.4999999999999997E-2</v>
      </c>
      <c r="G18">
        <f t="shared" si="2"/>
        <v>20.145500000000002</v>
      </c>
    </row>
    <row r="19" spans="1:7" x14ac:dyDescent="0.2">
      <c r="A19">
        <v>35</v>
      </c>
      <c r="B19">
        <v>1</v>
      </c>
      <c r="C19" t="str">
        <f t="shared" si="1"/>
        <v>F1-35</v>
      </c>
      <c r="D19">
        <v>7.8E-2</v>
      </c>
      <c r="G19">
        <f t="shared" si="2"/>
        <v>22.187600000000007</v>
      </c>
    </row>
    <row r="20" spans="1:7" x14ac:dyDescent="0.2">
      <c r="A20">
        <v>38</v>
      </c>
      <c r="B20">
        <v>1</v>
      </c>
      <c r="C20" t="str">
        <f t="shared" si="1"/>
        <v>F1-38</v>
      </c>
      <c r="D20">
        <v>7.0999999999999994E-2</v>
      </c>
      <c r="G20">
        <f t="shared" si="2"/>
        <v>17.422699999999995</v>
      </c>
    </row>
    <row r="21" spans="1:7" x14ac:dyDescent="0.2">
      <c r="A21">
        <v>30</v>
      </c>
      <c r="B21">
        <v>2</v>
      </c>
      <c r="C21" t="str">
        <f t="shared" si="1"/>
        <v>F2-30</v>
      </c>
      <c r="D21">
        <v>8.6999999999999994E-2</v>
      </c>
      <c r="G21">
        <f t="shared" si="2"/>
        <v>28.3139</v>
      </c>
    </row>
    <row r="22" spans="1:7" x14ac:dyDescent="0.2">
      <c r="A22">
        <v>35</v>
      </c>
      <c r="B22">
        <v>2</v>
      </c>
      <c r="C22" t="str">
        <f t="shared" si="1"/>
        <v>F2-35</v>
      </c>
      <c r="D22">
        <v>0.1</v>
      </c>
      <c r="G22">
        <f t="shared" si="2"/>
        <v>37.163000000000011</v>
      </c>
    </row>
    <row r="23" spans="1:7" x14ac:dyDescent="0.2">
      <c r="A23">
        <v>38</v>
      </c>
      <c r="B23">
        <v>2</v>
      </c>
      <c r="C23" t="str">
        <f t="shared" si="1"/>
        <v>F2-38</v>
      </c>
      <c r="D23">
        <v>0.1</v>
      </c>
      <c r="G23">
        <f t="shared" si="2"/>
        <v>37.163000000000011</v>
      </c>
    </row>
    <row r="24" spans="1:7" x14ac:dyDescent="0.2">
      <c r="A24">
        <v>30</v>
      </c>
      <c r="B24">
        <v>3</v>
      </c>
      <c r="C24" t="str">
        <f t="shared" si="1"/>
        <v>F3-30</v>
      </c>
      <c r="D24">
        <v>0.04</v>
      </c>
      <c r="G24">
        <f t="shared" si="2"/>
        <v>-3.6789999999999985</v>
      </c>
    </row>
    <row r="25" spans="1:7" x14ac:dyDescent="0.2">
      <c r="A25">
        <v>35</v>
      </c>
      <c r="B25">
        <v>3</v>
      </c>
      <c r="C25" t="str">
        <f t="shared" si="1"/>
        <v>F3-35</v>
      </c>
      <c r="D25">
        <v>7.3999999999999996E-2</v>
      </c>
      <c r="G25">
        <f t="shared" si="2"/>
        <v>19.4648</v>
      </c>
    </row>
    <row r="26" spans="1:7" x14ac:dyDescent="0.2">
      <c r="A26">
        <v>38</v>
      </c>
      <c r="B26">
        <v>3</v>
      </c>
      <c r="C26" t="str">
        <f t="shared" si="1"/>
        <v>F3-38</v>
      </c>
      <c r="D26">
        <v>7.4999999999999997E-2</v>
      </c>
      <c r="G26">
        <f t="shared" si="2"/>
        <v>20.145500000000002</v>
      </c>
    </row>
    <row r="27" spans="1:7" x14ac:dyDescent="0.2">
      <c r="A27">
        <v>30</v>
      </c>
      <c r="B27">
        <v>4</v>
      </c>
      <c r="C27" t="str">
        <f t="shared" si="1"/>
        <v>F4-30</v>
      </c>
      <c r="D27">
        <v>3.7999999999999999E-2</v>
      </c>
      <c r="G27">
        <f t="shared" si="2"/>
        <v>-5.0403999999999982</v>
      </c>
    </row>
    <row r="28" spans="1:7" x14ac:dyDescent="0.2">
      <c r="A28">
        <v>35</v>
      </c>
      <c r="B28">
        <v>4</v>
      </c>
      <c r="C28" t="str">
        <f t="shared" si="1"/>
        <v>F4-35</v>
      </c>
      <c r="D28">
        <v>4.9000000000000002E-2</v>
      </c>
      <c r="E28">
        <v>0.05</v>
      </c>
      <c r="G28">
        <f t="shared" si="2"/>
        <v>2.7876500000000028</v>
      </c>
    </row>
    <row r="29" spans="1:7" x14ac:dyDescent="0.2">
      <c r="A29">
        <v>38</v>
      </c>
      <c r="B29">
        <v>4</v>
      </c>
      <c r="C29" t="str">
        <f t="shared" si="1"/>
        <v>F4-38</v>
      </c>
      <c r="E29">
        <v>5.8000000000000003E-2</v>
      </c>
      <c r="G29">
        <f t="shared" si="2"/>
        <v>8.5736000000000026</v>
      </c>
    </row>
    <row r="30" spans="1:7" x14ac:dyDescent="0.2">
      <c r="A30">
        <v>43</v>
      </c>
      <c r="B30">
        <v>1</v>
      </c>
      <c r="C30" t="str">
        <f t="shared" si="1"/>
        <v>F1-43</v>
      </c>
      <c r="D30">
        <v>8.8999999999999996E-2</v>
      </c>
      <c r="G30">
        <f t="shared" si="2"/>
        <v>29.675300000000004</v>
      </c>
    </row>
    <row r="31" spans="1:7" x14ac:dyDescent="0.2">
      <c r="A31">
        <v>43</v>
      </c>
      <c r="B31">
        <v>2</v>
      </c>
      <c r="C31" t="str">
        <f t="shared" si="1"/>
        <v>F2-43</v>
      </c>
      <c r="F31" t="s">
        <v>32</v>
      </c>
    </row>
    <row r="32" spans="1:7" x14ac:dyDescent="0.2">
      <c r="A32">
        <v>43</v>
      </c>
      <c r="B32">
        <v>3</v>
      </c>
      <c r="C32" t="str">
        <f t="shared" si="1"/>
        <v>F3-43</v>
      </c>
      <c r="D32">
        <v>9.1999999999999998E-2</v>
      </c>
      <c r="G32">
        <f t="shared" si="2"/>
        <v>31.717400000000001</v>
      </c>
    </row>
    <row r="33" spans="1:7" x14ac:dyDescent="0.2">
      <c r="A33">
        <v>43</v>
      </c>
      <c r="B33">
        <v>4</v>
      </c>
      <c r="C33" t="str">
        <f t="shared" si="1"/>
        <v>F4-43</v>
      </c>
      <c r="D33">
        <v>5.7000000000000002E-2</v>
      </c>
      <c r="G33">
        <f t="shared" si="2"/>
        <v>7.8929000000000009</v>
      </c>
    </row>
    <row r="34" spans="1:7" x14ac:dyDescent="0.2">
      <c r="A34">
        <v>47</v>
      </c>
      <c r="B34">
        <v>1</v>
      </c>
      <c r="C34" t="str">
        <f t="shared" si="1"/>
        <v>F1-47</v>
      </c>
      <c r="D34">
        <v>7.3999999999999996E-2</v>
      </c>
      <c r="G34">
        <f t="shared" si="2"/>
        <v>19.4648</v>
      </c>
    </row>
    <row r="35" spans="1:7" x14ac:dyDescent="0.2">
      <c r="A35">
        <v>47</v>
      </c>
      <c r="B35">
        <v>2</v>
      </c>
      <c r="C35" t="str">
        <f t="shared" si="1"/>
        <v>F2-47</v>
      </c>
      <c r="D35">
        <v>0.114</v>
      </c>
      <c r="G35">
        <f t="shared" si="2"/>
        <v>46.692800000000005</v>
      </c>
    </row>
    <row r="36" spans="1:7" x14ac:dyDescent="0.2">
      <c r="A36">
        <v>47</v>
      </c>
      <c r="B36">
        <v>3</v>
      </c>
      <c r="C36" t="str">
        <f t="shared" si="1"/>
        <v>F3-47</v>
      </c>
      <c r="D36">
        <v>8.5999999999999993E-2</v>
      </c>
      <c r="G36">
        <f t="shared" si="2"/>
        <v>27.633199999999999</v>
      </c>
    </row>
    <row r="37" spans="1:7" x14ac:dyDescent="0.2">
      <c r="A37">
        <v>47</v>
      </c>
      <c r="B37">
        <v>4</v>
      </c>
      <c r="C37" t="str">
        <f t="shared" si="1"/>
        <v>F4-47</v>
      </c>
      <c r="D37">
        <v>5.3999999999999999E-2</v>
      </c>
      <c r="G37">
        <f t="shared" si="2"/>
        <v>5.8508000000000031</v>
      </c>
    </row>
    <row r="38" spans="1:7" x14ac:dyDescent="0.2">
      <c r="A38">
        <v>50</v>
      </c>
      <c r="B38">
        <v>1</v>
      </c>
      <c r="C38" t="str">
        <f t="shared" si="1"/>
        <v>F1-50</v>
      </c>
      <c r="D38">
        <v>7.9000000000000001E-2</v>
      </c>
      <c r="G38">
        <f t="shared" si="2"/>
        <v>22.868300000000001</v>
      </c>
    </row>
    <row r="39" spans="1:7" x14ac:dyDescent="0.2">
      <c r="A39">
        <v>50</v>
      </c>
      <c r="B39">
        <v>2</v>
      </c>
      <c r="C39" t="str">
        <f t="shared" si="1"/>
        <v>F2-50</v>
      </c>
      <c r="D39">
        <v>0.108</v>
      </c>
      <c r="G39">
        <f t="shared" si="2"/>
        <v>42.60860000000001</v>
      </c>
    </row>
    <row r="40" spans="1:7" x14ac:dyDescent="0.2">
      <c r="A40">
        <v>50</v>
      </c>
      <c r="B40">
        <v>3</v>
      </c>
      <c r="C40" t="str">
        <f t="shared" si="1"/>
        <v>F3-50</v>
      </c>
      <c r="D40">
        <v>8.4000000000000005E-2</v>
      </c>
      <c r="G40">
        <f t="shared" si="2"/>
        <v>26.27180000000001</v>
      </c>
    </row>
    <row r="41" spans="1:7" x14ac:dyDescent="0.2">
      <c r="A41">
        <v>50</v>
      </c>
      <c r="B41">
        <v>4</v>
      </c>
      <c r="C41" t="str">
        <f t="shared" si="1"/>
        <v>F4-50</v>
      </c>
      <c r="D41">
        <v>5.0999999999999997E-2</v>
      </c>
      <c r="G41">
        <f t="shared" si="2"/>
        <v>3.8086999999999982</v>
      </c>
    </row>
    <row r="42" spans="1:7" x14ac:dyDescent="0.2">
      <c r="A42">
        <v>54</v>
      </c>
      <c r="B42">
        <v>1</v>
      </c>
      <c r="C42" t="str">
        <f t="shared" si="1"/>
        <v>F1-54</v>
      </c>
      <c r="D42">
        <v>7.3999999999999996E-2</v>
      </c>
      <c r="G42">
        <f t="shared" si="2"/>
        <v>19.4648</v>
      </c>
    </row>
    <row r="43" spans="1:7" x14ac:dyDescent="0.2">
      <c r="A43">
        <v>54</v>
      </c>
      <c r="B43">
        <v>2</v>
      </c>
      <c r="C43" t="str">
        <f t="shared" si="1"/>
        <v>F2-54</v>
      </c>
      <c r="D43">
        <v>0.10199999999999999</v>
      </c>
      <c r="G43">
        <f t="shared" si="2"/>
        <v>38.5244</v>
      </c>
    </row>
    <row r="44" spans="1:7" x14ac:dyDescent="0.2">
      <c r="A44">
        <v>54</v>
      </c>
      <c r="B44">
        <v>3</v>
      </c>
      <c r="C44" t="str">
        <f t="shared" si="1"/>
        <v>F3-54</v>
      </c>
      <c r="D44">
        <v>7.2999999999999995E-2</v>
      </c>
      <c r="G44">
        <f t="shared" si="2"/>
        <v>18.784099999999999</v>
      </c>
    </row>
    <row r="45" spans="1:7" x14ac:dyDescent="0.2">
      <c r="A45">
        <v>54</v>
      </c>
      <c r="B45">
        <v>4</v>
      </c>
      <c r="C45" t="str">
        <f t="shared" si="1"/>
        <v>F4-54</v>
      </c>
      <c r="D45">
        <v>5.1999999999999998E-2</v>
      </c>
      <c r="G45">
        <f t="shared" si="2"/>
        <v>4.4893999999999998</v>
      </c>
    </row>
    <row r="46" spans="1:7" x14ac:dyDescent="0.2">
      <c r="A46">
        <v>58</v>
      </c>
      <c r="B46">
        <v>1</v>
      </c>
      <c r="C46" t="str">
        <f t="shared" si="1"/>
        <v>F1-58</v>
      </c>
      <c r="D46">
        <v>8.4000000000000005E-2</v>
      </c>
      <c r="G46">
        <f t="shared" si="2"/>
        <v>26.27180000000001</v>
      </c>
    </row>
    <row r="47" spans="1:7" x14ac:dyDescent="0.2">
      <c r="A47">
        <v>58</v>
      </c>
      <c r="B47">
        <v>2</v>
      </c>
      <c r="C47" t="str">
        <f t="shared" si="1"/>
        <v>F2-58</v>
      </c>
      <c r="D47">
        <v>0.124</v>
      </c>
      <c r="G47">
        <f t="shared" si="2"/>
        <v>53.499800000000008</v>
      </c>
    </row>
    <row r="48" spans="1:7" x14ac:dyDescent="0.2">
      <c r="A48">
        <v>58</v>
      </c>
      <c r="B48">
        <v>3</v>
      </c>
      <c r="C48" t="str">
        <f t="shared" si="1"/>
        <v>F3-58</v>
      </c>
      <c r="D48">
        <v>7.9000000000000001E-2</v>
      </c>
      <c r="G48">
        <f t="shared" si="2"/>
        <v>22.868300000000001</v>
      </c>
    </row>
    <row r="49" spans="1:7" x14ac:dyDescent="0.2">
      <c r="A49">
        <v>58</v>
      </c>
      <c r="B49">
        <v>4</v>
      </c>
      <c r="C49" t="str">
        <f t="shared" si="1"/>
        <v>F4-58</v>
      </c>
      <c r="D49">
        <v>5.0999999999999997E-2</v>
      </c>
      <c r="G49">
        <f t="shared" si="2"/>
        <v>3.8086999999999982</v>
      </c>
    </row>
    <row r="50" spans="1:7" x14ac:dyDescent="0.2">
      <c r="A50">
        <v>61</v>
      </c>
      <c r="B50">
        <v>1</v>
      </c>
      <c r="C50" t="str">
        <f t="shared" si="1"/>
        <v>F1-61</v>
      </c>
      <c r="D50">
        <v>8.5000000000000006E-2</v>
      </c>
      <c r="G50">
        <f t="shared" si="2"/>
        <v>26.952500000000011</v>
      </c>
    </row>
    <row r="51" spans="1:7" x14ac:dyDescent="0.2">
      <c r="A51">
        <v>61</v>
      </c>
      <c r="B51">
        <v>2</v>
      </c>
      <c r="C51" t="str">
        <f t="shared" si="1"/>
        <v>F2-61</v>
      </c>
      <c r="D51">
        <v>0.11600000000000001</v>
      </c>
      <c r="G51">
        <f t="shared" si="2"/>
        <v>48.054200000000009</v>
      </c>
    </row>
    <row r="52" spans="1:7" x14ac:dyDescent="0.2">
      <c r="A52">
        <v>61</v>
      </c>
      <c r="B52">
        <v>3</v>
      </c>
      <c r="C52" t="str">
        <f t="shared" si="1"/>
        <v>F3-61</v>
      </c>
      <c r="D52">
        <v>7.3999999999999996E-2</v>
      </c>
      <c r="G52">
        <f t="shared" si="2"/>
        <v>19.4648</v>
      </c>
    </row>
    <row r="53" spans="1:7" x14ac:dyDescent="0.2">
      <c r="A53">
        <v>61</v>
      </c>
      <c r="B53">
        <v>4</v>
      </c>
      <c r="C53" t="str">
        <f t="shared" si="1"/>
        <v>F4-61</v>
      </c>
      <c r="D53">
        <v>5.1999999999999998E-2</v>
      </c>
      <c r="G53">
        <f t="shared" si="2"/>
        <v>4.4893999999999998</v>
      </c>
    </row>
    <row r="54" spans="1:7" x14ac:dyDescent="0.2">
      <c r="A54">
        <v>64</v>
      </c>
      <c r="B54">
        <v>1</v>
      </c>
      <c r="C54" t="str">
        <f t="shared" si="1"/>
        <v>F1-64</v>
      </c>
      <c r="D54">
        <v>0.10299999999999999</v>
      </c>
      <c r="G54">
        <f t="shared" si="2"/>
        <v>39.205100000000002</v>
      </c>
    </row>
    <row r="55" spans="1:7" x14ac:dyDescent="0.2">
      <c r="A55">
        <v>64</v>
      </c>
      <c r="B55">
        <v>2</v>
      </c>
      <c r="C55" t="str">
        <f t="shared" si="1"/>
        <v>F2-64</v>
      </c>
      <c r="D55">
        <v>0.129</v>
      </c>
      <c r="G55">
        <f t="shared" si="2"/>
        <v>56.903300000000016</v>
      </c>
    </row>
    <row r="56" spans="1:7" x14ac:dyDescent="0.2">
      <c r="A56">
        <v>64</v>
      </c>
      <c r="B56">
        <v>3</v>
      </c>
      <c r="C56" t="str">
        <f t="shared" si="1"/>
        <v>F3-64</v>
      </c>
      <c r="D56">
        <v>8.5000000000000006E-2</v>
      </c>
      <c r="G56">
        <f t="shared" si="2"/>
        <v>26.952500000000011</v>
      </c>
    </row>
    <row r="57" spans="1:7" x14ac:dyDescent="0.2">
      <c r="A57">
        <v>64</v>
      </c>
      <c r="B57">
        <v>4</v>
      </c>
      <c r="C57" t="str">
        <f t="shared" si="1"/>
        <v>F4-64</v>
      </c>
      <c r="D57">
        <v>6.4000000000000001E-2</v>
      </c>
      <c r="G57">
        <f t="shared" si="2"/>
        <v>12.657800000000005</v>
      </c>
    </row>
    <row r="58" spans="1:7" x14ac:dyDescent="0.2">
      <c r="A58">
        <v>68</v>
      </c>
      <c r="B58">
        <v>1</v>
      </c>
      <c r="C58" t="str">
        <f t="shared" si="1"/>
        <v>F1-68</v>
      </c>
      <c r="D58">
        <v>9.6000000000000002E-2</v>
      </c>
      <c r="G58">
        <f t="shared" si="2"/>
        <v>34.440200000000004</v>
      </c>
    </row>
    <row r="59" spans="1:7" x14ac:dyDescent="0.2">
      <c r="A59">
        <v>68</v>
      </c>
      <c r="B59">
        <v>2</v>
      </c>
      <c r="C59" t="str">
        <f t="shared" si="1"/>
        <v>F2-68</v>
      </c>
      <c r="D59">
        <v>0.13300000000000001</v>
      </c>
      <c r="G59">
        <f t="shared" si="2"/>
        <v>59.626100000000008</v>
      </c>
    </row>
    <row r="60" spans="1:7" x14ac:dyDescent="0.2">
      <c r="A60">
        <v>68</v>
      </c>
      <c r="B60">
        <v>3</v>
      </c>
      <c r="C60" t="str">
        <f t="shared" si="1"/>
        <v>F3-68</v>
      </c>
      <c r="D60">
        <v>9.5000000000000001E-2</v>
      </c>
      <c r="G60">
        <f t="shared" si="2"/>
        <v>33.759500000000003</v>
      </c>
    </row>
    <row r="61" spans="1:7" x14ac:dyDescent="0.2">
      <c r="A61">
        <v>68</v>
      </c>
      <c r="B61">
        <v>4</v>
      </c>
      <c r="C61" t="str">
        <f t="shared" si="1"/>
        <v>F4-68</v>
      </c>
      <c r="D61">
        <v>7.2999999999999995E-2</v>
      </c>
      <c r="G61">
        <f t="shared" si="2"/>
        <v>18.784099999999999</v>
      </c>
    </row>
    <row r="62" spans="1:7" x14ac:dyDescent="0.2">
      <c r="A62">
        <v>74</v>
      </c>
      <c r="B62">
        <v>1</v>
      </c>
      <c r="C62" t="str">
        <f t="shared" si="1"/>
        <v>F1-74</v>
      </c>
      <c r="D62">
        <v>0.10100000000000001</v>
      </c>
      <c r="G62">
        <f t="shared" si="2"/>
        <v>37.843700000000013</v>
      </c>
    </row>
    <row r="63" spans="1:7" x14ac:dyDescent="0.2">
      <c r="A63">
        <v>74</v>
      </c>
      <c r="B63">
        <v>2</v>
      </c>
      <c r="C63" t="str">
        <f t="shared" si="1"/>
        <v>F2-74</v>
      </c>
      <c r="D63">
        <v>0.14199999999999999</v>
      </c>
      <c r="G63">
        <f t="shared" si="2"/>
        <v>65.752399999999994</v>
      </c>
    </row>
    <row r="64" spans="1:7" x14ac:dyDescent="0.2">
      <c r="A64">
        <v>74</v>
      </c>
      <c r="B64">
        <v>3</v>
      </c>
      <c r="C64" t="str">
        <f t="shared" si="1"/>
        <v>F3-74</v>
      </c>
      <c r="D64">
        <v>9.6000000000000002E-2</v>
      </c>
      <c r="G64">
        <f t="shared" si="2"/>
        <v>34.440200000000004</v>
      </c>
    </row>
    <row r="65" spans="1:7" x14ac:dyDescent="0.2">
      <c r="A65">
        <v>74</v>
      </c>
      <c r="B65">
        <v>4</v>
      </c>
      <c r="C65" t="str">
        <f t="shared" si="1"/>
        <v>F4-74</v>
      </c>
      <c r="D65">
        <v>7.3999999999999996E-2</v>
      </c>
      <c r="G65">
        <f t="shared" si="2"/>
        <v>19.4648</v>
      </c>
    </row>
    <row r="66" spans="1:7" x14ac:dyDescent="0.2">
      <c r="A66">
        <v>75</v>
      </c>
      <c r="B66">
        <v>1</v>
      </c>
      <c r="C66" t="str">
        <f t="shared" si="1"/>
        <v>F1-75</v>
      </c>
      <c r="D66">
        <v>0.10199999999999999</v>
      </c>
      <c r="G66">
        <f t="shared" si="2"/>
        <v>38.5244</v>
      </c>
    </row>
    <row r="67" spans="1:7" x14ac:dyDescent="0.2">
      <c r="A67">
        <v>75</v>
      </c>
      <c r="B67">
        <v>2</v>
      </c>
      <c r="C67" t="str">
        <f t="shared" si="1"/>
        <v>F2-75</v>
      </c>
      <c r="D67">
        <v>0.16400000000000001</v>
      </c>
      <c r="G67">
        <f t="shared" si="2"/>
        <v>80.727800000000016</v>
      </c>
    </row>
    <row r="68" spans="1:7" x14ac:dyDescent="0.2">
      <c r="A68">
        <v>75</v>
      </c>
      <c r="B68">
        <v>3</v>
      </c>
      <c r="C68" t="str">
        <f t="shared" si="1"/>
        <v>F3-75</v>
      </c>
      <c r="D68">
        <v>9.1999999999999998E-2</v>
      </c>
      <c r="G68">
        <f t="shared" si="2"/>
        <v>31.717400000000001</v>
      </c>
    </row>
    <row r="69" spans="1:7" x14ac:dyDescent="0.2">
      <c r="A69">
        <v>75</v>
      </c>
      <c r="B69">
        <v>4</v>
      </c>
      <c r="C69" t="str">
        <f t="shared" si="1"/>
        <v>F4-75</v>
      </c>
      <c r="D69">
        <v>7.4999999999999997E-2</v>
      </c>
      <c r="G69">
        <f t="shared" si="2"/>
        <v>20.145500000000002</v>
      </c>
    </row>
    <row r="70" spans="1:7" x14ac:dyDescent="0.2">
      <c r="A70">
        <v>80</v>
      </c>
      <c r="B70">
        <v>1</v>
      </c>
      <c r="C70" t="str">
        <f t="shared" si="1"/>
        <v>F1-80</v>
      </c>
      <c r="D70">
        <v>0.113</v>
      </c>
      <c r="G70">
        <f t="shared" si="2"/>
        <v>46.012100000000004</v>
      </c>
    </row>
    <row r="71" spans="1:7" x14ac:dyDescent="0.2">
      <c r="A71">
        <v>80</v>
      </c>
      <c r="B71">
        <v>2</v>
      </c>
      <c r="C71" t="str">
        <f t="shared" si="1"/>
        <v>F2-80</v>
      </c>
      <c r="D71">
        <v>0.15</v>
      </c>
      <c r="G71">
        <f t="shared" si="2"/>
        <v>71.198000000000008</v>
      </c>
    </row>
    <row r="72" spans="1:7" x14ac:dyDescent="0.2">
      <c r="A72">
        <v>80</v>
      </c>
      <c r="B72">
        <v>3</v>
      </c>
      <c r="C72" t="str">
        <f t="shared" si="1"/>
        <v>F3-80</v>
      </c>
      <c r="D72">
        <v>0.10100000000000001</v>
      </c>
      <c r="G72">
        <f t="shared" si="2"/>
        <v>37.843700000000013</v>
      </c>
    </row>
    <row r="73" spans="1:7" x14ac:dyDescent="0.2">
      <c r="A73">
        <v>80</v>
      </c>
      <c r="B73">
        <v>4</v>
      </c>
      <c r="C73" t="str">
        <f t="shared" si="1"/>
        <v>F4-80</v>
      </c>
      <c r="D73">
        <v>8.3000000000000004E-2</v>
      </c>
      <c r="G73">
        <f t="shared" si="2"/>
        <v>25.591100000000008</v>
      </c>
    </row>
    <row r="74" spans="1:7" x14ac:dyDescent="0.2">
      <c r="A74">
        <v>82</v>
      </c>
      <c r="B74">
        <v>1</v>
      </c>
      <c r="C74" t="str">
        <f t="shared" si="1"/>
        <v>F1-82</v>
      </c>
      <c r="D74">
        <v>9.2999999999999999E-2</v>
      </c>
      <c r="G74">
        <f t="shared" si="2"/>
        <v>32.398099999999999</v>
      </c>
    </row>
    <row r="75" spans="1:7" x14ac:dyDescent="0.2">
      <c r="A75">
        <v>82</v>
      </c>
      <c r="B75">
        <v>2</v>
      </c>
      <c r="C75" t="str">
        <f t="shared" si="1"/>
        <v>F2-82</v>
      </c>
      <c r="D75">
        <v>8.5999999999999993E-2</v>
      </c>
      <c r="E75">
        <v>9.0999999999999998E-2</v>
      </c>
      <c r="G75">
        <f t="shared" si="2"/>
        <v>29.334950000000003</v>
      </c>
    </row>
    <row r="76" spans="1:7" x14ac:dyDescent="0.2">
      <c r="A76">
        <v>82</v>
      </c>
      <c r="B76">
        <v>3</v>
      </c>
      <c r="C76" t="str">
        <f t="shared" si="1"/>
        <v>F3-82</v>
      </c>
      <c r="D76">
        <v>9.1999999999999998E-2</v>
      </c>
      <c r="G76">
        <f t="shared" si="2"/>
        <v>31.717400000000001</v>
      </c>
    </row>
    <row r="77" spans="1:7" x14ac:dyDescent="0.2">
      <c r="A77">
        <v>82</v>
      </c>
      <c r="B77">
        <v>4</v>
      </c>
      <c r="C77" t="str">
        <f t="shared" si="1"/>
        <v>F4-82</v>
      </c>
      <c r="D77">
        <v>7.3999999999999996E-2</v>
      </c>
      <c r="G77">
        <f t="shared" si="2"/>
        <v>19.4648</v>
      </c>
    </row>
    <row r="78" spans="1:7" x14ac:dyDescent="0.2">
      <c r="A78">
        <v>85</v>
      </c>
      <c r="B78">
        <v>1</v>
      </c>
      <c r="C78" t="str">
        <f t="shared" si="1"/>
        <v>F1-85</v>
      </c>
      <c r="D78">
        <v>6.5000000000000002E-2</v>
      </c>
      <c r="G78">
        <f t="shared" si="2"/>
        <v>13.338500000000007</v>
      </c>
    </row>
    <row r="79" spans="1:7" x14ac:dyDescent="0.2">
      <c r="A79">
        <v>88</v>
      </c>
      <c r="B79">
        <v>1</v>
      </c>
      <c r="C79" t="str">
        <f t="shared" si="1"/>
        <v>F1-88</v>
      </c>
      <c r="D79">
        <v>5.8999999999999997E-2</v>
      </c>
      <c r="G79">
        <f t="shared" si="2"/>
        <v>9.2542999999999971</v>
      </c>
    </row>
    <row r="80" spans="1:7" x14ac:dyDescent="0.2">
      <c r="A80">
        <v>90</v>
      </c>
      <c r="B80">
        <v>1</v>
      </c>
      <c r="C80" t="str">
        <f t="shared" si="1"/>
        <v>F1-90</v>
      </c>
      <c r="D80">
        <v>8.4000000000000005E-2</v>
      </c>
      <c r="G80">
        <f t="shared" si="2"/>
        <v>26.27180000000001</v>
      </c>
    </row>
    <row r="81" spans="1:7" x14ac:dyDescent="0.2">
      <c r="A81">
        <v>93</v>
      </c>
      <c r="B81">
        <v>1</v>
      </c>
      <c r="C81" t="str">
        <f t="shared" si="1"/>
        <v>F1-93</v>
      </c>
      <c r="D81">
        <v>7.1999999999999995E-2</v>
      </c>
      <c r="G81">
        <f t="shared" si="2"/>
        <v>18.103399999999997</v>
      </c>
    </row>
    <row r="82" spans="1:7" x14ac:dyDescent="0.2">
      <c r="A82">
        <v>96</v>
      </c>
      <c r="B82">
        <v>1</v>
      </c>
      <c r="C82" t="str">
        <f t="shared" si="1"/>
        <v>F1-96</v>
      </c>
      <c r="D82">
        <v>9.1999999999999998E-2</v>
      </c>
      <c r="G82">
        <f t="shared" si="2"/>
        <v>31.717400000000001</v>
      </c>
    </row>
    <row r="83" spans="1:7" x14ac:dyDescent="0.2">
      <c r="A83">
        <v>99</v>
      </c>
      <c r="B83">
        <v>1</v>
      </c>
      <c r="C83" t="str">
        <f t="shared" si="1"/>
        <v>F1-99</v>
      </c>
      <c r="D83">
        <v>6.2E-2</v>
      </c>
      <c r="G83">
        <f t="shared" si="2"/>
        <v>11.296400000000002</v>
      </c>
    </row>
    <row r="84" spans="1:7" x14ac:dyDescent="0.2">
      <c r="A84">
        <v>102</v>
      </c>
      <c r="B84">
        <v>1</v>
      </c>
      <c r="C84" t="str">
        <f t="shared" si="1"/>
        <v>F1-102</v>
      </c>
      <c r="D84">
        <v>9.8000000000000004E-2</v>
      </c>
      <c r="G84">
        <f t="shared" si="2"/>
        <v>35.801600000000008</v>
      </c>
    </row>
    <row r="85" spans="1:7" x14ac:dyDescent="0.2">
      <c r="A85">
        <v>105</v>
      </c>
      <c r="B85">
        <v>1</v>
      </c>
      <c r="C85" t="str">
        <f t="shared" si="1"/>
        <v>F1-105</v>
      </c>
      <c r="D85">
        <v>0.09</v>
      </c>
      <c r="G85">
        <f t="shared" si="2"/>
        <v>30.356000000000005</v>
      </c>
    </row>
    <row r="86" spans="1:7" x14ac:dyDescent="0.2">
      <c r="A86">
        <v>108</v>
      </c>
      <c r="B86">
        <v>1</v>
      </c>
      <c r="C86" t="str">
        <f t="shared" si="1"/>
        <v>F1-108</v>
      </c>
      <c r="D86">
        <v>9.2999999999999999E-2</v>
      </c>
      <c r="G86">
        <f t="shared" si="2"/>
        <v>32.398099999999999</v>
      </c>
    </row>
    <row r="87" spans="1:7" x14ac:dyDescent="0.2">
      <c r="A87">
        <v>111</v>
      </c>
      <c r="B87">
        <v>1</v>
      </c>
      <c r="C87" t="str">
        <f t="shared" si="1"/>
        <v>F1-111</v>
      </c>
      <c r="D87">
        <v>9.1999999999999998E-2</v>
      </c>
      <c r="G87">
        <f t="shared" si="2"/>
        <v>31.717400000000001</v>
      </c>
    </row>
    <row r="88" spans="1:7" x14ac:dyDescent="0.2">
      <c r="A88">
        <v>114</v>
      </c>
      <c r="B88">
        <v>1</v>
      </c>
      <c r="C88" t="str">
        <f t="shared" si="1"/>
        <v>F1-114</v>
      </c>
      <c r="D88">
        <v>9.4E-2</v>
      </c>
      <c r="G88">
        <f t="shared" si="2"/>
        <v>33.078800000000001</v>
      </c>
    </row>
    <row r="89" spans="1:7" x14ac:dyDescent="0.2">
      <c r="A89">
        <v>85</v>
      </c>
      <c r="B89">
        <v>2</v>
      </c>
      <c r="C89" t="str">
        <f t="shared" si="1"/>
        <v>F2-85</v>
      </c>
      <c r="D89">
        <v>5.6000000000000001E-2</v>
      </c>
      <c r="G89">
        <f t="shared" si="2"/>
        <v>7.2122000000000064</v>
      </c>
    </row>
    <row r="90" spans="1:7" x14ac:dyDescent="0.2">
      <c r="A90">
        <v>88</v>
      </c>
      <c r="B90">
        <v>2</v>
      </c>
      <c r="C90" t="str">
        <f t="shared" si="1"/>
        <v>F2-88</v>
      </c>
      <c r="D90">
        <v>6.3E-2</v>
      </c>
      <c r="G90">
        <f t="shared" si="2"/>
        <v>11.977100000000004</v>
      </c>
    </row>
    <row r="91" spans="1:7" x14ac:dyDescent="0.2">
      <c r="A91">
        <v>90</v>
      </c>
      <c r="B91">
        <v>2</v>
      </c>
      <c r="C91" t="str">
        <f t="shared" si="1"/>
        <v>F2-90</v>
      </c>
      <c r="D91">
        <v>8.6999999999999994E-2</v>
      </c>
      <c r="G91">
        <f t="shared" si="2"/>
        <v>28.3139</v>
      </c>
    </row>
    <row r="92" spans="1:7" x14ac:dyDescent="0.2">
      <c r="A92">
        <v>93</v>
      </c>
      <c r="B92">
        <v>2</v>
      </c>
      <c r="C92" t="str">
        <f t="shared" si="1"/>
        <v>F2-93</v>
      </c>
      <c r="D92">
        <v>8.4000000000000005E-2</v>
      </c>
      <c r="G92">
        <f t="shared" si="2"/>
        <v>26.27180000000001</v>
      </c>
    </row>
    <row r="93" spans="1:7" x14ac:dyDescent="0.2">
      <c r="A93">
        <v>96</v>
      </c>
      <c r="B93">
        <v>2</v>
      </c>
      <c r="C93" t="str">
        <f t="shared" si="1"/>
        <v>F2-96</v>
      </c>
      <c r="D93">
        <v>7.1999999999999995E-2</v>
      </c>
      <c r="G93">
        <f t="shared" si="2"/>
        <v>18.103399999999997</v>
      </c>
    </row>
    <row r="94" spans="1:7" x14ac:dyDescent="0.2">
      <c r="A94">
        <v>99</v>
      </c>
      <c r="B94">
        <v>2</v>
      </c>
      <c r="C94" t="str">
        <f t="shared" si="1"/>
        <v>F2-99</v>
      </c>
      <c r="D94">
        <v>8.4000000000000005E-2</v>
      </c>
      <c r="G94">
        <f t="shared" si="2"/>
        <v>26.27180000000001</v>
      </c>
    </row>
    <row r="95" spans="1:7" x14ac:dyDescent="0.2">
      <c r="A95">
        <v>102</v>
      </c>
      <c r="B95">
        <v>2</v>
      </c>
      <c r="C95" t="str">
        <f t="shared" si="1"/>
        <v>F2-102</v>
      </c>
      <c r="D95">
        <v>9.4E-2</v>
      </c>
      <c r="G95">
        <f t="shared" si="2"/>
        <v>33.078800000000001</v>
      </c>
    </row>
    <row r="96" spans="1:7" x14ac:dyDescent="0.2">
      <c r="A96">
        <v>105</v>
      </c>
      <c r="B96">
        <v>2</v>
      </c>
      <c r="C96" t="str">
        <f t="shared" si="1"/>
        <v>F2-105</v>
      </c>
      <c r="D96">
        <v>9.8000000000000004E-2</v>
      </c>
      <c r="G96">
        <f t="shared" si="2"/>
        <v>35.801600000000008</v>
      </c>
    </row>
    <row r="97" spans="1:7" x14ac:dyDescent="0.2">
      <c r="A97">
        <v>108</v>
      </c>
      <c r="B97">
        <v>2</v>
      </c>
      <c r="C97" t="str">
        <f t="shared" si="1"/>
        <v>F2-108</v>
      </c>
      <c r="D97">
        <v>9.0999999999999998E-2</v>
      </c>
      <c r="G97">
        <f t="shared" si="2"/>
        <v>31.0367</v>
      </c>
    </row>
    <row r="98" spans="1:7" x14ac:dyDescent="0.2">
      <c r="A98">
        <v>111</v>
      </c>
      <c r="B98">
        <v>2</v>
      </c>
      <c r="C98" t="str">
        <f t="shared" si="1"/>
        <v>F2-111</v>
      </c>
      <c r="D98">
        <v>9.7000000000000003E-2</v>
      </c>
      <c r="G98">
        <f t="shared" si="2"/>
        <v>35.120900000000006</v>
      </c>
    </row>
    <row r="99" spans="1:7" x14ac:dyDescent="0.2">
      <c r="A99">
        <v>114</v>
      </c>
      <c r="B99">
        <v>2</v>
      </c>
      <c r="C99" t="str">
        <f t="shared" si="1"/>
        <v>F2-114</v>
      </c>
      <c r="D99">
        <v>0.109</v>
      </c>
      <c r="G99">
        <f t="shared" si="2"/>
        <v>43.289300000000011</v>
      </c>
    </row>
    <row r="100" spans="1:7" x14ac:dyDescent="0.2">
      <c r="A100">
        <v>85</v>
      </c>
      <c r="B100">
        <v>3</v>
      </c>
      <c r="C100" t="str">
        <f t="shared" si="1"/>
        <v>F3-85</v>
      </c>
      <c r="D100">
        <v>6.0999999999999999E-2</v>
      </c>
      <c r="G100">
        <f t="shared" si="2"/>
        <v>10.6157</v>
      </c>
    </row>
    <row r="101" spans="1:7" x14ac:dyDescent="0.2">
      <c r="A101">
        <v>88</v>
      </c>
      <c r="B101">
        <v>3</v>
      </c>
      <c r="C101" t="str">
        <f t="shared" si="1"/>
        <v>F3-88</v>
      </c>
      <c r="D101">
        <v>6.2E-2</v>
      </c>
      <c r="G101">
        <f t="shared" si="2"/>
        <v>11.296400000000002</v>
      </c>
    </row>
    <row r="102" spans="1:7" x14ac:dyDescent="0.2">
      <c r="A102">
        <v>90</v>
      </c>
      <c r="B102">
        <v>3</v>
      </c>
      <c r="C102" t="str">
        <f t="shared" ref="C102:C121" si="3">_xlfn.CONCAT("F",B102,"-",A102)</f>
        <v>F3-90</v>
      </c>
      <c r="D102">
        <v>6.6000000000000003E-2</v>
      </c>
      <c r="G102">
        <f t="shared" si="2"/>
        <v>14.019200000000009</v>
      </c>
    </row>
    <row r="103" spans="1:7" x14ac:dyDescent="0.2">
      <c r="A103">
        <v>93</v>
      </c>
      <c r="B103">
        <v>3</v>
      </c>
      <c r="C103" t="str">
        <f t="shared" si="3"/>
        <v>F3-93</v>
      </c>
      <c r="D103">
        <v>9.9000000000000005E-2</v>
      </c>
      <c r="G103">
        <f t="shared" si="2"/>
        <v>36.482300000000009</v>
      </c>
    </row>
    <row r="104" spans="1:7" x14ac:dyDescent="0.2">
      <c r="A104">
        <v>96</v>
      </c>
      <c r="B104">
        <v>3</v>
      </c>
      <c r="C104" t="str">
        <f t="shared" si="3"/>
        <v>F3-96</v>
      </c>
      <c r="D104">
        <v>0.1</v>
      </c>
      <c r="G104">
        <f t="shared" si="2"/>
        <v>37.163000000000011</v>
      </c>
    </row>
    <row r="105" spans="1:7" x14ac:dyDescent="0.2">
      <c r="A105">
        <v>99</v>
      </c>
      <c r="B105">
        <v>3</v>
      </c>
      <c r="C105" t="str">
        <f t="shared" si="3"/>
        <v>F3-99</v>
      </c>
      <c r="D105">
        <v>6.9000000000000006E-2</v>
      </c>
      <c r="G105">
        <f t="shared" si="2"/>
        <v>16.061300000000006</v>
      </c>
    </row>
    <row r="106" spans="1:7" x14ac:dyDescent="0.2">
      <c r="A106">
        <v>102</v>
      </c>
      <c r="B106">
        <v>3</v>
      </c>
      <c r="C106" t="str">
        <f t="shared" si="3"/>
        <v>F3-102</v>
      </c>
      <c r="D106">
        <v>0.107</v>
      </c>
      <c r="G106">
        <f t="shared" si="2"/>
        <v>41.927900000000008</v>
      </c>
    </row>
    <row r="107" spans="1:7" x14ac:dyDescent="0.2">
      <c r="A107">
        <v>105</v>
      </c>
      <c r="B107">
        <v>3</v>
      </c>
      <c r="C107" t="str">
        <f t="shared" si="3"/>
        <v>F3-105</v>
      </c>
      <c r="D107">
        <v>0.12</v>
      </c>
      <c r="G107">
        <f t="shared" si="2"/>
        <v>50.777000000000001</v>
      </c>
    </row>
    <row r="108" spans="1:7" x14ac:dyDescent="0.2">
      <c r="A108">
        <v>108</v>
      </c>
      <c r="B108">
        <v>3</v>
      </c>
      <c r="C108" t="str">
        <f t="shared" si="3"/>
        <v>F3-108</v>
      </c>
      <c r="D108">
        <v>8.4000000000000005E-2</v>
      </c>
      <c r="G108">
        <f t="shared" si="2"/>
        <v>26.27180000000001</v>
      </c>
    </row>
    <row r="109" spans="1:7" x14ac:dyDescent="0.2">
      <c r="A109">
        <v>111</v>
      </c>
      <c r="B109">
        <v>3</v>
      </c>
      <c r="C109" t="str">
        <f t="shared" si="3"/>
        <v>F3-111</v>
      </c>
      <c r="D109">
        <v>0.158</v>
      </c>
      <c r="G109">
        <f t="shared" si="2"/>
        <v>76.643600000000006</v>
      </c>
    </row>
    <row r="110" spans="1:7" x14ac:dyDescent="0.2">
      <c r="A110">
        <v>114</v>
      </c>
      <c r="B110">
        <v>3</v>
      </c>
      <c r="C110" t="str">
        <f t="shared" si="3"/>
        <v>F3-114</v>
      </c>
      <c r="D110">
        <v>0.09</v>
      </c>
      <c r="G110">
        <f t="shared" si="2"/>
        <v>30.356000000000005</v>
      </c>
    </row>
    <row r="111" spans="1:7" x14ac:dyDescent="0.2">
      <c r="A111">
        <v>85</v>
      </c>
      <c r="B111">
        <v>4</v>
      </c>
      <c r="C111" t="str">
        <f t="shared" si="3"/>
        <v>F4-85</v>
      </c>
      <c r="D111">
        <v>5.7000000000000002E-2</v>
      </c>
      <c r="G111">
        <f t="shared" si="2"/>
        <v>7.8929000000000009</v>
      </c>
    </row>
    <row r="112" spans="1:7" x14ac:dyDescent="0.2">
      <c r="A112">
        <v>88</v>
      </c>
      <c r="B112">
        <v>4</v>
      </c>
      <c r="C112" t="str">
        <f t="shared" si="3"/>
        <v>F4-88</v>
      </c>
      <c r="D112">
        <v>5.8999999999999997E-2</v>
      </c>
      <c r="G112">
        <f t="shared" si="2"/>
        <v>9.2542999999999971</v>
      </c>
    </row>
    <row r="113" spans="1:7" x14ac:dyDescent="0.2">
      <c r="A113">
        <v>90</v>
      </c>
      <c r="B113">
        <v>4</v>
      </c>
      <c r="C113" t="str">
        <f t="shared" si="3"/>
        <v>F4-90</v>
      </c>
      <c r="D113">
        <v>7.1999999999999995E-2</v>
      </c>
      <c r="G113">
        <f t="shared" si="2"/>
        <v>18.103399999999997</v>
      </c>
    </row>
    <row r="114" spans="1:7" x14ac:dyDescent="0.2">
      <c r="A114">
        <v>93</v>
      </c>
      <c r="B114">
        <v>4</v>
      </c>
      <c r="C114" t="str">
        <f t="shared" si="3"/>
        <v>F4-93</v>
      </c>
      <c r="D114">
        <v>7.3999999999999996E-2</v>
      </c>
      <c r="G114">
        <f t="shared" si="2"/>
        <v>19.4648</v>
      </c>
    </row>
    <row r="115" spans="1:7" x14ac:dyDescent="0.2">
      <c r="A115">
        <v>96</v>
      </c>
      <c r="B115">
        <v>4</v>
      </c>
      <c r="C115" t="str">
        <f t="shared" si="3"/>
        <v>F4-96</v>
      </c>
      <c r="D115">
        <v>7.6999999999999999E-2</v>
      </c>
      <c r="G115">
        <f t="shared" si="2"/>
        <v>21.506900000000005</v>
      </c>
    </row>
    <row r="116" spans="1:7" x14ac:dyDescent="0.2">
      <c r="A116">
        <v>99</v>
      </c>
      <c r="B116">
        <v>4</v>
      </c>
      <c r="C116" t="str">
        <f t="shared" si="3"/>
        <v>F4-99</v>
      </c>
      <c r="D116">
        <v>7.3999999999999996E-2</v>
      </c>
      <c r="G116">
        <f t="shared" si="2"/>
        <v>19.4648</v>
      </c>
    </row>
    <row r="117" spans="1:7" x14ac:dyDescent="0.2">
      <c r="A117">
        <v>102</v>
      </c>
      <c r="B117">
        <v>4</v>
      </c>
      <c r="C117" t="str">
        <f t="shared" si="3"/>
        <v>F4-102</v>
      </c>
      <c r="D117">
        <v>7.3999999999999996E-2</v>
      </c>
      <c r="G117">
        <f t="shared" si="2"/>
        <v>19.4648</v>
      </c>
    </row>
    <row r="118" spans="1:7" x14ac:dyDescent="0.2">
      <c r="A118">
        <v>105</v>
      </c>
      <c r="B118">
        <v>4</v>
      </c>
      <c r="C118" t="str">
        <f t="shared" si="3"/>
        <v>F4-105</v>
      </c>
      <c r="D118">
        <v>7.8E-2</v>
      </c>
      <c r="G118">
        <f t="shared" si="2"/>
        <v>22.187600000000007</v>
      </c>
    </row>
    <row r="119" spans="1:7" x14ac:dyDescent="0.2">
      <c r="A119">
        <v>108</v>
      </c>
      <c r="B119">
        <v>4</v>
      </c>
      <c r="C119" t="str">
        <f t="shared" si="3"/>
        <v>F4-108</v>
      </c>
      <c r="D119">
        <v>7.6999999999999999E-2</v>
      </c>
      <c r="G119">
        <f t="shared" si="2"/>
        <v>21.506900000000005</v>
      </c>
    </row>
    <row r="120" spans="1:7" x14ac:dyDescent="0.2">
      <c r="A120">
        <v>111</v>
      </c>
      <c r="B120">
        <v>4</v>
      </c>
      <c r="C120" t="str">
        <f t="shared" si="3"/>
        <v>F4-111</v>
      </c>
      <c r="D120">
        <v>0.08</v>
      </c>
      <c r="G120">
        <f t="shared" si="2"/>
        <v>23.549000000000003</v>
      </c>
    </row>
    <row r="121" spans="1:7" x14ac:dyDescent="0.2">
      <c r="A121">
        <v>114</v>
      </c>
      <c r="B121">
        <v>4</v>
      </c>
      <c r="C121" t="str">
        <f t="shared" si="3"/>
        <v>F4-114</v>
      </c>
      <c r="D121">
        <v>7.8E-2</v>
      </c>
      <c r="G121">
        <f t="shared" si="2"/>
        <v>22.187600000000007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322D-F179-FD4D-9E1F-BDEBA476BE1B}">
  <dimension ref="A1:I6"/>
  <sheetViews>
    <sheetView tabSelected="1" workbookViewId="0">
      <selection activeCell="L5" sqref="L5"/>
    </sheetView>
  </sheetViews>
  <sheetFormatPr baseColWidth="10" defaultRowHeight="16" x14ac:dyDescent="0.2"/>
  <sheetData>
    <row r="1" spans="1:9" x14ac:dyDescent="0.2">
      <c r="A1" t="s">
        <v>114</v>
      </c>
      <c r="H1" t="s">
        <v>0</v>
      </c>
      <c r="I1" t="s">
        <v>1</v>
      </c>
    </row>
    <row r="2" spans="1:9" x14ac:dyDescent="0.2">
      <c r="H2">
        <v>1</v>
      </c>
      <c r="I2">
        <v>-146.80000000000001</v>
      </c>
    </row>
    <row r="3" spans="1:9" x14ac:dyDescent="0.2">
      <c r="H3">
        <v>0.5</v>
      </c>
      <c r="I3">
        <v>-129.6</v>
      </c>
    </row>
    <row r="4" spans="1:9" x14ac:dyDescent="0.2">
      <c r="H4">
        <v>0.1</v>
      </c>
      <c r="I4">
        <v>-87.5</v>
      </c>
    </row>
    <row r="5" spans="1:9" x14ac:dyDescent="0.2">
      <c r="H5">
        <v>0.05</v>
      </c>
      <c r="I5">
        <v>-68.3</v>
      </c>
    </row>
    <row r="6" spans="1:9" x14ac:dyDescent="0.2">
      <c r="H6">
        <v>0.01</v>
      </c>
      <c r="I6">
        <v>-42.6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P465"/>
  <sheetViews>
    <sheetView topLeftCell="A278" zoomScale="110" workbookViewId="0">
      <selection activeCell="L337" sqref="L330:L337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5" max="15" width="13" bestFit="1" customWidth="1"/>
  </cols>
  <sheetData>
    <row r="1" spans="1:16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112</v>
      </c>
      <c r="N1" t="s">
        <v>113</v>
      </c>
      <c r="O1" t="s">
        <v>17</v>
      </c>
    </row>
    <row r="2" spans="1:16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F2-IF(OR(B2=1,B2=2),$O$2,$O$3)</f>
        <v>3.1944444439432118E-2</v>
      </c>
      <c r="M2">
        <f>VLOOKUP(C2,Sheet1!$B$3:$E$73,4,FALSE)/62*1000</f>
        <v>2.2800962116556325</v>
      </c>
      <c r="N2">
        <f>VLOOKUP(C2,Sheet1!$B$3:$E$73,3,FALSE)/96*1000</f>
        <v>2516.4522565816555</v>
      </c>
      <c r="O2" s="1">
        <v>45789.833333333336</v>
      </c>
      <c r="P2" t="s">
        <v>18</v>
      </c>
    </row>
    <row r="3" spans="1:16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>
        <f>VLOOKUP(C3,Sheet1!$B$3:$E$73,4,FALSE)/62*1000</f>
        <v>2.4270405598659877</v>
      </c>
      <c r="N3">
        <f>VLOOKUP(C3,Sheet1!$B$3:$E$73,3,FALSE)/96*1000</f>
        <v>2620.9912586548785</v>
      </c>
      <c r="O3" s="1">
        <v>45789.843055555553</v>
      </c>
      <c r="P3" t="s">
        <v>19</v>
      </c>
    </row>
    <row r="4" spans="1:16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  <c r="M4">
        <f>VLOOKUP(C4,Sheet1!$B$3:$E$73,4,FALSE)/62*1000</f>
        <v>2.2894487273801016</v>
      </c>
      <c r="N4">
        <f>VLOOKUP(C4,Sheet1!$B$3:$E$73,3,FALSE)/96*1000</f>
        <v>2600.0153318979769</v>
      </c>
    </row>
    <row r="5" spans="1:16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  <c r="M5">
        <f>VLOOKUP(C5,Sheet1!$B$3:$E$73,4,FALSE)/62*1000</f>
        <v>2.639352256373134</v>
      </c>
      <c r="N5">
        <f>VLOOKUP(C5,Sheet1!$B$3:$E$73,3,FALSE)/96*1000</f>
        <v>2629.7907491464703</v>
      </c>
    </row>
    <row r="6" spans="1:16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  <c r="M6">
        <f>VLOOKUP(C6,Sheet1!$B$3:$E$73,4,FALSE)/62*1000</f>
        <v>2.2640628495004838</v>
      </c>
      <c r="N6">
        <f>VLOOKUP(C6,Sheet1!$B$3:$E$73,3,FALSE)/96*1000</f>
        <v>2604.2975454095404</v>
      </c>
    </row>
    <row r="7" spans="1:16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  <c r="M7">
        <f>VLOOKUP(C7,Sheet1!$B$3:$E$73,4,FALSE)/62*1000</f>
        <v>1.9753590705992712</v>
      </c>
      <c r="N7">
        <f>VLOOKUP(C7,Sheet1!$B$3:$E$73,3,FALSE)/96*1000</f>
        <v>2591.1055192504705</v>
      </c>
    </row>
    <row r="8" spans="1:16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  <c r="M8">
        <f>VLOOKUP(C8,Sheet1!$B$3:$E$73,4,FALSE)/62*1000</f>
        <v>2.2106139477701614</v>
      </c>
      <c r="N8">
        <f>VLOOKUP(C8,Sheet1!$B$3:$E$73,3,FALSE)/96*1000</f>
        <v>2522.9458140460206</v>
      </c>
    </row>
    <row r="9" spans="1:16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  <c r="M9">
        <f>VLOOKUP(C9,Sheet1!$B$3:$E$73,4,FALSE)/62*1000</f>
        <v>2.1130524061280114</v>
      </c>
      <c r="N9">
        <f>VLOOKUP(C9,Sheet1!$B$3:$E$73,3,FALSE)/96*1000</f>
        <v>2552.2926836684851</v>
      </c>
    </row>
    <row r="10" spans="1:16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  <c r="M10">
        <f>VLOOKUP(C10,Sheet1!$B$3:$E$73,4,FALSE)/62*1000</f>
        <v>2.719442326571134</v>
      </c>
      <c r="N10">
        <f>VLOOKUP(C10,Sheet1!$B$3:$E$73,3,FALSE)/96*1000</f>
        <v>1596.1283849375911</v>
      </c>
    </row>
    <row r="11" spans="1:16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  <c r="M11">
        <f>VLOOKUP(C11,Sheet1!$B$3:$E$73,4,FALSE)/62*1000</f>
        <v>12.533613101123134</v>
      </c>
      <c r="N11">
        <f>VLOOKUP(C11,Sheet1!$B$3:$E$73,3,FALSE)/96*1000</f>
        <v>1640.4489999673099</v>
      </c>
    </row>
    <row r="12" spans="1:16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  <c r="M12">
        <f>VLOOKUP(C12,Sheet1!$B$3:$E$73,4,FALSE)/62*1000</f>
        <v>10.462283462817595</v>
      </c>
      <c r="N12">
        <f>VLOOKUP(C12,Sheet1!$B$3:$E$73,3,FALSE)/96*1000</f>
        <v>1534.0827329086985</v>
      </c>
    </row>
    <row r="13" spans="1:16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  <c r="M13">
        <f>VLOOKUP(C13,Sheet1!$B$3:$E$73,4,FALSE)/62*1000</f>
        <v>9.2157430453003357</v>
      </c>
      <c r="N13">
        <f>VLOOKUP(C13,Sheet1!$B$3:$E$73,3,FALSE)/96*1000</f>
        <v>1427.9507269991318</v>
      </c>
    </row>
    <row r="14" spans="1:16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  <c r="M14">
        <f>VLOOKUP(C14,Sheet1!$B$3:$E$73,4,FALSE)/62*1000</f>
        <v>10.506826339850326</v>
      </c>
      <c r="N14">
        <f>VLOOKUP(C14,Sheet1!$B$3:$E$73,3,FALSE)/96*1000</f>
        <v>2614.4354755360032</v>
      </c>
    </row>
    <row r="15" spans="1:16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  <c r="M15">
        <f>VLOOKUP(C15,Sheet1!$B$3:$E$73,4,FALSE)/62*1000</f>
        <v>106.93709105509899</v>
      </c>
      <c r="N15">
        <f>VLOOKUP(C15,Sheet1!$B$3:$E$73,3,FALSE)/96*1000</f>
        <v>2583.459141811144</v>
      </c>
    </row>
    <row r="16" spans="1:16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  <c r="M16">
        <f>VLOOKUP(C16,Sheet1!$B$3:$E$73,4,FALSE)/62*1000</f>
        <v>64.395235179859228</v>
      </c>
      <c r="N16">
        <f>VLOOKUP(C16,Sheet1!$B$3:$E$73,3,FALSE)/96*1000</f>
        <v>2579.4479702868884</v>
      </c>
    </row>
    <row r="17" spans="1:14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  <c r="M17">
        <f>VLOOKUP(C17,Sheet1!$B$3:$E$73,4,FALSE)/62*1000</f>
        <v>72.423476136462085</v>
      </c>
      <c r="N17">
        <f>VLOOKUP(C17,Sheet1!$B$3:$E$73,3,FALSE)/96*1000</f>
        <v>2589.6603190136379</v>
      </c>
    </row>
    <row r="18" spans="1:14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4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4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4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4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  <c r="M22">
        <f>VLOOKUP(C22,Sheet1!$B$3:$E$73,4,FALSE)/62*1000</f>
        <v>16.351680464951791</v>
      </c>
      <c r="N22">
        <f>VLOOKUP(C22,Sheet1!$B$3:$E$73,3,FALSE)/96*1000</f>
        <v>2538.9185938923874</v>
      </c>
    </row>
    <row r="23" spans="1:14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  <c r="M23">
        <f>VLOOKUP(C23,Sheet1!$B$3:$E$73,4,FALSE)/62*1000</f>
        <v>114.82252797522456</v>
      </c>
      <c r="N23">
        <f>VLOOKUP(C23,Sheet1!$B$3:$E$73,3,FALSE)/96*1000</f>
        <v>2586.5567295416026</v>
      </c>
    </row>
    <row r="24" spans="1:14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  <c r="M24">
        <f>VLOOKUP(C24,Sheet1!$B$3:$E$73,4,FALSE)/62*1000</f>
        <v>20.281742760509303</v>
      </c>
      <c r="N24">
        <f>VLOOKUP(C24,Sheet1!$B$3:$E$73,3,FALSE)/96*1000</f>
        <v>2587.3696398755446</v>
      </c>
    </row>
    <row r="25" spans="1:14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  <c r="M25">
        <f>VLOOKUP(C25,Sheet1!$B$3:$E$73,4,FALSE)/62*1000</f>
        <v>24.593747752305124</v>
      </c>
      <c r="N25">
        <f>VLOOKUP(C25,Sheet1!$B$3:$E$73,3,FALSE)/96*1000</f>
        <v>2612.6254447627771</v>
      </c>
    </row>
    <row r="26" spans="1:14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4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4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4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4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4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4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4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4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F34-IF(OR(B34=1,B34=2),$O$2,$O$3)</f>
        <v>1.1972222222175333</v>
      </c>
      <c r="H34">
        <v>34.1</v>
      </c>
    </row>
    <row r="35" spans="1:14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4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4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4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  <c r="M38">
        <f>VLOOKUP(C38,Sheet1!$B$3:$E$73,4,FALSE)/62*1000</f>
        <v>1.9245483532713032</v>
      </c>
      <c r="N38">
        <f>VLOOKUP(C38,Sheet1!$B$3:$E$73,3,FALSE)/96*1000</f>
        <v>2598.2563386734591</v>
      </c>
    </row>
    <row r="39" spans="1:14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  <c r="M39">
        <f>VLOOKUP(C39,Sheet1!$B$3:$E$73,4,FALSE)/62*1000</f>
        <v>2.1451298992800369</v>
      </c>
      <c r="N39">
        <f>VLOOKUP(C39,Sheet1!$B$3:$E$73,3,FALSE)/96*1000</f>
        <v>2569.3556565111426</v>
      </c>
    </row>
    <row r="40" spans="1:14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  <c r="M40">
        <f>VLOOKUP(C40,Sheet1!$B$3:$E$73,4,FALSE)/62*1000</f>
        <v>20.705920536055764</v>
      </c>
      <c r="N40">
        <f>VLOOKUP(C40,Sheet1!$B$3:$E$73,3,FALSE)/96*1000</f>
        <v>2589.6531886962935</v>
      </c>
    </row>
    <row r="41" spans="1:14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  <c r="M41">
        <f>VLOOKUP(C41,Sheet1!$B$3:$E$73,4,FALSE)/62*1000</f>
        <v>45.229559892416013</v>
      </c>
      <c r="N41">
        <f>VLOOKUP(C41,Sheet1!$B$3:$E$73,3,FALSE)/96*1000</f>
        <v>2568.1678452248293</v>
      </c>
    </row>
    <row r="42" spans="1:14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4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4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4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4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4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4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4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4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F66-IF(OR(B66=1,B66=2),$O$2,$O$3)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4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4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4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4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4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4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4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4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4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  <c r="M75">
        <f>VLOOKUP(C75,Sheet1!$B$3:$E$73,4,FALSE)/62*1000</f>
        <v>2.9382781593783474</v>
      </c>
      <c r="N75">
        <f>VLOOKUP(C75,Sheet1!$B$3:$E$73,3,FALSE)/96*1000</f>
        <v>2576.3672238923018</v>
      </c>
    </row>
    <row r="76" spans="1:14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  <c r="M76">
        <f>VLOOKUP(C76,Sheet1!$B$3:$E$73,4,FALSE)/62*1000</f>
        <v>2.2827683799728513</v>
      </c>
      <c r="N76">
        <f>VLOOKUP(C76,Sheet1!$B$3:$E$73,3,FALSE)/96*1000</f>
        <v>2592.6785585315397</v>
      </c>
    </row>
    <row r="77" spans="1:14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  <c r="M77">
        <f>VLOOKUP(C77,Sheet1!$B$3:$E$73,4,FALSE)/62*1000</f>
        <v>8.6713298337727949</v>
      </c>
      <c r="N77">
        <f>VLOOKUP(C77,Sheet1!$B$3:$E$73,3,FALSE)/96*1000</f>
        <v>2590.4606891420672</v>
      </c>
    </row>
    <row r="78" spans="1:14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4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4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4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4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4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4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4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4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4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4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4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4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  <c r="K90">
        <f>VLOOKUP(sampling!C90,standard_curve_plate_3!$C$2:$G$49,5,FALSE)</f>
        <v>0.78506799999999988</v>
      </c>
    </row>
    <row r="91" spans="1:14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  <c r="K91">
        <f>VLOOKUP(sampling!C91,standard_curve_plate_3!$C$2:$G$49,5,FALSE)</f>
        <v>-0.48492999999999942</v>
      </c>
    </row>
    <row r="92" spans="1:14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  <c r="K92">
        <f>VLOOKUP(sampling!C92,standard_curve_plate_3!$C$2:$G$49,5,FALSE)</f>
        <v>-0.28440399999999988</v>
      </c>
    </row>
    <row r="93" spans="1:14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  <c r="K93">
        <f>VLOOKUP(sampling!C93,standard_curve_plate_3!$C$2:$G$49,5,FALSE)</f>
        <v>0.31717400000000007</v>
      </c>
    </row>
    <row r="94" spans="1:14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  <c r="M94">
        <f>VLOOKUP(C94,Sheet1!$B$3:$E$73,4,FALSE)/62*1000</f>
        <v>2.1437933852903228</v>
      </c>
      <c r="N94">
        <f>VLOOKUP(C94,Sheet1!$B$3:$E$73,3,FALSE)/96*1000</f>
        <v>2579.264317839757</v>
      </c>
    </row>
    <row r="95" spans="1:14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  <c r="M95">
        <f>VLOOKUP(C95,Sheet1!$B$3:$E$73,4,FALSE)/62*1000</f>
        <v>1.3384508353356321</v>
      </c>
      <c r="N95">
        <f>VLOOKUP(C95,Sheet1!$B$3:$E$73,3,FALSE)/96*1000</f>
        <v>2571.0062282727386</v>
      </c>
    </row>
    <row r="96" spans="1:14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  <c r="M96">
        <f>VLOOKUP(C96,Sheet1!$B$3:$E$73,4,FALSE)/62*1000</f>
        <v>6.1172594927953012</v>
      </c>
      <c r="N96">
        <f>VLOOKUP(C96,Sheet1!$B$3:$E$73,3,FALSE)/96*1000</f>
        <v>2578.843073033298</v>
      </c>
    </row>
    <row r="97" spans="1:14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  <c r="M97">
        <f>VLOOKUP(C97,Sheet1!$B$3:$E$73,4,FALSE)/62*1000</f>
        <v>4.2130159324312775</v>
      </c>
      <c r="N97">
        <f>VLOOKUP(C97,Sheet1!$B$3:$E$73,3,FALSE)/96*1000</f>
        <v>2594.7136151230188</v>
      </c>
    </row>
    <row r="98" spans="1:14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4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4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4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4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4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4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4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4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4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4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4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4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  <c r="K110">
        <f>VLOOKUP(sampling!C110,standard_curve_plate_3!$C$2:$G$80,5,FALSE)</f>
        <v>-0.55177199999999971</v>
      </c>
      <c r="N110">
        <f>VLOOKUP(C110,Sheet1!$B$3:$E$73,3,FALSE)/96*1000</f>
        <v>2593.2480460453808</v>
      </c>
    </row>
    <row r="111" spans="1:14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  <c r="K111">
        <f>VLOOKUP(sampling!C111,standard_curve_plate_3!$C$2:$G$80,5,FALSE)</f>
        <v>-0.61861399999999955</v>
      </c>
      <c r="M111">
        <f>VLOOKUP(C111,Sheet1!$B$3:$E$73,4,FALSE)/62*1000</f>
        <v>6.5354310175909793</v>
      </c>
      <c r="N111">
        <f>VLOOKUP(C111,Sheet1!$B$3:$E$73,3,FALSE)/96*1000</f>
        <v>2594.7403504593958</v>
      </c>
    </row>
    <row r="112" spans="1:14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  <c r="K112">
        <f>VLOOKUP(sampling!C112,standard_curve_plate_3!$C$2:$G$80,5,FALSE)</f>
        <v>5.931902</v>
      </c>
      <c r="M112">
        <f>VLOOKUP(C112,Sheet1!$B$3:$E$73,4,FALSE)/62*1000</f>
        <v>20.622910071281936</v>
      </c>
      <c r="N112">
        <f>VLOOKUP(C112,Sheet1!$B$3:$E$73,3,FALSE)/96*1000</f>
        <v>2607.3650277317256</v>
      </c>
    </row>
    <row r="113" spans="1:14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  <c r="K113">
        <f>VLOOKUP(sampling!C113,standard_curve_plate_3!$C$2:$G$80,5,FALSE)</f>
        <v>4.9961140000000004</v>
      </c>
      <c r="M113">
        <f>VLOOKUP(C113,Sheet1!$B$3:$E$73,4,FALSE)/62*1000</f>
        <v>24.929854186272102</v>
      </c>
      <c r="N113">
        <f>VLOOKUP(C113,Sheet1!$B$3:$E$73,3,FALSE)/96*1000</f>
        <v>2628.5593010606649</v>
      </c>
    </row>
    <row r="114" spans="1:14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>
        <v>7.72</v>
      </c>
      <c r="J114">
        <v>1079</v>
      </c>
      <c r="K114">
        <f>VLOOKUP(sampling!C114,standard_curve_plate_3!$C$2:$G$80,5,FALSE)</f>
        <v>4.9805999999999795E-2</v>
      </c>
      <c r="M114">
        <f>VLOOKUP(C114,Sheet1!$B$3:$E$73,4,FALSE)/62*1000</f>
        <v>2.639352256373134</v>
      </c>
      <c r="N114">
        <f>VLOOKUP(C114,Sheet1!$B$3:$E$73,3,FALSE)/96*1000</f>
        <v>2583.9819599532575</v>
      </c>
    </row>
    <row r="115" spans="1:14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>
        <v>7.61</v>
      </c>
      <c r="J115">
        <v>955</v>
      </c>
      <c r="K115">
        <f>VLOOKUP(sampling!C115,standard_curve_plate_3!$C$2:$G$49,5,FALSE)</f>
        <v>-0.61861399999999955</v>
      </c>
      <c r="M115">
        <f>VLOOKUP(C115,Sheet1!$B$3:$E$73,4,FALSE)/62*1000</f>
        <v>2.9169332871047473</v>
      </c>
      <c r="N115">
        <f>VLOOKUP(C115,Sheet1!$B$3:$E$73,3,FALSE)/96*1000</f>
        <v>2588.9891723819001</v>
      </c>
    </row>
    <row r="116" spans="1:14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>
        <v>7.86</v>
      </c>
      <c r="J116">
        <v>1019</v>
      </c>
      <c r="K116">
        <f>VLOOKUP(sampling!C116,standard_curve_plate_3!$C$2:$G$49,5,FALSE)</f>
        <v>24.580819999999996</v>
      </c>
      <c r="M116">
        <f>VLOOKUP(C116,Sheet1!$B$3:$E$73,4,FALSE)/62*1000</f>
        <v>51.970199989424813</v>
      </c>
      <c r="N116">
        <f>VLOOKUP(C116,Sheet1!$B$3:$E$73,3,FALSE)/96*1000</f>
        <v>2584.9838977418435</v>
      </c>
    </row>
    <row r="117" spans="1:14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>
        <v>7.56</v>
      </c>
      <c r="J117">
        <v>990</v>
      </c>
      <c r="K117">
        <f>VLOOKUP(sampling!C117,standard_curve_plate_3!$C$2:$G$49,5,FALSE)</f>
        <v>33.069754000000003</v>
      </c>
      <c r="M117">
        <f>VLOOKUP(C117,Sheet1!$B$3:$E$73,4,FALSE)/62*1000</f>
        <v>34.737341071867782</v>
      </c>
      <c r="N117">
        <f>VLOOKUP(C117,Sheet1!$B$3:$E$73,3,FALSE)/96*1000</f>
        <v>2589.0814222805957</v>
      </c>
    </row>
    <row r="118" spans="1:14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  <c r="L118">
        <f>VLOOKUP(sampling!C118,fe_plate_1!$C$2:$G$80,5,FALSE)</f>
        <v>20.145500000000002</v>
      </c>
    </row>
    <row r="119" spans="1:14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  <c r="L119">
        <f>VLOOKUP(sampling!C119,fe_plate_1!$C$2:$G$80,5,FALSE)</f>
        <v>28.3139</v>
      </c>
    </row>
    <row r="120" spans="1:14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  <c r="L120">
        <f>VLOOKUP(sampling!C120,fe_plate_1!$C$2:$G$80,5,FALSE)</f>
        <v>-3.6789999999999985</v>
      </c>
    </row>
    <row r="121" spans="1:14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  <c r="L121">
        <f>VLOOKUP(sampling!C121,fe_plate_1!$C$2:$G$80,5,FALSE)</f>
        <v>-5.0403999999999982</v>
      </c>
    </row>
    <row r="122" spans="1:14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  <c r="K122">
        <f>VLOOKUP(sampling!C122,standard_curve_plate_3!$C$2:$G$49,5,FALSE)</f>
        <v>-0.48492999999999942</v>
      </c>
      <c r="M122">
        <f>VLOOKUP(C122,Sheet1!$B$3:$E$73,4,FALSE)/62*1000</f>
        <v>3.7658965935269157</v>
      </c>
      <c r="N122">
        <f>VLOOKUP(C122,Sheet1!$B$3:$E$73,3,FALSE)/96*1000</f>
        <v>2598.5633214765112</v>
      </c>
    </row>
    <row r="123" spans="1:14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  <c r="K123">
        <f>VLOOKUP(sampling!C123,standard_curve_plate_3!$C$2:$G$49,5,FALSE)</f>
        <v>1.5203300000000004</v>
      </c>
      <c r="M123">
        <f>VLOOKUP(C123,Sheet1!$B$3:$E$73,4,FALSE)/62*1000</f>
        <v>3.6207472486137529</v>
      </c>
      <c r="N123">
        <f>VLOOKUP(C123,Sheet1!$B$3:$E$73,3,FALSE)/96*1000</f>
        <v>2597.23646179048</v>
      </c>
    </row>
    <row r="124" spans="1:14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  <c r="K124">
        <f>VLOOKUP(sampling!C124,standard_curve_plate_3!$C$2:$G$49,5,FALSE)</f>
        <v>1.5871720000000007</v>
      </c>
      <c r="M124">
        <f>VLOOKUP(C124,Sheet1!$B$3:$E$73,4,FALSE)/62*1000</f>
        <v>3.630070263247271</v>
      </c>
      <c r="N124">
        <f>VLOOKUP(C124,Sheet1!$B$3:$E$73,3,FALSE)/96*1000</f>
        <v>2597.0956641831262</v>
      </c>
    </row>
    <row r="125" spans="1:14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  <c r="K125">
        <f>VLOOKUP(sampling!C125,standard_curve_plate_3!$C$2:$G$49,5,FALSE)</f>
        <v>1.119278</v>
      </c>
      <c r="M125">
        <f>VLOOKUP(C125,Sheet1!$B$3:$E$73,4,FALSE)/62*1000</f>
        <v>3.3836072595231341</v>
      </c>
      <c r="N125">
        <f>VLOOKUP(C125,Sheet1!$B$3:$E$73,3,FALSE)/96*1000</f>
        <v>2588.5239088152916</v>
      </c>
    </row>
    <row r="126" spans="1:14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  <c r="K126">
        <f>VLOOKUP(sampling!C126,standard_curve_plate_3!$C$2:$G$80,5,FALSE)</f>
        <v>-0.61861399999999955</v>
      </c>
      <c r="M126">
        <f>VLOOKUP(C126,Sheet1!$B$3:$E$73,4,FALSE)/62*1000</f>
        <v>2.4163554091154325</v>
      </c>
      <c r="N126">
        <f>VLOOKUP(C126,Sheet1!$B$3:$E$73,3,FALSE)/96*1000</f>
        <v>2583.4337361537696</v>
      </c>
    </row>
    <row r="127" spans="1:14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  <c r="K127">
        <f>VLOOKUP(sampling!C127,standard_curve_plate_3!$C$2:$G$80,5,FALSE)</f>
        <v>-0.68545599999999984</v>
      </c>
      <c r="M127">
        <f>VLOOKUP(C127,Sheet1!$B$3:$E$73,4,FALSE)/62*1000</f>
        <v>2.2426840939554</v>
      </c>
      <c r="N127">
        <f>VLOOKUP(C127,Sheet1!$B$3:$E$73,3,FALSE)/96*1000</f>
        <v>2574.4761329767607</v>
      </c>
    </row>
    <row r="128" spans="1:14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  <c r="K128">
        <f>VLOOKUP(sampling!C128,standard_curve_plate_3!$C$2:$G$80,5,FALSE)</f>
        <v>-0.28440399999999988</v>
      </c>
      <c r="M128">
        <f>VLOOKUP(C128,Sheet1!$B$3:$E$73,4,FALSE)/62*1000</f>
        <v>2.1558218602326824</v>
      </c>
      <c r="N128">
        <f>VLOOKUP(C128,Sheet1!$B$3:$E$73,3,FALSE)/96*1000</f>
        <v>2581.6290022179855</v>
      </c>
    </row>
    <row r="129" spans="1:14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  <c r="K129">
        <f>VLOOKUP(sampling!C129,standard_curve_plate_3!$C$2:$G$80,5,FALSE)</f>
        <v>-0.48492999999999942</v>
      </c>
      <c r="M129">
        <f>VLOOKUP(C129,Sheet1!$B$3:$E$73,4,FALSE)/62*1000</f>
        <v>2.5205241807487933</v>
      </c>
      <c r="N129">
        <f>VLOOKUP(C129,Sheet1!$B$3:$E$73,3,FALSE)/96*1000</f>
        <v>2606.100822021363</v>
      </c>
    </row>
    <row r="130" spans="1:14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93" si="7" xml:space="preserve"> F130-IF(OR(B130=1,B130=2),$O$2,$O$3)</f>
        <v>5.7583333333313931</v>
      </c>
      <c r="H130">
        <v>32.299999999999997</v>
      </c>
      <c r="I130">
        <v>7.58</v>
      </c>
      <c r="J130">
        <v>1068</v>
      </c>
      <c r="K130">
        <f>VLOOKUP(sampling!C130,standard_curve_plate_3!$C$2:$G$49,5,FALSE)</f>
        <v>-0.35124600000000017</v>
      </c>
      <c r="M130">
        <f>VLOOKUP(C130,Sheet1!$B$3:$E$73,4,FALSE)/62*1000</f>
        <v>2.2573821037131854</v>
      </c>
      <c r="N130">
        <f>VLOOKUP(C130,Sheet1!$B$3:$E$73,3,FALSE)/96*1000</f>
        <v>2588.6166054319201</v>
      </c>
    </row>
    <row r="131" spans="1:14" x14ac:dyDescent="0.2">
      <c r="A131">
        <v>33</v>
      </c>
      <c r="B131" s="2">
        <v>2</v>
      </c>
      <c r="C131" t="str">
        <f t="shared" ref="C131:C194" si="8">_xlfn.CONCAT("F",B131,"-",A131)</f>
        <v>F2-33</v>
      </c>
      <c r="D131" s="3">
        <v>45795.366666666669</v>
      </c>
      <c r="E131" s="1">
        <v>45795.816666666666</v>
      </c>
      <c r="F131" s="1">
        <f t="shared" ref="F131:F194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  <c r="K131">
        <f>VLOOKUP(sampling!C131,standard_curve_plate_3!$C$2:$G$49,5,FALSE)</f>
        <v>-0.48492999999999942</v>
      </c>
      <c r="M131">
        <f>VLOOKUP(C131,Sheet1!$B$3:$E$73,4,FALSE)/62*1000</f>
        <v>2.597966471875484</v>
      </c>
      <c r="N131">
        <f>VLOOKUP(C131,Sheet1!$B$3:$E$73,3,FALSE)/96*1000</f>
        <v>2603.8605238164114</v>
      </c>
    </row>
    <row r="132" spans="1:14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  <c r="K132">
        <f>VLOOKUP(sampling!C132,standard_curve_plate_3!$C$2:$G$49,5,FALSE)</f>
        <v>-0.55177199999999971</v>
      </c>
      <c r="M132">
        <f>VLOOKUP(C132,Sheet1!$B$3:$E$73,4,FALSE)/62*1000</f>
        <v>2.1197354163913746</v>
      </c>
      <c r="N132">
        <f>VLOOKUP(C132,Sheet1!$B$3:$E$73,3,FALSE)/96*1000</f>
        <v>2585.0128679936697</v>
      </c>
    </row>
    <row r="133" spans="1:14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  <c r="K133">
        <f>VLOOKUP(sampling!C133,standard_curve_plate_3!$C$2:$G$49,5,FALSE)</f>
        <v>-0.41808800000000002</v>
      </c>
      <c r="M133">
        <f>VLOOKUP(C133,Sheet1!$B$3:$E$73,4,FALSE)/62*1000</f>
        <v>2.4991583075564319</v>
      </c>
      <c r="N133">
        <f>VLOOKUP(C133,Sheet1!$B$3:$E$73,3,FALSE)/96*1000</f>
        <v>2582.79145800471</v>
      </c>
    </row>
    <row r="134" spans="1:14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  <c r="M134">
        <f>VLOOKUP(C134,Sheet1!$B$3:$E$73,4,FALSE)/62*1000</f>
        <v>2.512512104105884</v>
      </c>
      <c r="N134">
        <f>VLOOKUP(C134,Sheet1!$B$3:$E$73,3,FALSE)/96*1000</f>
        <v>2593.7159288437751</v>
      </c>
    </row>
    <row r="135" spans="1:14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  <c r="M135">
        <f>VLOOKUP(C135,Sheet1!$B$3:$E$73,4,FALSE)/62*1000</f>
        <v>2.3816268156605358</v>
      </c>
      <c r="N135">
        <f>VLOOKUP(C135,Sheet1!$B$3:$E$73,3,FALSE)/96*1000</f>
        <v>2605.2366135319248</v>
      </c>
    </row>
    <row r="136" spans="1:14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  <c r="M136">
        <f>VLOOKUP(C136,Sheet1!$B$3:$E$73,4,FALSE)/62*1000</f>
        <v>4.8150792030783478</v>
      </c>
      <c r="N136">
        <f>VLOOKUP(C136,Sheet1!$B$3:$E$73,3,FALSE)/96*1000</f>
        <v>2597.2658688237598</v>
      </c>
    </row>
    <row r="137" spans="1:14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  <c r="M137">
        <f>VLOOKUP(C137,Sheet1!$B$3:$E$73,4,FALSE)/62*1000</f>
        <v>3.7978493895303229</v>
      </c>
      <c r="N137">
        <f>VLOOKUP(C137,Sheet1!$B$3:$E$73,3,FALSE)/96*1000</f>
        <v>2577.5008552970689</v>
      </c>
    </row>
    <row r="138" spans="1:14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  <c r="L138">
        <f>VLOOKUP(sampling!C138,fe_plate_1!$C$2:$G$80,5,FALSE)</f>
        <v>22.187600000000007</v>
      </c>
    </row>
    <row r="139" spans="1:14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  <c r="L139">
        <f>VLOOKUP(sampling!C139,fe_plate_1!$C$2:$G$80,5,FALSE)</f>
        <v>37.163000000000011</v>
      </c>
    </row>
    <row r="140" spans="1:14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  <c r="L140">
        <f>VLOOKUP(sampling!C140,fe_plate_1!$C$2:$G$80,5,FALSE)</f>
        <v>19.4648</v>
      </c>
    </row>
    <row r="141" spans="1:14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  <c r="L141">
        <f>VLOOKUP(sampling!C141,fe_plate_1!$C$2:$G$80,5,FALSE)</f>
        <v>2.7876500000000028</v>
      </c>
    </row>
    <row r="142" spans="1:14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E142" s="1">
        <v>45796.750694444447</v>
      </c>
      <c r="F142" s="1">
        <f t="shared" si="9"/>
        <v>45796.586111111115</v>
      </c>
      <c r="G142">
        <f t="shared" si="7"/>
        <v>6.7527777777795563</v>
      </c>
      <c r="H142">
        <v>31.86</v>
      </c>
      <c r="K142">
        <f>VLOOKUP(sampling!C142,standard_curve_plate_3!$C$2:$G$49,5,FALSE)</f>
        <v>-0.48492999999999942</v>
      </c>
      <c r="M142">
        <f>VLOOKUP(C142,Sheet1!$B$3:$E$73,4,FALSE)/62*1000</f>
        <v>2.639352256373134</v>
      </c>
      <c r="N142">
        <f>VLOOKUP(C142,Sheet1!$B$3:$E$73,3,FALSE)/96*1000</f>
        <v>2607.3436461459037</v>
      </c>
    </row>
    <row r="143" spans="1:14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E143" s="1">
        <v>45796.750694444447</v>
      </c>
      <c r="F143" s="1">
        <f t="shared" si="9"/>
        <v>45796.586111111115</v>
      </c>
      <c r="G143">
        <f t="shared" si="7"/>
        <v>6.7527777777795563</v>
      </c>
      <c r="H143">
        <v>32.83</v>
      </c>
      <c r="K143">
        <f>VLOOKUP(sampling!C143,standard_curve_plate_3!$C$2:$G$49,5,FALSE)</f>
        <v>-0.55177199999999971</v>
      </c>
      <c r="M143">
        <f>VLOOKUP(C143,Sheet1!$B$3:$E$73,4,FALSE)/62*1000</f>
        <v>2.9115969012973784</v>
      </c>
      <c r="N143">
        <f>VLOOKUP(C143,Sheet1!$B$3:$E$73,3,FALSE)/96*1000</f>
        <v>2598.2211402059411</v>
      </c>
    </row>
    <row r="144" spans="1:14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E144" s="1">
        <v>45796.750694444447</v>
      </c>
      <c r="F144" s="1">
        <f t="shared" si="9"/>
        <v>45796.586111111115</v>
      </c>
      <c r="G144">
        <f t="shared" si="7"/>
        <v>6.7430555555620231</v>
      </c>
      <c r="H144">
        <v>33.4</v>
      </c>
      <c r="K144">
        <f>VLOOKUP(sampling!C144,standard_curve_plate_3!$C$2:$G$49,5,FALSE)</f>
        <v>-0.61861399999999955</v>
      </c>
      <c r="M144">
        <f>VLOOKUP(C144,Sheet1!$B$3:$E$73,4,FALSE)/62*1000</f>
        <v>5.5435786301314005</v>
      </c>
      <c r="N144">
        <f>VLOOKUP(C144,Sheet1!$B$3:$E$73,3,FALSE)/96*1000</f>
        <v>2600.5325896522331</v>
      </c>
    </row>
    <row r="145" spans="1:14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E145" s="1">
        <v>45796.750694444447</v>
      </c>
      <c r="F145" s="1">
        <f t="shared" si="9"/>
        <v>45796.586111111115</v>
      </c>
      <c r="G145">
        <f t="shared" si="7"/>
        <v>6.7430555555620231</v>
      </c>
      <c r="H145">
        <v>32.130000000000003</v>
      </c>
      <c r="K145">
        <f>VLOOKUP(sampling!C145,standard_curve_plate_3!$C$2:$G$49,5,FALSE)</f>
        <v>-0.28440399999999988</v>
      </c>
      <c r="M145">
        <f>VLOOKUP(C145,Sheet1!$B$3:$E$73,4,FALSE)/62*1000</f>
        <v>3.0143105423299876</v>
      </c>
      <c r="N145">
        <f>VLOOKUP(C145,Sheet1!$B$3:$E$73,3,FALSE)/96*1000</f>
        <v>2597.8419750232874</v>
      </c>
    </row>
    <row r="146" spans="1:14" x14ac:dyDescent="0.2">
      <c r="A146">
        <v>37</v>
      </c>
      <c r="B146" s="2">
        <v>1</v>
      </c>
      <c r="C146" t="str">
        <f t="shared" si="8"/>
        <v>F1-37</v>
      </c>
      <c r="D146" s="1">
        <v>45796.752083333333</v>
      </c>
      <c r="E146" s="1">
        <v>45797.418749999997</v>
      </c>
      <c r="F146" s="1">
        <f t="shared" si="9"/>
        <v>45797.085416666669</v>
      </c>
      <c r="G146">
        <f t="shared" si="7"/>
        <v>7.2520833333328483</v>
      </c>
      <c r="M146">
        <f>VLOOKUP(C146,Sheet1!$B$3:$E$73,4,FALSE)/62*1000</f>
        <v>2.1985870202197795</v>
      </c>
      <c r="N146">
        <f>VLOOKUP(C146,Sheet1!$B$3:$E$73,3,FALSE)/96*1000</f>
        <v>2607.9316356318664</v>
      </c>
    </row>
    <row r="147" spans="1:14" x14ac:dyDescent="0.2">
      <c r="A147">
        <v>37</v>
      </c>
      <c r="B147" s="2">
        <v>2</v>
      </c>
      <c r="C147" t="str">
        <f t="shared" si="8"/>
        <v>F2-37</v>
      </c>
      <c r="D147" s="1">
        <v>45796.752083333333</v>
      </c>
      <c r="E147" s="1">
        <v>45797.418749999997</v>
      </c>
      <c r="F147" s="1">
        <f t="shared" si="9"/>
        <v>45797.085416666669</v>
      </c>
      <c r="G147">
        <f t="shared" si="7"/>
        <v>7.2520833333328483</v>
      </c>
      <c r="M147">
        <f>VLOOKUP(C147,Sheet1!$B$3:$E$73,4,FALSE)/62*1000</f>
        <v>6.7668331872256964</v>
      </c>
      <c r="N147">
        <f>VLOOKUP(C147,Sheet1!$B$3:$E$73,3,FALSE)/96*1000</f>
        <v>2591.2802053875248</v>
      </c>
    </row>
    <row r="148" spans="1:14" x14ac:dyDescent="0.2">
      <c r="A148">
        <v>37</v>
      </c>
      <c r="B148" s="2">
        <v>3</v>
      </c>
      <c r="C148" t="str">
        <f t="shared" si="8"/>
        <v>F3-37</v>
      </c>
      <c r="D148" s="1">
        <v>45796.752083333333</v>
      </c>
      <c r="E148" s="1">
        <v>45797.418749999997</v>
      </c>
      <c r="F148" s="1">
        <f t="shared" si="9"/>
        <v>45797.085416666669</v>
      </c>
      <c r="G148">
        <f t="shared" si="7"/>
        <v>7.242361111115315</v>
      </c>
      <c r="M148">
        <f>VLOOKUP(C148,Sheet1!$B$3:$E$73,4,FALSE)/62*1000</f>
        <v>3.0023063350227854</v>
      </c>
      <c r="N148">
        <f>VLOOKUP(C148,Sheet1!$B$3:$E$73,3,FALSE)/96*1000</f>
        <v>2590.4704931322599</v>
      </c>
    </row>
    <row r="149" spans="1:14" x14ac:dyDescent="0.2">
      <c r="A149">
        <v>37</v>
      </c>
      <c r="B149" s="2">
        <v>4</v>
      </c>
      <c r="C149" t="str">
        <f t="shared" si="8"/>
        <v>F4-37</v>
      </c>
      <c r="D149" s="1">
        <v>45796.752083333333</v>
      </c>
      <c r="E149" s="1">
        <v>45797.418749999997</v>
      </c>
      <c r="F149" s="1">
        <f t="shared" si="9"/>
        <v>45797.085416666669</v>
      </c>
      <c r="G149">
        <f t="shared" si="7"/>
        <v>7.242361111115315</v>
      </c>
      <c r="M149">
        <f>VLOOKUP(C149,Sheet1!$B$3:$E$73,4,FALSE)/62*1000</f>
        <v>9.5100051340464518</v>
      </c>
      <c r="N149">
        <f>VLOOKUP(C149,Sheet1!$B$3:$E$73,3,FALSE)/96*1000</f>
        <v>2570.3971920732042</v>
      </c>
    </row>
    <row r="150" spans="1:14" x14ac:dyDescent="0.2">
      <c r="A150">
        <v>38</v>
      </c>
      <c r="B150" s="2">
        <v>1</v>
      </c>
      <c r="C150" t="str">
        <f t="shared" si="8"/>
        <v>F1-38</v>
      </c>
      <c r="D150" s="1">
        <v>45797.420138888891</v>
      </c>
      <c r="E150" s="1">
        <v>45797.46875</v>
      </c>
      <c r="F150" s="1">
        <f t="shared" si="9"/>
        <v>45797.444444444445</v>
      </c>
      <c r="G150">
        <f t="shared" si="7"/>
        <v>7.6111111111094942</v>
      </c>
      <c r="L150">
        <f>VLOOKUP(sampling!C150,fe_plate_1!$C$2:$G$80,5,FALSE)</f>
        <v>17.422699999999995</v>
      </c>
    </row>
    <row r="151" spans="1:14" x14ac:dyDescent="0.2">
      <c r="A151">
        <v>38</v>
      </c>
      <c r="B151" s="2">
        <v>2</v>
      </c>
      <c r="C151" t="str">
        <f t="shared" si="8"/>
        <v>F2-38</v>
      </c>
      <c r="D151" s="1">
        <v>45797.420138888891</v>
      </c>
      <c r="E151" s="1">
        <v>45797.46875</v>
      </c>
      <c r="F151" s="1">
        <f t="shared" si="9"/>
        <v>45797.444444444445</v>
      </c>
      <c r="G151">
        <f t="shared" si="7"/>
        <v>7.6111111111094942</v>
      </c>
      <c r="L151">
        <f>VLOOKUP(sampling!C151,fe_plate_1!$C$2:$G$80,5,FALSE)</f>
        <v>37.163000000000011</v>
      </c>
    </row>
    <row r="152" spans="1:14" x14ac:dyDescent="0.2">
      <c r="A152">
        <v>38</v>
      </c>
      <c r="B152" s="2">
        <v>3</v>
      </c>
      <c r="C152" t="str">
        <f t="shared" si="8"/>
        <v>F3-38</v>
      </c>
      <c r="D152" s="1">
        <v>45797.420138888891</v>
      </c>
      <c r="E152" s="1">
        <v>45797.46875</v>
      </c>
      <c r="F152" s="1">
        <f t="shared" si="9"/>
        <v>45797.444444444445</v>
      </c>
      <c r="G152">
        <f t="shared" si="7"/>
        <v>7.601388888891961</v>
      </c>
      <c r="L152">
        <f>VLOOKUP(sampling!C152,fe_plate_1!$C$2:$G$80,5,FALSE)</f>
        <v>20.145500000000002</v>
      </c>
    </row>
    <row r="153" spans="1:14" x14ac:dyDescent="0.2">
      <c r="A153">
        <v>38</v>
      </c>
      <c r="B153" s="2">
        <v>4</v>
      </c>
      <c r="C153" t="str">
        <f t="shared" si="8"/>
        <v>F4-38</v>
      </c>
      <c r="D153" s="1">
        <v>45797.420138888891</v>
      </c>
      <c r="E153" s="1">
        <v>45797.46875</v>
      </c>
      <c r="F153" s="1">
        <f t="shared" si="9"/>
        <v>45797.444444444445</v>
      </c>
      <c r="G153">
        <f t="shared" si="7"/>
        <v>7.601388888891961</v>
      </c>
      <c r="L153">
        <f>VLOOKUP(sampling!C153,fe_plate_1!$C$2:$G$80,5,FALSE)</f>
        <v>8.5736000000000026</v>
      </c>
    </row>
    <row r="154" spans="1:14" x14ac:dyDescent="0.2">
      <c r="A154">
        <v>39</v>
      </c>
      <c r="B154" s="2">
        <v>1</v>
      </c>
      <c r="C154" t="str">
        <f t="shared" si="8"/>
        <v>F1-39</v>
      </c>
      <c r="D154" s="1">
        <v>45797.470833333333</v>
      </c>
      <c r="E154" s="1">
        <v>45797.609722222223</v>
      </c>
      <c r="F154" s="1">
        <f t="shared" si="9"/>
        <v>45797.540277777778</v>
      </c>
      <c r="G154">
        <f t="shared" si="7"/>
        <v>7.7069444444423425</v>
      </c>
      <c r="K154">
        <f>VLOOKUP(sampling!C154,standard_curve_plate_3!$C$2:$G$49,5,FALSE)</f>
        <v>-0.15071999999999974</v>
      </c>
      <c r="M154">
        <f>VLOOKUP(C154,Sheet1!$B$3:$E$73,4,FALSE)/62*1000</f>
        <v>7.3295953638102711</v>
      </c>
      <c r="N154">
        <f>VLOOKUP(C154,Sheet1!$B$3:$E$73,3,FALSE)/96*1000</f>
        <v>2587.2047416226387</v>
      </c>
    </row>
    <row r="155" spans="1:14" x14ac:dyDescent="0.2">
      <c r="A155">
        <v>39</v>
      </c>
      <c r="B155" s="2">
        <v>2</v>
      </c>
      <c r="C155" t="str">
        <f t="shared" si="8"/>
        <v>F2-39</v>
      </c>
      <c r="D155" s="1">
        <v>45797.470833333333</v>
      </c>
      <c r="E155" s="1">
        <v>45797.609722222223</v>
      </c>
      <c r="F155" s="1">
        <f t="shared" si="9"/>
        <v>45797.540277777778</v>
      </c>
      <c r="G155">
        <f t="shared" si="7"/>
        <v>7.7069444444423425</v>
      </c>
      <c r="K155">
        <f>VLOOKUP(sampling!C155,standard_curve_plate_3!$C$2:$G$49,5,FALSE)</f>
        <v>-0.48492999999999942</v>
      </c>
      <c r="M155">
        <f>VLOOKUP(C155,Sheet1!$B$3:$E$73,4,FALSE)/62*1000</f>
        <v>15.868490403414194</v>
      </c>
      <c r="N155">
        <f>VLOOKUP(C155,Sheet1!$B$3:$E$73,3,FALSE)/96*1000</f>
        <v>2593.6709232100256</v>
      </c>
    </row>
    <row r="156" spans="1:14" x14ac:dyDescent="0.2">
      <c r="A156">
        <v>39</v>
      </c>
      <c r="B156" s="2">
        <v>3</v>
      </c>
      <c r="C156" t="str">
        <f t="shared" si="8"/>
        <v>F3-39</v>
      </c>
      <c r="D156" s="1">
        <v>45797.470833333333</v>
      </c>
      <c r="E156" s="1">
        <v>45797.609722222223</v>
      </c>
      <c r="F156" s="1">
        <f t="shared" si="9"/>
        <v>45797.540277777778</v>
      </c>
      <c r="G156">
        <f t="shared" si="7"/>
        <v>7.6972222222248092</v>
      </c>
      <c r="K156">
        <f>VLOOKUP(sampling!C156,standard_curve_plate_3!$C$2:$G$49,5,FALSE)</f>
        <v>-0.48492999999999942</v>
      </c>
      <c r="M156">
        <f>VLOOKUP(C156,Sheet1!$B$3:$E$73,4,FALSE)/62*1000</f>
        <v>4.2741918552027292</v>
      </c>
      <c r="N156">
        <f>VLOOKUP(C156,Sheet1!$B$3:$E$73,3,FALSE)/96*1000</f>
        <v>2590.908105181903</v>
      </c>
    </row>
    <row r="157" spans="1:14" x14ac:dyDescent="0.2">
      <c r="A157">
        <v>39</v>
      </c>
      <c r="B157" s="2">
        <v>4</v>
      </c>
      <c r="C157" t="str">
        <f t="shared" si="8"/>
        <v>F4-39</v>
      </c>
      <c r="D157" s="1">
        <v>45797.470833333333</v>
      </c>
      <c r="E157" s="1">
        <v>45797.609722222223</v>
      </c>
      <c r="F157" s="1">
        <f t="shared" si="9"/>
        <v>45797.540277777778</v>
      </c>
      <c r="G157">
        <f t="shared" si="7"/>
        <v>7.6972222222248092</v>
      </c>
      <c r="K157">
        <f>VLOOKUP(sampling!C157,standard_curve_plate_3!$C$2:$G$49,5,FALSE)</f>
        <v>-0.75229799999999969</v>
      </c>
      <c r="M157">
        <f>VLOOKUP(C157,Sheet1!$B$3:$E$73,4,FALSE)/62*1000</f>
        <v>3.9535846801750436</v>
      </c>
      <c r="N157">
        <f>VLOOKUP(C157,Sheet1!$B$3:$E$73,3,FALSE)/96*1000</f>
        <v>2582.3372662584306</v>
      </c>
    </row>
    <row r="158" spans="1:14" x14ac:dyDescent="0.2">
      <c r="A158">
        <v>40</v>
      </c>
      <c r="B158" s="2">
        <v>1</v>
      </c>
      <c r="C158" t="str">
        <f t="shared" si="8"/>
        <v>F1-40</v>
      </c>
      <c r="D158" s="1">
        <v>45797.612500000003</v>
      </c>
      <c r="E158" s="1">
        <v>45797.738888888889</v>
      </c>
      <c r="F158" s="1">
        <f>(E158-D158)/2+D158</f>
        <v>45797.67569444445</v>
      </c>
      <c r="G158">
        <f t="shared" si="7"/>
        <v>7.8423611111138598</v>
      </c>
      <c r="H158">
        <v>31.6</v>
      </c>
      <c r="I158">
        <v>7.63</v>
      </c>
      <c r="J158">
        <v>1083</v>
      </c>
    </row>
    <row r="159" spans="1:14" x14ac:dyDescent="0.2">
      <c r="A159">
        <v>40</v>
      </c>
      <c r="B159" s="2">
        <v>2</v>
      </c>
      <c r="C159" t="str">
        <f t="shared" si="8"/>
        <v>F2-40</v>
      </c>
      <c r="D159" s="1">
        <v>45797.612500000003</v>
      </c>
      <c r="E159" s="1">
        <v>45797.738888888889</v>
      </c>
      <c r="F159" s="1">
        <f>(E159-D159)/2+D159</f>
        <v>45797.67569444445</v>
      </c>
      <c r="G159">
        <f t="shared" si="7"/>
        <v>7.8423611111138598</v>
      </c>
      <c r="H159">
        <v>32.799999999999997</v>
      </c>
      <c r="I159">
        <v>7.55</v>
      </c>
      <c r="J159">
        <v>1072</v>
      </c>
    </row>
    <row r="160" spans="1:14" x14ac:dyDescent="0.2">
      <c r="A160">
        <v>40</v>
      </c>
      <c r="B160" s="2">
        <v>3</v>
      </c>
      <c r="C160" t="str">
        <f t="shared" si="8"/>
        <v>F3-40</v>
      </c>
      <c r="D160" s="1">
        <v>45797.612500000003</v>
      </c>
      <c r="E160" s="1">
        <v>45797.738888888889</v>
      </c>
      <c r="F160" s="1">
        <f>(E160-D160)/2+D160</f>
        <v>45797.67569444445</v>
      </c>
      <c r="G160">
        <f t="shared" si="7"/>
        <v>7.8326388888963265</v>
      </c>
      <c r="H160">
        <v>32.700000000000003</v>
      </c>
      <c r="I160">
        <v>7.4</v>
      </c>
      <c r="J160">
        <v>1105</v>
      </c>
    </row>
    <row r="161" spans="1:14" x14ac:dyDescent="0.2">
      <c r="A161">
        <v>40</v>
      </c>
      <c r="B161" s="2">
        <v>4</v>
      </c>
      <c r="C161" t="str">
        <f t="shared" si="8"/>
        <v>F4-40</v>
      </c>
      <c r="D161" s="1">
        <v>45797.612500000003</v>
      </c>
      <c r="E161" s="1">
        <v>45797.738888888889</v>
      </c>
      <c r="F161" s="1">
        <f>(E161-D161)/2+D161</f>
        <v>45797.67569444445</v>
      </c>
      <c r="G161">
        <f t="shared" si="7"/>
        <v>7.8326388888963265</v>
      </c>
      <c r="H161">
        <v>31.6</v>
      </c>
      <c r="I161">
        <v>7.57</v>
      </c>
      <c r="J161">
        <v>1121</v>
      </c>
    </row>
    <row r="162" spans="1:14" x14ac:dyDescent="0.2">
      <c r="A162">
        <v>41</v>
      </c>
      <c r="B162" s="2">
        <v>1</v>
      </c>
      <c r="C162" t="str">
        <f t="shared" si="8"/>
        <v>F1-41</v>
      </c>
      <c r="D162" s="1">
        <v>45797.740277777775</v>
      </c>
      <c r="E162" s="1">
        <v>45798.357638888891</v>
      </c>
      <c r="F162" s="1">
        <f>(E162-D162)/2+D162</f>
        <v>45798.048958333333</v>
      </c>
      <c r="G162">
        <f t="shared" si="7"/>
        <v>8.2156249999970896</v>
      </c>
      <c r="M162">
        <f>VLOOKUP(C162,Sheet1!$B$3:$E$73,4,FALSE)/62*1000</f>
        <v>5.7530036278175993</v>
      </c>
      <c r="N162">
        <f>VLOOKUP(C162,Sheet1!$B$3:$E$73,3,FALSE)/96*1000</f>
        <v>2598.9816876085488</v>
      </c>
    </row>
    <row r="163" spans="1:14" x14ac:dyDescent="0.2">
      <c r="A163">
        <v>41</v>
      </c>
      <c r="B163" s="2">
        <v>2</v>
      </c>
      <c r="C163" t="str">
        <f t="shared" si="8"/>
        <v>F2-41</v>
      </c>
      <c r="D163" s="1">
        <v>45797.740277777775</v>
      </c>
      <c r="E163" s="1">
        <v>45798.357638888891</v>
      </c>
      <c r="F163" s="1">
        <f t="shared" si="9"/>
        <v>45798.048958333333</v>
      </c>
      <c r="G163">
        <f t="shared" si="7"/>
        <v>8.2156249999970896</v>
      </c>
      <c r="M163">
        <f>VLOOKUP(C163,Sheet1!$B$3:$E$73,4,FALSE)/62*1000</f>
        <v>2.6246674392851608</v>
      </c>
      <c r="N163">
        <f>VLOOKUP(C163,Sheet1!$B$3:$E$73,3,FALSE)/96*1000</f>
        <v>2584.9932573639335</v>
      </c>
    </row>
    <row r="164" spans="1:14" x14ac:dyDescent="0.2">
      <c r="A164">
        <v>41</v>
      </c>
      <c r="B164" s="2">
        <v>3</v>
      </c>
      <c r="C164" t="str">
        <f t="shared" si="8"/>
        <v>F3-41</v>
      </c>
      <c r="D164" s="1">
        <v>45797.740277777775</v>
      </c>
      <c r="E164" s="1">
        <v>45798.357638888891</v>
      </c>
      <c r="F164" s="1">
        <f t="shared" si="9"/>
        <v>45798.048958333333</v>
      </c>
      <c r="G164">
        <f t="shared" si="7"/>
        <v>8.2059027777795563</v>
      </c>
      <c r="M164">
        <f>VLOOKUP(C164,Sheet1!$B$3:$E$73,4,FALSE)/62*1000</f>
        <v>2.320176975154761</v>
      </c>
      <c r="N164">
        <f>VLOOKUP(C164,Sheet1!$B$3:$E$73,3,FALSE)/96*1000</f>
        <v>2592.1799161623817</v>
      </c>
    </row>
    <row r="165" spans="1:14" x14ac:dyDescent="0.2">
      <c r="A165">
        <v>41</v>
      </c>
      <c r="B165" s="2">
        <v>4</v>
      </c>
      <c r="C165" t="str">
        <f t="shared" si="8"/>
        <v>F4-41</v>
      </c>
      <c r="D165" s="1">
        <v>45797.740277777775</v>
      </c>
      <c r="E165" s="1">
        <v>45798.357638888891</v>
      </c>
      <c r="F165" s="1">
        <f t="shared" si="9"/>
        <v>45798.048958333333</v>
      </c>
      <c r="G165">
        <f t="shared" si="7"/>
        <v>8.2059027777795563</v>
      </c>
      <c r="M165">
        <f>VLOOKUP(C165,Sheet1!$B$3:$E$73,4,FALSE)/62*1000</f>
        <v>2.4991583075564319</v>
      </c>
      <c r="N165">
        <f>VLOOKUP(C165,Sheet1!$B$3:$E$73,3,FALSE)/96*1000</f>
        <v>2592.8394239710155</v>
      </c>
    </row>
    <row r="166" spans="1:14" x14ac:dyDescent="0.2">
      <c r="A166">
        <v>42</v>
      </c>
      <c r="B166" s="2">
        <v>1</v>
      </c>
      <c r="C166" t="str">
        <f t="shared" si="8"/>
        <v>F1-42</v>
      </c>
      <c r="D166" s="1">
        <v>45798.36041666667</v>
      </c>
      <c r="E166" s="1">
        <v>45798.503472222219</v>
      </c>
      <c r="F166" s="1">
        <f t="shared" si="9"/>
        <v>45798.431944444441</v>
      </c>
      <c r="G166">
        <f t="shared" si="7"/>
        <v>8.5986111111051287</v>
      </c>
    </row>
    <row r="167" spans="1:14" x14ac:dyDescent="0.2">
      <c r="A167">
        <v>42</v>
      </c>
      <c r="B167" s="2">
        <v>2</v>
      </c>
      <c r="C167" t="str">
        <f t="shared" si="8"/>
        <v>F2-42</v>
      </c>
      <c r="D167" s="1">
        <v>45798.36041666667</v>
      </c>
      <c r="E167" s="1">
        <v>45798.503472222219</v>
      </c>
      <c r="F167" s="1">
        <f t="shared" si="9"/>
        <v>45798.431944444441</v>
      </c>
      <c r="G167">
        <f t="shared" si="7"/>
        <v>8.5986111111051287</v>
      </c>
    </row>
    <row r="168" spans="1:14" x14ac:dyDescent="0.2">
      <c r="A168">
        <v>42</v>
      </c>
      <c r="B168" s="2">
        <v>3</v>
      </c>
      <c r="C168" t="str">
        <f t="shared" si="8"/>
        <v>F3-42</v>
      </c>
      <c r="D168" s="1">
        <v>45798.36041666667</v>
      </c>
      <c r="E168" s="1">
        <v>45798.503472222219</v>
      </c>
      <c r="F168" s="1">
        <f t="shared" si="9"/>
        <v>45798.431944444441</v>
      </c>
      <c r="G168">
        <f t="shared" si="7"/>
        <v>8.5888888888875954</v>
      </c>
    </row>
    <row r="169" spans="1:14" x14ac:dyDescent="0.2">
      <c r="A169">
        <v>42</v>
      </c>
      <c r="B169" s="2">
        <v>4</v>
      </c>
      <c r="C169" t="str">
        <f t="shared" si="8"/>
        <v>F4-42</v>
      </c>
      <c r="D169" s="1">
        <v>45798.36041666667</v>
      </c>
      <c r="E169" s="1">
        <v>45798.503472222219</v>
      </c>
      <c r="F169" s="1">
        <f t="shared" si="9"/>
        <v>45798.431944444441</v>
      </c>
      <c r="G169">
        <f t="shared" si="7"/>
        <v>8.5888888888875954</v>
      </c>
    </row>
    <row r="170" spans="1:14" x14ac:dyDescent="0.2">
      <c r="A170">
        <v>43</v>
      </c>
      <c r="B170" s="2">
        <v>1</v>
      </c>
      <c r="C170" t="str">
        <f t="shared" si="8"/>
        <v>F1-43</v>
      </c>
      <c r="D170" s="1">
        <v>45798.503472222219</v>
      </c>
      <c r="E170" s="1">
        <v>45798.559027777781</v>
      </c>
      <c r="F170" s="1">
        <f t="shared" si="9"/>
        <v>45798.53125</v>
      </c>
      <c r="G170">
        <f t="shared" si="7"/>
        <v>8.6979166666642413</v>
      </c>
      <c r="L170">
        <f>VLOOKUP(sampling!C170,fe_plate_1!$C$2:$G$80,5,FALSE)</f>
        <v>29.675300000000004</v>
      </c>
    </row>
    <row r="171" spans="1:14" x14ac:dyDescent="0.2">
      <c r="A171">
        <v>43</v>
      </c>
      <c r="B171" s="2">
        <v>2</v>
      </c>
      <c r="C171" t="str">
        <f t="shared" si="8"/>
        <v>F2-43</v>
      </c>
      <c r="D171" s="1">
        <v>45798.503472222219</v>
      </c>
      <c r="E171" s="1">
        <v>45798.559027777781</v>
      </c>
      <c r="F171" s="1">
        <f t="shared" si="9"/>
        <v>45798.53125</v>
      </c>
      <c r="G171">
        <f t="shared" si="7"/>
        <v>8.6979166666642413</v>
      </c>
    </row>
    <row r="172" spans="1:14" x14ac:dyDescent="0.2">
      <c r="A172">
        <v>43</v>
      </c>
      <c r="B172" s="2">
        <v>3</v>
      </c>
      <c r="C172" t="str">
        <f t="shared" si="8"/>
        <v>F3-43</v>
      </c>
      <c r="D172" s="1">
        <v>45798.503472222219</v>
      </c>
      <c r="E172" s="1">
        <v>45798.559027777781</v>
      </c>
      <c r="F172" s="1">
        <f t="shared" si="9"/>
        <v>45798.53125</v>
      </c>
      <c r="G172">
        <f t="shared" si="7"/>
        <v>8.6881944444467081</v>
      </c>
      <c r="L172">
        <f>VLOOKUP(sampling!C172,fe_plate_1!$C$2:$G$80,5,FALSE)</f>
        <v>31.717400000000001</v>
      </c>
    </row>
    <row r="173" spans="1:14" x14ac:dyDescent="0.2">
      <c r="A173">
        <v>43</v>
      </c>
      <c r="B173" s="2">
        <v>4</v>
      </c>
      <c r="C173" t="str">
        <f t="shared" si="8"/>
        <v>F4-43</v>
      </c>
      <c r="D173" s="1">
        <v>45798.503472222219</v>
      </c>
      <c r="E173" s="1">
        <v>45798.559027777781</v>
      </c>
      <c r="F173" s="1">
        <f t="shared" si="9"/>
        <v>45798.53125</v>
      </c>
      <c r="G173">
        <f t="shared" si="7"/>
        <v>8.6881944444467081</v>
      </c>
      <c r="L173">
        <f>VLOOKUP(sampling!C173,fe_plate_1!$C$2:$G$80,5,FALSE)</f>
        <v>7.8929000000000009</v>
      </c>
    </row>
    <row r="174" spans="1:14" x14ac:dyDescent="0.2">
      <c r="A174">
        <v>44</v>
      </c>
      <c r="B174" s="2">
        <v>1</v>
      </c>
      <c r="C174" t="str">
        <f t="shared" si="8"/>
        <v>F1-44</v>
      </c>
      <c r="D174" s="1">
        <v>45798.559027777781</v>
      </c>
      <c r="E174" s="1">
        <v>45798.791666666664</v>
      </c>
      <c r="F174" s="1">
        <f t="shared" si="9"/>
        <v>45798.675347222219</v>
      </c>
      <c r="G174">
        <f t="shared" si="7"/>
        <v>8.8420138888832298</v>
      </c>
      <c r="K174">
        <f>VLOOKUP(sampling!C174,standard_curve_plate_3!$C$2:$G$49,5,FALSE)</f>
        <v>0.18348999999999993</v>
      </c>
    </row>
    <row r="175" spans="1:14" x14ac:dyDescent="0.2">
      <c r="A175">
        <v>44</v>
      </c>
      <c r="B175" s="2">
        <v>2</v>
      </c>
      <c r="C175" t="str">
        <f t="shared" si="8"/>
        <v>F2-44</v>
      </c>
      <c r="D175" s="1">
        <v>45798.559027777781</v>
      </c>
      <c r="E175" s="1">
        <v>45798.791666666664</v>
      </c>
      <c r="F175" s="1">
        <f t="shared" si="9"/>
        <v>45798.675347222219</v>
      </c>
      <c r="G175">
        <f t="shared" si="7"/>
        <v>8.8420138888832298</v>
      </c>
      <c r="K175">
        <f>VLOOKUP(sampling!C175,standard_curve_plate_3!$C$2:$G$49,5,FALSE)</f>
        <v>-0.48492999999999942</v>
      </c>
    </row>
    <row r="176" spans="1:14" x14ac:dyDescent="0.2">
      <c r="A176">
        <v>44</v>
      </c>
      <c r="B176" s="2">
        <v>3</v>
      </c>
      <c r="C176" t="str">
        <f t="shared" si="8"/>
        <v>F3-44</v>
      </c>
      <c r="D176" s="1">
        <v>45798.559027777781</v>
      </c>
      <c r="E176" s="1">
        <v>45798.791666666664</v>
      </c>
      <c r="F176" s="1">
        <f t="shared" si="9"/>
        <v>45798.675347222219</v>
      </c>
      <c r="G176">
        <f t="shared" si="7"/>
        <v>8.8322916666656965</v>
      </c>
      <c r="K176">
        <f>VLOOKUP(sampling!C176,standard_curve_plate_3!$C$2:$G$49,5,FALSE)</f>
        <v>-1.7035999999999607E-2</v>
      </c>
    </row>
    <row r="177" spans="1:12" x14ac:dyDescent="0.2">
      <c r="A177">
        <v>44</v>
      </c>
      <c r="B177" s="2">
        <v>4</v>
      </c>
      <c r="C177" t="str">
        <f t="shared" si="8"/>
        <v>F4-44</v>
      </c>
      <c r="D177" s="1">
        <v>45798.559027777781</v>
      </c>
      <c r="E177" s="1">
        <v>45798.791666666664</v>
      </c>
      <c r="F177" s="1">
        <f t="shared" si="9"/>
        <v>45798.675347222219</v>
      </c>
      <c r="G177">
        <f t="shared" si="7"/>
        <v>8.8322916666656965</v>
      </c>
      <c r="K177">
        <f>VLOOKUP(sampling!C177,standard_curve_plate_3!$C$2:$G$49,5,FALSE)</f>
        <v>-0.68545599999999984</v>
      </c>
    </row>
    <row r="178" spans="1:12" x14ac:dyDescent="0.2">
      <c r="A178">
        <v>45</v>
      </c>
      <c r="B178" s="2">
        <v>1</v>
      </c>
      <c r="C178" t="str">
        <f t="shared" si="8"/>
        <v>F1-45</v>
      </c>
      <c r="D178" s="1">
        <v>45798.822916666664</v>
      </c>
      <c r="E178" s="1">
        <v>45799.377083333333</v>
      </c>
      <c r="F178" s="1">
        <f t="shared" si="9"/>
        <v>45799.1</v>
      </c>
      <c r="G178">
        <f t="shared" si="7"/>
        <v>9.2666666666627862</v>
      </c>
      <c r="H178">
        <v>31.2</v>
      </c>
    </row>
    <row r="179" spans="1:12" x14ac:dyDescent="0.2">
      <c r="A179">
        <v>45</v>
      </c>
      <c r="B179" s="2">
        <v>2</v>
      </c>
      <c r="C179" t="str">
        <f t="shared" si="8"/>
        <v>F2-45</v>
      </c>
      <c r="D179" s="1">
        <v>45798.822916666664</v>
      </c>
      <c r="E179" s="1">
        <v>45799.377083333333</v>
      </c>
      <c r="F179" s="1">
        <f t="shared" si="9"/>
        <v>45799.1</v>
      </c>
      <c r="G179">
        <f t="shared" si="7"/>
        <v>9.2666666666627862</v>
      </c>
      <c r="H179">
        <v>32.200000000000003</v>
      </c>
    </row>
    <row r="180" spans="1:12" x14ac:dyDescent="0.2">
      <c r="A180">
        <v>45</v>
      </c>
      <c r="B180" s="2">
        <v>3</v>
      </c>
      <c r="C180" t="str">
        <f t="shared" si="8"/>
        <v>F3-45</v>
      </c>
      <c r="D180" s="1">
        <v>45798.822916666664</v>
      </c>
      <c r="E180" s="1">
        <v>45799.377083333333</v>
      </c>
      <c r="F180" s="1">
        <f t="shared" si="9"/>
        <v>45799.1</v>
      </c>
      <c r="G180">
        <f t="shared" si="7"/>
        <v>9.2569444444452529</v>
      </c>
      <c r="H180">
        <v>32.6</v>
      </c>
    </row>
    <row r="181" spans="1:12" x14ac:dyDescent="0.2">
      <c r="A181">
        <v>45</v>
      </c>
      <c r="B181" s="2">
        <v>4</v>
      </c>
      <c r="C181" t="str">
        <f t="shared" si="8"/>
        <v>F4-45</v>
      </c>
      <c r="D181" s="1">
        <v>45798.822916666664</v>
      </c>
      <c r="E181" s="1">
        <v>45799.377083333333</v>
      </c>
      <c r="F181" s="1">
        <f t="shared" si="9"/>
        <v>45799.1</v>
      </c>
      <c r="G181">
        <f t="shared" si="7"/>
        <v>9.2569444444452529</v>
      </c>
      <c r="H181">
        <v>31.5</v>
      </c>
    </row>
    <row r="182" spans="1:12" x14ac:dyDescent="0.2">
      <c r="A182">
        <v>46</v>
      </c>
      <c r="B182" s="2">
        <v>1</v>
      </c>
      <c r="C182" t="str">
        <f t="shared" si="8"/>
        <v>F1-46</v>
      </c>
      <c r="D182" s="1">
        <v>45799.379166666666</v>
      </c>
      <c r="E182" s="1">
        <v>45799.473611111112</v>
      </c>
      <c r="F182" s="1">
        <f t="shared" si="9"/>
        <v>45799.426388888889</v>
      </c>
      <c r="G182">
        <f t="shared" si="7"/>
        <v>9.5930555555532919</v>
      </c>
    </row>
    <row r="183" spans="1:12" x14ac:dyDescent="0.2">
      <c r="A183">
        <v>46</v>
      </c>
      <c r="B183" s="2">
        <v>2</v>
      </c>
      <c r="C183" t="str">
        <f t="shared" si="8"/>
        <v>F2-46</v>
      </c>
      <c r="D183" s="1">
        <v>45799.379166666666</v>
      </c>
      <c r="E183" s="1">
        <v>45799.473611111112</v>
      </c>
      <c r="F183" s="1">
        <f t="shared" si="9"/>
        <v>45799.426388888889</v>
      </c>
      <c r="G183">
        <f t="shared" si="7"/>
        <v>9.5930555555532919</v>
      </c>
    </row>
    <row r="184" spans="1:12" x14ac:dyDescent="0.2">
      <c r="A184">
        <v>46</v>
      </c>
      <c r="B184" s="2">
        <v>3</v>
      </c>
      <c r="C184" t="str">
        <f t="shared" si="8"/>
        <v>F3-46</v>
      </c>
      <c r="D184" s="1">
        <v>45799.379166666666</v>
      </c>
      <c r="E184" s="1">
        <v>45799.473611111112</v>
      </c>
      <c r="F184" s="1">
        <f t="shared" si="9"/>
        <v>45799.426388888889</v>
      </c>
      <c r="G184">
        <f t="shared" si="7"/>
        <v>9.5833333333357587</v>
      </c>
    </row>
    <row r="185" spans="1:12" x14ac:dyDescent="0.2">
      <c r="A185">
        <v>46</v>
      </c>
      <c r="B185" s="2">
        <v>4</v>
      </c>
      <c r="C185" t="str">
        <f t="shared" si="8"/>
        <v>F4-46</v>
      </c>
      <c r="D185" s="1">
        <v>45799.379166666666</v>
      </c>
      <c r="E185" s="1">
        <v>45799.473611111112</v>
      </c>
      <c r="F185" s="1">
        <f t="shared" si="9"/>
        <v>45799.426388888889</v>
      </c>
      <c r="G185">
        <f t="shared" si="7"/>
        <v>9.5833333333357587</v>
      </c>
    </row>
    <row r="186" spans="1:12" x14ac:dyDescent="0.2">
      <c r="A186">
        <v>47</v>
      </c>
      <c r="B186" s="2">
        <v>1</v>
      </c>
      <c r="C186" t="str">
        <f t="shared" si="8"/>
        <v>F1-47</v>
      </c>
      <c r="D186" s="1">
        <v>45799.474999999999</v>
      </c>
      <c r="E186" s="1">
        <v>45799.578472222223</v>
      </c>
      <c r="F186" s="1">
        <f t="shared" si="9"/>
        <v>45799.526736111111</v>
      </c>
      <c r="G186">
        <f t="shared" si="7"/>
        <v>9.6934027777751908</v>
      </c>
      <c r="L186">
        <f>VLOOKUP(sampling!C186,fe_plate_1!$C$2:$G$80,5,FALSE)</f>
        <v>19.4648</v>
      </c>
    </row>
    <row r="187" spans="1:12" x14ac:dyDescent="0.2">
      <c r="A187">
        <v>47</v>
      </c>
      <c r="B187" s="2">
        <v>2</v>
      </c>
      <c r="C187" t="str">
        <f t="shared" si="8"/>
        <v>F2-47</v>
      </c>
      <c r="D187" s="1">
        <v>45799.474999999999</v>
      </c>
      <c r="E187" s="1">
        <v>45799.578472222223</v>
      </c>
      <c r="F187" s="1">
        <f t="shared" si="9"/>
        <v>45799.526736111111</v>
      </c>
      <c r="G187">
        <f t="shared" si="7"/>
        <v>9.6934027777751908</v>
      </c>
      <c r="L187">
        <f>VLOOKUP(sampling!C187,fe_plate_1!$C$2:$G$80,5,FALSE)</f>
        <v>46.692800000000005</v>
      </c>
    </row>
    <row r="188" spans="1:12" x14ac:dyDescent="0.2">
      <c r="A188">
        <v>47</v>
      </c>
      <c r="B188" s="2">
        <v>3</v>
      </c>
      <c r="C188" t="str">
        <f t="shared" si="8"/>
        <v>F3-47</v>
      </c>
      <c r="D188" s="1">
        <v>45799.474999999999</v>
      </c>
      <c r="E188" s="1">
        <v>45799.578472222223</v>
      </c>
      <c r="F188" s="1">
        <f t="shared" si="9"/>
        <v>45799.526736111111</v>
      </c>
      <c r="G188">
        <f t="shared" si="7"/>
        <v>9.6836805555576575</v>
      </c>
      <c r="L188">
        <f>VLOOKUP(sampling!C188,fe_plate_1!$C$2:$G$80,5,FALSE)</f>
        <v>27.633199999999999</v>
      </c>
    </row>
    <row r="189" spans="1:12" x14ac:dyDescent="0.2">
      <c r="A189">
        <v>47</v>
      </c>
      <c r="B189" s="2">
        <v>4</v>
      </c>
      <c r="C189" t="str">
        <f t="shared" si="8"/>
        <v>F4-47</v>
      </c>
      <c r="D189" s="1">
        <v>45799.474999999999</v>
      </c>
      <c r="E189" s="1">
        <v>45799.578472222223</v>
      </c>
      <c r="F189" s="1">
        <f t="shared" si="9"/>
        <v>45799.526736111111</v>
      </c>
      <c r="G189">
        <f t="shared" si="7"/>
        <v>9.6836805555576575</v>
      </c>
      <c r="L189">
        <f>VLOOKUP(sampling!C189,fe_plate_1!$C$2:$G$80,5,FALSE)</f>
        <v>5.8508000000000031</v>
      </c>
    </row>
    <row r="190" spans="1:12" x14ac:dyDescent="0.2">
      <c r="A190">
        <v>48</v>
      </c>
      <c r="B190" s="2">
        <v>1</v>
      </c>
      <c r="C190" t="str">
        <f t="shared" si="8"/>
        <v>F1-48</v>
      </c>
      <c r="D190" s="1">
        <v>45799.583333333336</v>
      </c>
      <c r="E190" s="1">
        <v>45799.725694444445</v>
      </c>
      <c r="F190" s="1">
        <f t="shared" si="9"/>
        <v>45799.654513888891</v>
      </c>
      <c r="G190">
        <f t="shared" si="7"/>
        <v>9.8211805555547471</v>
      </c>
      <c r="H190">
        <v>31.2</v>
      </c>
      <c r="I190">
        <v>7.51</v>
      </c>
      <c r="J190">
        <v>1032</v>
      </c>
    </row>
    <row r="191" spans="1:12" x14ac:dyDescent="0.2">
      <c r="A191">
        <v>48</v>
      </c>
      <c r="B191" s="2">
        <v>2</v>
      </c>
      <c r="C191" t="str">
        <f t="shared" si="8"/>
        <v>F2-48</v>
      </c>
      <c r="D191" s="1">
        <v>45799.583333333336</v>
      </c>
      <c r="E191" s="1">
        <v>45799.725694444445</v>
      </c>
      <c r="F191" s="1">
        <f t="shared" si="9"/>
        <v>45799.654513888891</v>
      </c>
      <c r="G191">
        <f t="shared" si="7"/>
        <v>9.8211805555547471</v>
      </c>
      <c r="H191">
        <v>32.1</v>
      </c>
      <c r="I191">
        <v>7.53</v>
      </c>
      <c r="J191">
        <v>1010</v>
      </c>
    </row>
    <row r="192" spans="1:12" x14ac:dyDescent="0.2">
      <c r="A192">
        <v>48</v>
      </c>
      <c r="B192" s="2">
        <v>3</v>
      </c>
      <c r="C192" t="str">
        <f t="shared" si="8"/>
        <v>F3-48</v>
      </c>
      <c r="D192" s="1">
        <v>45799.583333333336</v>
      </c>
      <c r="E192" s="1">
        <v>45799.725694444445</v>
      </c>
      <c r="F192" s="1">
        <f t="shared" si="9"/>
        <v>45799.654513888891</v>
      </c>
      <c r="G192">
        <f t="shared" si="7"/>
        <v>9.8114583333372138</v>
      </c>
      <c r="H192">
        <v>32.5</v>
      </c>
      <c r="I192">
        <v>7.47</v>
      </c>
      <c r="J192">
        <v>1093</v>
      </c>
    </row>
    <row r="193" spans="1:12" x14ac:dyDescent="0.2">
      <c r="A193">
        <v>48</v>
      </c>
      <c r="B193" s="2">
        <v>4</v>
      </c>
      <c r="C193" t="str">
        <f t="shared" si="8"/>
        <v>F4-48</v>
      </c>
      <c r="D193" s="1">
        <v>45799.583333333336</v>
      </c>
      <c r="E193" s="1">
        <v>45799.725694444445</v>
      </c>
      <c r="F193" s="1">
        <f t="shared" si="9"/>
        <v>45799.654513888891</v>
      </c>
      <c r="G193">
        <f t="shared" si="7"/>
        <v>9.8114583333372138</v>
      </c>
      <c r="H193">
        <v>31.3</v>
      </c>
      <c r="I193">
        <v>7.5</v>
      </c>
      <c r="J193">
        <v>888</v>
      </c>
    </row>
    <row r="194" spans="1:12" x14ac:dyDescent="0.2">
      <c r="A194">
        <v>49</v>
      </c>
      <c r="B194" s="2">
        <v>1</v>
      </c>
      <c r="C194" t="str">
        <f t="shared" si="8"/>
        <v>F1-49</v>
      </c>
      <c r="D194" s="1">
        <v>45799.730555555558</v>
      </c>
      <c r="E194" s="1">
        <v>45800.416666666664</v>
      </c>
      <c r="F194" s="1">
        <f t="shared" si="9"/>
        <v>45800.073611111111</v>
      </c>
      <c r="G194">
        <f t="shared" ref="G194:G257" si="10" xml:space="preserve"> F194-IF(OR(B194=1,B194=2),$O$2,$O$3)</f>
        <v>10.240277777775191</v>
      </c>
      <c r="H194">
        <v>30.6</v>
      </c>
      <c r="K194">
        <f>VLOOKUP(sampling!C194,standard_curve_plate_3!$C$2:$G$49,5,FALSE)</f>
        <v>-0.21756200000000003</v>
      </c>
    </row>
    <row r="195" spans="1:12" x14ac:dyDescent="0.2">
      <c r="A195">
        <v>49</v>
      </c>
      <c r="B195" s="2">
        <v>2</v>
      </c>
      <c r="C195" t="str">
        <f t="shared" ref="C195:C258" si="11">_xlfn.CONCAT("F",B195,"-",A195)</f>
        <v>F2-49</v>
      </c>
      <c r="D195" s="1">
        <v>45799.730555555558</v>
      </c>
      <c r="E195" s="1">
        <v>45800.416666666664</v>
      </c>
      <c r="F195" s="1">
        <f t="shared" ref="F195:F258" si="12">(E195-D195)/2+D195</f>
        <v>45800.073611111111</v>
      </c>
      <c r="G195">
        <f t="shared" si="10"/>
        <v>10.240277777775191</v>
      </c>
      <c r="H195">
        <v>32.299999999999997</v>
      </c>
      <c r="K195">
        <f>VLOOKUP(sampling!C195,standard_curve_plate_3!$C$2:$G$49,5,FALSE)</f>
        <v>-0.21756200000000003</v>
      </c>
    </row>
    <row r="196" spans="1:12" x14ac:dyDescent="0.2">
      <c r="A196">
        <v>49</v>
      </c>
      <c r="B196" s="2">
        <v>3</v>
      </c>
      <c r="C196" t="str">
        <f t="shared" si="11"/>
        <v>F3-49</v>
      </c>
      <c r="D196" s="1">
        <v>45799.730555555558</v>
      </c>
      <c r="E196" s="1">
        <v>45800.416666666664</v>
      </c>
      <c r="F196" s="1">
        <f t="shared" si="12"/>
        <v>45800.073611111111</v>
      </c>
      <c r="G196">
        <f t="shared" si="10"/>
        <v>10.230555555557657</v>
      </c>
      <c r="H196">
        <v>32.44</v>
      </c>
      <c r="K196">
        <f>VLOOKUP(sampling!C196,standard_curve_plate_3!$C$2:$G$49,5,FALSE)</f>
        <v>-0.35124600000000017</v>
      </c>
    </row>
    <row r="197" spans="1:12" x14ac:dyDescent="0.2">
      <c r="A197">
        <v>49</v>
      </c>
      <c r="B197" s="2">
        <v>4</v>
      </c>
      <c r="C197" t="str">
        <f t="shared" si="11"/>
        <v>F4-49</v>
      </c>
      <c r="D197" s="1">
        <v>45799.730555555558</v>
      </c>
      <c r="E197" s="1">
        <v>45800.416666666664</v>
      </c>
      <c r="F197" s="1">
        <f t="shared" si="12"/>
        <v>45800.073611111111</v>
      </c>
      <c r="G197">
        <f t="shared" si="10"/>
        <v>10.230555555557657</v>
      </c>
      <c r="H197">
        <v>31.3</v>
      </c>
      <c r="K197">
        <f>VLOOKUP(sampling!C197,standard_curve_plate_3!$C$2:$G$200,5,FALSE)</f>
        <v>-0.68545599999999984</v>
      </c>
    </row>
    <row r="198" spans="1:12" x14ac:dyDescent="0.2">
      <c r="A198">
        <v>50</v>
      </c>
      <c r="B198" s="2">
        <v>1</v>
      </c>
      <c r="C198" t="str">
        <f t="shared" si="11"/>
        <v>F1-50</v>
      </c>
      <c r="D198" s="1">
        <v>45800.488888888889</v>
      </c>
      <c r="E198" s="1">
        <v>45800.56527777778</v>
      </c>
      <c r="F198" s="1">
        <f t="shared" si="12"/>
        <v>45800.527083333334</v>
      </c>
      <c r="G198">
        <f t="shared" si="10"/>
        <v>10.693749999998545</v>
      </c>
      <c r="L198">
        <f>VLOOKUP(sampling!C198,fe_plate_1!$C$2:$G$80,5,FALSE)</f>
        <v>22.868300000000001</v>
      </c>
    </row>
    <row r="199" spans="1:12" x14ac:dyDescent="0.2">
      <c r="A199">
        <v>50</v>
      </c>
      <c r="B199" s="2">
        <v>2</v>
      </c>
      <c r="C199" t="str">
        <f t="shared" si="11"/>
        <v>F2-50</v>
      </c>
      <c r="D199" s="1">
        <v>45800.488888888889</v>
      </c>
      <c r="E199" s="1">
        <v>45800.56527777778</v>
      </c>
      <c r="F199" s="1">
        <f t="shared" si="12"/>
        <v>45800.527083333334</v>
      </c>
      <c r="G199">
        <f t="shared" si="10"/>
        <v>10.693749999998545</v>
      </c>
      <c r="L199">
        <f>VLOOKUP(sampling!C199,fe_plate_1!$C$2:$G$80,5,FALSE)</f>
        <v>42.60860000000001</v>
      </c>
    </row>
    <row r="200" spans="1:12" x14ac:dyDescent="0.2">
      <c r="A200">
        <v>50</v>
      </c>
      <c r="B200" s="2">
        <v>3</v>
      </c>
      <c r="C200" t="str">
        <f t="shared" si="11"/>
        <v>F3-50</v>
      </c>
      <c r="D200" s="1">
        <v>45800.488888888889</v>
      </c>
      <c r="E200" s="1">
        <v>45800.56527777778</v>
      </c>
      <c r="F200" s="1">
        <f t="shared" si="12"/>
        <v>45800.527083333334</v>
      </c>
      <c r="G200">
        <f t="shared" si="10"/>
        <v>10.684027777781012</v>
      </c>
      <c r="L200">
        <f>VLOOKUP(sampling!C200,fe_plate_1!$C$2:$G$80,5,FALSE)</f>
        <v>26.27180000000001</v>
      </c>
    </row>
    <row r="201" spans="1:12" x14ac:dyDescent="0.2">
      <c r="A201">
        <v>50</v>
      </c>
      <c r="B201" s="2">
        <v>4</v>
      </c>
      <c r="C201" t="str">
        <f t="shared" si="11"/>
        <v>F4-50</v>
      </c>
      <c r="D201" s="1">
        <v>45800.488888888889</v>
      </c>
      <c r="E201" s="1">
        <v>45800.56527777778</v>
      </c>
      <c r="F201" s="1">
        <f t="shared" si="12"/>
        <v>45800.527083333334</v>
      </c>
      <c r="G201">
        <f t="shared" si="10"/>
        <v>10.684027777781012</v>
      </c>
      <c r="L201">
        <f>VLOOKUP(sampling!C201,fe_plate_1!$C$2:$G$80,5,FALSE)</f>
        <v>3.8086999999999982</v>
      </c>
    </row>
    <row r="202" spans="1:12" x14ac:dyDescent="0.2">
      <c r="A202">
        <v>51</v>
      </c>
      <c r="B202" s="2">
        <v>1</v>
      </c>
      <c r="C202" t="str">
        <f t="shared" si="11"/>
        <v>F1-51</v>
      </c>
      <c r="D202" s="1">
        <v>45800.568055555559</v>
      </c>
      <c r="E202" s="3">
        <v>45800.714583333334</v>
      </c>
      <c r="F202" s="1">
        <f t="shared" si="12"/>
        <v>45800.641319444447</v>
      </c>
      <c r="G202">
        <f t="shared" si="10"/>
        <v>10.807986111110949</v>
      </c>
      <c r="H202">
        <v>32.200000000000003</v>
      </c>
      <c r="I202">
        <v>7.52</v>
      </c>
      <c r="J202">
        <v>1042</v>
      </c>
      <c r="K202">
        <f>VLOOKUP(sampling!C202,standard_curve_plate_3!$C$2:$G$200,5,FALSE)</f>
        <v>-0.55177199999999971</v>
      </c>
    </row>
    <row r="203" spans="1:12" x14ac:dyDescent="0.2">
      <c r="A203">
        <v>51</v>
      </c>
      <c r="B203" s="2">
        <v>2</v>
      </c>
      <c r="C203" t="str">
        <f t="shared" si="11"/>
        <v>F2-51</v>
      </c>
      <c r="D203" s="1">
        <v>45800.568055555559</v>
      </c>
      <c r="E203" s="3">
        <v>45800.714583333334</v>
      </c>
      <c r="F203" s="1">
        <f t="shared" si="12"/>
        <v>45800.641319444447</v>
      </c>
      <c r="G203">
        <f t="shared" si="10"/>
        <v>10.807986111110949</v>
      </c>
      <c r="H203">
        <v>34.5</v>
      </c>
      <c r="I203">
        <v>7.56</v>
      </c>
      <c r="J203">
        <v>800</v>
      </c>
      <c r="K203">
        <f>VLOOKUP(sampling!C203,standard_curve_plate_3!$C$2:$G$200,5,FALSE)</f>
        <v>-0.21756200000000003</v>
      </c>
    </row>
    <row r="204" spans="1:12" x14ac:dyDescent="0.2">
      <c r="A204">
        <v>51</v>
      </c>
      <c r="B204" s="2">
        <v>3</v>
      </c>
      <c r="C204" t="str">
        <f t="shared" si="11"/>
        <v>F3-51</v>
      </c>
      <c r="D204" s="1">
        <v>45800.568055555559</v>
      </c>
      <c r="E204" s="3">
        <v>45800.714583333334</v>
      </c>
      <c r="F204" s="1">
        <f t="shared" si="12"/>
        <v>45800.641319444447</v>
      </c>
      <c r="G204">
        <f t="shared" si="10"/>
        <v>10.798263888893416</v>
      </c>
      <c r="H204">
        <v>34.799999999999997</v>
      </c>
      <c r="I204">
        <v>7.3</v>
      </c>
      <c r="J204">
        <v>1048</v>
      </c>
      <c r="K204">
        <f>VLOOKUP(sampling!C204,standard_curve_plate_3!$C$2:$G$200,5,FALSE)</f>
        <v>-0.55177199999999971</v>
      </c>
    </row>
    <row r="205" spans="1:12" x14ac:dyDescent="0.2">
      <c r="A205">
        <v>51</v>
      </c>
      <c r="B205" s="2">
        <v>4</v>
      </c>
      <c r="C205" t="str">
        <f t="shared" si="11"/>
        <v>F4-51</v>
      </c>
      <c r="D205" s="1">
        <v>45800.568055555559</v>
      </c>
      <c r="E205" s="3">
        <v>45800.714583333334</v>
      </c>
      <c r="F205" s="1">
        <f t="shared" si="12"/>
        <v>45800.641319444447</v>
      </c>
      <c r="G205">
        <f t="shared" si="10"/>
        <v>10.798263888893416</v>
      </c>
      <c r="H205">
        <v>35.1</v>
      </c>
      <c r="I205">
        <v>7.43</v>
      </c>
      <c r="J205">
        <v>941</v>
      </c>
      <c r="K205">
        <f>VLOOKUP(sampling!C205,standard_curve_plate_3!$C$2:$G$200,5,FALSE)</f>
        <v>-0.55177199999999971</v>
      </c>
    </row>
    <row r="206" spans="1:12" x14ac:dyDescent="0.2">
      <c r="A206">
        <v>52</v>
      </c>
      <c r="B206" s="2">
        <v>1</v>
      </c>
      <c r="C206" t="str">
        <f t="shared" si="11"/>
        <v>F1-52</v>
      </c>
      <c r="D206" s="3">
        <v>45800.795138888891</v>
      </c>
      <c r="E206" s="1">
        <v>45801.342361111114</v>
      </c>
      <c r="F206" s="1">
        <f t="shared" si="12"/>
        <v>45801.068750000006</v>
      </c>
      <c r="G206">
        <f t="shared" si="10"/>
        <v>11.235416666670062</v>
      </c>
      <c r="H206">
        <v>33.1</v>
      </c>
      <c r="J206">
        <v>1029</v>
      </c>
      <c r="K206">
        <f>VLOOKUP(sampling!C206,standard_curve_plate_3!$C$2:$G$200,5,FALSE)</f>
        <v>-0.15071999999999974</v>
      </c>
    </row>
    <row r="207" spans="1:12" x14ac:dyDescent="0.2">
      <c r="A207">
        <v>52</v>
      </c>
      <c r="B207" s="2">
        <v>2</v>
      </c>
      <c r="C207" t="str">
        <f t="shared" si="11"/>
        <v>F2-52</v>
      </c>
      <c r="D207" s="3">
        <v>45800.795138888891</v>
      </c>
      <c r="E207" s="1">
        <v>45801.342361111114</v>
      </c>
      <c r="F207" s="1">
        <f t="shared" si="12"/>
        <v>45801.068750000006</v>
      </c>
      <c r="G207">
        <f t="shared" si="10"/>
        <v>11.235416666670062</v>
      </c>
      <c r="H207">
        <v>34.9</v>
      </c>
      <c r="I207">
        <v>7.66</v>
      </c>
      <c r="J207">
        <v>964</v>
      </c>
      <c r="K207">
        <f>VLOOKUP(sampling!C207,standard_curve_plate_3!$C$2:$G$200,5,FALSE)</f>
        <v>-0.41808800000000002</v>
      </c>
    </row>
    <row r="208" spans="1:12" x14ac:dyDescent="0.2">
      <c r="A208">
        <v>52</v>
      </c>
      <c r="B208" s="2">
        <v>3</v>
      </c>
      <c r="C208" t="str">
        <f t="shared" si="11"/>
        <v>F3-52</v>
      </c>
      <c r="D208" s="3">
        <v>45800.795138888891</v>
      </c>
      <c r="E208" s="1">
        <v>45801.342361111114</v>
      </c>
      <c r="F208" s="1">
        <f t="shared" si="12"/>
        <v>45801.068750000006</v>
      </c>
      <c r="G208">
        <f t="shared" si="10"/>
        <v>11.225694444452529</v>
      </c>
      <c r="H208">
        <v>34.700000000000003</v>
      </c>
      <c r="J208">
        <v>973</v>
      </c>
      <c r="K208">
        <f>VLOOKUP(sampling!C208,standard_curve_plate_3!$C$2:$G$200,5,FALSE)</f>
        <v>-0.35124600000000017</v>
      </c>
    </row>
    <row r="209" spans="1:12" x14ac:dyDescent="0.2">
      <c r="A209">
        <v>52</v>
      </c>
      <c r="B209" s="2">
        <v>4</v>
      </c>
      <c r="C209" t="str">
        <f t="shared" si="11"/>
        <v>F4-52</v>
      </c>
      <c r="D209" s="3">
        <v>45800.795138888891</v>
      </c>
      <c r="E209" s="1">
        <v>45801.342361111114</v>
      </c>
      <c r="F209" s="1">
        <f t="shared" si="12"/>
        <v>45801.068750000006</v>
      </c>
      <c r="G209">
        <f t="shared" si="10"/>
        <v>11.225694444452529</v>
      </c>
      <c r="H209">
        <v>34.9</v>
      </c>
      <c r="J209">
        <v>956</v>
      </c>
      <c r="K209">
        <f>VLOOKUP(sampling!C209,standard_curve_plate_3!$C$2:$G$200,5,FALSE)</f>
        <v>-0.48492999999999942</v>
      </c>
    </row>
    <row r="210" spans="1:12" x14ac:dyDescent="0.2">
      <c r="A210">
        <v>53</v>
      </c>
      <c r="B210" s="2">
        <v>1</v>
      </c>
      <c r="C210" t="str">
        <f t="shared" si="11"/>
        <v>F1-53</v>
      </c>
      <c r="D210" s="1">
        <v>45801.345138888886</v>
      </c>
      <c r="E210" s="1">
        <v>45801.53125</v>
      </c>
      <c r="F210" s="1">
        <f t="shared" si="12"/>
        <v>45801.438194444447</v>
      </c>
      <c r="G210">
        <f t="shared" si="10"/>
        <v>11.604861111110949</v>
      </c>
      <c r="I210">
        <v>7.62</v>
      </c>
      <c r="J210">
        <v>947</v>
      </c>
      <c r="K210">
        <f>VLOOKUP(sampling!C210,standard_curve_plate_3!$C$2:$G$200,5,FALSE)</f>
        <v>-0.48492999999999942</v>
      </c>
    </row>
    <row r="211" spans="1:12" x14ac:dyDescent="0.2">
      <c r="A211">
        <v>53</v>
      </c>
      <c r="B211" s="2">
        <v>2</v>
      </c>
      <c r="C211" t="str">
        <f t="shared" si="11"/>
        <v>F2-53</v>
      </c>
      <c r="D211" s="1">
        <v>45801.345138888886</v>
      </c>
      <c r="E211" s="1">
        <v>45801.53125</v>
      </c>
      <c r="F211" s="1">
        <f t="shared" si="12"/>
        <v>45801.438194444447</v>
      </c>
      <c r="G211">
        <f t="shared" si="10"/>
        <v>11.604861111110949</v>
      </c>
      <c r="I211">
        <v>7.61</v>
      </c>
      <c r="J211">
        <v>984</v>
      </c>
      <c r="K211">
        <f>VLOOKUP(sampling!C211,standard_curve_plate_3!$C$2:$G$200,5,FALSE)</f>
        <v>-0.61861399999999955</v>
      </c>
    </row>
    <row r="212" spans="1:12" x14ac:dyDescent="0.2">
      <c r="A212">
        <v>53</v>
      </c>
      <c r="B212" s="2">
        <v>3</v>
      </c>
      <c r="C212" t="str">
        <f t="shared" si="11"/>
        <v>F3-53</v>
      </c>
      <c r="D212" s="1">
        <v>45801.345138888886</v>
      </c>
      <c r="E212" s="1">
        <v>45801.53125</v>
      </c>
      <c r="F212" s="1">
        <f t="shared" si="12"/>
        <v>45801.438194444447</v>
      </c>
      <c r="G212">
        <f t="shared" si="10"/>
        <v>11.595138888893416</v>
      </c>
      <c r="I212">
        <v>7.55</v>
      </c>
      <c r="J212">
        <v>900</v>
      </c>
      <c r="K212">
        <f>VLOOKUP(sampling!C212,standard_curve_plate_3!$C$2:$G$200,5,FALSE)</f>
        <v>-0.48492999999999942</v>
      </c>
    </row>
    <row r="213" spans="1:12" x14ac:dyDescent="0.2">
      <c r="A213">
        <v>53</v>
      </c>
      <c r="B213" s="2">
        <v>4</v>
      </c>
      <c r="C213" t="str">
        <f t="shared" si="11"/>
        <v>F4-53</v>
      </c>
      <c r="D213" s="1">
        <v>45801.345138888886</v>
      </c>
      <c r="E213" s="1">
        <v>45801.53125</v>
      </c>
      <c r="F213" s="1">
        <f t="shared" si="12"/>
        <v>45801.438194444447</v>
      </c>
      <c r="G213">
        <f t="shared" si="10"/>
        <v>11.595138888893416</v>
      </c>
      <c r="I213">
        <v>7.64</v>
      </c>
      <c r="J213">
        <v>939</v>
      </c>
      <c r="K213">
        <f>VLOOKUP(sampling!C213,standard_curve_plate_3!$C$2:$G$200,5,FALSE)</f>
        <v>-0.68545599999999984</v>
      </c>
    </row>
    <row r="214" spans="1:12" x14ac:dyDescent="0.2">
      <c r="A214">
        <v>54</v>
      </c>
      <c r="B214" s="2">
        <v>1</v>
      </c>
      <c r="C214" t="str">
        <f t="shared" si="11"/>
        <v>F1-54</v>
      </c>
      <c r="D214" s="1">
        <v>45801.53402777778</v>
      </c>
      <c r="E214" s="1">
        <v>45801.55972222222</v>
      </c>
      <c r="F214" s="1">
        <f t="shared" si="12"/>
        <v>45801.546875</v>
      </c>
      <c r="G214">
        <f t="shared" si="10"/>
        <v>11.713541666664241</v>
      </c>
      <c r="L214">
        <f>VLOOKUP(sampling!C214,fe_plate_1!$C$2:$G$80,5,FALSE)</f>
        <v>19.4648</v>
      </c>
    </row>
    <row r="215" spans="1:12" x14ac:dyDescent="0.2">
      <c r="A215">
        <v>54</v>
      </c>
      <c r="B215" s="2">
        <v>2</v>
      </c>
      <c r="C215" t="str">
        <f t="shared" si="11"/>
        <v>F2-54</v>
      </c>
      <c r="D215" s="1">
        <v>45801.53402777778</v>
      </c>
      <c r="E215" s="1">
        <v>45801.55972222222</v>
      </c>
      <c r="F215" s="1">
        <f t="shared" si="12"/>
        <v>45801.546875</v>
      </c>
      <c r="G215">
        <f t="shared" si="10"/>
        <v>11.713541666664241</v>
      </c>
      <c r="L215">
        <f>VLOOKUP(sampling!C215,fe_plate_1!$C$2:$G$80,5,FALSE)</f>
        <v>38.5244</v>
      </c>
    </row>
    <row r="216" spans="1:12" x14ac:dyDescent="0.2">
      <c r="A216">
        <v>54</v>
      </c>
      <c r="B216" s="2">
        <v>3</v>
      </c>
      <c r="C216" t="str">
        <f t="shared" si="11"/>
        <v>F3-54</v>
      </c>
      <c r="D216" s="1">
        <v>45801.53402777778</v>
      </c>
      <c r="E216" s="1">
        <v>45801.55972222222</v>
      </c>
      <c r="F216" s="1">
        <f t="shared" si="12"/>
        <v>45801.546875</v>
      </c>
      <c r="G216">
        <f t="shared" si="10"/>
        <v>11.703819444446708</v>
      </c>
      <c r="L216">
        <f>VLOOKUP(sampling!C216,fe_plate_1!$C$2:$G$80,5,FALSE)</f>
        <v>18.784099999999999</v>
      </c>
    </row>
    <row r="217" spans="1:12" x14ac:dyDescent="0.2">
      <c r="A217">
        <v>54</v>
      </c>
      <c r="B217" s="2">
        <v>4</v>
      </c>
      <c r="C217" t="str">
        <f t="shared" si="11"/>
        <v>F4-54</v>
      </c>
      <c r="D217" s="1">
        <v>45801.53402777778</v>
      </c>
      <c r="E217" s="1">
        <v>45801.55972222222</v>
      </c>
      <c r="F217" s="1">
        <f t="shared" si="12"/>
        <v>45801.546875</v>
      </c>
      <c r="G217">
        <f t="shared" si="10"/>
        <v>11.703819444446708</v>
      </c>
      <c r="L217">
        <f>VLOOKUP(sampling!C217,fe_plate_1!$C$2:$G$80,5,FALSE)</f>
        <v>4.4893999999999998</v>
      </c>
    </row>
    <row r="218" spans="1:12" x14ac:dyDescent="0.2">
      <c r="A218">
        <v>55</v>
      </c>
      <c r="B218" s="2">
        <v>1</v>
      </c>
      <c r="C218" t="str">
        <f t="shared" si="11"/>
        <v>F1-55</v>
      </c>
      <c r="D218" s="1">
        <v>45801.5625</v>
      </c>
      <c r="E218" s="3">
        <v>45801.791666666664</v>
      </c>
      <c r="F218" s="1">
        <f t="shared" si="12"/>
        <v>45801.677083333328</v>
      </c>
      <c r="G218">
        <f t="shared" si="10"/>
        <v>11.843749999992724</v>
      </c>
      <c r="H218">
        <v>32.1</v>
      </c>
      <c r="I218">
        <v>7.35</v>
      </c>
      <c r="J218">
        <v>1102</v>
      </c>
      <c r="K218">
        <f>VLOOKUP(sampling!C218,standard_curve_plate_3!$C$2:$G$200,5,FALSE)</f>
        <v>-0.48492999999999942</v>
      </c>
    </row>
    <row r="219" spans="1:12" x14ac:dyDescent="0.2">
      <c r="A219">
        <v>55</v>
      </c>
      <c r="B219" s="2">
        <v>2</v>
      </c>
      <c r="C219" t="str">
        <f t="shared" si="11"/>
        <v>F2-55</v>
      </c>
      <c r="D219" s="1">
        <v>45801.5625</v>
      </c>
      <c r="E219" s="3">
        <v>45801.791666666664</v>
      </c>
      <c r="F219" s="1">
        <f t="shared" si="12"/>
        <v>45801.677083333328</v>
      </c>
      <c r="G219">
        <f t="shared" si="10"/>
        <v>11.843749999992724</v>
      </c>
      <c r="H219">
        <v>33.5</v>
      </c>
      <c r="I219">
        <v>7.31</v>
      </c>
      <c r="J219">
        <v>1018</v>
      </c>
      <c r="K219">
        <f>VLOOKUP(sampling!C219,standard_curve_plate_3!$C$2:$G$200,5,FALSE)</f>
        <v>-0.61861399999999955</v>
      </c>
    </row>
    <row r="220" spans="1:12" x14ac:dyDescent="0.2">
      <c r="A220">
        <v>55</v>
      </c>
      <c r="B220" s="2">
        <v>3</v>
      </c>
      <c r="C220" t="str">
        <f t="shared" si="11"/>
        <v>F3-55</v>
      </c>
      <c r="D220" s="1">
        <v>45801.5625</v>
      </c>
      <c r="E220" s="3">
        <v>45801.791666666664</v>
      </c>
      <c r="F220" s="1">
        <f t="shared" si="12"/>
        <v>45801.677083333328</v>
      </c>
      <c r="G220">
        <f t="shared" si="10"/>
        <v>11.834027777775191</v>
      </c>
      <c r="H220">
        <v>33.700000000000003</v>
      </c>
      <c r="I220">
        <v>7.33</v>
      </c>
      <c r="J220">
        <v>1109</v>
      </c>
      <c r="K220">
        <f>VLOOKUP(sampling!C220,standard_curve_plate_3!$C$2:$G$200,5,FALSE)</f>
        <v>-0.75229799999999969</v>
      </c>
    </row>
    <row r="221" spans="1:12" x14ac:dyDescent="0.2">
      <c r="A221">
        <v>55</v>
      </c>
      <c r="B221" s="2">
        <v>4</v>
      </c>
      <c r="C221" t="str">
        <f t="shared" si="11"/>
        <v>F4-55</v>
      </c>
      <c r="D221" s="1">
        <v>45801.5625</v>
      </c>
      <c r="E221" s="3">
        <v>45801.791666666664</v>
      </c>
      <c r="F221" s="1">
        <f t="shared" si="12"/>
        <v>45801.677083333328</v>
      </c>
      <c r="G221">
        <f t="shared" si="10"/>
        <v>11.834027777775191</v>
      </c>
      <c r="H221">
        <v>33.4</v>
      </c>
      <c r="I221">
        <v>7.31</v>
      </c>
      <c r="J221">
        <v>1061</v>
      </c>
      <c r="K221">
        <f>VLOOKUP(sampling!C221,standard_curve_plate_3!$C$2:$G$200,5,FALSE)</f>
        <v>-0.68545599999999984</v>
      </c>
    </row>
    <row r="222" spans="1:12" x14ac:dyDescent="0.2">
      <c r="A222">
        <v>56</v>
      </c>
      <c r="B222" s="2">
        <v>1</v>
      </c>
      <c r="C222" t="str">
        <f t="shared" si="11"/>
        <v>F1-56</v>
      </c>
      <c r="D222" s="1">
        <v>45801.792361111111</v>
      </c>
      <c r="E222" s="1">
        <v>45802.385416666664</v>
      </c>
      <c r="F222" s="1">
        <f t="shared" si="12"/>
        <v>45802.088888888888</v>
      </c>
      <c r="G222">
        <f t="shared" si="10"/>
        <v>12.255555555551837</v>
      </c>
      <c r="K222">
        <f>VLOOKUP(sampling!C222,standard_curve_plate_3!$C$2:$G$200,5,FALSE)</f>
        <v>-0.21756200000000003</v>
      </c>
    </row>
    <row r="223" spans="1:12" x14ac:dyDescent="0.2">
      <c r="A223">
        <v>56</v>
      </c>
      <c r="B223" s="2">
        <v>2</v>
      </c>
      <c r="C223" t="str">
        <f t="shared" si="11"/>
        <v>F2-56</v>
      </c>
      <c r="D223" s="1">
        <v>45801.792361111111</v>
      </c>
      <c r="E223" s="1">
        <v>45802.385416666664</v>
      </c>
      <c r="F223" s="1">
        <f t="shared" si="12"/>
        <v>45802.088888888888</v>
      </c>
      <c r="G223">
        <f t="shared" si="10"/>
        <v>12.255555555551837</v>
      </c>
      <c r="K223">
        <f>VLOOKUP(sampling!C223,standard_curve_plate_3!$C$2:$G$200,5,FALSE)</f>
        <v>-0.41808800000000002</v>
      </c>
    </row>
    <row r="224" spans="1:12" x14ac:dyDescent="0.2">
      <c r="A224">
        <v>56</v>
      </c>
      <c r="B224" s="2">
        <v>3</v>
      </c>
      <c r="C224" t="str">
        <f t="shared" si="11"/>
        <v>F3-56</v>
      </c>
      <c r="D224" s="1">
        <v>45801.792361111111</v>
      </c>
      <c r="E224" s="1">
        <v>45802.385416666664</v>
      </c>
      <c r="F224" s="1">
        <f t="shared" si="12"/>
        <v>45802.088888888888</v>
      </c>
      <c r="G224">
        <f t="shared" si="10"/>
        <v>12.245833333334303</v>
      </c>
      <c r="K224">
        <f>VLOOKUP(sampling!C224,standard_curve_plate_3!$C$2:$G$200,5,FALSE)</f>
        <v>-0.41808800000000002</v>
      </c>
    </row>
    <row r="225" spans="1:12" x14ac:dyDescent="0.2">
      <c r="A225">
        <v>56</v>
      </c>
      <c r="B225" s="2">
        <v>4</v>
      </c>
      <c r="C225" t="str">
        <f t="shared" si="11"/>
        <v>F4-56</v>
      </c>
      <c r="D225" s="1">
        <v>45801.792361111111</v>
      </c>
      <c r="E225" s="1">
        <v>45802.385416666664</v>
      </c>
      <c r="F225" s="1">
        <f t="shared" si="12"/>
        <v>45802.088888888888</v>
      </c>
      <c r="G225">
        <f t="shared" si="10"/>
        <v>12.245833333334303</v>
      </c>
      <c r="K225">
        <f>VLOOKUP(sampling!C225,standard_curve_plate_3!$C$2:$G$200,5,FALSE)</f>
        <v>-0.68545599999999984</v>
      </c>
    </row>
    <row r="226" spans="1:12" x14ac:dyDescent="0.2">
      <c r="A226">
        <v>57</v>
      </c>
      <c r="B226" s="2">
        <v>1</v>
      </c>
      <c r="C226" t="str">
        <f t="shared" si="11"/>
        <v>F1-57</v>
      </c>
      <c r="D226" s="1">
        <v>45802.387499999997</v>
      </c>
      <c r="E226" s="1">
        <v>45802.540972222225</v>
      </c>
      <c r="F226" s="1">
        <f t="shared" si="12"/>
        <v>45802.464236111111</v>
      </c>
      <c r="G226">
        <f t="shared" si="10"/>
        <v>12.630902777775191</v>
      </c>
      <c r="H226">
        <v>32.1</v>
      </c>
      <c r="I226">
        <v>7.44</v>
      </c>
      <c r="J226">
        <v>1060</v>
      </c>
      <c r="K226">
        <f>VLOOKUP(sampling!C226,standard_curve_plate_3!$C$2:$G$200,5,FALSE)</f>
        <v>-0.61861399999999955</v>
      </c>
    </row>
    <row r="227" spans="1:12" x14ac:dyDescent="0.2">
      <c r="A227">
        <v>57</v>
      </c>
      <c r="B227" s="2">
        <v>2</v>
      </c>
      <c r="C227" t="str">
        <f t="shared" si="11"/>
        <v>F2-57</v>
      </c>
      <c r="D227" s="1">
        <v>45802.387499999997</v>
      </c>
      <c r="E227" s="1">
        <v>45802.540972222225</v>
      </c>
      <c r="F227" s="1">
        <f t="shared" si="12"/>
        <v>45802.464236111111</v>
      </c>
      <c r="G227">
        <f t="shared" si="10"/>
        <v>12.630902777775191</v>
      </c>
      <c r="H227">
        <v>33.1</v>
      </c>
      <c r="I227">
        <v>7.44</v>
      </c>
      <c r="J227">
        <v>1047</v>
      </c>
      <c r="K227">
        <f>VLOOKUP(sampling!C227,standard_curve_plate_3!$C$2:$G$200,5,FALSE)</f>
        <v>-0.61861399999999955</v>
      </c>
    </row>
    <row r="228" spans="1:12" x14ac:dyDescent="0.2">
      <c r="A228">
        <v>57</v>
      </c>
      <c r="B228" s="2">
        <v>3</v>
      </c>
      <c r="C228" t="str">
        <f t="shared" si="11"/>
        <v>F3-57</v>
      </c>
      <c r="D228" s="1">
        <v>45802.387499999997</v>
      </c>
      <c r="E228" s="1">
        <v>45802.540972222225</v>
      </c>
      <c r="F228" s="1">
        <f t="shared" si="12"/>
        <v>45802.464236111111</v>
      </c>
      <c r="G228">
        <f t="shared" si="10"/>
        <v>12.621180555557657</v>
      </c>
      <c r="H228">
        <v>33.9</v>
      </c>
      <c r="I228">
        <v>7.42</v>
      </c>
      <c r="J228">
        <v>1075</v>
      </c>
      <c r="K228">
        <f>VLOOKUP(sampling!C228,standard_curve_plate_3!$C$2:$G$200,5,FALSE)</f>
        <v>-0.41808800000000002</v>
      </c>
    </row>
    <row r="229" spans="1:12" x14ac:dyDescent="0.2">
      <c r="A229">
        <v>57</v>
      </c>
      <c r="B229" s="2">
        <v>4</v>
      </c>
      <c r="C229" t="str">
        <f t="shared" si="11"/>
        <v>F4-57</v>
      </c>
      <c r="D229" s="1">
        <v>45802.387499999997</v>
      </c>
      <c r="E229" s="1">
        <v>45802.540972222225</v>
      </c>
      <c r="F229" s="1">
        <f t="shared" si="12"/>
        <v>45802.464236111111</v>
      </c>
      <c r="G229">
        <f t="shared" si="10"/>
        <v>12.621180555557657</v>
      </c>
    </row>
    <row r="230" spans="1:12" x14ac:dyDescent="0.2">
      <c r="A230">
        <v>58</v>
      </c>
      <c r="B230" s="2">
        <v>1</v>
      </c>
      <c r="C230" t="str">
        <f t="shared" si="11"/>
        <v>F1-58</v>
      </c>
      <c r="D230" s="1">
        <v>45802.542361111111</v>
      </c>
      <c r="E230" s="1">
        <v>45802.570138888892</v>
      </c>
      <c r="F230" s="1">
        <f t="shared" si="12"/>
        <v>45802.556250000001</v>
      </c>
      <c r="G230">
        <f t="shared" si="10"/>
        <v>12.722916666665697</v>
      </c>
      <c r="L230">
        <f>VLOOKUP(sampling!C230,fe_plate_1!$C$2:$G$80,5,FALSE)</f>
        <v>26.27180000000001</v>
      </c>
    </row>
    <row r="231" spans="1:12" x14ac:dyDescent="0.2">
      <c r="A231">
        <v>58</v>
      </c>
      <c r="B231" s="2">
        <v>2</v>
      </c>
      <c r="C231" t="str">
        <f t="shared" si="11"/>
        <v>F2-58</v>
      </c>
      <c r="D231" s="1">
        <v>45802.542361111111</v>
      </c>
      <c r="E231" s="1">
        <v>45802.570138888892</v>
      </c>
      <c r="F231" s="1">
        <f t="shared" si="12"/>
        <v>45802.556250000001</v>
      </c>
      <c r="G231">
        <f t="shared" si="10"/>
        <v>12.722916666665697</v>
      </c>
      <c r="L231">
        <f>VLOOKUP(sampling!C231,fe_plate_1!$C$2:$G$80,5,FALSE)</f>
        <v>53.499800000000008</v>
      </c>
    </row>
    <row r="232" spans="1:12" x14ac:dyDescent="0.2">
      <c r="A232">
        <v>58</v>
      </c>
      <c r="B232" s="2">
        <v>3</v>
      </c>
      <c r="C232" t="str">
        <f t="shared" si="11"/>
        <v>F3-58</v>
      </c>
      <c r="D232" s="1">
        <v>45802.542361111111</v>
      </c>
      <c r="E232" s="1">
        <v>45802.570138888892</v>
      </c>
      <c r="F232" s="1">
        <f t="shared" si="12"/>
        <v>45802.556250000001</v>
      </c>
      <c r="G232">
        <f t="shared" si="10"/>
        <v>12.713194444448163</v>
      </c>
      <c r="L232">
        <f>VLOOKUP(sampling!C232,fe_plate_1!$C$2:$G$80,5,FALSE)</f>
        <v>22.868300000000001</v>
      </c>
    </row>
    <row r="233" spans="1:12" x14ac:dyDescent="0.2">
      <c r="A233">
        <v>58</v>
      </c>
      <c r="B233" s="2">
        <v>4</v>
      </c>
      <c r="C233" t="str">
        <f t="shared" si="11"/>
        <v>F4-58</v>
      </c>
      <c r="D233" s="1">
        <v>45802.542361111111</v>
      </c>
      <c r="E233" s="1">
        <v>45802.570138888892</v>
      </c>
      <c r="F233" s="1">
        <f t="shared" si="12"/>
        <v>45802.556250000001</v>
      </c>
      <c r="G233">
        <f t="shared" si="10"/>
        <v>12.713194444448163</v>
      </c>
      <c r="L233">
        <f>VLOOKUP(sampling!C233,fe_plate_1!$C$2:$G$80,5,FALSE)</f>
        <v>3.8086999999999982</v>
      </c>
    </row>
    <row r="234" spans="1:12" x14ac:dyDescent="0.2">
      <c r="A234">
        <v>59</v>
      </c>
      <c r="B234" s="2">
        <v>1</v>
      </c>
      <c r="C234" t="str">
        <f t="shared" si="11"/>
        <v>F1-59</v>
      </c>
      <c r="D234" s="1">
        <v>45802.571527777778</v>
      </c>
      <c r="E234" s="3">
        <v>45802.806944444441</v>
      </c>
      <c r="F234" s="1">
        <f t="shared" si="12"/>
        <v>45802.689236111109</v>
      </c>
      <c r="G234">
        <f t="shared" si="10"/>
        <v>12.855902777773736</v>
      </c>
      <c r="K234">
        <f>VLOOKUP(sampling!C234,standard_curve_plate_3!$C$2:$G$200,5,FALSE)</f>
        <v>-0.55177199999999971</v>
      </c>
    </row>
    <row r="235" spans="1:12" x14ac:dyDescent="0.2">
      <c r="A235">
        <v>59</v>
      </c>
      <c r="B235" s="2">
        <v>2</v>
      </c>
      <c r="C235" t="str">
        <f t="shared" si="11"/>
        <v>F2-59</v>
      </c>
      <c r="D235" s="1">
        <v>45802.571527777778</v>
      </c>
      <c r="E235" s="3">
        <v>45802.806944444441</v>
      </c>
      <c r="F235" s="1">
        <f t="shared" si="12"/>
        <v>45802.689236111109</v>
      </c>
      <c r="G235">
        <f t="shared" si="10"/>
        <v>12.855902777773736</v>
      </c>
      <c r="K235">
        <f>VLOOKUP(sampling!C235,standard_curve_plate_3!$C$2:$G$200,5,FALSE)</f>
        <v>-0.61861399999999955</v>
      </c>
    </row>
    <row r="236" spans="1:12" x14ac:dyDescent="0.2">
      <c r="A236">
        <v>59</v>
      </c>
      <c r="B236" s="2">
        <v>3</v>
      </c>
      <c r="C236" t="str">
        <f t="shared" si="11"/>
        <v>F3-59</v>
      </c>
      <c r="D236" s="1">
        <v>45802.571527777778</v>
      </c>
      <c r="E236" s="3">
        <v>45802.806944444441</v>
      </c>
      <c r="F236" s="1">
        <f t="shared" si="12"/>
        <v>45802.689236111109</v>
      </c>
      <c r="G236">
        <f t="shared" si="10"/>
        <v>12.846180555556202</v>
      </c>
      <c r="K236">
        <f>VLOOKUP(sampling!C236,standard_curve_plate_3!$C$2:$G$200,5,FALSE)</f>
        <v>-0.35124600000000017</v>
      </c>
    </row>
    <row r="237" spans="1:12" x14ac:dyDescent="0.2">
      <c r="A237">
        <v>59</v>
      </c>
      <c r="B237" s="2">
        <v>4</v>
      </c>
      <c r="C237" t="str">
        <f t="shared" si="11"/>
        <v>F4-59</v>
      </c>
      <c r="D237" s="1">
        <v>45802.571527777778</v>
      </c>
      <c r="E237" s="3">
        <v>45802.806944444441</v>
      </c>
      <c r="F237" s="1">
        <f t="shared" si="12"/>
        <v>45802.689236111109</v>
      </c>
      <c r="G237">
        <f t="shared" si="10"/>
        <v>12.846180555556202</v>
      </c>
      <c r="K237">
        <f>VLOOKUP(sampling!C237,standard_curve_plate_3!$C$2:$G$200,5,FALSE)</f>
        <v>-0.61861399999999955</v>
      </c>
    </row>
    <row r="238" spans="1:12" x14ac:dyDescent="0.2">
      <c r="A238">
        <v>60</v>
      </c>
      <c r="B238" s="2">
        <v>1</v>
      </c>
      <c r="C238" t="str">
        <f t="shared" si="11"/>
        <v>F1-60</v>
      </c>
      <c r="D238" s="3">
        <v>45802.808333333334</v>
      </c>
      <c r="E238" s="1">
        <v>45803.413888888892</v>
      </c>
      <c r="F238" s="1">
        <f t="shared" si="12"/>
        <v>45803.111111111109</v>
      </c>
      <c r="G238">
        <f t="shared" si="10"/>
        <v>13.277777777773736</v>
      </c>
    </row>
    <row r="239" spans="1:12" x14ac:dyDescent="0.2">
      <c r="A239">
        <v>60</v>
      </c>
      <c r="B239" s="2">
        <v>2</v>
      </c>
      <c r="C239" t="str">
        <f t="shared" si="11"/>
        <v>F2-60</v>
      </c>
      <c r="D239" s="3">
        <v>45802.808333333334</v>
      </c>
      <c r="E239" s="1">
        <v>45803.413888888892</v>
      </c>
      <c r="F239" s="1">
        <f t="shared" si="12"/>
        <v>45803.111111111109</v>
      </c>
      <c r="G239">
        <f t="shared" si="10"/>
        <v>13.277777777773736</v>
      </c>
    </row>
    <row r="240" spans="1:12" x14ac:dyDescent="0.2">
      <c r="A240">
        <v>60</v>
      </c>
      <c r="B240" s="2">
        <v>3</v>
      </c>
      <c r="C240" t="str">
        <f t="shared" si="11"/>
        <v>F3-60</v>
      </c>
      <c r="D240" s="3">
        <v>45802.808333333334</v>
      </c>
      <c r="E240" s="1">
        <v>45803.413888888892</v>
      </c>
      <c r="F240" s="1">
        <f t="shared" si="12"/>
        <v>45803.111111111109</v>
      </c>
      <c r="G240">
        <f t="shared" si="10"/>
        <v>13.268055555556202</v>
      </c>
    </row>
    <row r="241" spans="1:12" x14ac:dyDescent="0.2">
      <c r="A241">
        <v>60</v>
      </c>
      <c r="B241" s="2">
        <v>4</v>
      </c>
      <c r="C241" t="str">
        <f t="shared" si="11"/>
        <v>F4-60</v>
      </c>
      <c r="D241" s="3">
        <v>45802.808333333334</v>
      </c>
      <c r="E241" s="1">
        <v>45803.413888888892</v>
      </c>
      <c r="F241" s="1">
        <f t="shared" si="12"/>
        <v>45803.111111111109</v>
      </c>
      <c r="G241">
        <f t="shared" si="10"/>
        <v>13.268055555556202</v>
      </c>
    </row>
    <row r="242" spans="1:12" x14ac:dyDescent="0.2">
      <c r="A242">
        <v>61</v>
      </c>
      <c r="B242" s="2">
        <v>1</v>
      </c>
      <c r="C242" t="str">
        <f t="shared" si="11"/>
        <v>F1-61</v>
      </c>
      <c r="D242" s="1">
        <v>45803.415972222225</v>
      </c>
      <c r="E242" s="1">
        <v>45803.46875</v>
      </c>
      <c r="F242" s="1">
        <f t="shared" si="12"/>
        <v>45803.442361111112</v>
      </c>
      <c r="G242">
        <f t="shared" si="10"/>
        <v>13.609027777776646</v>
      </c>
      <c r="L242">
        <f>VLOOKUP(sampling!C242,fe_plate_1!$C$2:$G$80,5,FALSE)</f>
        <v>26.952500000000011</v>
      </c>
    </row>
    <row r="243" spans="1:12" x14ac:dyDescent="0.2">
      <c r="A243">
        <v>61</v>
      </c>
      <c r="B243" s="2">
        <v>2</v>
      </c>
      <c r="C243" t="str">
        <f t="shared" si="11"/>
        <v>F2-61</v>
      </c>
      <c r="D243" s="1">
        <v>45803.415972222225</v>
      </c>
      <c r="E243" s="1">
        <v>45803.46875</v>
      </c>
      <c r="F243" s="1">
        <f t="shared" si="12"/>
        <v>45803.442361111112</v>
      </c>
      <c r="G243">
        <f t="shared" si="10"/>
        <v>13.609027777776646</v>
      </c>
      <c r="L243">
        <f>VLOOKUP(sampling!C243,fe_plate_1!$C$2:$G$80,5,FALSE)</f>
        <v>48.054200000000009</v>
      </c>
    </row>
    <row r="244" spans="1:12" x14ac:dyDescent="0.2">
      <c r="A244">
        <v>61</v>
      </c>
      <c r="B244" s="2">
        <v>3</v>
      </c>
      <c r="C244" t="str">
        <f t="shared" si="11"/>
        <v>F3-61</v>
      </c>
      <c r="D244" s="1">
        <v>45803.415972222225</v>
      </c>
      <c r="E244" s="1">
        <v>45803.46875</v>
      </c>
      <c r="F244" s="1">
        <f t="shared" si="12"/>
        <v>45803.442361111112</v>
      </c>
      <c r="G244">
        <f t="shared" si="10"/>
        <v>13.599305555559113</v>
      </c>
      <c r="L244">
        <f>VLOOKUP(sampling!C244,fe_plate_1!$C$2:$G$80,5,FALSE)</f>
        <v>19.4648</v>
      </c>
    </row>
    <row r="245" spans="1:12" x14ac:dyDescent="0.2">
      <c r="A245">
        <v>61</v>
      </c>
      <c r="B245" s="2">
        <v>4</v>
      </c>
      <c r="C245" t="str">
        <f t="shared" si="11"/>
        <v>F4-61</v>
      </c>
      <c r="D245" s="1">
        <v>45803.415972222225</v>
      </c>
      <c r="E245" s="1">
        <v>45803.46875</v>
      </c>
      <c r="F245" s="1">
        <f t="shared" si="12"/>
        <v>45803.442361111112</v>
      </c>
      <c r="G245">
        <f t="shared" si="10"/>
        <v>13.599305555559113</v>
      </c>
      <c r="L245">
        <f>VLOOKUP(sampling!C245,fe_plate_1!$C$2:$G$80,5,FALSE)</f>
        <v>4.4893999999999998</v>
      </c>
    </row>
    <row r="246" spans="1:12" x14ac:dyDescent="0.2">
      <c r="A246">
        <v>62</v>
      </c>
      <c r="B246" s="2">
        <v>1</v>
      </c>
      <c r="C246" t="str">
        <f t="shared" si="11"/>
        <v>F1-62</v>
      </c>
      <c r="D246" s="1">
        <v>45803.769444444442</v>
      </c>
      <c r="E246" s="1">
        <v>45804.386805555558</v>
      </c>
      <c r="F246" s="1">
        <f t="shared" si="12"/>
        <v>45804.078125</v>
      </c>
      <c r="G246">
        <f t="shared" si="10"/>
        <v>14.244791666664241</v>
      </c>
      <c r="H246">
        <v>31.9</v>
      </c>
    </row>
    <row r="247" spans="1:12" x14ac:dyDescent="0.2">
      <c r="A247">
        <v>62</v>
      </c>
      <c r="B247" s="2">
        <v>2</v>
      </c>
      <c r="C247" t="str">
        <f t="shared" si="11"/>
        <v>F2-62</v>
      </c>
      <c r="D247" s="1">
        <v>45803.769444444442</v>
      </c>
      <c r="E247" s="1">
        <v>45804.386805555558</v>
      </c>
      <c r="F247" s="1">
        <f t="shared" si="12"/>
        <v>45804.078125</v>
      </c>
      <c r="G247">
        <f t="shared" si="10"/>
        <v>14.244791666664241</v>
      </c>
      <c r="H247">
        <v>31.9</v>
      </c>
    </row>
    <row r="248" spans="1:12" x14ac:dyDescent="0.2">
      <c r="A248">
        <v>62</v>
      </c>
      <c r="B248" s="2">
        <v>3</v>
      </c>
      <c r="C248" t="str">
        <f t="shared" si="11"/>
        <v>F3-62</v>
      </c>
      <c r="D248" s="1">
        <v>45803.769444444442</v>
      </c>
      <c r="E248" s="1">
        <v>45804.386805555558</v>
      </c>
      <c r="F248" s="1">
        <f t="shared" si="12"/>
        <v>45804.078125</v>
      </c>
      <c r="G248">
        <f t="shared" si="10"/>
        <v>14.235069444446708</v>
      </c>
      <c r="H248">
        <v>32.4</v>
      </c>
    </row>
    <row r="249" spans="1:12" x14ac:dyDescent="0.2">
      <c r="A249">
        <v>62</v>
      </c>
      <c r="B249" s="2">
        <v>4</v>
      </c>
      <c r="C249" t="str">
        <f t="shared" si="11"/>
        <v>F4-62</v>
      </c>
      <c r="D249" s="1">
        <v>45803.769444444442</v>
      </c>
      <c r="E249" s="1">
        <v>45804.386805555558</v>
      </c>
      <c r="F249" s="1">
        <f t="shared" si="12"/>
        <v>45804.078125</v>
      </c>
      <c r="G249">
        <f t="shared" si="10"/>
        <v>14.235069444446708</v>
      </c>
      <c r="H249">
        <v>31.9</v>
      </c>
    </row>
    <row r="250" spans="1:12" x14ac:dyDescent="0.2">
      <c r="A250">
        <v>63</v>
      </c>
      <c r="B250" s="2">
        <v>1</v>
      </c>
      <c r="C250" t="str">
        <f t="shared" si="11"/>
        <v>F1-63</v>
      </c>
      <c r="D250" s="1">
        <v>45804.388888888891</v>
      </c>
      <c r="E250" s="1">
        <v>45804.532638888886</v>
      </c>
      <c r="F250" s="1">
        <f t="shared" si="12"/>
        <v>45804.460763888885</v>
      </c>
      <c r="G250">
        <f t="shared" si="10"/>
        <v>14.627430555548926</v>
      </c>
      <c r="H250">
        <v>32.17</v>
      </c>
    </row>
    <row r="251" spans="1:12" x14ac:dyDescent="0.2">
      <c r="A251">
        <v>63</v>
      </c>
      <c r="B251" s="2">
        <v>2</v>
      </c>
      <c r="C251" t="str">
        <f t="shared" si="11"/>
        <v>F2-63</v>
      </c>
      <c r="D251" s="1">
        <v>45804.388888888891</v>
      </c>
      <c r="E251" s="1">
        <v>45804.532638888886</v>
      </c>
      <c r="F251" s="1">
        <f t="shared" si="12"/>
        <v>45804.460763888885</v>
      </c>
      <c r="G251">
        <f t="shared" si="10"/>
        <v>14.627430555548926</v>
      </c>
      <c r="H251">
        <v>32.299999999999997</v>
      </c>
    </row>
    <row r="252" spans="1:12" x14ac:dyDescent="0.2">
      <c r="A252">
        <v>63</v>
      </c>
      <c r="B252" s="2">
        <v>3</v>
      </c>
      <c r="C252" t="str">
        <f t="shared" si="11"/>
        <v>F3-63</v>
      </c>
      <c r="D252" s="1">
        <v>45804.388888888891</v>
      </c>
      <c r="E252" s="1">
        <v>45804.532638888886</v>
      </c>
      <c r="F252" s="1">
        <f t="shared" si="12"/>
        <v>45804.460763888885</v>
      </c>
      <c r="G252">
        <f t="shared" si="10"/>
        <v>14.617708333331393</v>
      </c>
      <c r="H252">
        <v>32.200000000000003</v>
      </c>
    </row>
    <row r="253" spans="1:12" x14ac:dyDescent="0.2">
      <c r="A253">
        <v>63</v>
      </c>
      <c r="B253" s="2">
        <v>4</v>
      </c>
      <c r="C253" t="str">
        <f t="shared" si="11"/>
        <v>F4-63</v>
      </c>
      <c r="D253" s="1">
        <v>45804.388888888891</v>
      </c>
      <c r="E253" s="1">
        <v>45804.532638888886</v>
      </c>
      <c r="F253" s="1">
        <f t="shared" si="12"/>
        <v>45804.460763888885</v>
      </c>
      <c r="G253">
        <f t="shared" si="10"/>
        <v>14.617708333331393</v>
      </c>
      <c r="H253">
        <v>32.4</v>
      </c>
    </row>
    <row r="254" spans="1:12" x14ac:dyDescent="0.2">
      <c r="A254">
        <v>64</v>
      </c>
      <c r="B254" s="2">
        <v>1</v>
      </c>
      <c r="C254" t="str">
        <f t="shared" si="11"/>
        <v>F1-64</v>
      </c>
      <c r="D254" s="1">
        <v>45804.532638888886</v>
      </c>
      <c r="E254" s="1">
        <v>45804.570833333331</v>
      </c>
      <c r="F254" s="1">
        <f t="shared" si="12"/>
        <v>45804.551736111112</v>
      </c>
      <c r="G254">
        <f t="shared" si="10"/>
        <v>14.718402777776646</v>
      </c>
      <c r="L254">
        <f>VLOOKUP(sampling!C254,fe_plate_1!$C$2:$G$80,5,FALSE)</f>
        <v>39.205100000000002</v>
      </c>
    </row>
    <row r="255" spans="1:12" x14ac:dyDescent="0.2">
      <c r="A255">
        <v>64</v>
      </c>
      <c r="B255" s="2">
        <v>2</v>
      </c>
      <c r="C255" t="str">
        <f t="shared" si="11"/>
        <v>F2-64</v>
      </c>
      <c r="D255" s="1">
        <v>45804.532638888886</v>
      </c>
      <c r="E255" s="1">
        <v>45804.570833333331</v>
      </c>
      <c r="F255" s="1">
        <f t="shared" si="12"/>
        <v>45804.551736111112</v>
      </c>
      <c r="G255">
        <f t="shared" si="10"/>
        <v>14.718402777776646</v>
      </c>
      <c r="L255">
        <f>VLOOKUP(sampling!C255,fe_plate_1!$C$2:$G$80,5,FALSE)</f>
        <v>56.903300000000016</v>
      </c>
    </row>
    <row r="256" spans="1:12" x14ac:dyDescent="0.2">
      <c r="A256">
        <v>64</v>
      </c>
      <c r="B256" s="2">
        <v>3</v>
      </c>
      <c r="C256" t="str">
        <f t="shared" si="11"/>
        <v>F3-64</v>
      </c>
      <c r="D256" s="1">
        <v>45804.532638888886</v>
      </c>
      <c r="E256" s="1">
        <v>45804.570833333331</v>
      </c>
      <c r="F256" s="1">
        <f t="shared" si="12"/>
        <v>45804.551736111112</v>
      </c>
      <c r="G256">
        <f t="shared" si="10"/>
        <v>14.708680555559113</v>
      </c>
      <c r="L256">
        <f>VLOOKUP(sampling!C256,fe_plate_1!$C$2:$G$80,5,FALSE)</f>
        <v>26.952500000000011</v>
      </c>
    </row>
    <row r="257" spans="1:12" x14ac:dyDescent="0.2">
      <c r="A257">
        <v>64</v>
      </c>
      <c r="B257" s="2">
        <v>4</v>
      </c>
      <c r="C257" t="str">
        <f t="shared" si="11"/>
        <v>F4-64</v>
      </c>
      <c r="D257" s="1">
        <v>45804.532638888886</v>
      </c>
      <c r="E257" s="1">
        <v>45804.570833333331</v>
      </c>
      <c r="F257" s="1">
        <f t="shared" si="12"/>
        <v>45804.551736111112</v>
      </c>
      <c r="G257">
        <f t="shared" si="10"/>
        <v>14.708680555559113</v>
      </c>
      <c r="L257">
        <f>VLOOKUP(sampling!C257,fe_plate_1!$C$2:$G$80,5,FALSE)</f>
        <v>12.657800000000005</v>
      </c>
    </row>
    <row r="258" spans="1:12" x14ac:dyDescent="0.2">
      <c r="A258">
        <v>65</v>
      </c>
      <c r="B258" s="2">
        <v>1</v>
      </c>
      <c r="C258" t="str">
        <f t="shared" si="11"/>
        <v>F1-65</v>
      </c>
      <c r="D258" s="1">
        <v>45804.570833333331</v>
      </c>
      <c r="E258" s="1">
        <v>45804.649305555555</v>
      </c>
      <c r="F258" s="1">
        <f t="shared" si="12"/>
        <v>45804.610069444447</v>
      </c>
      <c r="G258">
        <f t="shared" ref="G258:G323" si="13" xml:space="preserve"> F258-IF(OR(B258=1,B258=2),$O$2,$O$3)</f>
        <v>14.776736111110949</v>
      </c>
      <c r="H258">
        <v>32.1</v>
      </c>
    </row>
    <row r="259" spans="1:12" x14ac:dyDescent="0.2">
      <c r="A259">
        <v>65</v>
      </c>
      <c r="B259" s="2">
        <v>2</v>
      </c>
      <c r="C259" t="str">
        <f t="shared" ref="C259:C331" si="14">_xlfn.CONCAT("F",B259,"-",A259)</f>
        <v>F2-65</v>
      </c>
      <c r="D259" s="1">
        <v>45804.570833333331</v>
      </c>
      <c r="E259" s="1">
        <v>45804.649305555555</v>
      </c>
      <c r="F259" s="1">
        <f t="shared" ref="F259:F323" si="15">(E259-D259)/2+D259</f>
        <v>45804.610069444447</v>
      </c>
      <c r="G259">
        <f t="shared" si="13"/>
        <v>14.776736111110949</v>
      </c>
      <c r="H259">
        <v>31.7</v>
      </c>
    </row>
    <row r="260" spans="1:12" x14ac:dyDescent="0.2">
      <c r="A260">
        <v>65</v>
      </c>
      <c r="B260" s="2">
        <v>3</v>
      </c>
      <c r="C260" t="str">
        <f t="shared" si="14"/>
        <v>F3-65</v>
      </c>
      <c r="D260" s="1">
        <v>45804.570833333331</v>
      </c>
      <c r="E260" s="1">
        <v>45804.649305555555</v>
      </c>
      <c r="F260" s="1">
        <f t="shared" si="15"/>
        <v>45804.610069444447</v>
      </c>
      <c r="G260">
        <f t="shared" si="13"/>
        <v>14.767013888893416</v>
      </c>
      <c r="H260">
        <v>31.6</v>
      </c>
    </row>
    <row r="261" spans="1:12" x14ac:dyDescent="0.2">
      <c r="A261">
        <v>65</v>
      </c>
      <c r="B261" s="2">
        <v>4</v>
      </c>
      <c r="C261" t="str">
        <f t="shared" si="14"/>
        <v>F4-65</v>
      </c>
      <c r="D261" s="1">
        <v>45804.570833333331</v>
      </c>
      <c r="E261" s="1">
        <v>45804.649305555555</v>
      </c>
      <c r="F261" s="1">
        <f t="shared" si="15"/>
        <v>45804.610069444447</v>
      </c>
      <c r="G261">
        <f t="shared" si="13"/>
        <v>14.767013888893416</v>
      </c>
      <c r="H261">
        <v>32.299999999999997</v>
      </c>
    </row>
    <row r="262" spans="1:12" x14ac:dyDescent="0.2">
      <c r="A262">
        <v>66</v>
      </c>
      <c r="B262" s="2">
        <v>1</v>
      </c>
      <c r="C262" t="str">
        <f t="shared" si="14"/>
        <v>F1-66</v>
      </c>
      <c r="D262" s="1">
        <v>45804.649305555555</v>
      </c>
      <c r="E262" s="1">
        <v>45805.46597222222</v>
      </c>
      <c r="F262" s="1">
        <f t="shared" si="15"/>
        <v>45805.057638888888</v>
      </c>
      <c r="G262">
        <f t="shared" si="13"/>
        <v>15.224305555551837</v>
      </c>
      <c r="H262">
        <v>30.7</v>
      </c>
    </row>
    <row r="263" spans="1:12" x14ac:dyDescent="0.2">
      <c r="A263">
        <v>66</v>
      </c>
      <c r="B263" s="2">
        <v>2</v>
      </c>
      <c r="C263" t="str">
        <f t="shared" si="14"/>
        <v>F2-66</v>
      </c>
      <c r="D263" s="1">
        <v>45804.649305555555</v>
      </c>
      <c r="E263" s="1">
        <v>45805.46597222222</v>
      </c>
      <c r="F263" s="1">
        <f t="shared" si="15"/>
        <v>45805.057638888888</v>
      </c>
      <c r="G263">
        <f t="shared" si="13"/>
        <v>15.224305555551837</v>
      </c>
      <c r="H263">
        <v>31.8</v>
      </c>
    </row>
    <row r="264" spans="1:12" x14ac:dyDescent="0.2">
      <c r="A264">
        <v>66</v>
      </c>
      <c r="B264" s="2">
        <v>3</v>
      </c>
      <c r="C264" t="str">
        <f t="shared" si="14"/>
        <v>F3-66</v>
      </c>
      <c r="D264" s="1">
        <v>45804.649305555555</v>
      </c>
      <c r="E264" s="1">
        <v>45805.46597222222</v>
      </c>
      <c r="F264" s="1">
        <f t="shared" si="15"/>
        <v>45805.057638888888</v>
      </c>
      <c r="G264">
        <f t="shared" si="13"/>
        <v>15.214583333334303</v>
      </c>
      <c r="H264">
        <v>30.5</v>
      </c>
    </row>
    <row r="265" spans="1:12" x14ac:dyDescent="0.2">
      <c r="A265">
        <v>66</v>
      </c>
      <c r="B265" s="2">
        <v>4</v>
      </c>
      <c r="C265" t="str">
        <f t="shared" si="14"/>
        <v>F4-66</v>
      </c>
      <c r="D265" s="1">
        <v>45804.649305555555</v>
      </c>
      <c r="E265" s="1">
        <v>45805.46597222222</v>
      </c>
      <c r="F265" s="1">
        <f t="shared" si="15"/>
        <v>45805.057638888888</v>
      </c>
      <c r="G265">
        <f t="shared" si="13"/>
        <v>15.214583333334303</v>
      </c>
      <c r="H265">
        <v>31.4</v>
      </c>
    </row>
    <row r="266" spans="1:12" x14ac:dyDescent="0.2">
      <c r="A266">
        <v>67</v>
      </c>
      <c r="B266" s="2">
        <v>1</v>
      </c>
      <c r="C266" t="str">
        <f t="shared" si="14"/>
        <v>F1-67</v>
      </c>
      <c r="D266" s="1">
        <v>45805.467361111114</v>
      </c>
      <c r="E266" s="1">
        <v>45805.574305555558</v>
      </c>
      <c r="F266" s="1">
        <f t="shared" si="15"/>
        <v>45805.520833333336</v>
      </c>
      <c r="G266">
        <f t="shared" si="13"/>
        <v>15.6875</v>
      </c>
      <c r="H266">
        <v>30.2</v>
      </c>
      <c r="I266">
        <v>7.51</v>
      </c>
      <c r="J266">
        <v>1034</v>
      </c>
    </row>
    <row r="267" spans="1:12" x14ac:dyDescent="0.2">
      <c r="A267">
        <v>67</v>
      </c>
      <c r="B267" s="2">
        <v>2</v>
      </c>
      <c r="C267" t="str">
        <f t="shared" si="14"/>
        <v>F2-67</v>
      </c>
      <c r="D267" s="1">
        <v>45805.467361111114</v>
      </c>
      <c r="E267" s="1">
        <v>45805.574305555558</v>
      </c>
      <c r="F267" s="1">
        <f t="shared" si="15"/>
        <v>45805.520833333336</v>
      </c>
      <c r="G267">
        <f t="shared" si="13"/>
        <v>15.6875</v>
      </c>
      <c r="H267">
        <v>32.799999999999997</v>
      </c>
      <c r="I267">
        <v>7.48</v>
      </c>
      <c r="J267">
        <v>1041</v>
      </c>
    </row>
    <row r="268" spans="1:12" x14ac:dyDescent="0.2">
      <c r="A268">
        <v>67</v>
      </c>
      <c r="B268" s="2">
        <v>3</v>
      </c>
      <c r="C268" t="str">
        <f t="shared" si="14"/>
        <v>F3-67</v>
      </c>
      <c r="D268" s="1">
        <v>45805.467361111114</v>
      </c>
      <c r="E268" s="1">
        <v>45805.574305555558</v>
      </c>
      <c r="F268" s="1">
        <f t="shared" si="15"/>
        <v>45805.520833333336</v>
      </c>
      <c r="G268">
        <f t="shared" si="13"/>
        <v>15.677777777782467</v>
      </c>
      <c r="H268">
        <v>30.7</v>
      </c>
      <c r="I268">
        <v>7.47</v>
      </c>
      <c r="J268">
        <v>1051</v>
      </c>
    </row>
    <row r="269" spans="1:12" x14ac:dyDescent="0.2">
      <c r="A269">
        <v>67</v>
      </c>
      <c r="B269" s="2">
        <v>4</v>
      </c>
      <c r="C269" t="str">
        <f t="shared" si="14"/>
        <v>F4-67</v>
      </c>
      <c r="D269" s="1">
        <v>45805.467361111114</v>
      </c>
      <c r="E269" s="1">
        <v>45805.574305555558</v>
      </c>
      <c r="F269" s="1">
        <f t="shared" si="15"/>
        <v>45805.520833333336</v>
      </c>
      <c r="G269">
        <f t="shared" si="13"/>
        <v>15.677777777782467</v>
      </c>
      <c r="H269">
        <v>29.8</v>
      </c>
      <c r="I269">
        <v>7.45</v>
      </c>
      <c r="J269">
        <v>1102</v>
      </c>
    </row>
    <row r="270" spans="1:12" x14ac:dyDescent="0.2">
      <c r="A270">
        <v>68</v>
      </c>
      <c r="B270" s="2">
        <v>1</v>
      </c>
      <c r="C270" t="str">
        <f t="shared" si="14"/>
        <v>F1-68</v>
      </c>
      <c r="D270" s="1">
        <v>45805.576388888891</v>
      </c>
      <c r="E270" s="1">
        <v>45805.59652777778</v>
      </c>
      <c r="F270" s="1">
        <f t="shared" si="15"/>
        <v>45805.586458333331</v>
      </c>
      <c r="G270">
        <f t="shared" si="13"/>
        <v>15.753124999995634</v>
      </c>
      <c r="L270">
        <f>VLOOKUP(sampling!C270,fe_plate_1!$C$2:$G$80,5,FALSE)</f>
        <v>34.440200000000004</v>
      </c>
    </row>
    <row r="271" spans="1:12" x14ac:dyDescent="0.2">
      <c r="A271">
        <v>68</v>
      </c>
      <c r="B271" s="2">
        <v>2</v>
      </c>
      <c r="C271" t="str">
        <f t="shared" si="14"/>
        <v>F2-68</v>
      </c>
      <c r="D271" s="1">
        <v>45805.576388888891</v>
      </c>
      <c r="E271" s="1">
        <v>45805.59652777778</v>
      </c>
      <c r="F271" s="1">
        <f t="shared" si="15"/>
        <v>45805.586458333331</v>
      </c>
      <c r="G271">
        <f t="shared" si="13"/>
        <v>15.753124999995634</v>
      </c>
      <c r="L271">
        <f>VLOOKUP(sampling!C271,fe_plate_1!$C$2:$G$80,5,FALSE)</f>
        <v>59.626100000000008</v>
      </c>
    </row>
    <row r="272" spans="1:12" x14ac:dyDescent="0.2">
      <c r="A272">
        <v>68</v>
      </c>
      <c r="B272" s="2">
        <v>3</v>
      </c>
      <c r="C272" t="str">
        <f t="shared" si="14"/>
        <v>F3-68</v>
      </c>
      <c r="D272" s="1">
        <v>45805.576388888891</v>
      </c>
      <c r="E272" s="1">
        <v>45805.59652777778</v>
      </c>
      <c r="F272" s="1">
        <f t="shared" si="15"/>
        <v>45805.586458333331</v>
      </c>
      <c r="G272">
        <f t="shared" si="13"/>
        <v>15.743402777778101</v>
      </c>
      <c r="L272">
        <f>VLOOKUP(sampling!C272,fe_plate_1!$C$2:$G$80,5,FALSE)</f>
        <v>33.759500000000003</v>
      </c>
    </row>
    <row r="273" spans="1:12" x14ac:dyDescent="0.2">
      <c r="A273">
        <v>68</v>
      </c>
      <c r="B273" s="2">
        <v>4</v>
      </c>
      <c r="C273" t="str">
        <f t="shared" si="14"/>
        <v>F4-68</v>
      </c>
      <c r="D273" s="1">
        <v>45805.576388888891</v>
      </c>
      <c r="E273" s="1">
        <v>45805.59652777778</v>
      </c>
      <c r="F273" s="1">
        <f t="shared" si="15"/>
        <v>45805.586458333331</v>
      </c>
      <c r="G273">
        <f t="shared" si="13"/>
        <v>15.743402777778101</v>
      </c>
      <c r="L273">
        <f>VLOOKUP(sampling!C273,fe_plate_1!$C$2:$G$80,5,FALSE)</f>
        <v>18.784099999999999</v>
      </c>
    </row>
    <row r="274" spans="1:12" x14ac:dyDescent="0.2">
      <c r="A274">
        <v>69</v>
      </c>
      <c r="B274" s="2">
        <v>1</v>
      </c>
      <c r="C274" t="str">
        <f t="shared" si="14"/>
        <v>F1-69</v>
      </c>
      <c r="D274" s="1">
        <v>45805.805555555555</v>
      </c>
      <c r="E274" s="1">
        <v>45806.364583333336</v>
      </c>
      <c r="F274" s="1">
        <f t="shared" si="15"/>
        <v>45806.085069444445</v>
      </c>
      <c r="G274">
        <f t="shared" si="13"/>
        <v>16.251736111109494</v>
      </c>
    </row>
    <row r="275" spans="1:12" x14ac:dyDescent="0.2">
      <c r="A275">
        <v>69</v>
      </c>
      <c r="B275" s="2">
        <v>2</v>
      </c>
      <c r="C275" t="str">
        <f t="shared" si="14"/>
        <v>F2-69</v>
      </c>
      <c r="D275" s="1">
        <v>45805.805555555555</v>
      </c>
      <c r="E275" s="1">
        <v>45806.364583333336</v>
      </c>
      <c r="F275" s="1">
        <f t="shared" si="15"/>
        <v>45806.085069444445</v>
      </c>
      <c r="G275">
        <f t="shared" si="13"/>
        <v>16.251736111109494</v>
      </c>
    </row>
    <row r="276" spans="1:12" x14ac:dyDescent="0.2">
      <c r="A276">
        <v>69</v>
      </c>
      <c r="B276" s="2">
        <v>3</v>
      </c>
      <c r="C276" t="str">
        <f t="shared" si="14"/>
        <v>F3-69</v>
      </c>
      <c r="D276" s="1">
        <v>45805.805555555555</v>
      </c>
      <c r="E276" s="1">
        <v>45806.364583333336</v>
      </c>
      <c r="F276" s="1">
        <f t="shared" si="15"/>
        <v>45806.085069444445</v>
      </c>
      <c r="G276">
        <f t="shared" si="13"/>
        <v>16.242013888891961</v>
      </c>
      <c r="H276">
        <v>39.04</v>
      </c>
    </row>
    <row r="277" spans="1:12" x14ac:dyDescent="0.2">
      <c r="A277">
        <v>69</v>
      </c>
      <c r="B277" s="2">
        <v>4</v>
      </c>
      <c r="C277" t="str">
        <f t="shared" si="14"/>
        <v>F4-69</v>
      </c>
      <c r="D277" s="1">
        <v>45805.805555555555</v>
      </c>
      <c r="E277" s="1">
        <v>45806.364583333336</v>
      </c>
      <c r="F277" s="1">
        <f t="shared" si="15"/>
        <v>45806.085069444445</v>
      </c>
      <c r="G277">
        <f t="shared" si="13"/>
        <v>16.242013888891961</v>
      </c>
      <c r="H277">
        <v>32.840000000000003</v>
      </c>
    </row>
    <row r="278" spans="1:12" x14ac:dyDescent="0.2">
      <c r="A278">
        <v>70</v>
      </c>
      <c r="B278" s="2">
        <v>1</v>
      </c>
      <c r="C278" t="str">
        <f t="shared" si="14"/>
        <v>F1-70</v>
      </c>
      <c r="D278" s="1">
        <v>45806.377083333333</v>
      </c>
      <c r="E278" s="1">
        <v>45806.409722222219</v>
      </c>
      <c r="F278" s="1">
        <f t="shared" si="15"/>
        <v>45806.393402777772</v>
      </c>
      <c r="G278">
        <f t="shared" si="13"/>
        <v>16.560069444436522</v>
      </c>
      <c r="H278">
        <v>47.44</v>
      </c>
      <c r="I278">
        <v>7.45</v>
      </c>
      <c r="J278">
        <v>1056</v>
      </c>
      <c r="K278">
        <f>VLOOKUP(sampling!C278,standard_curve_plate_3!$C$2:$G$200,5,FALSE)</f>
        <v>4.9805999999999795E-2</v>
      </c>
    </row>
    <row r="279" spans="1:12" x14ac:dyDescent="0.2">
      <c r="A279">
        <v>70</v>
      </c>
      <c r="B279" s="2">
        <v>2</v>
      </c>
      <c r="C279" t="str">
        <f t="shared" si="14"/>
        <v>F2-70</v>
      </c>
      <c r="D279" s="1">
        <v>45806.377083333333</v>
      </c>
      <c r="E279" s="1">
        <v>45806.409722222219</v>
      </c>
      <c r="F279" s="1">
        <f t="shared" si="15"/>
        <v>45806.393402777772</v>
      </c>
      <c r="G279">
        <f t="shared" si="13"/>
        <v>16.560069444436522</v>
      </c>
      <c r="H279">
        <v>42.34</v>
      </c>
      <c r="I279">
        <v>7.53</v>
      </c>
      <c r="J279">
        <v>1048</v>
      </c>
      <c r="K279">
        <f>VLOOKUP(sampling!C279,standard_curve_plate_3!$C$2:$G$200,5,FALSE)</f>
        <v>-0.28440399999999988</v>
      </c>
    </row>
    <row r="280" spans="1:12" x14ac:dyDescent="0.2">
      <c r="A280">
        <v>70</v>
      </c>
      <c r="B280" s="2">
        <v>3</v>
      </c>
      <c r="C280" t="str">
        <f t="shared" si="14"/>
        <v>F3-70</v>
      </c>
      <c r="D280" s="1">
        <v>45806.377083333333</v>
      </c>
      <c r="E280" s="1">
        <v>45806.409722222219</v>
      </c>
      <c r="F280" s="1">
        <f t="shared" si="15"/>
        <v>45806.393402777772</v>
      </c>
      <c r="G280">
        <f t="shared" si="13"/>
        <v>16.550347222218988</v>
      </c>
      <c r="H280">
        <v>35.74</v>
      </c>
      <c r="I280">
        <v>7.53</v>
      </c>
      <c r="J280">
        <v>1049</v>
      </c>
      <c r="K280">
        <f>VLOOKUP(sampling!C280,standard_curve_plate_3!$C$2:$G$200,5,FALSE)</f>
        <v>-0.55177199999999971</v>
      </c>
    </row>
    <row r="281" spans="1:12" x14ac:dyDescent="0.2">
      <c r="A281">
        <v>70</v>
      </c>
      <c r="B281" s="2">
        <v>4</v>
      </c>
      <c r="C281" t="str">
        <f t="shared" si="14"/>
        <v>F4-70</v>
      </c>
      <c r="D281" s="1">
        <v>45806.377083333333</v>
      </c>
      <c r="E281" s="1">
        <v>45806.409722222219</v>
      </c>
      <c r="F281" s="1">
        <f t="shared" si="15"/>
        <v>45806.393402777772</v>
      </c>
      <c r="G281">
        <f t="shared" si="13"/>
        <v>16.550347222218988</v>
      </c>
      <c r="H281">
        <v>39.15</v>
      </c>
      <c r="I281">
        <v>7.49</v>
      </c>
      <c r="J281">
        <v>1055</v>
      </c>
      <c r="K281">
        <f>VLOOKUP(sampling!C281,standard_curve_plate_3!$C$2:$G$200,5,FALSE)</f>
        <v>-0.55177199999999971</v>
      </c>
    </row>
    <row r="282" spans="1:12" x14ac:dyDescent="0.2">
      <c r="A282">
        <v>71</v>
      </c>
      <c r="B282" s="2">
        <v>1</v>
      </c>
      <c r="C282" t="str">
        <f t="shared" si="14"/>
        <v>F1-71</v>
      </c>
      <c r="D282" s="1">
        <v>45806.411111111112</v>
      </c>
      <c r="E282" s="1">
        <v>45806.761111111111</v>
      </c>
      <c r="F282" s="1">
        <f t="shared" si="15"/>
        <v>45806.586111111115</v>
      </c>
      <c r="G282">
        <f t="shared" si="13"/>
        <v>16.752777777779556</v>
      </c>
    </row>
    <row r="283" spans="1:12" x14ac:dyDescent="0.2">
      <c r="A283">
        <v>71</v>
      </c>
      <c r="B283" s="2">
        <v>2</v>
      </c>
      <c r="C283" t="str">
        <f t="shared" si="14"/>
        <v>F2-71</v>
      </c>
      <c r="D283" s="1">
        <v>45806.411111111112</v>
      </c>
      <c r="E283" s="1">
        <v>45806.761111111111</v>
      </c>
      <c r="F283" s="1">
        <f t="shared" si="15"/>
        <v>45806.586111111115</v>
      </c>
      <c r="G283">
        <f t="shared" si="13"/>
        <v>16.752777777779556</v>
      </c>
    </row>
    <row r="284" spans="1:12" x14ac:dyDescent="0.2">
      <c r="A284">
        <v>71</v>
      </c>
      <c r="B284" s="2">
        <v>3</v>
      </c>
      <c r="C284" t="str">
        <f t="shared" si="14"/>
        <v>F3-71</v>
      </c>
      <c r="D284" s="1">
        <v>45806.411111111112</v>
      </c>
      <c r="E284" s="1">
        <v>45806.761111111111</v>
      </c>
      <c r="F284" s="1">
        <f t="shared" si="15"/>
        <v>45806.586111111115</v>
      </c>
      <c r="G284">
        <f t="shared" si="13"/>
        <v>16.743055555562023</v>
      </c>
    </row>
    <row r="285" spans="1:12" x14ac:dyDescent="0.2">
      <c r="A285">
        <v>71</v>
      </c>
      <c r="B285" s="2">
        <v>4</v>
      </c>
      <c r="C285" t="str">
        <f t="shared" si="14"/>
        <v>F4-71</v>
      </c>
      <c r="D285" s="1">
        <v>45806.411111111112</v>
      </c>
      <c r="E285" s="1">
        <v>45806.761111111111</v>
      </c>
      <c r="F285" s="1">
        <f t="shared" si="15"/>
        <v>45806.586111111115</v>
      </c>
      <c r="G285">
        <f t="shared" si="13"/>
        <v>16.743055555562023</v>
      </c>
    </row>
    <row r="286" spans="1:12" x14ac:dyDescent="0.2">
      <c r="A286">
        <v>72</v>
      </c>
      <c r="B286" s="2">
        <v>1</v>
      </c>
      <c r="C286" t="str">
        <f t="shared" si="14"/>
        <v>F1-72</v>
      </c>
      <c r="D286" s="1">
        <v>45806.763194444444</v>
      </c>
      <c r="E286" s="1">
        <v>45807.379166666666</v>
      </c>
      <c r="F286" s="1">
        <f t="shared" si="15"/>
        <v>45807.071180555555</v>
      </c>
      <c r="G286">
        <f t="shared" si="13"/>
        <v>17.237847222218988</v>
      </c>
      <c r="H286">
        <v>31.75</v>
      </c>
    </row>
    <row r="287" spans="1:12" x14ac:dyDescent="0.2">
      <c r="A287">
        <v>72</v>
      </c>
      <c r="B287" s="2">
        <v>2</v>
      </c>
      <c r="C287" t="str">
        <f t="shared" si="14"/>
        <v>F2-72</v>
      </c>
      <c r="D287" s="1">
        <v>45806.763194444444</v>
      </c>
      <c r="E287" s="1">
        <v>45807.379166666666</v>
      </c>
      <c r="F287" s="1">
        <f t="shared" si="15"/>
        <v>45807.071180555555</v>
      </c>
      <c r="G287">
        <f t="shared" si="13"/>
        <v>17.237847222218988</v>
      </c>
      <c r="H287">
        <v>36.33</v>
      </c>
    </row>
    <row r="288" spans="1:12" x14ac:dyDescent="0.2">
      <c r="A288">
        <v>72</v>
      </c>
      <c r="B288" s="2">
        <v>3</v>
      </c>
      <c r="C288" t="str">
        <f t="shared" si="14"/>
        <v>F3-72</v>
      </c>
      <c r="D288" s="1">
        <v>45806.763194444444</v>
      </c>
      <c r="E288" s="1">
        <v>45807.379166666666</v>
      </c>
      <c r="F288" s="1">
        <f t="shared" si="15"/>
        <v>45807.071180555555</v>
      </c>
      <c r="G288">
        <f t="shared" si="13"/>
        <v>17.228125000001455</v>
      </c>
      <c r="H288">
        <v>35.6</v>
      </c>
    </row>
    <row r="289" spans="1:12" x14ac:dyDescent="0.2">
      <c r="A289">
        <v>72</v>
      </c>
      <c r="B289" s="2">
        <v>4</v>
      </c>
      <c r="C289" t="str">
        <f t="shared" si="14"/>
        <v>F4-72</v>
      </c>
      <c r="D289" s="1">
        <v>45806.763194444444</v>
      </c>
      <c r="E289" s="1">
        <v>45807.379166666666</v>
      </c>
      <c r="F289" s="1">
        <f t="shared" si="15"/>
        <v>45807.071180555555</v>
      </c>
      <c r="G289">
        <f t="shared" si="13"/>
        <v>17.228125000001455</v>
      </c>
      <c r="H289">
        <v>33.299999999999997</v>
      </c>
    </row>
    <row r="290" spans="1:12" x14ac:dyDescent="0.2">
      <c r="A290">
        <v>73</v>
      </c>
      <c r="B290" s="2">
        <v>1</v>
      </c>
      <c r="C290" t="str">
        <f t="shared" si="14"/>
        <v>F1-73</v>
      </c>
      <c r="D290" s="1">
        <v>45807.381249999999</v>
      </c>
      <c r="E290" s="1">
        <v>45807.451388888891</v>
      </c>
      <c r="F290" s="1">
        <f t="shared" si="15"/>
        <v>45807.416319444441</v>
      </c>
      <c r="G290">
        <f t="shared" si="13"/>
        <v>17.582986111105129</v>
      </c>
      <c r="H290">
        <v>30.2</v>
      </c>
      <c r="K290">
        <f>VLOOKUP(sampling!C290,standard_curve_plate_3!$C$2:$G$200,5,FALSE)</f>
        <v>-0.48492999999999942</v>
      </c>
    </row>
    <row r="291" spans="1:12" x14ac:dyDescent="0.2">
      <c r="A291">
        <v>73</v>
      </c>
      <c r="B291" s="2">
        <v>2</v>
      </c>
      <c r="C291" t="str">
        <f t="shared" si="14"/>
        <v>F2-73</v>
      </c>
      <c r="D291" s="1">
        <v>45807.381249999999</v>
      </c>
      <c r="E291" s="1">
        <v>45807.451388888891</v>
      </c>
      <c r="F291" s="1">
        <f t="shared" si="15"/>
        <v>45807.416319444441</v>
      </c>
      <c r="G291">
        <f t="shared" si="13"/>
        <v>17.582986111105129</v>
      </c>
      <c r="H291">
        <v>35.4</v>
      </c>
      <c r="K291">
        <f>VLOOKUP(sampling!C291,standard_curve_plate_3!$C$2:$G$200,5,FALSE)</f>
        <v>-0.48492999999999942</v>
      </c>
    </row>
    <row r="292" spans="1:12" x14ac:dyDescent="0.2">
      <c r="A292">
        <v>73</v>
      </c>
      <c r="B292" s="2">
        <v>3</v>
      </c>
      <c r="C292" t="str">
        <f t="shared" si="14"/>
        <v>F3-73</v>
      </c>
      <c r="D292" s="1">
        <v>45807.381249999999</v>
      </c>
      <c r="E292" s="1">
        <v>45807.451388888891</v>
      </c>
      <c r="F292" s="1">
        <f t="shared" si="15"/>
        <v>45807.416319444441</v>
      </c>
      <c r="G292">
        <f t="shared" si="13"/>
        <v>17.573263888887595</v>
      </c>
      <c r="H292">
        <v>34.200000000000003</v>
      </c>
      <c r="K292">
        <f>VLOOKUP(sampling!C292,standard_curve_plate_3!$C$2:$G$200,5,FALSE)</f>
        <v>-0.48492999999999942</v>
      </c>
    </row>
    <row r="293" spans="1:12" x14ac:dyDescent="0.2">
      <c r="A293">
        <v>73</v>
      </c>
      <c r="B293" s="2">
        <v>4</v>
      </c>
      <c r="C293" t="str">
        <f t="shared" si="14"/>
        <v>F4-73</v>
      </c>
      <c r="D293" s="1">
        <v>45807.381249999999</v>
      </c>
      <c r="E293" s="1">
        <v>45807.451388888891</v>
      </c>
      <c r="F293" s="1">
        <f t="shared" si="15"/>
        <v>45807.416319444441</v>
      </c>
      <c r="G293">
        <f t="shared" si="13"/>
        <v>17.573263888887595</v>
      </c>
      <c r="H293">
        <v>34.4</v>
      </c>
      <c r="K293">
        <f>VLOOKUP(sampling!C293,standard_curve_plate_3!$C$2:$G$200,5,FALSE)</f>
        <v>-0.55177199999999971</v>
      </c>
    </row>
    <row r="294" spans="1:12" x14ac:dyDescent="0.2">
      <c r="A294">
        <v>74</v>
      </c>
      <c r="B294" s="2">
        <v>1</v>
      </c>
      <c r="C294" t="str">
        <f t="shared" si="14"/>
        <v>F1-74</v>
      </c>
      <c r="D294" s="1">
        <v>45807.452777777777</v>
      </c>
      <c r="E294" s="1">
        <v>45807.478472222225</v>
      </c>
      <c r="F294" s="1">
        <f t="shared" si="15"/>
        <v>45807.465624999997</v>
      </c>
      <c r="G294">
        <f t="shared" si="13"/>
        <v>17.632291666661331</v>
      </c>
      <c r="L294">
        <f>VLOOKUP(sampling!C294,fe_plate_1!$C$2:$G$80,5,FALSE)</f>
        <v>37.843700000000013</v>
      </c>
    </row>
    <row r="295" spans="1:12" x14ac:dyDescent="0.2">
      <c r="A295">
        <v>74</v>
      </c>
      <c r="B295" s="2">
        <v>2</v>
      </c>
      <c r="C295" t="str">
        <f t="shared" si="14"/>
        <v>F2-74</v>
      </c>
      <c r="D295" s="1">
        <v>45807.452777777777</v>
      </c>
      <c r="E295" s="1">
        <v>45807.478472222225</v>
      </c>
      <c r="F295" s="1">
        <f t="shared" si="15"/>
        <v>45807.465624999997</v>
      </c>
      <c r="G295">
        <f t="shared" si="13"/>
        <v>17.632291666661331</v>
      </c>
      <c r="L295">
        <f>VLOOKUP(sampling!C295,fe_plate_1!$C$2:$G$80,5,FALSE)</f>
        <v>65.752399999999994</v>
      </c>
    </row>
    <row r="296" spans="1:12" x14ac:dyDescent="0.2">
      <c r="A296">
        <v>74</v>
      </c>
      <c r="B296" s="2">
        <v>3</v>
      </c>
      <c r="C296" t="str">
        <f t="shared" si="14"/>
        <v>F3-74</v>
      </c>
      <c r="D296" s="1">
        <v>45807.452777777777</v>
      </c>
      <c r="E296" s="1">
        <v>45807.478472222225</v>
      </c>
      <c r="F296" s="1">
        <f t="shared" si="15"/>
        <v>45807.465624999997</v>
      </c>
      <c r="G296">
        <f t="shared" si="13"/>
        <v>17.622569444443798</v>
      </c>
      <c r="L296">
        <f>VLOOKUP(sampling!C296,fe_plate_1!$C$2:$G$80,5,FALSE)</f>
        <v>34.440200000000004</v>
      </c>
    </row>
    <row r="297" spans="1:12" x14ac:dyDescent="0.2">
      <c r="A297">
        <v>74</v>
      </c>
      <c r="B297" s="2">
        <v>4</v>
      </c>
      <c r="C297" t="str">
        <f t="shared" si="14"/>
        <v>F4-74</v>
      </c>
      <c r="D297" s="1">
        <v>45807.452777777777</v>
      </c>
      <c r="E297" s="1">
        <v>45807.478472222225</v>
      </c>
      <c r="F297" s="1">
        <f t="shared" si="15"/>
        <v>45807.465624999997</v>
      </c>
      <c r="G297">
        <f t="shared" si="13"/>
        <v>17.622569444443798</v>
      </c>
      <c r="L297">
        <f>VLOOKUP(sampling!C297,fe_plate_1!$C$2:$G$80,5,FALSE)</f>
        <v>19.4648</v>
      </c>
    </row>
    <row r="298" spans="1:12" x14ac:dyDescent="0.2">
      <c r="A298">
        <v>75</v>
      </c>
      <c r="B298" s="2">
        <v>1</v>
      </c>
      <c r="C298" t="str">
        <f t="shared" si="14"/>
        <v>F1-75</v>
      </c>
      <c r="D298" s="1">
        <v>45808.375</v>
      </c>
      <c r="E298" s="1">
        <v>45808.399305555555</v>
      </c>
      <c r="F298" s="1">
        <f t="shared" si="15"/>
        <v>45808.387152777781</v>
      </c>
      <c r="G298">
        <f t="shared" si="13"/>
        <v>18.553819444445253</v>
      </c>
      <c r="L298">
        <f>VLOOKUP(sampling!C298,fe_plate_1!$C$2:$G$80,5,FALSE)</f>
        <v>38.5244</v>
      </c>
    </row>
    <row r="299" spans="1:12" x14ac:dyDescent="0.2">
      <c r="A299">
        <v>75</v>
      </c>
      <c r="B299" s="2">
        <v>2</v>
      </c>
      <c r="C299" t="str">
        <f t="shared" si="14"/>
        <v>F2-75</v>
      </c>
      <c r="D299" s="1">
        <v>45808.375</v>
      </c>
      <c r="E299" s="1">
        <v>45808.399305555555</v>
      </c>
      <c r="F299" s="1">
        <f t="shared" si="15"/>
        <v>45808.387152777781</v>
      </c>
      <c r="G299">
        <f t="shared" si="13"/>
        <v>18.553819444445253</v>
      </c>
      <c r="L299">
        <f>VLOOKUP(sampling!C299,fe_plate_1!$C$2:$G$80,5,FALSE)</f>
        <v>80.727800000000016</v>
      </c>
    </row>
    <row r="300" spans="1:12" x14ac:dyDescent="0.2">
      <c r="A300">
        <v>75</v>
      </c>
      <c r="B300" s="2">
        <v>3</v>
      </c>
      <c r="C300" t="str">
        <f t="shared" si="14"/>
        <v>F3-75</v>
      </c>
      <c r="D300" s="1">
        <v>45808.375</v>
      </c>
      <c r="E300" s="1">
        <v>45808.399305555555</v>
      </c>
      <c r="F300" s="1">
        <f t="shared" si="15"/>
        <v>45808.387152777781</v>
      </c>
      <c r="G300">
        <f t="shared" si="13"/>
        <v>18.54409722222772</v>
      </c>
      <c r="L300">
        <f>VLOOKUP(sampling!C300,fe_plate_1!$C$2:$G$80,5,FALSE)</f>
        <v>31.717400000000001</v>
      </c>
    </row>
    <row r="301" spans="1:12" x14ac:dyDescent="0.2">
      <c r="A301">
        <v>75</v>
      </c>
      <c r="B301" s="2">
        <v>4</v>
      </c>
      <c r="C301" t="str">
        <f t="shared" si="14"/>
        <v>F4-75</v>
      </c>
      <c r="D301" s="1">
        <v>45808.375</v>
      </c>
      <c r="E301" s="1">
        <v>45808.399305555555</v>
      </c>
      <c r="F301" s="1">
        <f t="shared" si="15"/>
        <v>45808.387152777781</v>
      </c>
      <c r="G301">
        <f t="shared" si="13"/>
        <v>18.54409722222772</v>
      </c>
      <c r="L301">
        <f>VLOOKUP(sampling!C301,fe_plate_1!$C$2:$G$80,5,FALSE)</f>
        <v>20.145500000000002</v>
      </c>
    </row>
    <row r="302" spans="1:12" x14ac:dyDescent="0.2">
      <c r="A302">
        <v>76</v>
      </c>
      <c r="B302" s="2">
        <v>1</v>
      </c>
      <c r="C302" t="str">
        <f t="shared" si="14"/>
        <v>F1-76</v>
      </c>
      <c r="D302" s="1">
        <v>45808.399305555555</v>
      </c>
      <c r="E302" s="1">
        <v>45808.520833333336</v>
      </c>
      <c r="F302" s="1">
        <f t="shared" si="15"/>
        <v>45808.460069444445</v>
      </c>
      <c r="G302">
        <f t="shared" si="13"/>
        <v>18.626736111109494</v>
      </c>
      <c r="H302">
        <v>31.6</v>
      </c>
      <c r="I302">
        <v>7.39</v>
      </c>
      <c r="J302">
        <v>834</v>
      </c>
      <c r="K302">
        <f>VLOOKUP(sampling!C302,standard_curve_plate_3!$C$2:$G$200,5,FALSE)</f>
        <v>-0.55177199999999971</v>
      </c>
    </row>
    <row r="303" spans="1:12" x14ac:dyDescent="0.2">
      <c r="A303">
        <v>76</v>
      </c>
      <c r="B303" s="2">
        <v>2</v>
      </c>
      <c r="C303" t="str">
        <f t="shared" si="14"/>
        <v>F2-76</v>
      </c>
      <c r="D303" s="1">
        <v>45808.399305555555</v>
      </c>
      <c r="E303" s="1">
        <v>45808.520833333336</v>
      </c>
      <c r="F303" s="1">
        <f t="shared" si="15"/>
        <v>45808.460069444445</v>
      </c>
      <c r="G303">
        <f t="shared" si="13"/>
        <v>18.626736111109494</v>
      </c>
      <c r="H303">
        <v>33.200000000000003</v>
      </c>
      <c r="I303">
        <v>7.56</v>
      </c>
      <c r="J303">
        <v>814</v>
      </c>
      <c r="K303">
        <f>VLOOKUP(sampling!C303,standard_curve_plate_3!$C$2:$G$200,5,FALSE)</f>
        <v>-0.55177199999999971</v>
      </c>
    </row>
    <row r="304" spans="1:12" x14ac:dyDescent="0.2">
      <c r="A304">
        <v>76</v>
      </c>
      <c r="B304" s="2">
        <v>3</v>
      </c>
      <c r="C304" t="str">
        <f t="shared" si="14"/>
        <v>F3-76</v>
      </c>
      <c r="D304" s="1">
        <v>45808.399305555555</v>
      </c>
      <c r="E304" s="1">
        <v>45808.520833333336</v>
      </c>
      <c r="F304" s="1">
        <f t="shared" si="15"/>
        <v>45808.460069444445</v>
      </c>
      <c r="G304">
        <f t="shared" si="13"/>
        <v>18.617013888891961</v>
      </c>
      <c r="H304">
        <v>28</v>
      </c>
      <c r="I304">
        <v>7.54</v>
      </c>
      <c r="J304">
        <v>858</v>
      </c>
      <c r="K304">
        <f>VLOOKUP(sampling!C304,standard_curve_plate_3!$C$2:$G$200,5,FALSE)</f>
        <v>-0.61861399999999955</v>
      </c>
    </row>
    <row r="305" spans="1:12" x14ac:dyDescent="0.2">
      <c r="A305">
        <v>76</v>
      </c>
      <c r="B305" s="2">
        <v>4</v>
      </c>
      <c r="C305" t="str">
        <f t="shared" si="14"/>
        <v>F4-76</v>
      </c>
      <c r="D305" s="1">
        <v>45808.399305555555</v>
      </c>
      <c r="E305" s="1">
        <v>45808.520833333336</v>
      </c>
      <c r="F305" s="1">
        <f t="shared" si="15"/>
        <v>45808.460069444445</v>
      </c>
      <c r="G305">
        <f t="shared" si="13"/>
        <v>18.617013888891961</v>
      </c>
      <c r="H305">
        <v>27.7</v>
      </c>
      <c r="I305">
        <v>7.55</v>
      </c>
      <c r="J305">
        <v>934</v>
      </c>
      <c r="K305">
        <f>VLOOKUP(sampling!C305,standard_curve_plate_3!$C$2:$G$200,5,FALSE)</f>
        <v>-0.55177199999999971</v>
      </c>
    </row>
    <row r="306" spans="1:12" x14ac:dyDescent="0.2">
      <c r="A306">
        <v>77</v>
      </c>
      <c r="B306" s="2">
        <v>1</v>
      </c>
      <c r="C306" t="str">
        <f t="shared" si="14"/>
        <v>F1-77</v>
      </c>
      <c r="D306" s="1">
        <v>45809.727083333331</v>
      </c>
      <c r="E306" s="1">
        <v>45809.827777777777</v>
      </c>
      <c r="F306" s="1">
        <f t="shared" si="15"/>
        <v>45809.77743055555</v>
      </c>
      <c r="G306">
        <f t="shared" si="13"/>
        <v>19.944097222214623</v>
      </c>
      <c r="H306">
        <v>32.799999999999997</v>
      </c>
      <c r="K306">
        <f>VLOOKUP(sampling!C306,standard_curve_plate_3!$C$2:$G$200,5,FALSE)</f>
        <v>-0.48492999999999942</v>
      </c>
    </row>
    <row r="307" spans="1:12" x14ac:dyDescent="0.2">
      <c r="A307">
        <v>77</v>
      </c>
      <c r="B307" s="2">
        <v>2</v>
      </c>
      <c r="C307" t="str">
        <f t="shared" si="14"/>
        <v>F2-77</v>
      </c>
      <c r="D307" s="1">
        <v>45809.727083333331</v>
      </c>
      <c r="E307" s="1">
        <v>45809.827777777777</v>
      </c>
      <c r="F307" s="1">
        <f t="shared" si="15"/>
        <v>45809.77743055555</v>
      </c>
      <c r="G307">
        <f t="shared" si="13"/>
        <v>19.944097222214623</v>
      </c>
      <c r="H307">
        <v>31.3</v>
      </c>
      <c r="K307">
        <f>VLOOKUP(sampling!C307,standard_curve_plate_3!$C$2:$G$200,5,FALSE)</f>
        <v>-0.48492999999999942</v>
      </c>
    </row>
    <row r="308" spans="1:12" x14ac:dyDescent="0.2">
      <c r="A308">
        <v>77</v>
      </c>
      <c r="B308" s="2">
        <v>3</v>
      </c>
      <c r="C308" t="str">
        <f t="shared" si="14"/>
        <v>F3-77</v>
      </c>
      <c r="D308" s="1">
        <v>45809.727083333331</v>
      </c>
      <c r="E308" s="1">
        <v>45809.827777777777</v>
      </c>
      <c r="F308" s="1">
        <f t="shared" si="15"/>
        <v>45809.77743055555</v>
      </c>
      <c r="G308">
        <f t="shared" si="13"/>
        <v>19.93437499999709</v>
      </c>
      <c r="H308">
        <v>35.5</v>
      </c>
      <c r="K308">
        <f>VLOOKUP(sampling!C308,standard_curve_plate_3!$C$2:$G$200,5,FALSE)</f>
        <v>-0.48492999999999942</v>
      </c>
    </row>
    <row r="309" spans="1:12" x14ac:dyDescent="0.2">
      <c r="A309">
        <v>77</v>
      </c>
      <c r="B309" s="2">
        <v>4</v>
      </c>
      <c r="C309" t="str">
        <f t="shared" si="14"/>
        <v>F4-77</v>
      </c>
      <c r="D309" s="1">
        <v>45809.727083333331</v>
      </c>
      <c r="E309" s="1">
        <v>45809.827777777777</v>
      </c>
      <c r="F309" s="1">
        <f t="shared" si="15"/>
        <v>45809.77743055555</v>
      </c>
      <c r="G309">
        <f t="shared" si="13"/>
        <v>19.93437499999709</v>
      </c>
      <c r="H309">
        <v>28.3</v>
      </c>
      <c r="K309">
        <f>VLOOKUP(sampling!C309,standard_curve_plate_3!$C$2:$G$200,5,FALSE)</f>
        <v>-0.48492999999999942</v>
      </c>
    </row>
    <row r="310" spans="1:12" x14ac:dyDescent="0.2">
      <c r="A310">
        <v>78</v>
      </c>
      <c r="B310" s="2">
        <v>1</v>
      </c>
      <c r="C310" t="str">
        <f t="shared" si="14"/>
        <v>F1-78</v>
      </c>
      <c r="D310" s="1">
        <v>45809.831250000003</v>
      </c>
      <c r="E310" s="1">
        <v>45810.393750000003</v>
      </c>
      <c r="F310" s="1">
        <f t="shared" si="15"/>
        <v>45810.112500000003</v>
      </c>
      <c r="G310">
        <f t="shared" si="13"/>
        <v>20.279166666667152</v>
      </c>
      <c r="H310">
        <v>32.299999999999997</v>
      </c>
    </row>
    <row r="311" spans="1:12" x14ac:dyDescent="0.2">
      <c r="A311">
        <v>78</v>
      </c>
      <c r="B311" s="2">
        <v>2</v>
      </c>
      <c r="C311" t="str">
        <f t="shared" si="14"/>
        <v>F2-78</v>
      </c>
      <c r="D311" s="1">
        <v>45809.831250000003</v>
      </c>
      <c r="E311" s="1">
        <v>45810.393750000003</v>
      </c>
      <c r="F311" s="1">
        <f t="shared" si="15"/>
        <v>45810.112500000003</v>
      </c>
      <c r="G311">
        <f t="shared" si="13"/>
        <v>20.279166666667152</v>
      </c>
      <c r="H311">
        <v>32.799999999999997</v>
      </c>
    </row>
    <row r="312" spans="1:12" x14ac:dyDescent="0.2">
      <c r="A312">
        <v>78</v>
      </c>
      <c r="B312" s="2">
        <v>3</v>
      </c>
      <c r="C312" t="str">
        <f t="shared" si="14"/>
        <v>F3-78</v>
      </c>
      <c r="D312" s="1">
        <v>45809.831250000003</v>
      </c>
      <c r="E312" s="1">
        <v>45810.393750000003</v>
      </c>
      <c r="F312" s="1">
        <f t="shared" si="15"/>
        <v>45810.112500000003</v>
      </c>
      <c r="G312">
        <f t="shared" si="13"/>
        <v>20.269444444449618</v>
      </c>
      <c r="H312">
        <v>34</v>
      </c>
    </row>
    <row r="313" spans="1:12" x14ac:dyDescent="0.2">
      <c r="A313">
        <v>78</v>
      </c>
      <c r="B313" s="2">
        <v>4</v>
      </c>
      <c r="C313" t="str">
        <f t="shared" si="14"/>
        <v>F4-78</v>
      </c>
      <c r="D313" s="1">
        <v>45809.831250000003</v>
      </c>
      <c r="E313" s="1">
        <v>45810.393750000003</v>
      </c>
      <c r="F313" s="1">
        <f t="shared" si="15"/>
        <v>45810.112500000003</v>
      </c>
      <c r="G313">
        <f t="shared" si="13"/>
        <v>20.269444444449618</v>
      </c>
      <c r="H313">
        <v>30.9</v>
      </c>
    </row>
    <row r="314" spans="1:12" x14ac:dyDescent="0.2">
      <c r="A314">
        <v>79</v>
      </c>
      <c r="B314" s="2">
        <v>1</v>
      </c>
      <c r="C314" t="str">
        <f t="shared" si="14"/>
        <v>F1-79</v>
      </c>
      <c r="D314" s="1">
        <v>45810.395138888889</v>
      </c>
      <c r="E314" s="1">
        <v>45810.568749999999</v>
      </c>
      <c r="F314" s="1">
        <f t="shared" si="15"/>
        <v>45810.481944444444</v>
      </c>
      <c r="G314">
        <f t="shared" si="13"/>
        <v>20.648611111108039</v>
      </c>
      <c r="K314">
        <f>VLOOKUP(sampling!C314,standard_curve_plate_3!$C$2:$G$200,5,FALSE)</f>
        <v>-0.61861399999999955</v>
      </c>
    </row>
    <row r="315" spans="1:12" x14ac:dyDescent="0.2">
      <c r="A315">
        <v>79</v>
      </c>
      <c r="B315" s="2">
        <v>2</v>
      </c>
      <c r="C315" t="str">
        <f t="shared" si="14"/>
        <v>F2-79</v>
      </c>
      <c r="D315" s="1">
        <v>45810.395138888889</v>
      </c>
      <c r="E315" s="1">
        <v>45810.568749999999</v>
      </c>
      <c r="F315" s="1">
        <f t="shared" si="15"/>
        <v>45810.481944444444</v>
      </c>
      <c r="G315">
        <f t="shared" si="13"/>
        <v>20.648611111108039</v>
      </c>
      <c r="K315">
        <f>VLOOKUP(sampling!C315,standard_curve_plate_3!$C$2:$G$200,5,FALSE)</f>
        <v>-0.55177199999999971</v>
      </c>
    </row>
    <row r="316" spans="1:12" x14ac:dyDescent="0.2">
      <c r="A316">
        <v>79</v>
      </c>
      <c r="B316" s="2">
        <v>3</v>
      </c>
      <c r="C316" t="str">
        <f t="shared" si="14"/>
        <v>F3-79</v>
      </c>
      <c r="D316" s="1">
        <v>45810.395138888889</v>
      </c>
      <c r="E316" s="1">
        <v>45810.568749999999</v>
      </c>
      <c r="F316" s="1">
        <f t="shared" si="15"/>
        <v>45810.481944444444</v>
      </c>
      <c r="G316">
        <f t="shared" si="13"/>
        <v>20.638888888890506</v>
      </c>
      <c r="K316">
        <f>VLOOKUP(sampling!C316,standard_curve_plate_3!$C$2:$G$200,5,FALSE)</f>
        <v>-1.7035999999999607E-2</v>
      </c>
    </row>
    <row r="317" spans="1:12" x14ac:dyDescent="0.2">
      <c r="A317">
        <v>79</v>
      </c>
      <c r="B317" s="2">
        <v>4</v>
      </c>
      <c r="C317" t="str">
        <f t="shared" si="14"/>
        <v>F4-79</v>
      </c>
      <c r="D317" s="1">
        <v>45810.395138888889</v>
      </c>
      <c r="E317" s="1">
        <v>45810.568749999999</v>
      </c>
      <c r="F317" s="1">
        <f t="shared" si="15"/>
        <v>45810.481944444444</v>
      </c>
      <c r="G317">
        <f t="shared" si="13"/>
        <v>20.638888888890506</v>
      </c>
      <c r="K317">
        <f>VLOOKUP(sampling!C317,standard_curve_plate_3!$C$2:$G$200,5,FALSE)</f>
        <v>-0.48492999999999942</v>
      </c>
    </row>
    <row r="318" spans="1:12" x14ac:dyDescent="0.2">
      <c r="A318">
        <v>80</v>
      </c>
      <c r="B318" s="2">
        <v>1</v>
      </c>
      <c r="C318" t="str">
        <f t="shared" si="14"/>
        <v>F1-80</v>
      </c>
      <c r="D318" s="1">
        <v>45810.570833333331</v>
      </c>
      <c r="E318" s="1">
        <v>45810.604861111111</v>
      </c>
      <c r="F318" s="1">
        <f t="shared" si="15"/>
        <v>45810.587847222225</v>
      </c>
      <c r="G318">
        <f t="shared" si="13"/>
        <v>20.754513888889051</v>
      </c>
      <c r="L318">
        <f>VLOOKUP(sampling!C318,fe_plate_1!$C$2:$G$80,5,FALSE)</f>
        <v>46.012100000000004</v>
      </c>
    </row>
    <row r="319" spans="1:12" x14ac:dyDescent="0.2">
      <c r="A319">
        <v>80</v>
      </c>
      <c r="B319" s="2">
        <v>2</v>
      </c>
      <c r="C319" t="str">
        <f t="shared" si="14"/>
        <v>F2-80</v>
      </c>
      <c r="D319" s="1">
        <v>45810.570833333331</v>
      </c>
      <c r="E319" s="1">
        <v>45810.604861111111</v>
      </c>
      <c r="F319" s="1">
        <f t="shared" si="15"/>
        <v>45810.587847222225</v>
      </c>
      <c r="G319">
        <f t="shared" si="13"/>
        <v>20.754513888889051</v>
      </c>
      <c r="L319">
        <f>VLOOKUP(sampling!C319,fe_plate_1!$C$2:$G$80,5,FALSE)</f>
        <v>71.198000000000008</v>
      </c>
    </row>
    <row r="320" spans="1:12" x14ac:dyDescent="0.2">
      <c r="A320">
        <v>80</v>
      </c>
      <c r="B320" s="2">
        <v>3</v>
      </c>
      <c r="C320" t="str">
        <f t="shared" si="14"/>
        <v>F3-80</v>
      </c>
      <c r="D320" s="1">
        <v>45810.570833333331</v>
      </c>
      <c r="E320" s="1">
        <v>45810.604861111111</v>
      </c>
      <c r="F320" s="1">
        <f t="shared" si="15"/>
        <v>45810.587847222225</v>
      </c>
      <c r="G320">
        <f t="shared" si="13"/>
        <v>20.744791666671517</v>
      </c>
      <c r="L320">
        <f>VLOOKUP(sampling!C320,fe_plate_1!$C$2:$G$80,5,FALSE)</f>
        <v>37.843700000000013</v>
      </c>
    </row>
    <row r="321" spans="1:12" x14ac:dyDescent="0.2">
      <c r="A321">
        <v>80</v>
      </c>
      <c r="B321" s="2">
        <v>4</v>
      </c>
      <c r="C321" t="str">
        <f t="shared" si="14"/>
        <v>F4-80</v>
      </c>
      <c r="D321" s="1">
        <v>45810.570833333331</v>
      </c>
      <c r="E321" s="1">
        <v>45810.604861111111</v>
      </c>
      <c r="F321" s="1">
        <f t="shared" si="15"/>
        <v>45810.587847222225</v>
      </c>
      <c r="G321">
        <f t="shared" si="13"/>
        <v>20.744791666671517</v>
      </c>
      <c r="L321">
        <f>VLOOKUP(sampling!C321,fe_plate_1!$C$2:$G$80,5,FALSE)</f>
        <v>25.591100000000008</v>
      </c>
    </row>
    <row r="322" spans="1:12" x14ac:dyDescent="0.2">
      <c r="A322">
        <v>81</v>
      </c>
      <c r="B322" s="2">
        <v>1</v>
      </c>
      <c r="C322" t="str">
        <f t="shared" si="14"/>
        <v>F1-81</v>
      </c>
      <c r="D322" s="1">
        <v>45811.396527777775</v>
      </c>
      <c r="E322" s="1">
        <v>45811.46597222222</v>
      </c>
      <c r="F322" s="1">
        <f t="shared" si="15"/>
        <v>45811.431249999994</v>
      </c>
      <c r="G322">
        <f t="shared" si="13"/>
        <v>21.597916666658421</v>
      </c>
    </row>
    <row r="323" spans="1:12" x14ac:dyDescent="0.2">
      <c r="A323">
        <v>81</v>
      </c>
      <c r="B323" s="2">
        <v>2</v>
      </c>
      <c r="C323" t="str">
        <f t="shared" si="14"/>
        <v>F2-81</v>
      </c>
      <c r="D323" s="1">
        <v>45811.396527777775</v>
      </c>
      <c r="E323" s="1">
        <v>45811.46597222222</v>
      </c>
      <c r="F323" s="1">
        <f t="shared" si="15"/>
        <v>45811.431249999994</v>
      </c>
      <c r="G323">
        <f t="shared" si="13"/>
        <v>21.597916666658421</v>
      </c>
    </row>
    <row r="324" spans="1:12" x14ac:dyDescent="0.2">
      <c r="A324">
        <v>81</v>
      </c>
      <c r="B324" s="2">
        <v>3</v>
      </c>
      <c r="C324" t="str">
        <f t="shared" si="14"/>
        <v>F3-81</v>
      </c>
      <c r="D324" s="1">
        <v>45811.396527777775</v>
      </c>
      <c r="E324" s="1">
        <v>45811.46597222222</v>
      </c>
      <c r="F324" s="1">
        <f t="shared" ref="F324:F387" si="16">(E324-D324)/2+D324</f>
        <v>45811.431249999994</v>
      </c>
      <c r="G324">
        <f t="shared" ref="G324:G387" si="17" xml:space="preserve"> F324-IF(OR(B324=1,B324=2),$O$2,$O$3)</f>
        <v>21.588194444440887</v>
      </c>
    </row>
    <row r="325" spans="1:12" x14ac:dyDescent="0.2">
      <c r="A325">
        <v>81</v>
      </c>
      <c r="B325" s="2">
        <v>4</v>
      </c>
      <c r="C325" t="str">
        <f t="shared" si="14"/>
        <v>F4-81</v>
      </c>
      <c r="D325" s="1">
        <v>45811.396527777775</v>
      </c>
      <c r="E325" s="1">
        <v>45811.46597222222</v>
      </c>
      <c r="F325" s="1">
        <f t="shared" si="16"/>
        <v>45811.431249999994</v>
      </c>
      <c r="G325">
        <f t="shared" si="17"/>
        <v>21.588194444440887</v>
      </c>
    </row>
    <row r="326" spans="1:12" x14ac:dyDescent="0.2">
      <c r="A326">
        <v>82</v>
      </c>
      <c r="B326" s="2">
        <v>1</v>
      </c>
      <c r="C326" t="str">
        <f t="shared" si="14"/>
        <v>F1-82</v>
      </c>
      <c r="D326" s="1">
        <v>45811.552777777775</v>
      </c>
      <c r="E326" s="1">
        <v>45811.56527777778</v>
      </c>
      <c r="F326" s="1">
        <f t="shared" si="16"/>
        <v>45811.559027777781</v>
      </c>
      <c r="G326">
        <f t="shared" si="17"/>
        <v>21.725694444445253</v>
      </c>
      <c r="L326">
        <f>VLOOKUP(sampling!C326,fe_plate_1!$C$2:$G$80,5,FALSE)</f>
        <v>32.398099999999999</v>
      </c>
    </row>
    <row r="327" spans="1:12" x14ac:dyDescent="0.2">
      <c r="A327">
        <v>82</v>
      </c>
      <c r="B327" s="2">
        <v>2</v>
      </c>
      <c r="C327" t="str">
        <f t="shared" si="14"/>
        <v>F2-82</v>
      </c>
      <c r="D327" s="1">
        <v>45811.552777777775</v>
      </c>
      <c r="E327" s="1">
        <v>45811.56527777778</v>
      </c>
      <c r="F327" s="1">
        <f t="shared" si="16"/>
        <v>45811.559027777781</v>
      </c>
      <c r="G327">
        <f t="shared" si="17"/>
        <v>21.725694444445253</v>
      </c>
      <c r="L327">
        <f>VLOOKUP(sampling!C327,fe_plate_1!$C$2:$G$80,5,FALSE)</f>
        <v>29.334950000000003</v>
      </c>
    </row>
    <row r="328" spans="1:12" x14ac:dyDescent="0.2">
      <c r="A328">
        <v>82</v>
      </c>
      <c r="B328" s="2">
        <v>3</v>
      </c>
      <c r="C328" t="str">
        <f t="shared" si="14"/>
        <v>F3-82</v>
      </c>
      <c r="D328" s="1">
        <v>45811.552777777775</v>
      </c>
      <c r="E328" s="1">
        <v>45811.56527777778</v>
      </c>
      <c r="F328" s="1">
        <f t="shared" si="16"/>
        <v>45811.559027777781</v>
      </c>
      <c r="G328">
        <f t="shared" si="17"/>
        <v>21.71597222222772</v>
      </c>
      <c r="L328">
        <f>VLOOKUP(sampling!C328,fe_plate_1!$C$2:$G$80,5,FALSE)</f>
        <v>31.717400000000001</v>
      </c>
    </row>
    <row r="329" spans="1:12" x14ac:dyDescent="0.2">
      <c r="A329">
        <v>82</v>
      </c>
      <c r="B329" s="2">
        <v>4</v>
      </c>
      <c r="C329" t="str">
        <f t="shared" si="14"/>
        <v>F4-82</v>
      </c>
      <c r="D329" s="1">
        <v>45811.552777777775</v>
      </c>
      <c r="E329" s="1">
        <v>45811.56527777778</v>
      </c>
      <c r="F329" s="1">
        <f t="shared" si="16"/>
        <v>45811.559027777781</v>
      </c>
      <c r="G329">
        <f t="shared" si="17"/>
        <v>21.71597222222772</v>
      </c>
      <c r="L329">
        <f>VLOOKUP(sampling!C329,fe_plate_1!$C$2:$G$300,5,FALSE)</f>
        <v>19.4648</v>
      </c>
    </row>
    <row r="330" spans="1:12" x14ac:dyDescent="0.2">
      <c r="A330">
        <v>83</v>
      </c>
      <c r="B330" s="2">
        <v>1</v>
      </c>
      <c r="C330" t="str">
        <f t="shared" si="14"/>
        <v>F1-83</v>
      </c>
      <c r="D330" s="1">
        <v>45811.775000000001</v>
      </c>
      <c r="E330" s="1">
        <v>45812.379861111112</v>
      </c>
      <c r="F330" s="1">
        <f t="shared" si="16"/>
        <v>45812.077430555553</v>
      </c>
      <c r="G330">
        <f t="shared" si="17"/>
        <v>22.244097222217533</v>
      </c>
    </row>
    <row r="331" spans="1:12" x14ac:dyDescent="0.2">
      <c r="A331">
        <v>83</v>
      </c>
      <c r="B331" s="2">
        <v>2</v>
      </c>
      <c r="C331" t="str">
        <f t="shared" si="14"/>
        <v>F2-83</v>
      </c>
      <c r="D331" s="1">
        <v>45811.775000000001</v>
      </c>
      <c r="E331" s="1">
        <v>45812.379861111112</v>
      </c>
      <c r="F331" s="1">
        <f t="shared" si="16"/>
        <v>45812.077430555553</v>
      </c>
      <c r="G331">
        <f t="shared" si="17"/>
        <v>22.244097222217533</v>
      </c>
    </row>
    <row r="332" spans="1:12" x14ac:dyDescent="0.2">
      <c r="A332">
        <v>83</v>
      </c>
      <c r="B332" s="2">
        <v>3</v>
      </c>
      <c r="C332" t="str">
        <f t="shared" ref="C332:C395" si="18">_xlfn.CONCAT("F",B332,"-",A332)</f>
        <v>F3-83</v>
      </c>
      <c r="D332" s="1">
        <v>45811.775000000001</v>
      </c>
      <c r="E332" s="1">
        <v>45812.379861111112</v>
      </c>
      <c r="F332" s="1">
        <f t="shared" si="16"/>
        <v>45812.077430555553</v>
      </c>
      <c r="G332">
        <f t="shared" si="17"/>
        <v>22.234375</v>
      </c>
    </row>
    <row r="333" spans="1:12" x14ac:dyDescent="0.2">
      <c r="A333">
        <v>83</v>
      </c>
      <c r="B333" s="2">
        <v>4</v>
      </c>
      <c r="C333" t="str">
        <f t="shared" si="18"/>
        <v>F4-83</v>
      </c>
      <c r="D333" s="1">
        <v>45811.775000000001</v>
      </c>
      <c r="E333" s="1">
        <v>45812.379861111112</v>
      </c>
      <c r="F333" s="1">
        <f t="shared" si="16"/>
        <v>45812.077430555553</v>
      </c>
      <c r="G333">
        <f t="shared" si="17"/>
        <v>22.234375</v>
      </c>
    </row>
    <row r="334" spans="1:12" x14ac:dyDescent="0.2">
      <c r="A334">
        <v>84</v>
      </c>
      <c r="B334" s="2">
        <v>1</v>
      </c>
      <c r="C334" t="str">
        <f t="shared" si="18"/>
        <v>F1-84</v>
      </c>
      <c r="D334" s="1">
        <v>45812.379861111112</v>
      </c>
      <c r="E334" s="1">
        <v>45812.488888888889</v>
      </c>
      <c r="F334" s="1">
        <f t="shared" si="16"/>
        <v>45812.434374999997</v>
      </c>
      <c r="G334">
        <f t="shared" si="17"/>
        <v>22.601041666661331</v>
      </c>
    </row>
    <row r="335" spans="1:12" x14ac:dyDescent="0.2">
      <c r="A335">
        <v>84</v>
      </c>
      <c r="B335" s="2">
        <v>2</v>
      </c>
      <c r="C335" t="str">
        <f t="shared" si="18"/>
        <v>F2-84</v>
      </c>
      <c r="D335" s="1">
        <v>45812.379861111112</v>
      </c>
      <c r="E335" s="1">
        <v>45812.488888888889</v>
      </c>
      <c r="F335" s="1">
        <f t="shared" si="16"/>
        <v>45812.434374999997</v>
      </c>
      <c r="G335">
        <f t="shared" si="17"/>
        <v>22.601041666661331</v>
      </c>
    </row>
    <row r="336" spans="1:12" x14ac:dyDescent="0.2">
      <c r="A336">
        <v>84</v>
      </c>
      <c r="B336" s="2">
        <v>3</v>
      </c>
      <c r="C336" t="str">
        <f t="shared" si="18"/>
        <v>F3-84</v>
      </c>
      <c r="D336" s="1">
        <v>45812.379861111112</v>
      </c>
      <c r="E336" s="1">
        <v>45812.488888888889</v>
      </c>
      <c r="F336" s="1">
        <f t="shared" si="16"/>
        <v>45812.434374999997</v>
      </c>
      <c r="G336">
        <f t="shared" si="17"/>
        <v>22.591319444443798</v>
      </c>
    </row>
    <row r="337" spans="1:12" x14ac:dyDescent="0.2">
      <c r="A337">
        <v>84</v>
      </c>
      <c r="B337" s="2">
        <v>4</v>
      </c>
      <c r="C337" t="str">
        <f t="shared" si="18"/>
        <v>F4-84</v>
      </c>
      <c r="D337" s="1">
        <v>45812.379861111112</v>
      </c>
      <c r="E337" s="1">
        <v>45812.488888888889</v>
      </c>
      <c r="F337" s="1">
        <f t="shared" si="16"/>
        <v>45812.434374999997</v>
      </c>
      <c r="G337">
        <f t="shared" si="17"/>
        <v>22.591319444443798</v>
      </c>
    </row>
    <row r="338" spans="1:12" x14ac:dyDescent="0.2">
      <c r="A338">
        <v>85</v>
      </c>
      <c r="B338" s="2">
        <v>1</v>
      </c>
      <c r="C338" t="str">
        <f t="shared" si="18"/>
        <v>F1-85</v>
      </c>
      <c r="D338" s="1">
        <v>45812.545138888891</v>
      </c>
      <c r="E338" s="1">
        <v>45812.59652777778</v>
      </c>
      <c r="F338" s="1">
        <f t="shared" si="16"/>
        <v>45812.570833333331</v>
      </c>
      <c r="G338">
        <f t="shared" si="17"/>
        <v>22.737499999995634</v>
      </c>
      <c r="L338">
        <f>VLOOKUP(sampling!C338,fe_plate_1!$C$2:$G$300,5,FALSE)</f>
        <v>13.338500000000007</v>
      </c>
    </row>
    <row r="339" spans="1:12" x14ac:dyDescent="0.2">
      <c r="A339">
        <v>85</v>
      </c>
      <c r="B339" s="2">
        <v>2</v>
      </c>
      <c r="C339" t="str">
        <f t="shared" si="18"/>
        <v>F2-85</v>
      </c>
      <c r="D339" s="1">
        <v>45812.545138888891</v>
      </c>
      <c r="E339" s="1">
        <v>45812.59652777778</v>
      </c>
      <c r="F339" s="1">
        <f t="shared" si="16"/>
        <v>45812.570833333331</v>
      </c>
      <c r="G339">
        <f t="shared" si="17"/>
        <v>22.737499999995634</v>
      </c>
      <c r="L339">
        <f>VLOOKUP(sampling!C339,fe_plate_1!$C$2:$G$300,5,FALSE)</f>
        <v>7.2122000000000064</v>
      </c>
    </row>
    <row r="340" spans="1:12" x14ac:dyDescent="0.2">
      <c r="A340">
        <v>85</v>
      </c>
      <c r="B340" s="2">
        <v>3</v>
      </c>
      <c r="C340" t="str">
        <f t="shared" si="18"/>
        <v>F3-85</v>
      </c>
      <c r="D340" s="1">
        <v>45812.545138888891</v>
      </c>
      <c r="E340" s="1">
        <v>45812.59652777778</v>
      </c>
      <c r="F340" s="1">
        <f t="shared" si="16"/>
        <v>45812.570833333331</v>
      </c>
      <c r="G340">
        <f t="shared" si="17"/>
        <v>22.727777777778101</v>
      </c>
      <c r="L340">
        <f>VLOOKUP(sampling!C340,fe_plate_1!$C$2:$G$300,5,FALSE)</f>
        <v>10.6157</v>
      </c>
    </row>
    <row r="341" spans="1:12" x14ac:dyDescent="0.2">
      <c r="A341">
        <v>85</v>
      </c>
      <c r="B341" s="2">
        <v>4</v>
      </c>
      <c r="C341" t="str">
        <f t="shared" si="18"/>
        <v>F4-85</v>
      </c>
      <c r="D341" s="1">
        <v>45812.545138888891</v>
      </c>
      <c r="E341" s="1">
        <v>45812.59652777778</v>
      </c>
      <c r="F341" s="1">
        <f t="shared" si="16"/>
        <v>45812.570833333331</v>
      </c>
      <c r="G341">
        <f t="shared" si="17"/>
        <v>22.727777777778101</v>
      </c>
      <c r="L341">
        <f>VLOOKUP(sampling!C341,fe_plate_1!$C$2:$G$300,5,FALSE)</f>
        <v>7.8929000000000009</v>
      </c>
    </row>
    <row r="342" spans="1:12" x14ac:dyDescent="0.2">
      <c r="A342">
        <v>86</v>
      </c>
      <c r="B342" s="2">
        <v>1</v>
      </c>
      <c r="C342" t="str">
        <f t="shared" si="18"/>
        <v>F1-86</v>
      </c>
      <c r="D342" s="1">
        <v>45812.786805555559</v>
      </c>
      <c r="E342" s="1">
        <v>45813.384027777778</v>
      </c>
      <c r="F342" s="1">
        <f t="shared" si="16"/>
        <v>45813.085416666669</v>
      </c>
      <c r="G342">
        <f t="shared" si="17"/>
        <v>23.252083333332848</v>
      </c>
    </row>
    <row r="343" spans="1:12" x14ac:dyDescent="0.2">
      <c r="A343">
        <v>86</v>
      </c>
      <c r="B343" s="2">
        <v>2</v>
      </c>
      <c r="C343" t="str">
        <f t="shared" si="18"/>
        <v>F2-86</v>
      </c>
      <c r="D343" s="1">
        <v>45812.786805555559</v>
      </c>
      <c r="E343" s="1">
        <v>45813.384027777778</v>
      </c>
      <c r="F343" s="1">
        <f t="shared" si="16"/>
        <v>45813.085416666669</v>
      </c>
      <c r="G343">
        <f t="shared" si="17"/>
        <v>23.252083333332848</v>
      </c>
    </row>
    <row r="344" spans="1:12" x14ac:dyDescent="0.2">
      <c r="A344">
        <v>86</v>
      </c>
      <c r="B344" s="2">
        <v>3</v>
      </c>
      <c r="C344" t="str">
        <f t="shared" si="18"/>
        <v>F3-86</v>
      </c>
      <c r="D344" s="1">
        <v>45812.786805555559</v>
      </c>
      <c r="E344" s="1">
        <v>45813.384027777778</v>
      </c>
      <c r="F344" s="1">
        <f t="shared" si="16"/>
        <v>45813.085416666669</v>
      </c>
      <c r="G344">
        <f t="shared" si="17"/>
        <v>23.242361111115315</v>
      </c>
    </row>
    <row r="345" spans="1:12" x14ac:dyDescent="0.2">
      <c r="A345">
        <v>86</v>
      </c>
      <c r="B345" s="2">
        <v>4</v>
      </c>
      <c r="C345" t="str">
        <f t="shared" si="18"/>
        <v>F4-86</v>
      </c>
      <c r="D345" s="1">
        <v>45812.786805555559</v>
      </c>
      <c r="E345" s="1">
        <v>45813.384027777778</v>
      </c>
      <c r="F345" s="1">
        <f t="shared" si="16"/>
        <v>45813.085416666669</v>
      </c>
      <c r="G345">
        <f t="shared" si="17"/>
        <v>23.242361111115315</v>
      </c>
    </row>
    <row r="346" spans="1:12" x14ac:dyDescent="0.2">
      <c r="A346">
        <v>87</v>
      </c>
      <c r="B346" s="2">
        <v>1</v>
      </c>
      <c r="C346" t="str">
        <f t="shared" si="18"/>
        <v>F1-87</v>
      </c>
      <c r="D346" s="1">
        <v>45813.386111111111</v>
      </c>
      <c r="E346" s="1">
        <v>45813.482638888891</v>
      </c>
      <c r="F346" s="1">
        <f t="shared" si="16"/>
        <v>45813.434374999997</v>
      </c>
      <c r="G346">
        <f t="shared" si="17"/>
        <v>23.601041666661331</v>
      </c>
    </row>
    <row r="347" spans="1:12" x14ac:dyDescent="0.2">
      <c r="A347">
        <v>87</v>
      </c>
      <c r="B347" s="2">
        <v>2</v>
      </c>
      <c r="C347" t="str">
        <f t="shared" si="18"/>
        <v>F2-87</v>
      </c>
      <c r="D347" s="1">
        <v>45813.386111111111</v>
      </c>
      <c r="E347" s="1">
        <v>45813.482638888891</v>
      </c>
      <c r="F347" s="1">
        <f t="shared" si="16"/>
        <v>45813.434374999997</v>
      </c>
      <c r="G347">
        <f t="shared" si="17"/>
        <v>23.601041666661331</v>
      </c>
    </row>
    <row r="348" spans="1:12" x14ac:dyDescent="0.2">
      <c r="A348">
        <v>87</v>
      </c>
      <c r="B348" s="2">
        <v>3</v>
      </c>
      <c r="C348" t="str">
        <f t="shared" si="18"/>
        <v>F3-87</v>
      </c>
      <c r="D348" s="1">
        <v>45813.386111111111</v>
      </c>
      <c r="E348" s="1">
        <v>45813.482638888891</v>
      </c>
      <c r="F348" s="1">
        <f t="shared" si="16"/>
        <v>45813.434374999997</v>
      </c>
      <c r="G348">
        <f t="shared" si="17"/>
        <v>23.591319444443798</v>
      </c>
    </row>
    <row r="349" spans="1:12" x14ac:dyDescent="0.2">
      <c r="A349">
        <v>87</v>
      </c>
      <c r="B349" s="2">
        <v>4</v>
      </c>
      <c r="C349" t="str">
        <f t="shared" si="18"/>
        <v>F4-87</v>
      </c>
      <c r="D349" s="1">
        <v>45813.386111111111</v>
      </c>
      <c r="E349" s="1">
        <v>45813.482638888891</v>
      </c>
      <c r="F349" s="1">
        <f t="shared" si="16"/>
        <v>45813.434374999997</v>
      </c>
      <c r="G349">
        <f t="shared" si="17"/>
        <v>23.591319444443798</v>
      </c>
    </row>
    <row r="350" spans="1:12" x14ac:dyDescent="0.2">
      <c r="A350">
        <v>88</v>
      </c>
      <c r="B350" s="2">
        <v>1</v>
      </c>
      <c r="C350" t="str">
        <f t="shared" si="18"/>
        <v>F1-88</v>
      </c>
      <c r="D350" s="1">
        <v>45813.554861111108</v>
      </c>
      <c r="E350" s="1">
        <v>45813.598611111112</v>
      </c>
      <c r="F350" s="1">
        <f t="shared" si="16"/>
        <v>45813.576736111107</v>
      </c>
      <c r="G350">
        <f t="shared" si="17"/>
        <v>23.743402777770825</v>
      </c>
      <c r="L350">
        <f>VLOOKUP(sampling!C350,fe_plate_1!$C$2:$G$300,5,FALSE)</f>
        <v>9.2542999999999971</v>
      </c>
    </row>
    <row r="351" spans="1:12" x14ac:dyDescent="0.2">
      <c r="A351">
        <v>88</v>
      </c>
      <c r="B351" s="2">
        <v>2</v>
      </c>
      <c r="C351" t="str">
        <f t="shared" si="18"/>
        <v>F2-88</v>
      </c>
      <c r="D351" s="1">
        <v>45813.554861111108</v>
      </c>
      <c r="E351" s="1">
        <v>45813.598611111112</v>
      </c>
      <c r="F351" s="1">
        <f t="shared" si="16"/>
        <v>45813.576736111107</v>
      </c>
      <c r="G351">
        <f t="shared" si="17"/>
        <v>23.743402777770825</v>
      </c>
      <c r="L351">
        <f>VLOOKUP(sampling!C351,fe_plate_1!$C$2:$G$300,5,FALSE)</f>
        <v>11.977100000000004</v>
      </c>
    </row>
    <row r="352" spans="1:12" x14ac:dyDescent="0.2">
      <c r="A352">
        <v>88</v>
      </c>
      <c r="B352" s="2">
        <v>3</v>
      </c>
      <c r="C352" t="str">
        <f t="shared" si="18"/>
        <v>F3-88</v>
      </c>
      <c r="D352" s="1">
        <v>45813.554861111108</v>
      </c>
      <c r="E352" s="1">
        <v>45813.598611111112</v>
      </c>
      <c r="F352" s="1">
        <f t="shared" si="16"/>
        <v>45813.576736111107</v>
      </c>
      <c r="G352">
        <f t="shared" si="17"/>
        <v>23.733680555553292</v>
      </c>
      <c r="L352">
        <f>VLOOKUP(sampling!C352,fe_plate_1!$C$2:$G$300,5,FALSE)</f>
        <v>11.296400000000002</v>
      </c>
    </row>
    <row r="353" spans="1:12" x14ac:dyDescent="0.2">
      <c r="A353">
        <v>88</v>
      </c>
      <c r="B353" s="2">
        <v>4</v>
      </c>
      <c r="C353" t="str">
        <f t="shared" si="18"/>
        <v>F4-88</v>
      </c>
      <c r="D353" s="1">
        <v>45813.554861111108</v>
      </c>
      <c r="E353" s="1">
        <v>45813.598611111112</v>
      </c>
      <c r="F353" s="1">
        <f t="shared" si="16"/>
        <v>45813.576736111107</v>
      </c>
      <c r="G353">
        <f t="shared" si="17"/>
        <v>23.733680555553292</v>
      </c>
      <c r="L353">
        <f>VLOOKUP(sampling!C353,fe_plate_1!$C$2:$G$300,5,FALSE)</f>
        <v>9.2542999999999971</v>
      </c>
    </row>
    <row r="354" spans="1:12" x14ac:dyDescent="0.2">
      <c r="A354">
        <v>89</v>
      </c>
      <c r="B354" s="2">
        <v>1</v>
      </c>
      <c r="C354" t="str">
        <f t="shared" si="18"/>
        <v>F1-89</v>
      </c>
      <c r="D354" s="1">
        <v>45814.371527777781</v>
      </c>
      <c r="E354" s="1">
        <v>45814.54791666667</v>
      </c>
      <c r="F354" s="1">
        <f t="shared" si="16"/>
        <v>45814.459722222222</v>
      </c>
      <c r="G354">
        <f t="shared" si="17"/>
        <v>24.62638888888614</v>
      </c>
    </row>
    <row r="355" spans="1:12" x14ac:dyDescent="0.2">
      <c r="A355">
        <v>89</v>
      </c>
      <c r="B355" s="2">
        <v>2</v>
      </c>
      <c r="C355" t="str">
        <f t="shared" si="18"/>
        <v>F2-89</v>
      </c>
      <c r="D355" s="1">
        <v>45814.371527777781</v>
      </c>
      <c r="E355" s="1">
        <v>45814.54791666667</v>
      </c>
      <c r="F355" s="1">
        <f t="shared" si="16"/>
        <v>45814.459722222222</v>
      </c>
      <c r="G355">
        <f t="shared" si="17"/>
        <v>24.62638888888614</v>
      </c>
    </row>
    <row r="356" spans="1:12" x14ac:dyDescent="0.2">
      <c r="A356">
        <v>89</v>
      </c>
      <c r="B356" s="2">
        <v>3</v>
      </c>
      <c r="C356" t="str">
        <f t="shared" si="18"/>
        <v>F3-89</v>
      </c>
      <c r="D356" s="1">
        <v>45814.371527777781</v>
      </c>
      <c r="E356" s="1">
        <v>45814.54791666667</v>
      </c>
      <c r="F356" s="1">
        <f t="shared" si="16"/>
        <v>45814.459722222222</v>
      </c>
      <c r="G356">
        <f t="shared" si="17"/>
        <v>24.616666666668607</v>
      </c>
    </row>
    <row r="357" spans="1:12" x14ac:dyDescent="0.2">
      <c r="A357">
        <v>89</v>
      </c>
      <c r="B357" s="2">
        <v>4</v>
      </c>
      <c r="C357" t="str">
        <f t="shared" si="18"/>
        <v>F4-89</v>
      </c>
      <c r="D357" s="1">
        <v>45814.371527777781</v>
      </c>
      <c r="E357" s="1">
        <v>45814.54791666667</v>
      </c>
      <c r="F357" s="1">
        <f t="shared" si="16"/>
        <v>45814.459722222222</v>
      </c>
      <c r="G357">
        <f t="shared" si="17"/>
        <v>24.616666666668607</v>
      </c>
    </row>
    <row r="358" spans="1:12" x14ac:dyDescent="0.2">
      <c r="A358">
        <v>90</v>
      </c>
      <c r="B358" s="2">
        <v>1</v>
      </c>
      <c r="C358" t="str">
        <f t="shared" si="18"/>
        <v>F1-90</v>
      </c>
      <c r="D358" s="1">
        <v>45814.548611111109</v>
      </c>
      <c r="E358" s="1">
        <v>45814.59375</v>
      </c>
      <c r="F358" s="1">
        <f t="shared" si="16"/>
        <v>45814.571180555555</v>
      </c>
      <c r="G358">
        <f t="shared" si="17"/>
        <v>24.737847222218988</v>
      </c>
      <c r="L358">
        <f>VLOOKUP(sampling!C358,fe_plate_1!$C$2:$G$300,5,FALSE)</f>
        <v>26.27180000000001</v>
      </c>
    </row>
    <row r="359" spans="1:12" x14ac:dyDescent="0.2">
      <c r="A359">
        <v>90</v>
      </c>
      <c r="B359" s="2">
        <v>2</v>
      </c>
      <c r="C359" t="str">
        <f t="shared" si="18"/>
        <v>F2-90</v>
      </c>
      <c r="D359" s="1">
        <v>45814.548611111109</v>
      </c>
      <c r="E359" s="1">
        <v>45814.59375</v>
      </c>
      <c r="F359" s="1">
        <f t="shared" si="16"/>
        <v>45814.571180555555</v>
      </c>
      <c r="G359">
        <f t="shared" si="17"/>
        <v>24.737847222218988</v>
      </c>
      <c r="L359">
        <f>VLOOKUP(sampling!C359,fe_plate_1!$C$2:$G$300,5,FALSE)</f>
        <v>28.3139</v>
      </c>
    </row>
    <row r="360" spans="1:12" x14ac:dyDescent="0.2">
      <c r="A360">
        <v>90</v>
      </c>
      <c r="B360" s="2">
        <v>3</v>
      </c>
      <c r="C360" t="str">
        <f t="shared" si="18"/>
        <v>F3-90</v>
      </c>
      <c r="D360" s="1">
        <v>45814.548611111109</v>
      </c>
      <c r="E360" s="1">
        <v>45814.59375</v>
      </c>
      <c r="F360" s="1">
        <f t="shared" si="16"/>
        <v>45814.571180555555</v>
      </c>
      <c r="G360">
        <f t="shared" si="17"/>
        <v>24.728125000001455</v>
      </c>
      <c r="L360">
        <f>VLOOKUP(sampling!C360,fe_plate_1!$C$2:$G$300,5,FALSE)</f>
        <v>14.019200000000009</v>
      </c>
    </row>
    <row r="361" spans="1:12" x14ac:dyDescent="0.2">
      <c r="A361">
        <v>90</v>
      </c>
      <c r="B361" s="2">
        <v>4</v>
      </c>
      <c r="C361" t="str">
        <f t="shared" si="18"/>
        <v>F4-90</v>
      </c>
      <c r="D361" s="1">
        <v>45814.548611111109</v>
      </c>
      <c r="E361" s="1">
        <v>45814.59375</v>
      </c>
      <c r="F361" s="1">
        <f t="shared" si="16"/>
        <v>45814.571180555555</v>
      </c>
      <c r="G361">
        <f t="shared" si="17"/>
        <v>24.728125000001455</v>
      </c>
      <c r="L361">
        <f>VLOOKUP(sampling!C361,fe_plate_1!$C$2:$G$300,5,FALSE)</f>
        <v>18.103399999999997</v>
      </c>
    </row>
    <row r="362" spans="1:12" x14ac:dyDescent="0.2">
      <c r="A362">
        <v>91</v>
      </c>
      <c r="B362" s="2">
        <v>1</v>
      </c>
      <c r="C362" t="str">
        <f t="shared" si="18"/>
        <v>F1-91</v>
      </c>
      <c r="D362" s="1">
        <v>45814.708333333336</v>
      </c>
      <c r="E362" s="1">
        <v>45815.386111111111</v>
      </c>
      <c r="F362" s="1">
        <f t="shared" si="16"/>
        <v>45815.047222222223</v>
      </c>
      <c r="G362">
        <f t="shared" si="17"/>
        <v>25.213888888887595</v>
      </c>
    </row>
    <row r="363" spans="1:12" x14ac:dyDescent="0.2">
      <c r="A363">
        <v>91</v>
      </c>
      <c r="B363" s="2">
        <v>2</v>
      </c>
      <c r="C363" t="str">
        <f t="shared" si="18"/>
        <v>F2-91</v>
      </c>
      <c r="D363" s="1">
        <v>45814.708333333336</v>
      </c>
      <c r="E363" s="1">
        <v>45815.386111111111</v>
      </c>
      <c r="F363" s="1">
        <f t="shared" si="16"/>
        <v>45815.047222222223</v>
      </c>
      <c r="G363">
        <f t="shared" si="17"/>
        <v>25.213888888887595</v>
      </c>
    </row>
    <row r="364" spans="1:12" x14ac:dyDescent="0.2">
      <c r="A364">
        <v>91</v>
      </c>
      <c r="B364" s="2">
        <v>3</v>
      </c>
      <c r="C364" t="str">
        <f t="shared" si="18"/>
        <v>F3-91</v>
      </c>
      <c r="D364" s="1">
        <v>45814.708333333336</v>
      </c>
      <c r="E364" s="1">
        <v>45815.386111111111</v>
      </c>
      <c r="F364" s="1">
        <f t="shared" si="16"/>
        <v>45815.047222222223</v>
      </c>
      <c r="G364">
        <f t="shared" si="17"/>
        <v>25.204166666670062</v>
      </c>
    </row>
    <row r="365" spans="1:12" x14ac:dyDescent="0.2">
      <c r="A365">
        <v>91</v>
      </c>
      <c r="B365" s="2">
        <v>4</v>
      </c>
      <c r="C365" t="str">
        <f t="shared" si="18"/>
        <v>F4-91</v>
      </c>
      <c r="D365" s="1">
        <v>45814.708333333336</v>
      </c>
      <c r="E365" s="1">
        <v>45815.386111111111</v>
      </c>
      <c r="F365" s="1">
        <f t="shared" si="16"/>
        <v>45815.047222222223</v>
      </c>
      <c r="G365">
        <f t="shared" si="17"/>
        <v>25.204166666670062</v>
      </c>
    </row>
    <row r="366" spans="1:12" x14ac:dyDescent="0.2">
      <c r="A366">
        <v>92</v>
      </c>
      <c r="B366" s="2">
        <v>1</v>
      </c>
      <c r="C366" t="str">
        <f t="shared" si="18"/>
        <v>F1-92</v>
      </c>
      <c r="D366" s="1">
        <v>45815.386805555558</v>
      </c>
      <c r="E366" s="1">
        <v>45815.509027777778</v>
      </c>
      <c r="F366" s="1">
        <f t="shared" si="16"/>
        <v>45815.447916666672</v>
      </c>
      <c r="G366">
        <f t="shared" si="17"/>
        <v>25.614583333335759</v>
      </c>
    </row>
    <row r="367" spans="1:12" x14ac:dyDescent="0.2">
      <c r="A367">
        <v>92</v>
      </c>
      <c r="B367" s="2">
        <v>2</v>
      </c>
      <c r="C367" t="str">
        <f t="shared" si="18"/>
        <v>F2-92</v>
      </c>
      <c r="D367" s="1">
        <v>45815.386805555558</v>
      </c>
      <c r="E367" s="1">
        <v>45815.509027777778</v>
      </c>
      <c r="F367" s="1">
        <f t="shared" si="16"/>
        <v>45815.447916666672</v>
      </c>
      <c r="G367">
        <f t="shared" si="17"/>
        <v>25.614583333335759</v>
      </c>
    </row>
    <row r="368" spans="1:12" x14ac:dyDescent="0.2">
      <c r="A368">
        <v>92</v>
      </c>
      <c r="B368" s="2">
        <v>3</v>
      </c>
      <c r="C368" t="str">
        <f t="shared" si="18"/>
        <v>F3-92</v>
      </c>
      <c r="D368" s="1">
        <v>45815.386805555558</v>
      </c>
      <c r="E368" s="1">
        <v>45815.509027777778</v>
      </c>
      <c r="F368" s="1">
        <f t="shared" si="16"/>
        <v>45815.447916666672</v>
      </c>
      <c r="G368">
        <f t="shared" si="17"/>
        <v>25.604861111118225</v>
      </c>
    </row>
    <row r="369" spans="1:12" x14ac:dyDescent="0.2">
      <c r="A369">
        <v>92</v>
      </c>
      <c r="B369" s="2">
        <v>4</v>
      </c>
      <c r="C369" t="str">
        <f t="shared" si="18"/>
        <v>F4-92</v>
      </c>
      <c r="D369" s="1">
        <v>45815.386805555558</v>
      </c>
      <c r="E369" s="1">
        <v>45815.509027777778</v>
      </c>
      <c r="F369" s="1">
        <f t="shared" si="16"/>
        <v>45815.447916666672</v>
      </c>
      <c r="G369">
        <f t="shared" si="17"/>
        <v>25.604861111118225</v>
      </c>
    </row>
    <row r="370" spans="1:12" x14ac:dyDescent="0.2">
      <c r="A370">
        <v>93</v>
      </c>
      <c r="B370" s="2">
        <v>1</v>
      </c>
      <c r="C370" t="str">
        <f t="shared" si="18"/>
        <v>F1-93</v>
      </c>
      <c r="D370" s="1">
        <v>45815.510416666664</v>
      </c>
      <c r="E370" s="1">
        <v>45815.5625</v>
      </c>
      <c r="F370" s="1">
        <f t="shared" si="16"/>
        <v>45815.536458333328</v>
      </c>
      <c r="G370">
        <f t="shared" si="17"/>
        <v>25.703124999992724</v>
      </c>
      <c r="L370">
        <f>VLOOKUP(sampling!C370,fe_plate_1!$C$2:$G$300,5,FALSE)</f>
        <v>18.103399999999997</v>
      </c>
    </row>
    <row r="371" spans="1:12" x14ac:dyDescent="0.2">
      <c r="A371">
        <v>93</v>
      </c>
      <c r="B371" s="2">
        <v>2</v>
      </c>
      <c r="C371" t="str">
        <f t="shared" si="18"/>
        <v>F2-93</v>
      </c>
      <c r="D371" s="1">
        <v>45815.510416666664</v>
      </c>
      <c r="E371" s="1">
        <v>45815.5625</v>
      </c>
      <c r="F371" s="1">
        <f t="shared" si="16"/>
        <v>45815.536458333328</v>
      </c>
      <c r="G371">
        <f t="shared" si="17"/>
        <v>25.703124999992724</v>
      </c>
      <c r="L371">
        <f>VLOOKUP(sampling!C371,fe_plate_1!$C$2:$G$300,5,FALSE)</f>
        <v>26.27180000000001</v>
      </c>
    </row>
    <row r="372" spans="1:12" x14ac:dyDescent="0.2">
      <c r="A372">
        <v>93</v>
      </c>
      <c r="B372" s="2">
        <v>3</v>
      </c>
      <c r="C372" t="str">
        <f t="shared" si="18"/>
        <v>F3-93</v>
      </c>
      <c r="D372" s="1">
        <v>45815.510416666664</v>
      </c>
      <c r="E372" s="1">
        <v>45815.5625</v>
      </c>
      <c r="F372" s="1">
        <f t="shared" si="16"/>
        <v>45815.536458333328</v>
      </c>
      <c r="G372">
        <f t="shared" si="17"/>
        <v>25.693402777775191</v>
      </c>
      <c r="L372">
        <f>VLOOKUP(sampling!C372,fe_plate_1!$C$2:$G$300,5,FALSE)</f>
        <v>36.482300000000009</v>
      </c>
    </row>
    <row r="373" spans="1:12" x14ac:dyDescent="0.2">
      <c r="A373">
        <v>93</v>
      </c>
      <c r="B373" s="2">
        <v>4</v>
      </c>
      <c r="C373" t="str">
        <f t="shared" si="18"/>
        <v>F4-93</v>
      </c>
      <c r="D373" s="1">
        <v>45815.510416666664</v>
      </c>
      <c r="E373" s="1">
        <v>45815.5625</v>
      </c>
      <c r="F373" s="1">
        <f t="shared" si="16"/>
        <v>45815.536458333328</v>
      </c>
      <c r="G373">
        <f t="shared" si="17"/>
        <v>25.693402777775191</v>
      </c>
      <c r="L373">
        <f>VLOOKUP(sampling!C373,fe_plate_1!$C$2:$G$300,5,FALSE)</f>
        <v>19.4648</v>
      </c>
    </row>
    <row r="374" spans="1:12" x14ac:dyDescent="0.2">
      <c r="A374">
        <v>94</v>
      </c>
      <c r="B374" s="2">
        <v>1</v>
      </c>
      <c r="C374" t="str">
        <f t="shared" si="18"/>
        <v>F1-94</v>
      </c>
      <c r="D374" s="1">
        <v>45815.5625</v>
      </c>
      <c r="E374" s="1">
        <v>45816.409722222219</v>
      </c>
      <c r="F374" s="1">
        <f t="shared" si="16"/>
        <v>45815.986111111109</v>
      </c>
      <c r="G374">
        <f t="shared" si="17"/>
        <v>26.152777777773736</v>
      </c>
    </row>
    <row r="375" spans="1:12" x14ac:dyDescent="0.2">
      <c r="A375">
        <v>94</v>
      </c>
      <c r="B375" s="2">
        <v>2</v>
      </c>
      <c r="C375" t="str">
        <f t="shared" si="18"/>
        <v>F2-94</v>
      </c>
      <c r="D375" s="1">
        <v>45815.5625</v>
      </c>
      <c r="E375" s="1">
        <v>45816.409722222219</v>
      </c>
      <c r="F375" s="1">
        <f t="shared" si="16"/>
        <v>45815.986111111109</v>
      </c>
      <c r="G375">
        <f t="shared" si="17"/>
        <v>26.152777777773736</v>
      </c>
    </row>
    <row r="376" spans="1:12" x14ac:dyDescent="0.2">
      <c r="A376">
        <v>94</v>
      </c>
      <c r="B376" s="2">
        <v>3</v>
      </c>
      <c r="C376" t="str">
        <f t="shared" si="18"/>
        <v>F3-94</v>
      </c>
      <c r="D376" s="1">
        <v>45815.5625</v>
      </c>
      <c r="E376" s="1">
        <v>45816.409722222219</v>
      </c>
      <c r="F376" s="1">
        <f t="shared" si="16"/>
        <v>45815.986111111109</v>
      </c>
      <c r="G376">
        <f t="shared" si="17"/>
        <v>26.143055555556202</v>
      </c>
    </row>
    <row r="377" spans="1:12" x14ac:dyDescent="0.2">
      <c r="A377">
        <v>94</v>
      </c>
      <c r="B377" s="2">
        <v>4</v>
      </c>
      <c r="C377" t="str">
        <f t="shared" si="18"/>
        <v>F4-94</v>
      </c>
      <c r="D377" s="1">
        <v>45815.5625</v>
      </c>
      <c r="E377" s="1">
        <v>45816.409722222219</v>
      </c>
      <c r="F377" s="1">
        <f t="shared" si="16"/>
        <v>45815.986111111109</v>
      </c>
      <c r="G377">
        <f t="shared" si="17"/>
        <v>26.143055555556202</v>
      </c>
    </row>
    <row r="378" spans="1:12" x14ac:dyDescent="0.2">
      <c r="A378">
        <v>95</v>
      </c>
      <c r="B378" s="2">
        <v>1</v>
      </c>
      <c r="C378" t="str">
        <f t="shared" si="18"/>
        <v>F1-95</v>
      </c>
      <c r="D378" s="1">
        <v>45816.409722222219</v>
      </c>
      <c r="E378" s="1">
        <v>45816.543749999997</v>
      </c>
      <c r="F378" s="1">
        <f t="shared" si="16"/>
        <v>45816.476736111108</v>
      </c>
      <c r="G378">
        <f t="shared" si="17"/>
        <v>26.64340277777228</v>
      </c>
    </row>
    <row r="379" spans="1:12" x14ac:dyDescent="0.2">
      <c r="A379">
        <v>95</v>
      </c>
      <c r="B379" s="2">
        <v>2</v>
      </c>
      <c r="C379" t="str">
        <f t="shared" si="18"/>
        <v>F2-95</v>
      </c>
      <c r="D379" s="1">
        <v>45816.409722222219</v>
      </c>
      <c r="E379" s="1">
        <v>45816.543749999997</v>
      </c>
      <c r="F379" s="1">
        <f t="shared" si="16"/>
        <v>45816.476736111108</v>
      </c>
      <c r="G379">
        <f t="shared" si="17"/>
        <v>26.64340277777228</v>
      </c>
    </row>
    <row r="380" spans="1:12" x14ac:dyDescent="0.2">
      <c r="A380">
        <v>95</v>
      </c>
      <c r="B380" s="2">
        <v>3</v>
      </c>
      <c r="C380" t="str">
        <f t="shared" si="18"/>
        <v>F3-95</v>
      </c>
      <c r="D380" s="1">
        <v>45816.409722222219</v>
      </c>
      <c r="E380" s="1">
        <v>45816.543749999997</v>
      </c>
      <c r="F380" s="1">
        <f t="shared" si="16"/>
        <v>45816.476736111108</v>
      </c>
      <c r="G380">
        <f t="shared" si="17"/>
        <v>26.633680555554747</v>
      </c>
    </row>
    <row r="381" spans="1:12" x14ac:dyDescent="0.2">
      <c r="A381">
        <v>95</v>
      </c>
      <c r="B381" s="2">
        <v>4</v>
      </c>
      <c r="C381" t="str">
        <f t="shared" si="18"/>
        <v>F4-95</v>
      </c>
      <c r="D381" s="1">
        <v>45816.409722222219</v>
      </c>
      <c r="E381" s="1">
        <v>45816.543749999997</v>
      </c>
      <c r="F381" s="1">
        <f t="shared" si="16"/>
        <v>45816.476736111108</v>
      </c>
      <c r="G381">
        <f t="shared" si="17"/>
        <v>26.633680555554747</v>
      </c>
    </row>
    <row r="382" spans="1:12" x14ac:dyDescent="0.2">
      <c r="A382">
        <v>96</v>
      </c>
      <c r="B382" s="2">
        <v>1</v>
      </c>
      <c r="C382" t="str">
        <f t="shared" si="18"/>
        <v>F1-96</v>
      </c>
      <c r="D382" s="1">
        <v>45816.543749999997</v>
      </c>
      <c r="E382" s="1">
        <v>45816.585416666669</v>
      </c>
      <c r="F382" s="1">
        <f t="shared" si="16"/>
        <v>45816.564583333333</v>
      </c>
      <c r="G382">
        <f t="shared" si="17"/>
        <v>26.73124999999709</v>
      </c>
      <c r="L382">
        <f>VLOOKUP(sampling!C382,fe_plate_1!$C$2:$G$300,5,FALSE)</f>
        <v>31.717400000000001</v>
      </c>
    </row>
    <row r="383" spans="1:12" x14ac:dyDescent="0.2">
      <c r="A383">
        <v>96</v>
      </c>
      <c r="B383" s="2">
        <v>2</v>
      </c>
      <c r="C383" t="str">
        <f t="shared" si="18"/>
        <v>F2-96</v>
      </c>
      <c r="D383" s="1">
        <v>45816.543749999997</v>
      </c>
      <c r="E383" s="1">
        <v>45816.585416666669</v>
      </c>
      <c r="F383" s="1">
        <f t="shared" si="16"/>
        <v>45816.564583333333</v>
      </c>
      <c r="G383">
        <f t="shared" si="17"/>
        <v>26.73124999999709</v>
      </c>
      <c r="L383">
        <f>VLOOKUP(sampling!C383,fe_plate_1!$C$2:$G$300,5,FALSE)</f>
        <v>18.103399999999997</v>
      </c>
    </row>
    <row r="384" spans="1:12" x14ac:dyDescent="0.2">
      <c r="A384">
        <v>96</v>
      </c>
      <c r="B384" s="2">
        <v>3</v>
      </c>
      <c r="C384" t="str">
        <f t="shared" si="18"/>
        <v>F3-96</v>
      </c>
      <c r="D384" s="1">
        <v>45816.543749999997</v>
      </c>
      <c r="E384" s="1">
        <v>45816.585416666669</v>
      </c>
      <c r="F384" s="1">
        <f t="shared" si="16"/>
        <v>45816.564583333333</v>
      </c>
      <c r="G384">
        <f t="shared" si="17"/>
        <v>26.721527777779556</v>
      </c>
      <c r="L384">
        <f>VLOOKUP(sampling!C384,fe_plate_1!$C$2:$G$300,5,FALSE)</f>
        <v>37.163000000000011</v>
      </c>
    </row>
    <row r="385" spans="1:12" x14ac:dyDescent="0.2">
      <c r="A385">
        <v>96</v>
      </c>
      <c r="B385" s="2">
        <v>4</v>
      </c>
      <c r="C385" t="str">
        <f t="shared" si="18"/>
        <v>F4-96</v>
      </c>
      <c r="D385" s="1">
        <v>45816.543749999997</v>
      </c>
      <c r="E385" s="1">
        <v>45816.585416666669</v>
      </c>
      <c r="F385" s="1">
        <f t="shared" si="16"/>
        <v>45816.564583333333</v>
      </c>
      <c r="G385">
        <f t="shared" si="17"/>
        <v>26.721527777779556</v>
      </c>
      <c r="L385">
        <f>VLOOKUP(sampling!C385,fe_plate_1!$C$2:$G$300,5,FALSE)</f>
        <v>21.506900000000005</v>
      </c>
    </row>
    <row r="386" spans="1:12" x14ac:dyDescent="0.2">
      <c r="A386">
        <v>97</v>
      </c>
      <c r="B386" s="2">
        <v>1</v>
      </c>
      <c r="C386" t="str">
        <f t="shared" si="18"/>
        <v>F1-97</v>
      </c>
      <c r="D386" s="1">
        <v>45816.590277777781</v>
      </c>
      <c r="E386" s="1">
        <v>45817.4375</v>
      </c>
      <c r="F386" s="1">
        <f t="shared" si="16"/>
        <v>45817.013888888891</v>
      </c>
      <c r="G386">
        <f t="shared" si="17"/>
        <v>27.180555555554747</v>
      </c>
    </row>
    <row r="387" spans="1:12" x14ac:dyDescent="0.2">
      <c r="A387">
        <v>97</v>
      </c>
      <c r="B387" s="2">
        <v>2</v>
      </c>
      <c r="C387" t="str">
        <f t="shared" si="18"/>
        <v>F2-97</v>
      </c>
      <c r="D387" s="1">
        <v>45816.590277777781</v>
      </c>
      <c r="E387" s="1">
        <v>45817.4375</v>
      </c>
      <c r="F387" s="1">
        <f t="shared" si="16"/>
        <v>45817.013888888891</v>
      </c>
      <c r="G387">
        <f t="shared" si="17"/>
        <v>27.180555555554747</v>
      </c>
    </row>
    <row r="388" spans="1:12" x14ac:dyDescent="0.2">
      <c r="A388">
        <v>97</v>
      </c>
      <c r="B388" s="2">
        <v>3</v>
      </c>
      <c r="C388" t="str">
        <f t="shared" si="18"/>
        <v>F3-97</v>
      </c>
      <c r="D388" s="1">
        <v>45816.590277777781</v>
      </c>
      <c r="E388" s="1">
        <v>45817.4375</v>
      </c>
      <c r="F388" s="1">
        <f t="shared" ref="F388:F451" si="19">(E388-D388)/2+D388</f>
        <v>45817.013888888891</v>
      </c>
      <c r="G388">
        <f t="shared" ref="G388:G451" si="20" xml:space="preserve"> F388-IF(OR(B388=1,B388=2),$O$2,$O$3)</f>
        <v>27.170833333337214</v>
      </c>
    </row>
    <row r="389" spans="1:12" x14ac:dyDescent="0.2">
      <c r="A389">
        <v>97</v>
      </c>
      <c r="B389" s="2">
        <v>4</v>
      </c>
      <c r="C389" t="str">
        <f t="shared" si="18"/>
        <v>F4-97</v>
      </c>
      <c r="D389" s="1">
        <v>45816.590277777781</v>
      </c>
      <c r="E389" s="1">
        <v>45817.4375</v>
      </c>
      <c r="F389" s="1">
        <f t="shared" si="19"/>
        <v>45817.013888888891</v>
      </c>
      <c r="G389">
        <f t="shared" si="20"/>
        <v>27.170833333337214</v>
      </c>
    </row>
    <row r="390" spans="1:12" x14ac:dyDescent="0.2">
      <c r="A390">
        <v>98</v>
      </c>
      <c r="B390" s="2">
        <v>1</v>
      </c>
      <c r="C390" t="str">
        <f t="shared" si="18"/>
        <v>F1-98</v>
      </c>
      <c r="D390" s="1">
        <v>45817.4375</v>
      </c>
      <c r="E390" s="1">
        <v>45817.572916666664</v>
      </c>
      <c r="F390" s="1">
        <f t="shared" si="19"/>
        <v>45817.505208333328</v>
      </c>
      <c r="G390">
        <f t="shared" si="20"/>
        <v>27.671874999992724</v>
      </c>
    </row>
    <row r="391" spans="1:12" x14ac:dyDescent="0.2">
      <c r="A391">
        <v>98</v>
      </c>
      <c r="B391" s="2">
        <v>2</v>
      </c>
      <c r="C391" t="str">
        <f t="shared" si="18"/>
        <v>F2-98</v>
      </c>
      <c r="D391" s="1">
        <v>45817.4375</v>
      </c>
      <c r="E391" s="1">
        <v>45817.572916666664</v>
      </c>
      <c r="F391" s="1">
        <f t="shared" si="19"/>
        <v>45817.505208333328</v>
      </c>
      <c r="G391">
        <f t="shared" si="20"/>
        <v>27.671874999992724</v>
      </c>
    </row>
    <row r="392" spans="1:12" x14ac:dyDescent="0.2">
      <c r="A392">
        <v>98</v>
      </c>
      <c r="B392" s="2">
        <v>3</v>
      </c>
      <c r="C392" t="str">
        <f t="shared" si="18"/>
        <v>F3-98</v>
      </c>
      <c r="D392" s="1">
        <v>45817.4375</v>
      </c>
      <c r="E392" s="1">
        <v>45817.572916666664</v>
      </c>
      <c r="F392" s="1">
        <f t="shared" si="19"/>
        <v>45817.505208333328</v>
      </c>
      <c r="G392">
        <f t="shared" si="20"/>
        <v>27.662152777775191</v>
      </c>
    </row>
    <row r="393" spans="1:12" x14ac:dyDescent="0.2">
      <c r="A393">
        <v>98</v>
      </c>
      <c r="B393" s="2">
        <v>4</v>
      </c>
      <c r="C393" t="str">
        <f t="shared" si="18"/>
        <v>F4-98</v>
      </c>
      <c r="D393" s="1">
        <v>45817.4375</v>
      </c>
      <c r="E393" s="1">
        <v>45817.572916666664</v>
      </c>
      <c r="F393" s="1">
        <f t="shared" si="19"/>
        <v>45817.505208333328</v>
      </c>
      <c r="G393">
        <f t="shared" si="20"/>
        <v>27.662152777775191</v>
      </c>
    </row>
    <row r="394" spans="1:12" x14ac:dyDescent="0.2">
      <c r="A394">
        <v>99</v>
      </c>
      <c r="B394" s="2">
        <v>1</v>
      </c>
      <c r="C394" t="str">
        <f t="shared" si="18"/>
        <v>F1-99</v>
      </c>
      <c r="D394" s="1">
        <v>45817.572916666664</v>
      </c>
      <c r="E394" s="1">
        <v>45817.614583333336</v>
      </c>
      <c r="F394" s="1">
        <f t="shared" si="19"/>
        <v>45817.59375</v>
      </c>
      <c r="G394">
        <f t="shared" si="20"/>
        <v>27.760416666664241</v>
      </c>
      <c r="L394">
        <f>VLOOKUP(sampling!C394,fe_plate_1!$C$2:$G$300,5,FALSE)</f>
        <v>11.296400000000002</v>
      </c>
    </row>
    <row r="395" spans="1:12" x14ac:dyDescent="0.2">
      <c r="A395">
        <v>99</v>
      </c>
      <c r="B395" s="2">
        <v>2</v>
      </c>
      <c r="C395" t="str">
        <f t="shared" si="18"/>
        <v>F2-99</v>
      </c>
      <c r="D395" s="1">
        <v>45817.572916666664</v>
      </c>
      <c r="E395" s="1">
        <v>45817.614583333336</v>
      </c>
      <c r="F395" s="1">
        <f t="shared" si="19"/>
        <v>45817.59375</v>
      </c>
      <c r="G395">
        <f t="shared" si="20"/>
        <v>27.760416666664241</v>
      </c>
      <c r="L395">
        <f>VLOOKUP(sampling!C395,fe_plate_1!$C$2:$G$300,5,FALSE)</f>
        <v>26.27180000000001</v>
      </c>
    </row>
    <row r="396" spans="1:12" x14ac:dyDescent="0.2">
      <c r="A396">
        <v>99</v>
      </c>
      <c r="B396" s="2">
        <v>3</v>
      </c>
      <c r="C396" t="str">
        <f t="shared" ref="C396:C459" si="21">_xlfn.CONCAT("F",B396,"-",A396)</f>
        <v>F3-99</v>
      </c>
      <c r="D396" s="1">
        <v>45817.572916666664</v>
      </c>
      <c r="E396" s="1">
        <v>45817.614583333336</v>
      </c>
      <c r="F396" s="1">
        <f t="shared" si="19"/>
        <v>45817.59375</v>
      </c>
      <c r="G396">
        <f t="shared" si="20"/>
        <v>27.750694444446708</v>
      </c>
      <c r="L396">
        <f>VLOOKUP(sampling!C396,fe_plate_1!$C$2:$G$300,5,FALSE)</f>
        <v>16.061300000000006</v>
      </c>
    </row>
    <row r="397" spans="1:12" x14ac:dyDescent="0.2">
      <c r="A397">
        <v>99</v>
      </c>
      <c r="B397" s="2">
        <v>4</v>
      </c>
      <c r="C397" t="str">
        <f t="shared" si="21"/>
        <v>F4-99</v>
      </c>
      <c r="D397" s="1">
        <v>45817.572916666664</v>
      </c>
      <c r="E397" s="1">
        <v>45817.614583333336</v>
      </c>
      <c r="F397" s="1">
        <f t="shared" si="19"/>
        <v>45817.59375</v>
      </c>
      <c r="G397">
        <f t="shared" si="20"/>
        <v>27.750694444446708</v>
      </c>
      <c r="L397">
        <f>VLOOKUP(sampling!C397,fe_plate_1!$C$2:$G$300,5,FALSE)</f>
        <v>19.4648</v>
      </c>
    </row>
    <row r="398" spans="1:12" x14ac:dyDescent="0.2">
      <c r="A398">
        <v>100</v>
      </c>
      <c r="B398" s="2">
        <v>1</v>
      </c>
      <c r="C398" t="str">
        <f t="shared" si="21"/>
        <v>F1-100</v>
      </c>
      <c r="D398" s="1">
        <v>45817.625</v>
      </c>
      <c r="E398" s="1">
        <v>45818.340277777781</v>
      </c>
      <c r="F398" s="1">
        <f t="shared" si="19"/>
        <v>45817.982638888891</v>
      </c>
      <c r="G398">
        <f t="shared" si="20"/>
        <v>28.149305555554747</v>
      </c>
    </row>
    <row r="399" spans="1:12" x14ac:dyDescent="0.2">
      <c r="A399">
        <v>100</v>
      </c>
      <c r="B399" s="2">
        <v>2</v>
      </c>
      <c r="C399" t="str">
        <f t="shared" si="21"/>
        <v>F2-100</v>
      </c>
      <c r="D399" s="1">
        <v>45817.625</v>
      </c>
      <c r="E399" s="1">
        <v>45818.340277777781</v>
      </c>
      <c r="F399" s="1">
        <f t="shared" si="19"/>
        <v>45817.982638888891</v>
      </c>
      <c r="G399">
        <f t="shared" si="20"/>
        <v>28.149305555554747</v>
      </c>
    </row>
    <row r="400" spans="1:12" x14ac:dyDescent="0.2">
      <c r="A400">
        <v>100</v>
      </c>
      <c r="B400" s="2">
        <v>3</v>
      </c>
      <c r="C400" t="str">
        <f t="shared" si="21"/>
        <v>F3-100</v>
      </c>
      <c r="D400" s="1">
        <v>45817.625</v>
      </c>
      <c r="E400" s="1">
        <v>45818.340277777781</v>
      </c>
      <c r="F400" s="1">
        <f t="shared" si="19"/>
        <v>45817.982638888891</v>
      </c>
      <c r="G400">
        <f t="shared" si="20"/>
        <v>28.139583333337214</v>
      </c>
    </row>
    <row r="401" spans="1:12" x14ac:dyDescent="0.2">
      <c r="A401">
        <v>100</v>
      </c>
      <c r="B401" s="2">
        <v>4</v>
      </c>
      <c r="C401" t="str">
        <f t="shared" si="21"/>
        <v>F4-100</v>
      </c>
      <c r="D401" s="1">
        <v>45817.625</v>
      </c>
      <c r="E401" s="1">
        <v>45818.340277777781</v>
      </c>
      <c r="F401" s="1">
        <f t="shared" si="19"/>
        <v>45817.982638888891</v>
      </c>
      <c r="G401">
        <f t="shared" si="20"/>
        <v>28.139583333337214</v>
      </c>
    </row>
    <row r="402" spans="1:12" x14ac:dyDescent="0.2">
      <c r="A402">
        <v>101</v>
      </c>
      <c r="B402" s="2">
        <v>1</v>
      </c>
      <c r="C402" t="str">
        <f t="shared" si="21"/>
        <v>F1-101</v>
      </c>
      <c r="D402" s="1">
        <v>45818.395833333336</v>
      </c>
      <c r="E402" s="1">
        <v>45818.59375</v>
      </c>
      <c r="F402" s="1">
        <f t="shared" si="19"/>
        <v>45818.494791666672</v>
      </c>
      <c r="G402">
        <f t="shared" si="20"/>
        <v>28.661458333335759</v>
      </c>
    </row>
    <row r="403" spans="1:12" x14ac:dyDescent="0.2">
      <c r="A403">
        <v>101</v>
      </c>
      <c r="B403" s="2">
        <v>2</v>
      </c>
      <c r="C403" t="str">
        <f t="shared" si="21"/>
        <v>F2-101</v>
      </c>
      <c r="D403" s="1">
        <v>45818.395833333336</v>
      </c>
      <c r="E403" s="1">
        <v>45818.59375</v>
      </c>
      <c r="F403" s="1">
        <f t="shared" si="19"/>
        <v>45818.494791666672</v>
      </c>
      <c r="G403">
        <f t="shared" si="20"/>
        <v>28.661458333335759</v>
      </c>
    </row>
    <row r="404" spans="1:12" x14ac:dyDescent="0.2">
      <c r="A404">
        <v>101</v>
      </c>
      <c r="B404" s="2">
        <v>3</v>
      </c>
      <c r="C404" t="str">
        <f t="shared" si="21"/>
        <v>F3-101</v>
      </c>
      <c r="D404" s="1">
        <v>45818.395833333336</v>
      </c>
      <c r="E404" s="1">
        <v>45818.59375</v>
      </c>
      <c r="F404" s="1">
        <f t="shared" si="19"/>
        <v>45818.494791666672</v>
      </c>
      <c r="G404">
        <f t="shared" si="20"/>
        <v>28.651736111118225</v>
      </c>
    </row>
    <row r="405" spans="1:12" x14ac:dyDescent="0.2">
      <c r="A405">
        <v>101</v>
      </c>
      <c r="B405" s="2">
        <v>4</v>
      </c>
      <c r="C405" t="str">
        <f t="shared" si="21"/>
        <v>F4-101</v>
      </c>
      <c r="D405" s="1">
        <v>45818.395833333336</v>
      </c>
      <c r="E405" s="1">
        <v>45818.59375</v>
      </c>
      <c r="F405" s="1">
        <f t="shared" si="19"/>
        <v>45818.494791666672</v>
      </c>
      <c r="G405">
        <f t="shared" si="20"/>
        <v>28.651736111118225</v>
      </c>
    </row>
    <row r="406" spans="1:12" x14ac:dyDescent="0.2">
      <c r="A406">
        <v>102</v>
      </c>
      <c r="B406" s="2">
        <v>1</v>
      </c>
      <c r="C406" t="str">
        <f t="shared" si="21"/>
        <v>F1-102</v>
      </c>
      <c r="D406" s="1">
        <v>45818.595833333333</v>
      </c>
      <c r="E406" s="3">
        <v>45818.63958333333</v>
      </c>
      <c r="F406" s="1">
        <f t="shared" si="19"/>
        <v>45818.617708333331</v>
      </c>
      <c r="G406">
        <f t="shared" si="20"/>
        <v>28.784374999995634</v>
      </c>
      <c r="L406">
        <f>VLOOKUP(sampling!C406,fe_plate_1!$C$2:$G$300,5,FALSE)</f>
        <v>35.801600000000008</v>
      </c>
    </row>
    <row r="407" spans="1:12" x14ac:dyDescent="0.2">
      <c r="A407">
        <v>102</v>
      </c>
      <c r="B407" s="2">
        <v>2</v>
      </c>
      <c r="C407" t="str">
        <f t="shared" si="21"/>
        <v>F2-102</v>
      </c>
      <c r="D407" s="1">
        <v>45818.595833333333</v>
      </c>
      <c r="E407" s="3">
        <v>45818.63958333333</v>
      </c>
      <c r="F407" s="1">
        <f t="shared" si="19"/>
        <v>45818.617708333331</v>
      </c>
      <c r="G407">
        <f t="shared" si="20"/>
        <v>28.784374999995634</v>
      </c>
      <c r="L407">
        <f>VLOOKUP(sampling!C407,fe_plate_1!$C$2:$G$300,5,FALSE)</f>
        <v>33.078800000000001</v>
      </c>
    </row>
    <row r="408" spans="1:12" x14ac:dyDescent="0.2">
      <c r="A408">
        <v>102</v>
      </c>
      <c r="B408" s="2">
        <v>3</v>
      </c>
      <c r="C408" t="str">
        <f t="shared" si="21"/>
        <v>F3-102</v>
      </c>
      <c r="D408" s="1">
        <v>45818.595833333333</v>
      </c>
      <c r="E408" s="3">
        <v>45818.63958333333</v>
      </c>
      <c r="F408" s="1">
        <f t="shared" si="19"/>
        <v>45818.617708333331</v>
      </c>
      <c r="G408">
        <f t="shared" si="20"/>
        <v>28.774652777778101</v>
      </c>
      <c r="L408">
        <f>VLOOKUP(sampling!C408,fe_plate_1!$C$2:$G$300,5,FALSE)</f>
        <v>41.927900000000008</v>
      </c>
    </row>
    <row r="409" spans="1:12" x14ac:dyDescent="0.2">
      <c r="A409">
        <v>102</v>
      </c>
      <c r="B409" s="2">
        <v>4</v>
      </c>
      <c r="C409" t="str">
        <f t="shared" si="21"/>
        <v>F4-102</v>
      </c>
      <c r="D409" s="1">
        <v>45818.595833333333</v>
      </c>
      <c r="E409" s="3">
        <v>45818.63958333333</v>
      </c>
      <c r="F409" s="1">
        <f t="shared" si="19"/>
        <v>45818.617708333331</v>
      </c>
      <c r="G409">
        <f t="shared" si="20"/>
        <v>28.774652777778101</v>
      </c>
      <c r="L409">
        <f>VLOOKUP(sampling!C409,fe_plate_1!$C$2:$G$300,5,FALSE)</f>
        <v>19.4648</v>
      </c>
    </row>
    <row r="410" spans="1:12" x14ac:dyDescent="0.2">
      <c r="A410">
        <v>103</v>
      </c>
      <c r="B410" s="2">
        <v>1</v>
      </c>
      <c r="C410" t="str">
        <f t="shared" si="21"/>
        <v>F1-103</v>
      </c>
      <c r="D410" s="1">
        <v>45818.709027777775</v>
      </c>
      <c r="E410" s="3">
        <v>45819.404166666667</v>
      </c>
      <c r="F410" s="1">
        <f t="shared" si="19"/>
        <v>45819.056597222225</v>
      </c>
      <c r="G410">
        <f t="shared" si="20"/>
        <v>29.223263888889051</v>
      </c>
    </row>
    <row r="411" spans="1:12" x14ac:dyDescent="0.2">
      <c r="A411">
        <v>103</v>
      </c>
      <c r="B411" s="2">
        <v>2</v>
      </c>
      <c r="C411" t="str">
        <f t="shared" si="21"/>
        <v>F2-103</v>
      </c>
      <c r="D411" s="1">
        <v>45818.709027777775</v>
      </c>
      <c r="E411" s="3">
        <v>45819.404166666667</v>
      </c>
      <c r="F411" s="1">
        <f t="shared" si="19"/>
        <v>45819.056597222225</v>
      </c>
      <c r="G411">
        <f t="shared" si="20"/>
        <v>29.223263888889051</v>
      </c>
    </row>
    <row r="412" spans="1:12" x14ac:dyDescent="0.2">
      <c r="A412">
        <v>103</v>
      </c>
      <c r="B412" s="2">
        <v>3</v>
      </c>
      <c r="C412" t="str">
        <f t="shared" si="21"/>
        <v>F3-103</v>
      </c>
      <c r="D412" s="1">
        <v>45818.709027777775</v>
      </c>
      <c r="E412" s="3">
        <v>45819.404166666667</v>
      </c>
      <c r="F412" s="1">
        <f t="shared" si="19"/>
        <v>45819.056597222225</v>
      </c>
      <c r="G412">
        <f t="shared" si="20"/>
        <v>29.213541666671517</v>
      </c>
    </row>
    <row r="413" spans="1:12" x14ac:dyDescent="0.2">
      <c r="A413">
        <v>103</v>
      </c>
      <c r="B413" s="2">
        <v>4</v>
      </c>
      <c r="C413" t="str">
        <f t="shared" si="21"/>
        <v>F4-103</v>
      </c>
      <c r="D413" s="1">
        <v>45818.709027777775</v>
      </c>
      <c r="E413" s="3">
        <v>45819.404166666667</v>
      </c>
      <c r="F413" s="1">
        <f t="shared" si="19"/>
        <v>45819.056597222225</v>
      </c>
      <c r="G413">
        <f t="shared" si="20"/>
        <v>29.213541666671517</v>
      </c>
    </row>
    <row r="414" spans="1:12" x14ac:dyDescent="0.2">
      <c r="A414">
        <v>104</v>
      </c>
      <c r="B414" s="2">
        <v>1</v>
      </c>
      <c r="C414" t="str">
        <f t="shared" si="21"/>
        <v>F1-104</v>
      </c>
      <c r="D414" s="3">
        <v>45819.406944444447</v>
      </c>
      <c r="E414" s="1">
        <v>45819.534722222219</v>
      </c>
      <c r="F414" s="1">
        <f t="shared" si="19"/>
        <v>45819.470833333333</v>
      </c>
      <c r="G414">
        <f t="shared" si="20"/>
        <v>29.63749999999709</v>
      </c>
    </row>
    <row r="415" spans="1:12" x14ac:dyDescent="0.2">
      <c r="A415">
        <v>104</v>
      </c>
      <c r="B415" s="2">
        <v>2</v>
      </c>
      <c r="C415" t="str">
        <f t="shared" si="21"/>
        <v>F2-104</v>
      </c>
      <c r="D415" s="3">
        <v>45819.406944444447</v>
      </c>
      <c r="E415" s="1">
        <v>45819.534722222219</v>
      </c>
      <c r="F415" s="1">
        <f t="shared" si="19"/>
        <v>45819.470833333333</v>
      </c>
      <c r="G415">
        <f t="shared" si="20"/>
        <v>29.63749999999709</v>
      </c>
    </row>
    <row r="416" spans="1:12" x14ac:dyDescent="0.2">
      <c r="A416">
        <v>104</v>
      </c>
      <c r="B416" s="2">
        <v>3</v>
      </c>
      <c r="C416" t="str">
        <f t="shared" si="21"/>
        <v>F3-104</v>
      </c>
      <c r="D416" s="3">
        <v>45819.406944444447</v>
      </c>
      <c r="E416" s="1">
        <v>45819.534722222219</v>
      </c>
      <c r="F416" s="1">
        <f t="shared" si="19"/>
        <v>45819.470833333333</v>
      </c>
      <c r="G416">
        <f t="shared" si="20"/>
        <v>29.627777777779556</v>
      </c>
    </row>
    <row r="417" spans="1:12" x14ac:dyDescent="0.2">
      <c r="A417">
        <v>104</v>
      </c>
      <c r="B417" s="2">
        <v>4</v>
      </c>
      <c r="C417" t="str">
        <f t="shared" si="21"/>
        <v>F4-104</v>
      </c>
      <c r="D417" s="3">
        <v>45819.406944444447</v>
      </c>
      <c r="E417" s="1">
        <v>45819.534722222219</v>
      </c>
      <c r="F417" s="1">
        <f t="shared" si="19"/>
        <v>45819.470833333333</v>
      </c>
      <c r="G417">
        <f t="shared" si="20"/>
        <v>29.627777777779556</v>
      </c>
    </row>
    <row r="418" spans="1:12" x14ac:dyDescent="0.2">
      <c r="A418">
        <v>105</v>
      </c>
      <c r="B418" s="2">
        <v>1</v>
      </c>
      <c r="C418" t="str">
        <f t="shared" si="21"/>
        <v>F1-105</v>
      </c>
      <c r="D418" s="1">
        <v>45819.536805555559</v>
      </c>
      <c r="E418" s="1">
        <v>45819.575694444444</v>
      </c>
      <c r="F418" s="1">
        <f t="shared" si="19"/>
        <v>45819.556250000001</v>
      </c>
      <c r="G418">
        <f t="shared" si="20"/>
        <v>29.722916666665697</v>
      </c>
      <c r="L418">
        <f>VLOOKUP(sampling!C418,fe_plate_1!$C$2:$G$300,5,FALSE)</f>
        <v>30.356000000000005</v>
      </c>
    </row>
    <row r="419" spans="1:12" x14ac:dyDescent="0.2">
      <c r="A419">
        <v>105</v>
      </c>
      <c r="B419" s="2">
        <v>2</v>
      </c>
      <c r="C419" t="str">
        <f t="shared" si="21"/>
        <v>F2-105</v>
      </c>
      <c r="D419" s="1">
        <v>45819.536805555559</v>
      </c>
      <c r="E419" s="1">
        <v>45819.575694444444</v>
      </c>
      <c r="F419" s="1">
        <f t="shared" si="19"/>
        <v>45819.556250000001</v>
      </c>
      <c r="G419">
        <f t="shared" si="20"/>
        <v>29.722916666665697</v>
      </c>
      <c r="L419">
        <f>VLOOKUP(sampling!C419,fe_plate_1!$C$2:$G$300,5,FALSE)</f>
        <v>35.801600000000008</v>
      </c>
    </row>
    <row r="420" spans="1:12" x14ac:dyDescent="0.2">
      <c r="A420">
        <v>105</v>
      </c>
      <c r="B420" s="2">
        <v>3</v>
      </c>
      <c r="C420" t="str">
        <f t="shared" si="21"/>
        <v>F3-105</v>
      </c>
      <c r="D420" s="1">
        <v>45819.536805555559</v>
      </c>
      <c r="E420" s="1">
        <v>45819.575694444444</v>
      </c>
      <c r="F420" s="1">
        <f t="shared" si="19"/>
        <v>45819.556250000001</v>
      </c>
      <c r="G420">
        <f t="shared" si="20"/>
        <v>29.713194444448163</v>
      </c>
      <c r="L420">
        <f>VLOOKUP(sampling!C420,fe_plate_1!$C$2:$G$300,5,FALSE)</f>
        <v>50.777000000000001</v>
      </c>
    </row>
    <row r="421" spans="1:12" x14ac:dyDescent="0.2">
      <c r="A421">
        <v>105</v>
      </c>
      <c r="B421" s="2">
        <v>4</v>
      </c>
      <c r="C421" t="str">
        <f t="shared" si="21"/>
        <v>F4-105</v>
      </c>
      <c r="D421" s="1">
        <v>45819.536805555559</v>
      </c>
      <c r="E421" s="1">
        <v>45819.575694444444</v>
      </c>
      <c r="F421" s="1">
        <f t="shared" si="19"/>
        <v>45819.556250000001</v>
      </c>
      <c r="G421">
        <f t="shared" si="20"/>
        <v>29.713194444448163</v>
      </c>
      <c r="L421">
        <f>VLOOKUP(sampling!C421,fe_plate_1!$C$2:$G$300,5,FALSE)</f>
        <v>22.187600000000007</v>
      </c>
    </row>
    <row r="422" spans="1:12" x14ac:dyDescent="0.2">
      <c r="A422">
        <v>106</v>
      </c>
      <c r="B422" s="2">
        <v>1</v>
      </c>
      <c r="C422" t="str">
        <f t="shared" si="21"/>
        <v>F1-106</v>
      </c>
      <c r="D422" s="1">
        <v>45819.752083333333</v>
      </c>
      <c r="E422" s="1">
        <v>45820.34375</v>
      </c>
      <c r="F422" s="1">
        <f t="shared" si="19"/>
        <v>45820.047916666663</v>
      </c>
      <c r="G422">
        <f t="shared" si="20"/>
        <v>30.214583333327028</v>
      </c>
    </row>
    <row r="423" spans="1:12" x14ac:dyDescent="0.2">
      <c r="A423">
        <v>106</v>
      </c>
      <c r="B423" s="2">
        <v>2</v>
      </c>
      <c r="C423" t="str">
        <f t="shared" si="21"/>
        <v>F2-106</v>
      </c>
      <c r="D423" s="1">
        <v>45819.752083333333</v>
      </c>
      <c r="E423" s="1">
        <v>45820.34375</v>
      </c>
      <c r="F423" s="1">
        <f t="shared" si="19"/>
        <v>45820.047916666663</v>
      </c>
      <c r="G423">
        <f t="shared" si="20"/>
        <v>30.214583333327028</v>
      </c>
    </row>
    <row r="424" spans="1:12" x14ac:dyDescent="0.2">
      <c r="A424">
        <v>106</v>
      </c>
      <c r="B424" s="2">
        <v>3</v>
      </c>
      <c r="C424" t="str">
        <f t="shared" si="21"/>
        <v>F3-106</v>
      </c>
      <c r="D424" s="1">
        <v>45819.752083333333</v>
      </c>
      <c r="E424" s="1">
        <v>45820.34375</v>
      </c>
      <c r="F424" s="1">
        <f t="shared" si="19"/>
        <v>45820.047916666663</v>
      </c>
      <c r="G424">
        <f t="shared" si="20"/>
        <v>30.204861111109494</v>
      </c>
    </row>
    <row r="425" spans="1:12" x14ac:dyDescent="0.2">
      <c r="A425">
        <v>106</v>
      </c>
      <c r="B425" s="2">
        <v>4</v>
      </c>
      <c r="C425" t="str">
        <f t="shared" si="21"/>
        <v>F4-106</v>
      </c>
      <c r="D425" s="1">
        <v>45819.752083333333</v>
      </c>
      <c r="E425" s="1">
        <v>45820.34375</v>
      </c>
      <c r="F425" s="1">
        <f t="shared" si="19"/>
        <v>45820.047916666663</v>
      </c>
      <c r="G425">
        <f t="shared" si="20"/>
        <v>30.204861111109494</v>
      </c>
    </row>
    <row r="426" spans="1:12" x14ac:dyDescent="0.2">
      <c r="A426">
        <v>107</v>
      </c>
      <c r="B426" s="2">
        <v>1</v>
      </c>
      <c r="C426" t="str">
        <f t="shared" si="21"/>
        <v>F1-107</v>
      </c>
      <c r="D426" s="1">
        <v>45820.34375</v>
      </c>
      <c r="E426" s="1">
        <v>45820.449305555558</v>
      </c>
      <c r="F426" s="1">
        <f t="shared" si="19"/>
        <v>45820.396527777775</v>
      </c>
      <c r="G426">
        <f t="shared" si="20"/>
        <v>30.563194444439432</v>
      </c>
    </row>
    <row r="427" spans="1:12" x14ac:dyDescent="0.2">
      <c r="A427">
        <v>107</v>
      </c>
      <c r="B427" s="2">
        <v>2</v>
      </c>
      <c r="C427" t="str">
        <f t="shared" si="21"/>
        <v>F2-107</v>
      </c>
      <c r="D427" s="1">
        <v>45820.34375</v>
      </c>
      <c r="E427" s="1">
        <v>45820.449305555558</v>
      </c>
      <c r="F427" s="1">
        <f t="shared" si="19"/>
        <v>45820.396527777775</v>
      </c>
      <c r="G427">
        <f t="shared" si="20"/>
        <v>30.563194444439432</v>
      </c>
    </row>
    <row r="428" spans="1:12" x14ac:dyDescent="0.2">
      <c r="A428">
        <v>107</v>
      </c>
      <c r="B428" s="2">
        <v>3</v>
      </c>
      <c r="C428" t="str">
        <f t="shared" si="21"/>
        <v>F3-107</v>
      </c>
      <c r="D428" s="1">
        <v>45820.34375</v>
      </c>
      <c r="E428" s="1">
        <v>45820.449305555558</v>
      </c>
      <c r="F428" s="1">
        <f t="shared" si="19"/>
        <v>45820.396527777775</v>
      </c>
      <c r="G428">
        <f t="shared" si="20"/>
        <v>30.553472222221899</v>
      </c>
    </row>
    <row r="429" spans="1:12" x14ac:dyDescent="0.2">
      <c r="A429">
        <v>107</v>
      </c>
      <c r="B429" s="2">
        <v>4</v>
      </c>
      <c r="C429" t="str">
        <f t="shared" si="21"/>
        <v>F4-107</v>
      </c>
      <c r="D429" s="1">
        <v>45820.34375</v>
      </c>
      <c r="E429" s="1">
        <v>45820.449305555558</v>
      </c>
      <c r="F429" s="1">
        <f t="shared" si="19"/>
        <v>45820.396527777775</v>
      </c>
      <c r="G429">
        <f t="shared" si="20"/>
        <v>30.553472222221899</v>
      </c>
    </row>
    <row r="430" spans="1:12" x14ac:dyDescent="0.2">
      <c r="A430">
        <v>108</v>
      </c>
      <c r="B430" s="2">
        <v>1</v>
      </c>
      <c r="C430" t="str">
        <f t="shared" si="21"/>
        <v>F1-108</v>
      </c>
      <c r="D430" s="1">
        <v>45820.493055555555</v>
      </c>
      <c r="E430" s="1">
        <v>45820.567361111112</v>
      </c>
      <c r="F430" s="1">
        <f t="shared" si="19"/>
        <v>45820.530208333337</v>
      </c>
      <c r="G430">
        <f t="shared" si="20"/>
        <v>30.696875000001455</v>
      </c>
      <c r="L430">
        <f>VLOOKUP(sampling!C430,fe_plate_1!$C$2:$G$300,5,FALSE)</f>
        <v>32.398099999999999</v>
      </c>
    </row>
    <row r="431" spans="1:12" x14ac:dyDescent="0.2">
      <c r="A431">
        <v>108</v>
      </c>
      <c r="B431" s="2">
        <v>2</v>
      </c>
      <c r="C431" t="str">
        <f t="shared" si="21"/>
        <v>F2-108</v>
      </c>
      <c r="D431" s="1">
        <v>45820.493055555555</v>
      </c>
      <c r="E431" s="1">
        <v>45820.567361111112</v>
      </c>
      <c r="F431" s="1">
        <f t="shared" si="19"/>
        <v>45820.530208333337</v>
      </c>
      <c r="G431">
        <f t="shared" si="20"/>
        <v>30.696875000001455</v>
      </c>
      <c r="L431">
        <f>VLOOKUP(sampling!C431,fe_plate_1!$C$2:$G$300,5,FALSE)</f>
        <v>31.0367</v>
      </c>
    </row>
    <row r="432" spans="1:12" x14ac:dyDescent="0.2">
      <c r="A432">
        <v>108</v>
      </c>
      <c r="B432" s="2">
        <v>3</v>
      </c>
      <c r="C432" t="str">
        <f t="shared" si="21"/>
        <v>F3-108</v>
      </c>
      <c r="D432" s="1">
        <v>45820.493055555555</v>
      </c>
      <c r="E432" s="1">
        <v>45820.567361111112</v>
      </c>
      <c r="F432" s="1">
        <f t="shared" si="19"/>
        <v>45820.530208333337</v>
      </c>
      <c r="G432">
        <f t="shared" si="20"/>
        <v>30.687152777783922</v>
      </c>
      <c r="L432">
        <f>VLOOKUP(sampling!C432,fe_plate_1!$C$2:$G$300,5,FALSE)</f>
        <v>26.27180000000001</v>
      </c>
    </row>
    <row r="433" spans="1:12" x14ac:dyDescent="0.2">
      <c r="A433">
        <v>108</v>
      </c>
      <c r="B433" s="2">
        <v>4</v>
      </c>
      <c r="C433" t="str">
        <f t="shared" si="21"/>
        <v>F4-108</v>
      </c>
      <c r="D433" s="1">
        <v>45820.493055555555</v>
      </c>
      <c r="E433" s="1">
        <v>45820.567361111112</v>
      </c>
      <c r="F433" s="1">
        <f t="shared" si="19"/>
        <v>45820.530208333337</v>
      </c>
      <c r="G433">
        <f t="shared" si="20"/>
        <v>30.687152777783922</v>
      </c>
      <c r="L433">
        <f>VLOOKUP(sampling!C433,fe_plate_1!$C$2:$G$300,5,FALSE)</f>
        <v>21.506900000000005</v>
      </c>
    </row>
    <row r="434" spans="1:12" x14ac:dyDescent="0.2">
      <c r="A434">
        <v>109</v>
      </c>
      <c r="B434" s="2">
        <v>1</v>
      </c>
      <c r="C434" t="str">
        <f t="shared" si="21"/>
        <v>F1-109</v>
      </c>
      <c r="D434" s="1">
        <v>45820.704861111109</v>
      </c>
      <c r="E434" s="1">
        <v>45821.340277777781</v>
      </c>
      <c r="F434" s="1">
        <f t="shared" si="19"/>
        <v>45821.022569444445</v>
      </c>
      <c r="G434">
        <f t="shared" si="20"/>
        <v>31.189236111109494</v>
      </c>
    </row>
    <row r="435" spans="1:12" x14ac:dyDescent="0.2">
      <c r="A435">
        <v>109</v>
      </c>
      <c r="B435" s="2">
        <v>2</v>
      </c>
      <c r="C435" t="str">
        <f t="shared" si="21"/>
        <v>F2-109</v>
      </c>
      <c r="D435" s="1">
        <v>45820.704861111109</v>
      </c>
      <c r="E435" s="1">
        <v>45821.340277777781</v>
      </c>
      <c r="F435" s="1">
        <f t="shared" si="19"/>
        <v>45821.022569444445</v>
      </c>
      <c r="G435">
        <f t="shared" si="20"/>
        <v>31.189236111109494</v>
      </c>
    </row>
    <row r="436" spans="1:12" x14ac:dyDescent="0.2">
      <c r="A436">
        <v>109</v>
      </c>
      <c r="B436" s="2">
        <v>3</v>
      </c>
      <c r="C436" t="str">
        <f t="shared" si="21"/>
        <v>F3-109</v>
      </c>
      <c r="D436" s="1">
        <v>45820.704861111109</v>
      </c>
      <c r="E436" s="1">
        <v>45821.340277777781</v>
      </c>
      <c r="F436" s="1">
        <f t="shared" si="19"/>
        <v>45821.022569444445</v>
      </c>
      <c r="G436">
        <f t="shared" si="20"/>
        <v>31.179513888891961</v>
      </c>
    </row>
    <row r="437" spans="1:12" x14ac:dyDescent="0.2">
      <c r="A437">
        <v>109</v>
      </c>
      <c r="B437" s="2">
        <v>4</v>
      </c>
      <c r="C437" t="str">
        <f t="shared" si="21"/>
        <v>F4-109</v>
      </c>
      <c r="D437" s="1">
        <v>45820.704861111109</v>
      </c>
      <c r="E437" s="1">
        <v>45821.340277777781</v>
      </c>
      <c r="F437" s="1">
        <f t="shared" si="19"/>
        <v>45821.022569444445</v>
      </c>
      <c r="G437">
        <f t="shared" si="20"/>
        <v>31.179513888891961</v>
      </c>
    </row>
    <row r="438" spans="1:12" x14ac:dyDescent="0.2">
      <c r="A438">
        <v>110</v>
      </c>
      <c r="B438" s="2">
        <v>1</v>
      </c>
      <c r="C438" t="str">
        <f t="shared" si="21"/>
        <v>F1-110</v>
      </c>
      <c r="D438" s="1">
        <v>45821.342361111114</v>
      </c>
      <c r="E438" s="3">
        <v>45821.50277777778</v>
      </c>
      <c r="F438" s="1">
        <f t="shared" si="19"/>
        <v>45821.422569444447</v>
      </c>
      <c r="G438">
        <f t="shared" si="20"/>
        <v>31.589236111110949</v>
      </c>
    </row>
    <row r="439" spans="1:12" x14ac:dyDescent="0.2">
      <c r="A439">
        <v>110</v>
      </c>
      <c r="B439" s="2">
        <v>2</v>
      </c>
      <c r="C439" t="str">
        <f t="shared" si="21"/>
        <v>F2-110</v>
      </c>
      <c r="D439" s="1">
        <v>45821.342361111114</v>
      </c>
      <c r="E439" s="3">
        <v>45821.50277777778</v>
      </c>
      <c r="F439" s="1">
        <f t="shared" si="19"/>
        <v>45821.422569444447</v>
      </c>
      <c r="G439">
        <f t="shared" si="20"/>
        <v>31.589236111110949</v>
      </c>
    </row>
    <row r="440" spans="1:12" x14ac:dyDescent="0.2">
      <c r="A440">
        <v>110</v>
      </c>
      <c r="B440" s="2">
        <v>3</v>
      </c>
      <c r="C440" t="str">
        <f t="shared" si="21"/>
        <v>F3-110</v>
      </c>
      <c r="D440" s="1">
        <v>45821.342361111114</v>
      </c>
      <c r="E440" s="3">
        <v>45821.50277777778</v>
      </c>
      <c r="F440" s="1">
        <f t="shared" si="19"/>
        <v>45821.422569444447</v>
      </c>
      <c r="G440">
        <f t="shared" si="20"/>
        <v>31.579513888893416</v>
      </c>
    </row>
    <row r="441" spans="1:12" x14ac:dyDescent="0.2">
      <c r="A441">
        <v>110</v>
      </c>
      <c r="B441" s="2">
        <v>4</v>
      </c>
      <c r="C441" t="str">
        <f t="shared" si="21"/>
        <v>F4-110</v>
      </c>
      <c r="D441" s="1">
        <v>45821.342361111114</v>
      </c>
      <c r="E441" s="3">
        <v>45821.50277777778</v>
      </c>
      <c r="F441" s="1">
        <f t="shared" si="19"/>
        <v>45821.422569444447</v>
      </c>
      <c r="G441">
        <f t="shared" si="20"/>
        <v>31.579513888893416</v>
      </c>
    </row>
    <row r="442" spans="1:12" x14ac:dyDescent="0.2">
      <c r="A442">
        <v>111</v>
      </c>
      <c r="B442" s="2">
        <v>1</v>
      </c>
      <c r="C442" t="str">
        <f t="shared" si="21"/>
        <v>F1-111</v>
      </c>
      <c r="D442" s="3">
        <v>45821.504861111112</v>
      </c>
      <c r="E442" s="3">
        <v>45821.55</v>
      </c>
      <c r="F442" s="1">
        <f t="shared" si="19"/>
        <v>45821.527430555558</v>
      </c>
      <c r="G442">
        <f t="shared" si="20"/>
        <v>31.694097222221899</v>
      </c>
      <c r="L442">
        <f>VLOOKUP(sampling!C442,fe_plate_1!$C$2:$G$300,5,FALSE)</f>
        <v>31.717400000000001</v>
      </c>
    </row>
    <row r="443" spans="1:12" x14ac:dyDescent="0.2">
      <c r="A443">
        <v>111</v>
      </c>
      <c r="B443" s="2">
        <v>2</v>
      </c>
      <c r="C443" t="str">
        <f t="shared" si="21"/>
        <v>F2-111</v>
      </c>
      <c r="D443" s="3">
        <v>45821.504861111112</v>
      </c>
      <c r="E443" s="3">
        <v>45821.55</v>
      </c>
      <c r="F443" s="1">
        <f t="shared" si="19"/>
        <v>45821.527430555558</v>
      </c>
      <c r="G443">
        <f t="shared" si="20"/>
        <v>31.694097222221899</v>
      </c>
      <c r="L443">
        <f>VLOOKUP(sampling!C443,fe_plate_1!$C$2:$G$300,5,FALSE)</f>
        <v>35.120900000000006</v>
      </c>
    </row>
    <row r="444" spans="1:12" x14ac:dyDescent="0.2">
      <c r="A444">
        <v>111</v>
      </c>
      <c r="B444" s="2">
        <v>3</v>
      </c>
      <c r="C444" t="str">
        <f t="shared" si="21"/>
        <v>F3-111</v>
      </c>
      <c r="D444" s="3">
        <v>45821.504861111112</v>
      </c>
      <c r="E444" s="3">
        <v>45821.55</v>
      </c>
      <c r="F444" s="1">
        <f t="shared" si="19"/>
        <v>45821.527430555558</v>
      </c>
      <c r="G444">
        <f t="shared" si="20"/>
        <v>31.684375000004366</v>
      </c>
      <c r="L444">
        <f>VLOOKUP(sampling!C444,fe_plate_1!$C$2:$G$300,5,FALSE)</f>
        <v>76.643600000000006</v>
      </c>
    </row>
    <row r="445" spans="1:12" x14ac:dyDescent="0.2">
      <c r="A445">
        <v>111</v>
      </c>
      <c r="B445" s="2">
        <v>4</v>
      </c>
      <c r="C445" t="str">
        <f t="shared" si="21"/>
        <v>F4-111</v>
      </c>
      <c r="D445" s="3">
        <v>45821.504861111112</v>
      </c>
      <c r="E445" s="3">
        <v>45821.55</v>
      </c>
      <c r="F445" s="1">
        <f t="shared" si="19"/>
        <v>45821.527430555558</v>
      </c>
      <c r="G445">
        <f t="shared" si="20"/>
        <v>31.684375000004366</v>
      </c>
      <c r="L445">
        <f>VLOOKUP(sampling!C445,fe_plate_1!$C$2:$G$300,5,FALSE)</f>
        <v>23.549000000000003</v>
      </c>
    </row>
    <row r="446" spans="1:12" x14ac:dyDescent="0.2">
      <c r="A446">
        <v>112</v>
      </c>
      <c r="B446" s="2">
        <v>1</v>
      </c>
      <c r="C446" t="str">
        <f t="shared" si="21"/>
        <v>F1-112</v>
      </c>
      <c r="D446" s="3">
        <v>45821.659722222219</v>
      </c>
      <c r="E446" s="3">
        <v>45822.46875</v>
      </c>
      <c r="F446" s="1">
        <f t="shared" si="19"/>
        <v>45822.064236111109</v>
      </c>
      <c r="G446">
        <f t="shared" si="20"/>
        <v>32.230902777773736</v>
      </c>
    </row>
    <row r="447" spans="1:12" x14ac:dyDescent="0.2">
      <c r="A447">
        <v>112</v>
      </c>
      <c r="B447" s="2">
        <v>2</v>
      </c>
      <c r="C447" t="str">
        <f t="shared" si="21"/>
        <v>F2-112</v>
      </c>
      <c r="D447" s="3">
        <v>45821.659722222219</v>
      </c>
      <c r="E447" s="3">
        <v>45822.46875</v>
      </c>
      <c r="F447" s="1">
        <f t="shared" si="19"/>
        <v>45822.064236111109</v>
      </c>
      <c r="G447">
        <f t="shared" si="20"/>
        <v>32.230902777773736</v>
      </c>
    </row>
    <row r="448" spans="1:12" x14ac:dyDescent="0.2">
      <c r="A448">
        <v>112</v>
      </c>
      <c r="B448" s="2">
        <v>3</v>
      </c>
      <c r="C448" t="str">
        <f t="shared" si="21"/>
        <v>F3-112</v>
      </c>
      <c r="D448" s="3">
        <v>45821.659722222219</v>
      </c>
      <c r="E448" s="3">
        <v>45822.46875</v>
      </c>
      <c r="F448" s="1">
        <f t="shared" si="19"/>
        <v>45822.064236111109</v>
      </c>
      <c r="G448">
        <f t="shared" si="20"/>
        <v>32.221180555556202</v>
      </c>
    </row>
    <row r="449" spans="1:12" x14ac:dyDescent="0.2">
      <c r="A449">
        <v>112</v>
      </c>
      <c r="B449" s="2">
        <v>4</v>
      </c>
      <c r="C449" t="str">
        <f t="shared" si="21"/>
        <v>F4-112</v>
      </c>
      <c r="D449" s="3">
        <v>45821.659722222219</v>
      </c>
      <c r="E449" s="3">
        <v>45822.46875</v>
      </c>
      <c r="F449" s="1">
        <f t="shared" si="19"/>
        <v>45822.064236111109</v>
      </c>
      <c r="G449">
        <f t="shared" si="20"/>
        <v>32.221180555556202</v>
      </c>
    </row>
    <row r="450" spans="1:12" x14ac:dyDescent="0.2">
      <c r="A450">
        <v>113</v>
      </c>
      <c r="B450" s="2">
        <v>1</v>
      </c>
      <c r="C450" t="str">
        <f t="shared" si="21"/>
        <v>F1-113</v>
      </c>
      <c r="D450" s="3">
        <v>45822.470833333333</v>
      </c>
      <c r="E450" s="3">
        <v>45822.614583333336</v>
      </c>
      <c r="F450" s="1">
        <f t="shared" si="19"/>
        <v>45822.542708333334</v>
      </c>
      <c r="G450">
        <f t="shared" si="20"/>
        <v>32.709374999998545</v>
      </c>
    </row>
    <row r="451" spans="1:12" x14ac:dyDescent="0.2">
      <c r="A451">
        <v>113</v>
      </c>
      <c r="B451" s="2">
        <v>2</v>
      </c>
      <c r="C451" t="str">
        <f t="shared" si="21"/>
        <v>F2-113</v>
      </c>
      <c r="D451" s="3">
        <v>45822.470833333333</v>
      </c>
      <c r="E451" s="3">
        <v>45822.614583333336</v>
      </c>
      <c r="F451" s="1">
        <f t="shared" si="19"/>
        <v>45822.542708333334</v>
      </c>
      <c r="G451">
        <f t="shared" si="20"/>
        <v>32.709374999998545</v>
      </c>
    </row>
    <row r="452" spans="1:12" x14ac:dyDescent="0.2">
      <c r="A452">
        <v>113</v>
      </c>
      <c r="B452" s="2">
        <v>3</v>
      </c>
      <c r="C452" t="str">
        <f t="shared" si="21"/>
        <v>F3-113</v>
      </c>
      <c r="D452" s="3">
        <v>45822.470833333333</v>
      </c>
      <c r="E452" s="3">
        <v>45822.614583333336</v>
      </c>
      <c r="F452" s="1">
        <f t="shared" ref="F452:F465" si="22">(E452-D452)/2+D452</f>
        <v>45822.542708333334</v>
      </c>
      <c r="G452">
        <f t="shared" ref="G452:G465" si="23" xml:space="preserve"> F452-IF(OR(B452=1,B452=2),$O$2,$O$3)</f>
        <v>32.699652777781012</v>
      </c>
    </row>
    <row r="453" spans="1:12" x14ac:dyDescent="0.2">
      <c r="A453">
        <v>113</v>
      </c>
      <c r="B453" s="2">
        <v>4</v>
      </c>
      <c r="C453" t="str">
        <f t="shared" si="21"/>
        <v>F4-113</v>
      </c>
      <c r="D453" s="3">
        <v>45822.470833333333</v>
      </c>
      <c r="E453" s="3">
        <v>45822.614583333336</v>
      </c>
      <c r="F453" s="1">
        <f t="shared" si="22"/>
        <v>45822.542708333334</v>
      </c>
      <c r="G453">
        <f t="shared" si="23"/>
        <v>32.699652777781012</v>
      </c>
    </row>
    <row r="454" spans="1:12" x14ac:dyDescent="0.2">
      <c r="A454">
        <v>114</v>
      </c>
      <c r="B454" s="2">
        <v>1</v>
      </c>
      <c r="C454" t="str">
        <f t="shared" si="21"/>
        <v>F1-114</v>
      </c>
      <c r="D454" s="3">
        <v>45822.616666666669</v>
      </c>
      <c r="E454" s="3">
        <v>45822.661805555559</v>
      </c>
      <c r="F454" s="1">
        <f t="shared" si="22"/>
        <v>45822.639236111114</v>
      </c>
      <c r="G454">
        <f t="shared" si="23"/>
        <v>32.805902777778101</v>
      </c>
      <c r="L454">
        <f>VLOOKUP(sampling!C454,fe_plate_1!$C$2:$G$300,5,FALSE)</f>
        <v>33.078800000000001</v>
      </c>
    </row>
    <row r="455" spans="1:12" x14ac:dyDescent="0.2">
      <c r="A455">
        <v>114</v>
      </c>
      <c r="B455" s="2">
        <v>2</v>
      </c>
      <c r="C455" t="str">
        <f t="shared" si="21"/>
        <v>F2-114</v>
      </c>
      <c r="D455" s="3">
        <v>45822.616666666669</v>
      </c>
      <c r="E455" s="3">
        <v>45822.661805555559</v>
      </c>
      <c r="F455" s="1">
        <f t="shared" si="22"/>
        <v>45822.639236111114</v>
      </c>
      <c r="G455">
        <f t="shared" si="23"/>
        <v>32.805902777778101</v>
      </c>
      <c r="L455">
        <f>VLOOKUP(sampling!C455,fe_plate_1!$C$2:$G$300,5,FALSE)</f>
        <v>43.289300000000011</v>
      </c>
    </row>
    <row r="456" spans="1:12" x14ac:dyDescent="0.2">
      <c r="A456">
        <v>114</v>
      </c>
      <c r="B456" s="2">
        <v>3</v>
      </c>
      <c r="C456" t="str">
        <f t="shared" si="21"/>
        <v>F3-114</v>
      </c>
      <c r="D456" s="3">
        <v>45822.616666666669</v>
      </c>
      <c r="E456" s="3">
        <v>45822.661805555559</v>
      </c>
      <c r="F456" s="1">
        <f t="shared" si="22"/>
        <v>45822.639236111114</v>
      </c>
      <c r="G456">
        <f t="shared" si="23"/>
        <v>32.796180555560568</v>
      </c>
      <c r="L456">
        <f>VLOOKUP(sampling!C456,fe_plate_1!$C$2:$G$300,5,FALSE)</f>
        <v>30.356000000000005</v>
      </c>
    </row>
    <row r="457" spans="1:12" x14ac:dyDescent="0.2">
      <c r="A457">
        <v>114</v>
      </c>
      <c r="B457" s="2">
        <v>4</v>
      </c>
      <c r="C457" t="str">
        <f t="shared" si="21"/>
        <v>F4-114</v>
      </c>
      <c r="D457" s="3">
        <v>45822.616666666669</v>
      </c>
      <c r="E457" s="3">
        <v>45822.661805555559</v>
      </c>
      <c r="F457" s="1">
        <f t="shared" si="22"/>
        <v>45822.639236111114</v>
      </c>
      <c r="G457">
        <f t="shared" si="23"/>
        <v>32.796180555560568</v>
      </c>
      <c r="L457">
        <f>VLOOKUP(sampling!C457,fe_plate_1!$C$2:$G$300,5,FALSE)</f>
        <v>22.187600000000007</v>
      </c>
    </row>
    <row r="458" spans="1:12" x14ac:dyDescent="0.2">
      <c r="A458">
        <v>115</v>
      </c>
      <c r="B458" s="2">
        <v>1</v>
      </c>
      <c r="C458" t="str">
        <f t="shared" si="21"/>
        <v>F1-115</v>
      </c>
      <c r="D458" s="3">
        <v>45822.67083333333</v>
      </c>
      <c r="E458" s="1">
        <v>45823.497916666667</v>
      </c>
      <c r="F458" s="1">
        <f t="shared" si="22"/>
        <v>45823.084374999999</v>
      </c>
      <c r="G458">
        <f t="shared" si="23"/>
        <v>33.251041666662786</v>
      </c>
    </row>
    <row r="459" spans="1:12" x14ac:dyDescent="0.2">
      <c r="A459">
        <v>115</v>
      </c>
      <c r="B459" s="2">
        <v>2</v>
      </c>
      <c r="C459" t="str">
        <f t="shared" si="21"/>
        <v>F2-115</v>
      </c>
      <c r="D459" s="3">
        <v>45822.67083333333</v>
      </c>
      <c r="E459" s="1">
        <v>45823.497916666667</v>
      </c>
      <c r="F459" s="1">
        <f t="shared" si="22"/>
        <v>45823.084374999999</v>
      </c>
      <c r="G459">
        <f t="shared" si="23"/>
        <v>33.251041666662786</v>
      </c>
    </row>
    <row r="460" spans="1:12" x14ac:dyDescent="0.2">
      <c r="A460">
        <v>115</v>
      </c>
      <c r="B460" s="2">
        <v>3</v>
      </c>
      <c r="C460" t="str">
        <f t="shared" ref="C460:C465" si="24">_xlfn.CONCAT("F",B460,"-",A460)</f>
        <v>F3-115</v>
      </c>
      <c r="D460" s="3">
        <v>45822.67083333333</v>
      </c>
      <c r="E460" s="1">
        <v>45823.497916666667</v>
      </c>
      <c r="F460" s="1">
        <f t="shared" si="22"/>
        <v>45823.084374999999</v>
      </c>
      <c r="G460">
        <f t="shared" si="23"/>
        <v>33.241319444445253</v>
      </c>
    </row>
    <row r="461" spans="1:12" x14ac:dyDescent="0.2">
      <c r="A461">
        <v>115</v>
      </c>
      <c r="B461" s="2">
        <v>4</v>
      </c>
      <c r="C461" t="str">
        <f t="shared" si="24"/>
        <v>F4-115</v>
      </c>
      <c r="D461" s="3">
        <v>45822.67083333333</v>
      </c>
      <c r="E461" s="1">
        <v>45823.497916666667</v>
      </c>
      <c r="F461" s="1">
        <f t="shared" si="22"/>
        <v>45823.084374999999</v>
      </c>
      <c r="G461">
        <f t="shared" si="23"/>
        <v>33.241319444445253</v>
      </c>
    </row>
    <row r="462" spans="1:12" x14ac:dyDescent="0.2">
      <c r="A462">
        <v>116</v>
      </c>
      <c r="B462" s="2">
        <v>1</v>
      </c>
      <c r="C462" t="str">
        <f t="shared" si="24"/>
        <v>F1-116</v>
      </c>
      <c r="D462" s="1">
        <v>45823.513888888891</v>
      </c>
      <c r="E462" s="1">
        <v>45824.574305555558</v>
      </c>
      <c r="F462" s="1">
        <f t="shared" si="22"/>
        <v>45824.044097222228</v>
      </c>
      <c r="G462">
        <f t="shared" si="23"/>
        <v>34.210763888891961</v>
      </c>
    </row>
    <row r="463" spans="1:12" x14ac:dyDescent="0.2">
      <c r="A463">
        <v>116</v>
      </c>
      <c r="B463" s="2">
        <v>2</v>
      </c>
      <c r="C463" t="str">
        <f t="shared" si="24"/>
        <v>F2-116</v>
      </c>
      <c r="D463" s="1">
        <v>45823.513888888891</v>
      </c>
      <c r="E463" s="1">
        <v>45824.574305555558</v>
      </c>
      <c r="F463" s="1">
        <f t="shared" si="22"/>
        <v>45824.044097222228</v>
      </c>
      <c r="G463">
        <f t="shared" si="23"/>
        <v>34.210763888891961</v>
      </c>
    </row>
    <row r="464" spans="1:12" x14ac:dyDescent="0.2">
      <c r="A464">
        <v>116</v>
      </c>
      <c r="B464" s="2">
        <v>3</v>
      </c>
      <c r="C464" t="str">
        <f t="shared" si="24"/>
        <v>F3-116</v>
      </c>
      <c r="D464" s="1">
        <v>45823.513888888891</v>
      </c>
      <c r="E464" s="1">
        <v>45824.574305555558</v>
      </c>
      <c r="F464" s="1">
        <f t="shared" si="22"/>
        <v>45824.044097222228</v>
      </c>
      <c r="G464">
        <f t="shared" si="23"/>
        <v>34.201041666674428</v>
      </c>
    </row>
    <row r="465" spans="1:7" x14ac:dyDescent="0.2">
      <c r="A465">
        <v>116</v>
      </c>
      <c r="B465" s="2">
        <v>4</v>
      </c>
      <c r="C465" t="str">
        <f t="shared" si="24"/>
        <v>F4-116</v>
      </c>
      <c r="D465" s="1">
        <v>45823.513888888891</v>
      </c>
      <c r="E465" s="1">
        <v>45824.574305555558</v>
      </c>
      <c r="F465" s="1">
        <f t="shared" si="22"/>
        <v>45824.044097222228</v>
      </c>
      <c r="G465">
        <f t="shared" si="23"/>
        <v>34.201041666674428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10AC-039B-7246-BB19-795F61BBEE1F}">
  <dimension ref="A1:E73"/>
  <sheetViews>
    <sheetView workbookViewId="0">
      <selection activeCell="B3" sqref="B3:B73"/>
    </sheetView>
  </sheetViews>
  <sheetFormatPr baseColWidth="10" defaultRowHeight="16" x14ac:dyDescent="0.2"/>
  <sheetData>
    <row r="1" spans="1:5" x14ac:dyDescent="0.2">
      <c r="A1" s="4" t="s">
        <v>34</v>
      </c>
      <c r="B1" s="4"/>
      <c r="C1" s="4" t="s">
        <v>35</v>
      </c>
      <c r="D1" s="4" t="s">
        <v>36</v>
      </c>
      <c r="E1" s="4" t="s">
        <v>37</v>
      </c>
    </row>
    <row r="2" spans="1:5" x14ac:dyDescent="0.2">
      <c r="A2" s="4" t="s">
        <v>38</v>
      </c>
      <c r="B2" s="4" t="s">
        <v>111</v>
      </c>
      <c r="C2" s="4" t="s">
        <v>39</v>
      </c>
      <c r="D2" s="4" t="s">
        <v>39</v>
      </c>
      <c r="E2" s="4" t="s">
        <v>39</v>
      </c>
    </row>
    <row r="3" spans="1:5" x14ac:dyDescent="0.2">
      <c r="A3" s="5" t="s">
        <v>40</v>
      </c>
      <c r="B3" s="5" t="str">
        <f>MID(A3,5,5)</f>
        <v>F1-1</v>
      </c>
      <c r="C3" s="6">
        <v>13.135259331746639</v>
      </c>
      <c r="D3" s="7">
        <v>241.57941663183894</v>
      </c>
      <c r="E3" s="8">
        <v>0.14136596512264921</v>
      </c>
    </row>
    <row r="4" spans="1:5" x14ac:dyDescent="0.2">
      <c r="A4" s="5" t="s">
        <v>41</v>
      </c>
      <c r="B4" s="5" t="str">
        <f t="shared" ref="B4:B67" si="0">MID(A4,5,5)</f>
        <v>F2-1</v>
      </c>
      <c r="C4" s="6">
        <v>13.458614866954148</v>
      </c>
      <c r="D4" s="7">
        <v>251.61516083086835</v>
      </c>
      <c r="E4" s="8">
        <v>0.15047651471169121</v>
      </c>
    </row>
    <row r="5" spans="1:5" x14ac:dyDescent="0.2">
      <c r="A5" s="5" t="s">
        <v>42</v>
      </c>
      <c r="B5" s="5" t="str">
        <f t="shared" si="0"/>
        <v>F3-1</v>
      </c>
      <c r="C5" s="6">
        <v>13.079179238369294</v>
      </c>
      <c r="D5" s="7">
        <v>249.60147186220578</v>
      </c>
      <c r="E5" s="8">
        <v>0.14194582109756632</v>
      </c>
    </row>
    <row r="6" spans="1:5" x14ac:dyDescent="0.2">
      <c r="A6" s="5" t="s">
        <v>43</v>
      </c>
      <c r="B6" s="5" t="str">
        <f t="shared" si="0"/>
        <v>F4-1</v>
      </c>
      <c r="C6" s="6">
        <v>13.437787995802124</v>
      </c>
      <c r="D6" s="7">
        <v>252.45991191806115</v>
      </c>
      <c r="E6" s="8">
        <v>0.16363983989513431</v>
      </c>
    </row>
    <row r="7" spans="1:5" x14ac:dyDescent="0.2">
      <c r="A7" s="5" t="s">
        <v>44</v>
      </c>
      <c r="B7" s="5" t="str">
        <f t="shared" si="0"/>
        <v>F1-2</v>
      </c>
      <c r="C7" s="6">
        <v>13.140062235158364</v>
      </c>
      <c r="D7" s="7">
        <v>250.01256435931589</v>
      </c>
      <c r="E7" s="8">
        <v>0.14037189666902999</v>
      </c>
    </row>
    <row r="8" spans="1:5" x14ac:dyDescent="0.2">
      <c r="A8" s="5" t="s">
        <v>45</v>
      </c>
      <c r="B8" s="5" t="str">
        <f t="shared" si="0"/>
        <v>F2-2</v>
      </c>
      <c r="C8" s="6">
        <v>13.116511180862393</v>
      </c>
      <c r="D8" s="7">
        <v>248.74612984804514</v>
      </c>
      <c r="E8" s="8">
        <v>0.12247226237715481</v>
      </c>
    </row>
    <row r="9" spans="1:5" x14ac:dyDescent="0.2">
      <c r="A9" s="5" t="s">
        <v>46</v>
      </c>
      <c r="B9" s="5" t="str">
        <f t="shared" si="0"/>
        <v>F3-2</v>
      </c>
      <c r="C9" s="6">
        <v>12.72820346551849</v>
      </c>
      <c r="D9" s="7">
        <v>242.20279814841794</v>
      </c>
      <c r="E9" s="8">
        <v>0.13705806476175</v>
      </c>
    </row>
    <row r="10" spans="1:5" x14ac:dyDescent="0.2">
      <c r="A10" s="5" t="s">
        <v>47</v>
      </c>
      <c r="B10" s="5" t="str">
        <f t="shared" si="0"/>
        <v>F4-2</v>
      </c>
      <c r="C10" s="6">
        <v>12.931756327330772</v>
      </c>
      <c r="D10" s="7">
        <v>245.02009763217455</v>
      </c>
      <c r="E10" s="8">
        <v>0.1310092491799367</v>
      </c>
    </row>
    <row r="11" spans="1:5" x14ac:dyDescent="0.2">
      <c r="A11" s="5" t="s">
        <v>48</v>
      </c>
      <c r="B11" s="5" t="str">
        <f t="shared" si="0"/>
        <v>F1-3</v>
      </c>
      <c r="C11" s="6">
        <v>7.311733146204241</v>
      </c>
      <c r="D11" s="7">
        <v>153.22832495400874</v>
      </c>
      <c r="E11" s="8">
        <v>0.16860542424741032</v>
      </c>
    </row>
    <row r="12" spans="1:5" x14ac:dyDescent="0.2">
      <c r="A12" s="5" t="s">
        <v>49</v>
      </c>
      <c r="B12" s="5" t="str">
        <f t="shared" si="0"/>
        <v>F2-3</v>
      </c>
      <c r="C12" s="6">
        <v>8.4540679091767874</v>
      </c>
      <c r="D12" s="7">
        <v>157.48310399686176</v>
      </c>
      <c r="E12" s="8">
        <v>0.77708401226963431</v>
      </c>
    </row>
    <row r="13" spans="1:5" x14ac:dyDescent="0.2">
      <c r="A13" s="5" t="s">
        <v>50</v>
      </c>
      <c r="B13" s="5" t="str">
        <f t="shared" si="0"/>
        <v>F3-3</v>
      </c>
      <c r="C13" s="6">
        <v>8.1669886301931776</v>
      </c>
      <c r="D13" s="7">
        <v>147.27194235923506</v>
      </c>
      <c r="E13" s="8">
        <v>0.64866157469469088</v>
      </c>
    </row>
    <row r="14" spans="1:5" x14ac:dyDescent="0.2">
      <c r="A14" s="5" t="s">
        <v>51</v>
      </c>
      <c r="B14" s="5" t="str">
        <f t="shared" si="0"/>
        <v>F4-3</v>
      </c>
      <c r="C14" s="6">
        <v>7.2852154704320844</v>
      </c>
      <c r="D14" s="7">
        <v>137.08326979191665</v>
      </c>
      <c r="E14" s="8">
        <v>0.57137606880862091</v>
      </c>
    </row>
    <row r="15" spans="1:5" x14ac:dyDescent="0.2">
      <c r="A15" s="5" t="s">
        <v>52</v>
      </c>
      <c r="B15" s="5" t="str">
        <f t="shared" si="0"/>
        <v>F1-4</v>
      </c>
      <c r="C15" s="6">
        <v>13.236809980108537</v>
      </c>
      <c r="D15" s="7">
        <v>250.9858056514563</v>
      </c>
      <c r="E15" s="8">
        <v>0.65142323307072014</v>
      </c>
    </row>
    <row r="16" spans="1:5" x14ac:dyDescent="0.2">
      <c r="A16" s="5" t="s">
        <v>53</v>
      </c>
      <c r="B16" s="5" t="str">
        <f t="shared" si="0"/>
        <v>F2-4</v>
      </c>
      <c r="C16" s="6">
        <v>13.021008288887812</v>
      </c>
      <c r="D16" s="7">
        <v>248.01207761386982</v>
      </c>
      <c r="E16" s="8">
        <v>6.6300996454161378</v>
      </c>
    </row>
    <row r="17" spans="1:5" x14ac:dyDescent="0.2">
      <c r="A17" s="5" t="s">
        <v>54</v>
      </c>
      <c r="B17" s="5" t="str">
        <f t="shared" si="0"/>
        <v>F3-4</v>
      </c>
      <c r="C17" s="6">
        <v>13.026640050946307</v>
      </c>
      <c r="D17" s="7">
        <v>247.62700514754133</v>
      </c>
      <c r="E17" s="8">
        <v>3.9925045811512727</v>
      </c>
    </row>
    <row r="18" spans="1:5" x14ac:dyDescent="0.2">
      <c r="A18" s="5" t="s">
        <v>55</v>
      </c>
      <c r="B18" s="5" t="str">
        <f t="shared" si="0"/>
        <v>F4-4</v>
      </c>
      <c r="C18" s="6">
        <v>13.10104198150511</v>
      </c>
      <c r="D18" s="7">
        <v>248.60739062530925</v>
      </c>
      <c r="E18" s="8">
        <v>4.49025552046065</v>
      </c>
    </row>
    <row r="19" spans="1:5" x14ac:dyDescent="0.2">
      <c r="A19" s="5" t="s">
        <v>56</v>
      </c>
      <c r="B19" s="5" t="str">
        <f t="shared" si="0"/>
        <v>F1-6</v>
      </c>
      <c r="C19" s="6">
        <v>12.838054642556441</v>
      </c>
      <c r="D19" s="7">
        <v>243.7361850136692</v>
      </c>
      <c r="E19" s="8">
        <v>1.0138041888270108</v>
      </c>
    </row>
    <row r="20" spans="1:5" x14ac:dyDescent="0.2">
      <c r="A20" s="5" t="s">
        <v>57</v>
      </c>
      <c r="B20" s="5" t="str">
        <f t="shared" si="0"/>
        <v>F2-6</v>
      </c>
      <c r="C20" s="6">
        <v>13.065663800214665</v>
      </c>
      <c r="D20" s="7">
        <v>248.30944603599386</v>
      </c>
      <c r="E20" s="8">
        <v>7.1189967344639227</v>
      </c>
    </row>
    <row r="21" spans="1:5" x14ac:dyDescent="0.2">
      <c r="A21" s="5" t="s">
        <v>58</v>
      </c>
      <c r="B21" s="5" t="str">
        <f t="shared" si="0"/>
        <v>F3-6</v>
      </c>
      <c r="C21" s="6">
        <v>13.051783746340559</v>
      </c>
      <c r="D21" s="7">
        <v>248.38748542805229</v>
      </c>
      <c r="E21" s="8">
        <v>1.2574680511515768</v>
      </c>
    </row>
    <row r="22" spans="1:5" x14ac:dyDescent="0.2">
      <c r="A22" s="5" t="s">
        <v>59</v>
      </c>
      <c r="B22" s="5" t="str">
        <f t="shared" si="0"/>
        <v>F4-6</v>
      </c>
      <c r="C22" s="6">
        <v>13.116478056546342</v>
      </c>
      <c r="D22" s="7">
        <v>250.81204269722662</v>
      </c>
      <c r="E22" s="8">
        <v>1.5248123606429176</v>
      </c>
    </row>
    <row r="23" spans="1:5" x14ac:dyDescent="0.2">
      <c r="A23" s="5" t="s">
        <v>60</v>
      </c>
      <c r="B23" s="5" t="str">
        <f t="shared" si="0"/>
        <v>F1-10</v>
      </c>
      <c r="C23" s="6">
        <v>13.077191687728117</v>
      </c>
      <c r="D23" s="7">
        <v>249.43260851265208</v>
      </c>
      <c r="E23" s="8">
        <v>0.11932199790282079</v>
      </c>
    </row>
    <row r="24" spans="1:5" x14ac:dyDescent="0.2">
      <c r="A24" s="5" t="s">
        <v>61</v>
      </c>
      <c r="B24" s="5" t="str">
        <f t="shared" si="0"/>
        <v>F2-10</v>
      </c>
      <c r="C24" s="6">
        <v>13.001429336625998</v>
      </c>
      <c r="D24" s="7">
        <v>246.65814302506968</v>
      </c>
      <c r="E24" s="8">
        <v>0.13299805375536231</v>
      </c>
    </row>
    <row r="25" spans="1:5" x14ac:dyDescent="0.2">
      <c r="A25" s="5" t="s">
        <v>62</v>
      </c>
      <c r="B25" s="5" t="str">
        <f t="shared" si="0"/>
        <v>F3-10</v>
      </c>
      <c r="C25" s="6">
        <v>13.128468972628562</v>
      </c>
      <c r="D25" s="7">
        <v>248.60670611484417</v>
      </c>
      <c r="E25" s="8">
        <v>1.2837670732354574</v>
      </c>
    </row>
    <row r="26" spans="1:5" x14ac:dyDescent="0.2">
      <c r="A26" s="5" t="s">
        <v>63</v>
      </c>
      <c r="B26" s="5" t="str">
        <f t="shared" si="0"/>
        <v>F4-10</v>
      </c>
      <c r="C26" s="6">
        <v>12.939210922725708</v>
      </c>
      <c r="D26" s="7">
        <v>246.54411314158361</v>
      </c>
      <c r="E26" s="8">
        <v>2.8042327133297928</v>
      </c>
    </row>
    <row r="27" spans="1:5" x14ac:dyDescent="0.2">
      <c r="A27" s="5" t="s">
        <v>64</v>
      </c>
      <c r="B27" s="5" t="str">
        <f t="shared" si="0"/>
        <v>F2-19</v>
      </c>
      <c r="C27" s="6">
        <v>13.032569923845438</v>
      </c>
      <c r="D27" s="7">
        <v>247.33125349366099</v>
      </c>
      <c r="E27" s="8">
        <v>0.18217324588145753</v>
      </c>
    </row>
    <row r="28" spans="1:5" x14ac:dyDescent="0.2">
      <c r="A28" s="5" t="s">
        <v>65</v>
      </c>
      <c r="B28" s="5" t="str">
        <f t="shared" si="0"/>
        <v>F3-19</v>
      </c>
      <c r="C28" s="6">
        <v>13.006067370411838</v>
      </c>
      <c r="D28" s="7">
        <v>248.89714161902779</v>
      </c>
      <c r="E28" s="8">
        <v>0.1415316395583168</v>
      </c>
    </row>
    <row r="29" spans="1:5" x14ac:dyDescent="0.2">
      <c r="A29" s="5" t="s">
        <v>66</v>
      </c>
      <c r="B29" s="5" t="str">
        <f t="shared" si="0"/>
        <v>F4-19</v>
      </c>
      <c r="C29" s="6">
        <v>12.991656252091484</v>
      </c>
      <c r="D29" s="7">
        <v>248.68422615763845</v>
      </c>
      <c r="E29" s="8">
        <v>0.53762244969391326</v>
      </c>
    </row>
    <row r="30" spans="1:5" x14ac:dyDescent="0.2">
      <c r="A30" s="5" t="s">
        <v>67</v>
      </c>
      <c r="B30" s="5" t="str">
        <f t="shared" si="0"/>
        <v>F1-24</v>
      </c>
      <c r="C30" s="6">
        <v>13.293243718594738</v>
      </c>
      <c r="D30" s="7">
        <v>247.60937451261668</v>
      </c>
      <c r="E30" s="8">
        <v>0.13291518988800002</v>
      </c>
    </row>
    <row r="31" spans="1:5" x14ac:dyDescent="0.2">
      <c r="A31" s="5" t="s">
        <v>68</v>
      </c>
      <c r="B31" s="5" t="str">
        <f t="shared" si="0"/>
        <v>F2-24</v>
      </c>
      <c r="C31" s="6">
        <v>12.926190185820435</v>
      </c>
      <c r="D31" s="7">
        <v>246.81659791418289</v>
      </c>
      <c r="E31" s="8">
        <v>8.2983951790809196E-2</v>
      </c>
    </row>
    <row r="32" spans="1:5" x14ac:dyDescent="0.2">
      <c r="A32" s="5" t="s">
        <v>69</v>
      </c>
      <c r="B32" s="5" t="str">
        <f t="shared" si="0"/>
        <v>F3-24</v>
      </c>
      <c r="C32" s="6">
        <v>12.934141805134322</v>
      </c>
      <c r="D32" s="7">
        <v>247.5689350111966</v>
      </c>
      <c r="E32" s="8">
        <v>0.37927008855330868</v>
      </c>
    </row>
    <row r="33" spans="1:5" x14ac:dyDescent="0.2">
      <c r="A33" s="5" t="s">
        <v>70</v>
      </c>
      <c r="B33" s="5" t="str">
        <f t="shared" si="0"/>
        <v>F4-24</v>
      </c>
      <c r="C33" s="6">
        <v>13.058839745434204</v>
      </c>
      <c r="D33" s="7">
        <v>249.0925070518098</v>
      </c>
      <c r="E33" s="8">
        <v>0.2612069878107392</v>
      </c>
    </row>
    <row r="34" spans="1:5" x14ac:dyDescent="0.2">
      <c r="A34" s="5" t="s">
        <v>71</v>
      </c>
      <c r="B34" s="5" t="str">
        <f t="shared" si="0"/>
        <v>F1-28</v>
      </c>
      <c r="C34" s="6">
        <v>13.112072510738239</v>
      </c>
      <c r="D34" s="7">
        <v>248.95181242035656</v>
      </c>
      <c r="E34" s="8">
        <v>0.41774048055521285</v>
      </c>
    </row>
    <row r="35" spans="1:5" x14ac:dyDescent="0.2">
      <c r="A35" s="5" t="s">
        <v>72</v>
      </c>
      <c r="B35" s="5" t="str">
        <f t="shared" si="0"/>
        <v>F2-28</v>
      </c>
      <c r="C35" s="6">
        <v>13.171528846183964</v>
      </c>
      <c r="D35" s="7">
        <v>249.095073644102</v>
      </c>
      <c r="E35" s="8">
        <v>0.4051967230906407</v>
      </c>
    </row>
    <row r="36" spans="1:5" x14ac:dyDescent="0.2">
      <c r="A36" s="5" t="s">
        <v>73</v>
      </c>
      <c r="B36" s="5" t="str">
        <f t="shared" si="0"/>
        <v>F3-28</v>
      </c>
      <c r="C36" s="6">
        <v>13.153940813734309</v>
      </c>
      <c r="D36" s="7">
        <v>250.30704266224564</v>
      </c>
      <c r="E36" s="8">
        <v>1.2786204244194801</v>
      </c>
    </row>
    <row r="37" spans="1:5" x14ac:dyDescent="0.2">
      <c r="A37" s="5" t="s">
        <v>74</v>
      </c>
      <c r="B37" s="5" t="str">
        <f t="shared" si="0"/>
        <v>F4-28</v>
      </c>
      <c r="C37" s="6">
        <v>13.478745908530392</v>
      </c>
      <c r="D37" s="7">
        <v>252.34169290182382</v>
      </c>
      <c r="E37" s="8">
        <v>1.5456509595488703</v>
      </c>
    </row>
    <row r="38" spans="1:5" x14ac:dyDescent="0.2">
      <c r="A38" s="5" t="s">
        <v>75</v>
      </c>
      <c r="B38" s="5" t="str">
        <f t="shared" si="0"/>
        <v>F1-29</v>
      </c>
      <c r="C38" s="6">
        <v>13.038069097751738</v>
      </c>
      <c r="D38" s="7">
        <v>248.0622681555127</v>
      </c>
      <c r="E38" s="8">
        <v>0.16363983989513431</v>
      </c>
    </row>
    <row r="39" spans="1:5" x14ac:dyDescent="0.2">
      <c r="A39" s="5" t="s">
        <v>76</v>
      </c>
      <c r="B39" s="5" t="str">
        <f t="shared" si="0"/>
        <v>F2-29</v>
      </c>
      <c r="C39" s="6">
        <v>13.091071317004218</v>
      </c>
      <c r="D39" s="7">
        <v>248.54296054866239</v>
      </c>
      <c r="E39" s="8">
        <v>0.18084986380049431</v>
      </c>
    </row>
    <row r="40" spans="1:5" x14ac:dyDescent="0.2">
      <c r="A40" s="5" t="s">
        <v>77</v>
      </c>
      <c r="B40" s="5" t="str">
        <f t="shared" si="0"/>
        <v>F3-29</v>
      </c>
      <c r="C40" s="6">
        <v>13.002290687715673</v>
      </c>
      <c r="D40" s="7">
        <v>248.15845418321697</v>
      </c>
      <c r="E40" s="8">
        <v>3.2221523993443384</v>
      </c>
    </row>
    <row r="41" spans="1:5" x14ac:dyDescent="0.2">
      <c r="A41" s="5" t="s">
        <v>78</v>
      </c>
      <c r="B41" s="5" t="str">
        <f t="shared" si="0"/>
        <v>F4-29</v>
      </c>
      <c r="C41" s="6">
        <v>13.024022942738764</v>
      </c>
      <c r="D41" s="7">
        <v>248.55181653893717</v>
      </c>
      <c r="E41" s="8">
        <v>2.1537151464558022</v>
      </c>
    </row>
    <row r="42" spans="1:5" x14ac:dyDescent="0.2">
      <c r="A42" s="5" t="s">
        <v>79</v>
      </c>
      <c r="B42" s="5" t="str">
        <f t="shared" si="0"/>
        <v>F1-31</v>
      </c>
      <c r="C42" s="6">
        <v>13.316723527740482</v>
      </c>
      <c r="D42" s="7">
        <v>249.46207886174506</v>
      </c>
      <c r="E42" s="8">
        <v>0.23348558879866879</v>
      </c>
    </row>
    <row r="43" spans="1:5" x14ac:dyDescent="0.2">
      <c r="A43" s="5" t="s">
        <v>80</v>
      </c>
      <c r="B43" s="5" t="str">
        <f t="shared" si="0"/>
        <v>F2-31</v>
      </c>
      <c r="C43" s="6">
        <v>13.211340681041797</v>
      </c>
      <c r="D43" s="7">
        <v>249.3347003318861</v>
      </c>
      <c r="E43" s="8">
        <v>0.22448632941405269</v>
      </c>
    </row>
    <row r="44" spans="1:5" x14ac:dyDescent="0.2">
      <c r="A44" s="5" t="s">
        <v>81</v>
      </c>
      <c r="B44" s="5" t="str">
        <f t="shared" si="0"/>
        <v>F3-31</v>
      </c>
      <c r="C44" s="6">
        <v>13.160201003577269</v>
      </c>
      <c r="D44" s="7">
        <v>249.3211837615801</v>
      </c>
      <c r="E44" s="8">
        <v>0.22506435632133082</v>
      </c>
    </row>
    <row r="45" spans="1:5" x14ac:dyDescent="0.2">
      <c r="A45" s="5" t="s">
        <v>82</v>
      </c>
      <c r="B45" s="5" t="str">
        <f t="shared" si="0"/>
        <v>F4-31</v>
      </c>
      <c r="C45" s="6">
        <v>13.031046049935258</v>
      </c>
      <c r="D45" s="7">
        <v>248.49829524626801</v>
      </c>
      <c r="E45" s="8">
        <v>0.20978365009043431</v>
      </c>
    </row>
    <row r="46" spans="1:5" x14ac:dyDescent="0.2">
      <c r="A46" s="5" t="s">
        <v>83</v>
      </c>
      <c r="B46" s="5" t="str">
        <f t="shared" si="0"/>
        <v>F1-32</v>
      </c>
      <c r="C46" s="6">
        <v>13.107269445446484</v>
      </c>
      <c r="D46" s="7">
        <v>248.00963867076189</v>
      </c>
      <c r="E46" s="8">
        <v>0.14981403536515681</v>
      </c>
    </row>
    <row r="47" spans="1:5" x14ac:dyDescent="0.2">
      <c r="A47" s="5" t="s">
        <v>84</v>
      </c>
      <c r="B47" s="5" t="str">
        <f t="shared" si="0"/>
        <v>F2-32</v>
      </c>
      <c r="C47" s="6">
        <v>13.071162755021085</v>
      </c>
      <c r="D47" s="7">
        <v>247.14970876576905</v>
      </c>
      <c r="E47" s="8">
        <v>0.1390464138252348</v>
      </c>
    </row>
    <row r="48" spans="1:5" x14ac:dyDescent="0.2">
      <c r="A48" s="5" t="s">
        <v>85</v>
      </c>
      <c r="B48" s="5" t="str">
        <f t="shared" si="0"/>
        <v>F3-32</v>
      </c>
      <c r="C48" s="6">
        <v>13.06129111137119</v>
      </c>
      <c r="D48" s="7">
        <v>247.83638421292662</v>
      </c>
      <c r="E48" s="8">
        <v>0.13366095533442632</v>
      </c>
    </row>
    <row r="49" spans="1:5" x14ac:dyDescent="0.2">
      <c r="A49" s="5" t="s">
        <v>86</v>
      </c>
      <c r="B49" s="5" t="str">
        <f t="shared" si="0"/>
        <v>F4-32</v>
      </c>
      <c r="C49" s="6">
        <v>13.200344591339682</v>
      </c>
      <c r="D49" s="7">
        <v>250.18567891405087</v>
      </c>
      <c r="E49" s="8">
        <v>0.15627249920642519</v>
      </c>
    </row>
    <row r="50" spans="1:5" x14ac:dyDescent="0.2">
      <c r="A50" s="5" t="s">
        <v>87</v>
      </c>
      <c r="B50" s="5" t="str">
        <f t="shared" si="0"/>
        <v>F1-33</v>
      </c>
      <c r="C50" s="6">
        <v>13.157816174916276</v>
      </c>
      <c r="D50" s="7">
        <v>248.50719412146432</v>
      </c>
      <c r="E50" s="8">
        <v>0.1399576904302175</v>
      </c>
    </row>
    <row r="51" spans="1:5" x14ac:dyDescent="0.2">
      <c r="A51" s="5" t="s">
        <v>88</v>
      </c>
      <c r="B51" s="5" t="str">
        <f t="shared" si="0"/>
        <v>F2-33</v>
      </c>
      <c r="C51" s="6">
        <v>13.135789308658998</v>
      </c>
      <c r="D51" s="7">
        <v>249.97061028637546</v>
      </c>
      <c r="E51" s="8">
        <v>0.16107392125628001</v>
      </c>
    </row>
    <row r="52" spans="1:5" x14ac:dyDescent="0.2">
      <c r="A52" s="5" t="s">
        <v>89</v>
      </c>
      <c r="B52" s="5" t="str">
        <f t="shared" si="0"/>
        <v>F3-33</v>
      </c>
      <c r="C52" s="6">
        <v>13.012262418002182</v>
      </c>
      <c r="D52" s="7">
        <v>248.16123532739229</v>
      </c>
      <c r="E52" s="8">
        <v>0.13142359581626523</v>
      </c>
    </row>
    <row r="53" spans="1:5" x14ac:dyDescent="0.2">
      <c r="A53" s="5" t="s">
        <v>90</v>
      </c>
      <c r="B53" s="5" t="str">
        <f t="shared" si="0"/>
        <v>F4-33</v>
      </c>
      <c r="C53" s="6">
        <v>13.093257585911449</v>
      </c>
      <c r="D53" s="7">
        <v>247.94797996845216</v>
      </c>
      <c r="E53" s="8">
        <v>0.15494781506849878</v>
      </c>
    </row>
    <row r="54" spans="1:5" x14ac:dyDescent="0.2">
      <c r="A54" s="5" t="s">
        <v>91</v>
      </c>
      <c r="B54" s="5" t="str">
        <f t="shared" si="0"/>
        <v>F1-34</v>
      </c>
      <c r="C54" s="6">
        <v>13.232371952996569</v>
      </c>
      <c r="D54" s="7">
        <v>248.99672916900244</v>
      </c>
      <c r="E54" s="8">
        <v>0.15577575045456479</v>
      </c>
    </row>
    <row r="55" spans="1:5" x14ac:dyDescent="0.2">
      <c r="A55" s="5" t="s">
        <v>92</v>
      </c>
      <c r="B55" s="5" t="str">
        <f t="shared" si="0"/>
        <v>F2-34</v>
      </c>
      <c r="C55" s="6">
        <v>13.205345842963878</v>
      </c>
      <c r="D55" s="7">
        <v>250.10271489906478</v>
      </c>
      <c r="E55" s="8">
        <v>0.14766086257095321</v>
      </c>
    </row>
    <row r="56" spans="1:5" x14ac:dyDescent="0.2">
      <c r="A56" s="5" t="s">
        <v>93</v>
      </c>
      <c r="B56" s="5" t="str">
        <f t="shared" si="0"/>
        <v>F3-34</v>
      </c>
      <c r="C56" s="6">
        <v>13.21478520930749</v>
      </c>
      <c r="D56" s="7">
        <v>249.33752340708094</v>
      </c>
      <c r="E56" s="8">
        <v>0.29853491059085752</v>
      </c>
    </row>
    <row r="57" spans="1:5" x14ac:dyDescent="0.2">
      <c r="A57" s="5" t="s">
        <v>94</v>
      </c>
      <c r="B57" s="5" t="str">
        <f t="shared" si="0"/>
        <v>F4-34</v>
      </c>
      <c r="C57" s="6">
        <v>13.033663136015342</v>
      </c>
      <c r="D57" s="7">
        <v>247.4400821085186</v>
      </c>
      <c r="E57" s="8">
        <v>0.23546666215088002</v>
      </c>
    </row>
    <row r="58" spans="1:5" x14ac:dyDescent="0.2">
      <c r="A58" s="5" t="s">
        <v>95</v>
      </c>
      <c r="B58" s="5" t="str">
        <f t="shared" si="0"/>
        <v>F1-36</v>
      </c>
      <c r="C58" s="6">
        <v>14.089464202360503</v>
      </c>
      <c r="D58" s="7">
        <v>250.30499003000676</v>
      </c>
      <c r="E58" s="8">
        <v>0.16363983989513431</v>
      </c>
    </row>
    <row r="59" spans="1:5" x14ac:dyDescent="0.2">
      <c r="A59" s="5" t="s">
        <v>96</v>
      </c>
      <c r="B59" s="5" t="str">
        <f t="shared" si="0"/>
        <v>F2-36</v>
      </c>
      <c r="C59" s="6">
        <v>13.380635581534339</v>
      </c>
      <c r="D59" s="7">
        <v>249.42922945977037</v>
      </c>
      <c r="E59" s="8">
        <v>0.18051900788043748</v>
      </c>
    </row>
    <row r="60" spans="1:5" x14ac:dyDescent="0.2">
      <c r="A60" s="5" t="s">
        <v>97</v>
      </c>
      <c r="B60" s="5" t="str">
        <f t="shared" si="0"/>
        <v>F3-36</v>
      </c>
      <c r="C60" s="6">
        <v>13.165268741740729</v>
      </c>
      <c r="D60" s="7">
        <v>249.65112860661438</v>
      </c>
      <c r="E60" s="8">
        <v>0.34370187506814681</v>
      </c>
    </row>
    <row r="61" spans="1:5" x14ac:dyDescent="0.2">
      <c r="A61" s="5" t="s">
        <v>98</v>
      </c>
      <c r="B61" s="5" t="str">
        <f t="shared" si="0"/>
        <v>F4-36</v>
      </c>
      <c r="C61" s="6">
        <v>13.617861893417402</v>
      </c>
      <c r="D61" s="7">
        <v>249.39282960223557</v>
      </c>
      <c r="E61" s="8">
        <v>0.18688725362445921</v>
      </c>
    </row>
    <row r="62" spans="1:5" x14ac:dyDescent="0.2">
      <c r="A62" s="5" t="s">
        <v>99</v>
      </c>
      <c r="B62" s="5" t="str">
        <f t="shared" si="0"/>
        <v>F1-37</v>
      </c>
      <c r="C62" s="6">
        <v>13.272975704704558</v>
      </c>
      <c r="D62" s="7">
        <v>250.3614370206592</v>
      </c>
      <c r="E62" s="8">
        <v>0.13631239525362632</v>
      </c>
    </row>
    <row r="63" spans="1:5" x14ac:dyDescent="0.2">
      <c r="A63" s="5" t="s">
        <v>100</v>
      </c>
      <c r="B63" s="5" t="str">
        <f t="shared" si="0"/>
        <v>F2-37</v>
      </c>
      <c r="C63" s="6">
        <v>13.077257939492785</v>
      </c>
      <c r="D63" s="7">
        <v>248.7628997172024</v>
      </c>
      <c r="E63" s="8">
        <v>0.41954365760799317</v>
      </c>
    </row>
    <row r="64" spans="1:5" x14ac:dyDescent="0.2">
      <c r="A64" s="5" t="s">
        <v>101</v>
      </c>
      <c r="B64" s="5" t="str">
        <f t="shared" si="0"/>
        <v>F3-37</v>
      </c>
      <c r="C64" s="6">
        <v>13.062947435611269</v>
      </c>
      <c r="D64" s="7">
        <v>248.68516734069695</v>
      </c>
      <c r="E64" s="8">
        <v>0.18614299277141269</v>
      </c>
    </row>
    <row r="65" spans="1:5" x14ac:dyDescent="0.2">
      <c r="A65" s="5" t="s">
        <v>102</v>
      </c>
      <c r="B65" s="5" t="str">
        <f t="shared" si="0"/>
        <v>F1-39</v>
      </c>
      <c r="C65" s="6">
        <v>13.280195413451446</v>
      </c>
      <c r="D65" s="7">
        <v>248.37165519577331</v>
      </c>
      <c r="E65" s="8">
        <v>0.4544349125562368</v>
      </c>
    </row>
    <row r="66" spans="1:5" x14ac:dyDescent="0.2">
      <c r="A66" s="5" t="s">
        <v>103</v>
      </c>
      <c r="B66" s="5" t="str">
        <f t="shared" si="0"/>
        <v>F4-37</v>
      </c>
      <c r="C66" s="6">
        <v>13.092131326890092</v>
      </c>
      <c r="D66" s="7">
        <v>246.75813043902761</v>
      </c>
      <c r="E66" s="8">
        <v>0.58962031831088002</v>
      </c>
    </row>
    <row r="67" spans="1:5" x14ac:dyDescent="0.2">
      <c r="A67" s="5" t="s">
        <v>104</v>
      </c>
      <c r="B67" s="5" t="str">
        <f t="shared" si="0"/>
        <v>F2-39</v>
      </c>
      <c r="C67" s="6">
        <v>14.017632500156829</v>
      </c>
      <c r="D67" s="7">
        <v>248.99240862816245</v>
      </c>
      <c r="E67" s="8">
        <v>0.98384640501167997</v>
      </c>
    </row>
    <row r="68" spans="1:5" x14ac:dyDescent="0.2">
      <c r="A68" s="5" t="s">
        <v>105</v>
      </c>
      <c r="B68" s="5" t="str">
        <f t="shared" ref="B68:B73" si="1">MID(A68,5,5)</f>
        <v>F3-39</v>
      </c>
      <c r="C68" s="6">
        <v>13.13691550847474</v>
      </c>
      <c r="D68" s="7">
        <v>248.72717809746268</v>
      </c>
      <c r="E68" s="8">
        <v>0.26499989502256921</v>
      </c>
    </row>
    <row r="69" spans="1:5" x14ac:dyDescent="0.2">
      <c r="A69" s="5" t="s">
        <v>106</v>
      </c>
      <c r="B69" s="5" t="str">
        <f t="shared" si="1"/>
        <v>F4-39</v>
      </c>
      <c r="C69" s="6">
        <v>13.061092352240419</v>
      </c>
      <c r="D69" s="7">
        <v>247.90437756080934</v>
      </c>
      <c r="E69" s="8">
        <v>0.24512225017085271</v>
      </c>
    </row>
    <row r="70" spans="1:5" x14ac:dyDescent="0.2">
      <c r="A70" s="5" t="s">
        <v>107</v>
      </c>
      <c r="B70" s="5" t="str">
        <f t="shared" si="1"/>
        <v>F1-41</v>
      </c>
      <c r="C70" s="6">
        <v>13.272147752440622</v>
      </c>
      <c r="D70" s="7">
        <v>249.5022420104207</v>
      </c>
      <c r="E70" s="8">
        <v>0.35668622492469115</v>
      </c>
    </row>
    <row r="71" spans="1:5" x14ac:dyDescent="0.2">
      <c r="A71" s="5" t="s">
        <v>108</v>
      </c>
      <c r="B71" s="5" t="str">
        <f t="shared" si="1"/>
        <v>F2-41</v>
      </c>
      <c r="C71" s="6">
        <v>13.14314270341451</v>
      </c>
      <c r="D71" s="7">
        <v>248.15935270693763</v>
      </c>
      <c r="E71" s="8">
        <v>0.16272938123567998</v>
      </c>
    </row>
    <row r="72" spans="1:5" x14ac:dyDescent="0.2">
      <c r="A72" s="5" t="s">
        <v>109</v>
      </c>
      <c r="B72" s="5" t="str">
        <f t="shared" si="1"/>
        <v>F3-41</v>
      </c>
      <c r="C72" s="6">
        <v>13.166825491698949</v>
      </c>
      <c r="D72" s="7">
        <v>248.84927195158863</v>
      </c>
      <c r="E72" s="8">
        <v>0.14385097245959519</v>
      </c>
    </row>
    <row r="73" spans="1:5" x14ac:dyDescent="0.2">
      <c r="A73" s="5" t="s">
        <v>110</v>
      </c>
      <c r="B73" s="5" t="str">
        <f t="shared" si="1"/>
        <v>F4-41</v>
      </c>
      <c r="C73" s="6">
        <v>13.152284670961048</v>
      </c>
      <c r="D73" s="7">
        <v>248.91258470121753</v>
      </c>
      <c r="E73" s="8">
        <v>0.15494781506849878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standard_curve_plate_1</vt:lpstr>
      <vt:lpstr>standard_curve_plate 2</vt:lpstr>
      <vt:lpstr>standard_curve_plate_3</vt:lpstr>
      <vt:lpstr>standard_curve_plate 4</vt:lpstr>
      <vt:lpstr>fe_plate_1</vt:lpstr>
      <vt:lpstr>br_standard_curve</vt:lpstr>
      <vt:lpstr>sampling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2025-06-17T15:05:30Z</dcterms:modified>
</cp:coreProperties>
</file>