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080B30E0-6C4D-4F4E-9E6E-67D9C2B682D4}" xr6:coauthVersionLast="47" xr6:coauthVersionMax="47" xr10:uidLastSave="{00000000-0000-0000-0000-000000000000}"/>
  <bookViews>
    <workbookView xWindow="1100" yWindow="740" windowWidth="28040" windowHeight="16680" firstSheet="1" activeTab="6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br_standard_curve" sheetId="10" r:id="rId6"/>
    <sheet name="sampling" sheetId="5" r:id="rId7"/>
    <sheet name="Sheet1" sheetId="9" r:id="rId8"/>
    <sheet name="data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4" i="5" l="1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34" i="5"/>
  <c r="N234" i="5"/>
  <c r="M235" i="5"/>
  <c r="N235" i="5"/>
  <c r="M236" i="5"/>
  <c r="N236" i="5"/>
  <c r="M237" i="5"/>
  <c r="N237" i="5"/>
  <c r="M246" i="5"/>
  <c r="N246" i="5"/>
  <c r="M247" i="5"/>
  <c r="N247" i="5"/>
  <c r="M248" i="5"/>
  <c r="N248" i="5"/>
  <c r="M249" i="5"/>
  <c r="N249" i="5"/>
  <c r="N165" i="5"/>
  <c r="M165" i="5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K330" i="5"/>
  <c r="K331" i="5"/>
  <c r="K332" i="5"/>
  <c r="K333" i="5"/>
  <c r="K334" i="5"/>
  <c r="K335" i="5"/>
  <c r="K336" i="5"/>
  <c r="K337" i="5"/>
  <c r="K342" i="5"/>
  <c r="K343" i="5"/>
  <c r="K344" i="5"/>
  <c r="K345" i="5"/>
  <c r="K354" i="5"/>
  <c r="K355" i="5"/>
  <c r="K356" i="5"/>
  <c r="K357" i="5"/>
  <c r="K362" i="5"/>
  <c r="K363" i="5"/>
  <c r="K364" i="5"/>
  <c r="K365" i="5"/>
  <c r="K366" i="5"/>
  <c r="K367" i="5"/>
  <c r="K368" i="5"/>
  <c r="K369" i="5"/>
  <c r="K378" i="5"/>
  <c r="K379" i="5"/>
  <c r="K380" i="5"/>
  <c r="K381" i="5"/>
  <c r="K390" i="5"/>
  <c r="K391" i="5"/>
  <c r="K392" i="5"/>
  <c r="K438" i="5"/>
  <c r="K439" i="5"/>
  <c r="K440" i="5"/>
  <c r="K441" i="5"/>
  <c r="K450" i="5"/>
  <c r="K451" i="5"/>
  <c r="K452" i="5"/>
  <c r="K453" i="5"/>
  <c r="G139" i="7"/>
  <c r="G140" i="7"/>
  <c r="G141" i="7"/>
  <c r="G142" i="7"/>
  <c r="G143" i="7"/>
  <c r="G138" i="7"/>
  <c r="G129" i="7"/>
  <c r="G130" i="7"/>
  <c r="G131" i="7"/>
  <c r="G132" i="7"/>
  <c r="G133" i="7"/>
  <c r="G134" i="7"/>
  <c r="G135" i="7"/>
  <c r="G128" i="7"/>
  <c r="G137" i="7"/>
  <c r="G136" i="7"/>
  <c r="C138" i="7"/>
  <c r="G125" i="7"/>
  <c r="C128" i="7"/>
  <c r="G119" i="7"/>
  <c r="G120" i="7"/>
  <c r="G121" i="7"/>
  <c r="G122" i="7"/>
  <c r="G123" i="7"/>
  <c r="G124" i="7"/>
  <c r="G118" i="7"/>
  <c r="C118" i="7"/>
  <c r="G116" i="7"/>
  <c r="G109" i="7"/>
  <c r="G110" i="7"/>
  <c r="G111" i="7"/>
  <c r="G112" i="7"/>
  <c r="G113" i="7"/>
  <c r="G114" i="7"/>
  <c r="G108" i="7"/>
  <c r="G107" i="7"/>
  <c r="G106" i="7"/>
  <c r="C108" i="7"/>
  <c r="G126" i="7"/>
  <c r="G127" i="7"/>
  <c r="G117" i="7"/>
  <c r="G115" i="7"/>
  <c r="G105" i="7"/>
  <c r="C106" i="7"/>
  <c r="C107" i="7"/>
  <c r="C109" i="7"/>
  <c r="C110" i="7"/>
  <c r="C111" i="7"/>
  <c r="C112" i="7"/>
  <c r="C113" i="7"/>
  <c r="C114" i="7"/>
  <c r="C115" i="7"/>
  <c r="C116" i="7"/>
  <c r="C117" i="7"/>
  <c r="C119" i="7"/>
  <c r="C120" i="7"/>
  <c r="C121" i="7"/>
  <c r="C122" i="7"/>
  <c r="C123" i="7"/>
  <c r="C124" i="7"/>
  <c r="C125" i="7"/>
  <c r="C126" i="7"/>
  <c r="C127" i="7"/>
  <c r="C129" i="7"/>
  <c r="C130" i="7"/>
  <c r="C131" i="7"/>
  <c r="C132" i="7"/>
  <c r="C133" i="7"/>
  <c r="C134" i="7"/>
  <c r="C135" i="7"/>
  <c r="C136" i="7"/>
  <c r="C137" i="7"/>
  <c r="C139" i="7"/>
  <c r="C140" i="7"/>
  <c r="C141" i="7"/>
  <c r="C142" i="7"/>
  <c r="C143" i="7"/>
  <c r="C105" i="7"/>
  <c r="L338" i="5"/>
  <c r="L339" i="5"/>
  <c r="L340" i="5"/>
  <c r="L341" i="5"/>
  <c r="L350" i="5"/>
  <c r="L351" i="5"/>
  <c r="L352" i="5"/>
  <c r="L353" i="5"/>
  <c r="L358" i="5"/>
  <c r="L359" i="5"/>
  <c r="L360" i="5"/>
  <c r="L361" i="5"/>
  <c r="L370" i="5"/>
  <c r="L371" i="5"/>
  <c r="L372" i="5"/>
  <c r="L373" i="5"/>
  <c r="L382" i="5"/>
  <c r="L383" i="5"/>
  <c r="L384" i="5"/>
  <c r="L385" i="5"/>
  <c r="L394" i="5"/>
  <c r="L395" i="5"/>
  <c r="L396" i="5"/>
  <c r="L397" i="5"/>
  <c r="L406" i="5"/>
  <c r="L407" i="5"/>
  <c r="L408" i="5"/>
  <c r="L409" i="5"/>
  <c r="L418" i="5"/>
  <c r="L419" i="5"/>
  <c r="L420" i="5"/>
  <c r="L421" i="5"/>
  <c r="L430" i="5"/>
  <c r="L431" i="5"/>
  <c r="L432" i="5"/>
  <c r="L433" i="5"/>
  <c r="L442" i="5"/>
  <c r="L443" i="5"/>
  <c r="L444" i="5"/>
  <c r="L445" i="5"/>
  <c r="L454" i="5"/>
  <c r="L455" i="5"/>
  <c r="L456" i="5"/>
  <c r="L457" i="5"/>
  <c r="L329" i="5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C118" i="6"/>
  <c r="C119" i="6"/>
  <c r="C120" i="6"/>
  <c r="C121" i="6"/>
  <c r="G87" i="6"/>
  <c r="G86" i="6"/>
  <c r="G85" i="6"/>
  <c r="G84" i="6"/>
  <c r="G83" i="6"/>
  <c r="G82" i="6"/>
  <c r="G81" i="6"/>
  <c r="G80" i="6"/>
  <c r="G79" i="6"/>
  <c r="G78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330" i="5"/>
  <c r="G330" i="5" s="1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330" i="5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8" i="7"/>
  <c r="C87" i="7"/>
  <c r="C86" i="7"/>
  <c r="C85" i="7"/>
  <c r="L254" i="5" l="1"/>
  <c r="L255" i="5"/>
  <c r="L256" i="5"/>
  <c r="L257" i="5"/>
  <c r="L270" i="5"/>
  <c r="L271" i="5"/>
  <c r="L272" i="5"/>
  <c r="L273" i="5"/>
  <c r="L294" i="5"/>
  <c r="L295" i="5"/>
  <c r="L296" i="5"/>
  <c r="L297" i="5"/>
  <c r="L298" i="5"/>
  <c r="L299" i="5"/>
  <c r="L300" i="5"/>
  <c r="L301" i="5"/>
  <c r="L318" i="5"/>
  <c r="L319" i="5"/>
  <c r="L320" i="5"/>
  <c r="L321" i="5"/>
  <c r="L326" i="5"/>
  <c r="L327" i="5"/>
  <c r="L328" i="5"/>
  <c r="G323" i="5"/>
  <c r="G324" i="5"/>
  <c r="G325" i="5"/>
  <c r="G326" i="5"/>
  <c r="G327" i="5"/>
  <c r="G328" i="5"/>
  <c r="G329" i="5"/>
  <c r="F323" i="5"/>
  <c r="F324" i="5"/>
  <c r="F325" i="5"/>
  <c r="F326" i="5"/>
  <c r="F327" i="5"/>
  <c r="F328" i="5"/>
  <c r="F329" i="5"/>
  <c r="F322" i="5"/>
  <c r="G322" i="5" s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329" i="5"/>
  <c r="C328" i="5"/>
  <c r="C327" i="5"/>
  <c r="C326" i="5"/>
  <c r="C325" i="5"/>
  <c r="C324" i="5"/>
  <c r="C323" i="5"/>
  <c r="C322" i="5"/>
  <c r="G318" i="5"/>
  <c r="G319" i="5"/>
  <c r="G320" i="5"/>
  <c r="G321" i="5"/>
  <c r="F318" i="5"/>
  <c r="F319" i="5"/>
  <c r="F320" i="5"/>
  <c r="F321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06" i="5"/>
  <c r="G290" i="5"/>
  <c r="G291" i="5"/>
  <c r="G292" i="5"/>
  <c r="G293" i="5"/>
  <c r="G294" i="5"/>
  <c r="G295" i="5"/>
  <c r="G296" i="5"/>
  <c r="G297" i="5"/>
  <c r="F290" i="5"/>
  <c r="F291" i="5"/>
  <c r="F292" i="5"/>
  <c r="F293" i="5"/>
  <c r="F294" i="5"/>
  <c r="F295" i="5"/>
  <c r="F296" i="5"/>
  <c r="F297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46" i="5"/>
  <c r="G246" i="5" s="1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C223" i="5"/>
  <c r="C224" i="5"/>
  <c r="C225" i="5"/>
  <c r="C226" i="5"/>
  <c r="C227" i="5"/>
  <c r="C228" i="5"/>
  <c r="C229" i="5"/>
  <c r="C230" i="5"/>
  <c r="L230" i="5" s="1"/>
  <c r="C231" i="5"/>
  <c r="L231" i="5" s="1"/>
  <c r="C232" i="5"/>
  <c r="L232" i="5" s="1"/>
  <c r="C233" i="5"/>
  <c r="L233" i="5" s="1"/>
  <c r="C234" i="5"/>
  <c r="C235" i="5"/>
  <c r="C236" i="5"/>
  <c r="C237" i="5"/>
  <c r="C238" i="5"/>
  <c r="C239" i="5"/>
  <c r="C240" i="5"/>
  <c r="C241" i="5"/>
  <c r="C221" i="5"/>
  <c r="C220" i="5"/>
  <c r="C219" i="5"/>
  <c r="C218" i="5"/>
  <c r="G57" i="7"/>
  <c r="G56" i="7"/>
  <c r="G55" i="7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C195" i="5"/>
  <c r="C196" i="5"/>
  <c r="C197" i="5"/>
  <c r="C198" i="5"/>
  <c r="L198" i="5" s="1"/>
  <c r="C199" i="5"/>
  <c r="L199" i="5" s="1"/>
  <c r="C200" i="5"/>
  <c r="L200" i="5" s="1"/>
  <c r="C201" i="5"/>
  <c r="L201" i="5" s="1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95" i="5" l="1"/>
  <c r="K236" i="5"/>
  <c r="K10" i="5"/>
  <c r="K176" i="5"/>
  <c r="K9" i="5"/>
  <c r="K22" i="5"/>
  <c r="K12" i="5"/>
  <c r="K90" i="5"/>
  <c r="K129" i="5"/>
  <c r="K113" i="5"/>
  <c r="K211" i="5"/>
  <c r="K203" i="5"/>
  <c r="K11" i="5"/>
  <c r="K210" i="5"/>
  <c r="K202" i="5"/>
  <c r="K194" i="5"/>
  <c r="K154" i="5"/>
  <c r="K218" i="5"/>
  <c r="K237" i="5"/>
  <c r="K219" i="5"/>
  <c r="K25" i="5"/>
  <c r="K17" i="5"/>
  <c r="K142" i="5"/>
  <c r="K220" i="5"/>
  <c r="K227" i="5"/>
  <c r="K24" i="5"/>
  <c r="K8" i="5"/>
  <c r="K133" i="5"/>
  <c r="K207" i="5"/>
  <c r="K221" i="5"/>
  <c r="K234" i="5"/>
  <c r="K226" i="5"/>
  <c r="K177" i="5"/>
  <c r="K208" i="5"/>
  <c r="K235" i="5"/>
  <c r="K16" i="5"/>
  <c r="K23" i="5"/>
  <c r="K15" i="5"/>
  <c r="K7" i="5"/>
  <c r="K132" i="5"/>
  <c r="K206" i="5"/>
  <c r="K225" i="5"/>
  <c r="K128" i="5"/>
  <c r="K224" i="5"/>
  <c r="K209" i="5"/>
  <c r="K14" i="5"/>
  <c r="K131" i="5"/>
  <c r="K290" i="5"/>
  <c r="K306" i="5"/>
  <c r="K307" i="5"/>
  <c r="K278" i="5"/>
  <c r="K314" i="5"/>
  <c r="K317" i="5"/>
  <c r="K291" i="5"/>
  <c r="K309" i="5"/>
  <c r="K292" i="5"/>
  <c r="K308" i="5"/>
  <c r="K293" i="5"/>
  <c r="K305" i="5"/>
  <c r="K302" i="5"/>
  <c r="K279" i="5"/>
  <c r="K303" i="5"/>
  <c r="K315" i="5"/>
  <c r="K280" i="5"/>
  <c r="K304" i="5"/>
  <c r="K316" i="5"/>
  <c r="K281" i="5"/>
  <c r="K213" i="5"/>
  <c r="K205" i="5"/>
  <c r="K197" i="5"/>
  <c r="K157" i="5"/>
  <c r="K13" i="5"/>
  <c r="K130" i="5"/>
  <c r="K122" i="5"/>
  <c r="K212" i="5"/>
  <c r="K204" i="5"/>
  <c r="K223" i="5"/>
  <c r="K228" i="5"/>
  <c r="K174" i="5"/>
  <c r="K222" i="5"/>
  <c r="K175" i="5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<sst xmlns="http://schemas.openxmlformats.org/spreadsheetml/2006/main" count="232" uniqueCount="164">
  <si>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</si>
  <si>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</si>
  <si>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</si>
  <si>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</si>
  <si>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</si>
  <si>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</si>
  <si>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</si>
  <si>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</si>
  <si>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</si>
  <si>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</si>
  <si>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</si>
  <si>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</si>
  <si>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</si>
  <si>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</si>
  <si>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</si>
  <si>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</si>
  <si>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</si>
  <si>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</si>
  <si>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</si>
  <si>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</si>
  <si>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</si>
  <si>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</si>
  <si>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</si>
  <si>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</si>
  <si>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</si>
  <si>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</si>
  <si>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</si>
  <si>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</si>
  <si>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</si>
  <si>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</si>
  <si>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</si>
  <si>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</si>
  <si>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</si>
  <si>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</si>
  <si>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</si>
  <si>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</si>
  <si>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</si>
  <si>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</si>
  <si>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</si>
  <si>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</si>
  <si>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</si>
  <si>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</si>
  <si>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</si>
  <si>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</si>
  <si>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</si>
  <si>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</si>
  <si>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</si>
  <si>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</si>
  <si>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</si>
  <si>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</si>
  <si>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</si>
  <si>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</si>
  <si>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</si>
  <si>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</si>
  <si>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</si>
  <si>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</si>
  <si>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</si>
  <si>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</si>
  <si>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</si>
  <si>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</si>
  <si>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</si>
  <si>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</si>
  <si>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</si>
  <si>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</si>
  <si>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</si>
  <si>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</si>
  <si>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</si>
  <si>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</si>
  <si>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</si>
  <si>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</si>
  <si>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</si>
  <si>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</si>
  <si>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</si>
  <si>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</si>
  <si>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</si>
  <si>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</si>
  <si>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</si>
  <si>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</si>
  <si>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</si>
  <si>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</si>
  <si>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</si>
  <si>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</si>
  <si>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</si>
  <si>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</si>
  <si>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</si>
  <si>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</si>
  <si>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</si>
  <si>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</si>
  <si>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</si>
  <si>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</si>
  <si>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</si>
  <si>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</si>
  <si>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</si>
  <si>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</si>
  <si>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</si>
  <si>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</si>
  <si>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</si>
  <si>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</si>
  <si>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</si>
  <si>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</si>
  <si>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</si>
  <si>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</si>
  <si>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</si>
  <si>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</si>
  <si>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</si>
  <si>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</si>
  <si>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</si>
  <si>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</si>
  <si>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</si>
  <si>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</si>
  <si>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</si>
  <si>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</si>
  <si>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</si>
  <si>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</si>
  <si>
    <t>br</t>
  </si>
  <si>
    <t>dil 10x</t>
  </si>
  <si>
    <t>dil 5x</t>
  </si>
  <si>
    <t>008-F1-62</t>
  </si>
  <si>
    <t>009-F2-62</t>
  </si>
  <si>
    <t>010-F3-62</t>
  </si>
  <si>
    <t>011-F4-62</t>
  </si>
  <si>
    <t>012-F1-59</t>
  </si>
  <si>
    <t>013-F2-59</t>
  </si>
  <si>
    <t>014-F3-59</t>
  </si>
  <si>
    <t>015-F4-59</t>
  </si>
  <si>
    <t>016-F1-57</t>
  </si>
  <si>
    <t>017-F2-57</t>
  </si>
  <si>
    <t>018-F3-57</t>
  </si>
  <si>
    <t>019-F1-56</t>
  </si>
  <si>
    <t>020-F2-56</t>
  </si>
  <si>
    <t>021-F3-56</t>
  </si>
  <si>
    <t>022-F4-56</t>
  </si>
  <si>
    <t>023-F1-55</t>
  </si>
  <si>
    <t>024-F2-55</t>
  </si>
  <si>
    <t>025-F3-55</t>
  </si>
  <si>
    <t>026-F4-55</t>
  </si>
  <si>
    <t>027-F1-53</t>
  </si>
  <si>
    <t>028-F2-53</t>
  </si>
  <si>
    <t>029-F3-53</t>
  </si>
  <si>
    <t>030-F4-53</t>
  </si>
  <si>
    <t>031-F1-49</t>
  </si>
  <si>
    <t>032-F2-49</t>
  </si>
  <si>
    <t>033-F3-49</t>
  </si>
  <si>
    <t>034-F4-49</t>
  </si>
  <si>
    <t>035-F1-51</t>
  </si>
  <si>
    <t>036-F2-51</t>
  </si>
  <si>
    <t>037-F3-51</t>
  </si>
  <si>
    <t>038-F4-51</t>
  </si>
  <si>
    <t>039-F1-52</t>
  </si>
  <si>
    <t>040-F2-52</t>
  </si>
  <si>
    <t>041-F3-52</t>
  </si>
  <si>
    <t>042-F4-52</t>
  </si>
  <si>
    <t>043-F1-48</t>
  </si>
  <si>
    <t>044-F2-48</t>
  </si>
  <si>
    <t>045-F3-48</t>
  </si>
  <si>
    <t>046-F4-48</t>
  </si>
  <si>
    <t>047-F1-45</t>
  </si>
  <si>
    <t>048-F2-45</t>
  </si>
  <si>
    <t>049-F3-45</t>
  </si>
  <si>
    <t>050-F4-45</t>
  </si>
  <si>
    <t>051-F1-44</t>
  </si>
  <si>
    <t>052-F2-44</t>
  </si>
  <si>
    <t>053-F3-44</t>
  </si>
  <si>
    <t>054-F4-44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</si>
</sst>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630470609778428E-3"/>
                  <c:y val="-0.1435460921082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br_standard_curve!$H$2:$H$6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xVal>
          <c:yVal>
            <c:numRef>
              <c:f>br_standard_curve!$I$2:$I$6</c:f>
              <c:numCache>
                <c:formatCode>General</c:formatCode>
                <c:ptCount val="5"/>
                <c:pt idx="0">
                  <c:v>-146.80000000000001</c:v>
                </c:pt>
                <c:pt idx="1">
                  <c:v>-129.6</c:v>
                </c:pt>
                <c:pt idx="2">
                  <c:v>-87.5</c:v>
                </c:pt>
                <c:pt idx="3">
                  <c:v>-68.3</c:v>
                </c:pt>
                <c:pt idx="4">
                  <c:v>-42.6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6-8A4E-8BE4-DDD0F27A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9</xdr:row>
      <xdr:rowOff>38100</xdr:rowOff>
    </xdr:from>
    <xdr:to>
      <xdr:col>15</xdr:col>
      <xdr:colOff>304800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96E0-4FCB-B8A4-4EF0-97CB38DE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43"/>
  <sheetViews>
    <sheetView topLeftCell="A131" zoomScale="219" workbookViewId="0">
      <selection activeCell="H140" sqref="H140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133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11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  <row r="85" spans="1:7" x14ac:dyDescent="0.2">
      <c r="A85">
        <v>70</v>
      </c>
      <c r="B85">
        <v>1</v>
      </c>
      <c r="C85" t="str">
        <f t="shared" si="7"/>
        <v>F1-70</v>
      </c>
      <c r="D85">
        <v>4.2999999999999997E-2</v>
      </c>
      <c r="G85">
        <f t="shared" si="8"/>
        <v>4.9805999999999795E-2</v>
      </c>
    </row>
    <row r="86" spans="1:7" x14ac:dyDescent="0.2">
      <c r="A86">
        <v>70</v>
      </c>
      <c r="B86">
        <v>2</v>
      </c>
      <c r="C86" t="str">
        <f t="shared" si="7"/>
        <v>F2-70</v>
      </c>
      <c r="D86">
        <v>3.7999999999999999E-2</v>
      </c>
      <c r="G86">
        <f t="shared" si="8"/>
        <v>-0.28440399999999988</v>
      </c>
    </row>
    <row r="87" spans="1:7" x14ac:dyDescent="0.2">
      <c r="A87">
        <v>70</v>
      </c>
      <c r="B87">
        <v>3</v>
      </c>
      <c r="C87" t="str">
        <f t="shared" si="7"/>
        <v>F3-70</v>
      </c>
      <c r="D87">
        <v>3.4000000000000002E-2</v>
      </c>
      <c r="G87">
        <f t="shared" si="8"/>
        <v>-0.55177199999999971</v>
      </c>
    </row>
    <row r="88" spans="1:7" x14ac:dyDescent="0.2">
      <c r="A88">
        <v>70</v>
      </c>
      <c r="B88">
        <v>4</v>
      </c>
      <c r="C88" t="str">
        <f t="shared" si="7"/>
        <v>F4-70</v>
      </c>
      <c r="D88">
        <v>3.4000000000000002E-2</v>
      </c>
      <c r="G88">
        <f t="shared" si="8"/>
        <v>-0.55177199999999971</v>
      </c>
    </row>
    <row r="89" spans="1:7" x14ac:dyDescent="0.2">
      <c r="A89">
        <v>73</v>
      </c>
      <c r="B89">
        <v>1</v>
      </c>
      <c r="C89" t="str">
        <f t="shared" si="7"/>
        <v>F1-73</v>
      </c>
      <c r="D89">
        <v>3.5000000000000003E-2</v>
      </c>
      <c r="G89">
        <f t="shared" si="8"/>
        <v>-0.48492999999999942</v>
      </c>
    </row>
    <row r="90" spans="1:7" x14ac:dyDescent="0.2">
      <c r="A90">
        <v>73</v>
      </c>
      <c r="B90">
        <v>2</v>
      </c>
      <c r="C90" t="str">
        <f t="shared" si="7"/>
        <v>F2-73</v>
      </c>
      <c r="D90">
        <v>3.5000000000000003E-2</v>
      </c>
      <c r="G90">
        <f t="shared" si="8"/>
        <v>-0.48492999999999942</v>
      </c>
    </row>
    <row r="91" spans="1:7" x14ac:dyDescent="0.2">
      <c r="A91">
        <v>73</v>
      </c>
      <c r="B91">
        <v>3</v>
      </c>
      <c r="C91" t="str">
        <f t="shared" si="7"/>
        <v>F3-73</v>
      </c>
      <c r="D91">
        <v>3.5000000000000003E-2</v>
      </c>
      <c r="G91">
        <f t="shared" si="8"/>
        <v>-0.48492999999999942</v>
      </c>
    </row>
    <row r="92" spans="1:7" x14ac:dyDescent="0.2">
      <c r="A92">
        <v>73</v>
      </c>
      <c r="B92">
        <v>4</v>
      </c>
      <c r="C92" t="str">
        <f t="shared" si="7"/>
        <v>F4-73</v>
      </c>
      <c r="D92">
        <v>3.4000000000000002E-2</v>
      </c>
      <c r="G92">
        <f t="shared" si="8"/>
        <v>-0.55177199999999971</v>
      </c>
    </row>
    <row r="93" spans="1:7" x14ac:dyDescent="0.2">
      <c r="A93">
        <v>76</v>
      </c>
      <c r="B93">
        <v>1</v>
      </c>
      <c r="C93" t="str">
        <f t="shared" si="7"/>
        <v>F1-76</v>
      </c>
      <c r="D93">
        <v>3.4000000000000002E-2</v>
      </c>
      <c r="G93">
        <f t="shared" si="8"/>
        <v>-0.55177199999999971</v>
      </c>
    </row>
    <row r="94" spans="1:7" x14ac:dyDescent="0.2">
      <c r="A94">
        <v>76</v>
      </c>
      <c r="B94">
        <v>2</v>
      </c>
      <c r="C94" t="str">
        <f t="shared" si="7"/>
        <v>F2-76</v>
      </c>
      <c r="D94">
        <v>3.4000000000000002E-2</v>
      </c>
      <c r="G94">
        <f t="shared" si="8"/>
        <v>-0.55177199999999971</v>
      </c>
    </row>
    <row r="95" spans="1:7" x14ac:dyDescent="0.2">
      <c r="A95">
        <v>76</v>
      </c>
      <c r="B95">
        <v>3</v>
      </c>
      <c r="C95" t="str">
        <f t="shared" si="7"/>
        <v>F3-76</v>
      </c>
      <c r="D95">
        <v>3.3000000000000002E-2</v>
      </c>
      <c r="G95">
        <f t="shared" si="8"/>
        <v>-0.61861399999999955</v>
      </c>
    </row>
    <row r="96" spans="1:7" x14ac:dyDescent="0.2">
      <c r="A96">
        <v>76</v>
      </c>
      <c r="B96">
        <v>4</v>
      </c>
      <c r="C96" t="str">
        <f t="shared" si="7"/>
        <v>F4-76</v>
      </c>
      <c r="D96">
        <v>3.4000000000000002E-2</v>
      </c>
      <c r="G96">
        <f t="shared" si="8"/>
        <v>-0.55177199999999971</v>
      </c>
    </row>
    <row r="97" spans="1:7" x14ac:dyDescent="0.2">
      <c r="A97">
        <v>77</v>
      </c>
      <c r="B97">
        <v>1</v>
      </c>
      <c r="C97" t="str">
        <f t="shared" si="7"/>
        <v>F1-77</v>
      </c>
      <c r="D97">
        <v>3.5000000000000003E-2</v>
      </c>
      <c r="G97">
        <f t="shared" si="8"/>
        <v>-0.48492999999999942</v>
      </c>
    </row>
    <row r="98" spans="1:7" x14ac:dyDescent="0.2">
      <c r="A98">
        <v>77</v>
      </c>
      <c r="B98">
        <v>2</v>
      </c>
      <c r="C98" t="str">
        <f t="shared" si="7"/>
        <v>F2-77</v>
      </c>
      <c r="D98">
        <v>3.5000000000000003E-2</v>
      </c>
      <c r="G98">
        <f t="shared" si="8"/>
        <v>-0.48492999999999942</v>
      </c>
    </row>
    <row r="99" spans="1:7" x14ac:dyDescent="0.2">
      <c r="A99">
        <v>77</v>
      </c>
      <c r="B99">
        <v>3</v>
      </c>
      <c r="C99" t="str">
        <f t="shared" si="7"/>
        <v>F3-77</v>
      </c>
      <c r="D99">
        <v>3.5000000000000003E-2</v>
      </c>
      <c r="G99">
        <f t="shared" si="8"/>
        <v>-0.48492999999999942</v>
      </c>
    </row>
    <row r="100" spans="1:7" x14ac:dyDescent="0.2">
      <c r="A100">
        <v>77</v>
      </c>
      <c r="B100">
        <v>4</v>
      </c>
      <c r="C100" t="str">
        <f t="shared" si="7"/>
        <v>F4-77</v>
      </c>
      <c r="D100">
        <v>3.5000000000000003E-2</v>
      </c>
      <c r="G100">
        <f t="shared" si="8"/>
        <v>-0.48492999999999942</v>
      </c>
    </row>
    <row r="101" spans="1:7" x14ac:dyDescent="0.2">
      <c r="A101">
        <v>79</v>
      </c>
      <c r="B101">
        <v>1</v>
      </c>
      <c r="C101" t="str">
        <f t="shared" si="7"/>
        <v>F1-79</v>
      </c>
      <c r="D101">
        <v>3.3000000000000002E-2</v>
      </c>
      <c r="G101">
        <f t="shared" si="8"/>
        <v>-0.61861399999999955</v>
      </c>
    </row>
    <row r="102" spans="1:7" x14ac:dyDescent="0.2">
      <c r="A102">
        <v>79</v>
      </c>
      <c r="B102">
        <v>2</v>
      </c>
      <c r="C102" t="str">
        <f t="shared" si="7"/>
        <v>F2-79</v>
      </c>
      <c r="D102">
        <v>3.4000000000000002E-2</v>
      </c>
      <c r="G102">
        <f t="shared" si="8"/>
        <v>-0.55177199999999971</v>
      </c>
    </row>
    <row r="103" spans="1:7" x14ac:dyDescent="0.2">
      <c r="A103">
        <v>79</v>
      </c>
      <c r="B103">
        <v>3</v>
      </c>
      <c r="C103" t="str">
        <f t="shared" si="7"/>
        <v>F3-79</v>
      </c>
      <c r="D103">
        <v>4.2000000000000003E-2</v>
      </c>
      <c r="G103">
        <f t="shared" si="8"/>
        <v>-1.7035999999999607E-2</v>
      </c>
    </row>
    <row r="104" spans="1:7" x14ac:dyDescent="0.2">
      <c r="A104">
        <v>79</v>
      </c>
      <c r="B104">
        <v>4</v>
      </c>
      <c r="C104" t="str">
        <f t="shared" si="7"/>
        <v>F4-79</v>
      </c>
      <c r="D104">
        <v>3.5000000000000003E-2</v>
      </c>
      <c r="G104">
        <f t="shared" si="8"/>
        <v>-0.48492999999999942</v>
      </c>
    </row>
    <row r="105" spans="1:7" x14ac:dyDescent="0.2">
      <c r="A105">
        <v>83</v>
      </c>
      <c r="B105">
        <v>1</v>
      </c>
      <c r="C105" t="str">
        <f t="shared" si="7"/>
        <v>F1-83</v>
      </c>
      <c r="D105">
        <v>0.55100000000000005</v>
      </c>
      <c r="G105">
        <f t="shared" si="8"/>
        <v>34.005542000000005</v>
      </c>
    </row>
    <row r="106" spans="1:7" x14ac:dyDescent="0.2">
      <c r="A106">
        <v>84</v>
      </c>
      <c r="B106">
        <v>1</v>
      </c>
      <c r="C106" t="str">
        <f t="shared" si="7"/>
        <v>F1-84</v>
      </c>
      <c r="D106">
        <v>0.377</v>
      </c>
      <c r="F106" t="s">
        <v>15</v>
      </c>
      <c r="G106">
        <f>(66.842*AVERAGE(D106:E106)-2.8244)*4</f>
        <v>89.500135999999998</v>
      </c>
    </row>
    <row r="107" spans="1:7" x14ac:dyDescent="0.2">
      <c r="A107">
        <v>86</v>
      </c>
      <c r="B107">
        <v>1</v>
      </c>
      <c r="C107" t="str">
        <f t="shared" si="7"/>
        <v>F1-86</v>
      </c>
      <c r="D107">
        <v>0.78400000000000003</v>
      </c>
      <c r="F107" t="s">
        <v>15</v>
      </c>
      <c r="G107">
        <f>(66.842*AVERAGE(D107:E107)-2.8244)*4</f>
        <v>198.31891200000001</v>
      </c>
    </row>
    <row r="108" spans="1:7" x14ac:dyDescent="0.2">
      <c r="A108">
        <v>89</v>
      </c>
      <c r="B108">
        <v>1</v>
      </c>
      <c r="C108" t="str">
        <f t="shared" si="7"/>
        <v>F1-89</v>
      </c>
      <c r="D108">
        <v>5.8999999999999997E-2</v>
      </c>
      <c r="G108">
        <f t="shared" si="8"/>
        <v>1.119278</v>
      </c>
    </row>
    <row r="109" spans="1:7" x14ac:dyDescent="0.2">
      <c r="A109">
        <v>91</v>
      </c>
      <c r="B109">
        <v>1</v>
      </c>
      <c r="C109" t="str">
        <f t="shared" si="7"/>
        <v>F1-91</v>
      </c>
      <c r="D109">
        <v>4.4999999999999998E-2</v>
      </c>
      <c r="G109">
        <f t="shared" si="8"/>
        <v>0.18348999999999993</v>
      </c>
    </row>
    <row r="110" spans="1:7" x14ac:dyDescent="0.2">
      <c r="A110">
        <v>92</v>
      </c>
      <c r="B110">
        <v>1</v>
      </c>
      <c r="C110" t="str">
        <f t="shared" si="7"/>
        <v>F1-92</v>
      </c>
      <c r="D110">
        <v>4.8000000000000001E-2</v>
      </c>
      <c r="G110">
        <f t="shared" si="8"/>
        <v>0.38401600000000036</v>
      </c>
    </row>
    <row r="111" spans="1:7" x14ac:dyDescent="0.2">
      <c r="A111">
        <v>95</v>
      </c>
      <c r="B111">
        <v>1</v>
      </c>
      <c r="C111" t="str">
        <f t="shared" si="7"/>
        <v>F1-95</v>
      </c>
      <c r="D111">
        <v>4.8000000000000001E-2</v>
      </c>
      <c r="G111">
        <f t="shared" si="8"/>
        <v>0.38401600000000036</v>
      </c>
    </row>
    <row r="112" spans="1:7" x14ac:dyDescent="0.2">
      <c r="A112">
        <v>98</v>
      </c>
      <c r="B112">
        <v>1</v>
      </c>
      <c r="C112" t="str">
        <f t="shared" si="7"/>
        <v>F1-98</v>
      </c>
      <c r="D112">
        <v>4.2000000000000003E-2</v>
      </c>
      <c r="G112">
        <f t="shared" si="8"/>
        <v>-1.7035999999999607E-2</v>
      </c>
    </row>
    <row r="113" spans="1:7" x14ac:dyDescent="0.2">
      <c r="A113">
        <v>110</v>
      </c>
      <c r="B113">
        <v>1</v>
      </c>
      <c r="C113" t="str">
        <f t="shared" si="7"/>
        <v>F1-110</v>
      </c>
      <c r="D113">
        <v>5.8000000000000003E-2</v>
      </c>
      <c r="G113">
        <f t="shared" si="8"/>
        <v>1.0524360000000001</v>
      </c>
    </row>
    <row r="114" spans="1:7" x14ac:dyDescent="0.2">
      <c r="A114">
        <v>113</v>
      </c>
      <c r="B114">
        <v>1</v>
      </c>
      <c r="C114" t="str">
        <f t="shared" si="7"/>
        <v>F1-113</v>
      </c>
      <c r="D114">
        <v>0.04</v>
      </c>
      <c r="G114">
        <f t="shared" si="8"/>
        <v>-0.15071999999999974</v>
      </c>
    </row>
    <row r="115" spans="1:7" x14ac:dyDescent="0.2">
      <c r="A115">
        <v>83</v>
      </c>
      <c r="B115">
        <v>2</v>
      </c>
      <c r="C115" t="str">
        <f t="shared" si="7"/>
        <v>F2-83</v>
      </c>
      <c r="D115">
        <v>0.30599999999999999</v>
      </c>
      <c r="F115" t="s">
        <v>15</v>
      </c>
      <c r="G115">
        <f t="shared" ref="G115:G116" si="9">(66.842*AVERAGE(D115:E115)-2.8244)*4</f>
        <v>70.51700799999999</v>
      </c>
    </row>
    <row r="116" spans="1:7" x14ac:dyDescent="0.2">
      <c r="A116">
        <v>84</v>
      </c>
      <c r="B116">
        <v>2</v>
      </c>
      <c r="C116" t="str">
        <f t="shared" si="7"/>
        <v>F2-84</v>
      </c>
      <c r="D116">
        <v>0.69699999999999995</v>
      </c>
      <c r="F116" t="s">
        <v>15</v>
      </c>
      <c r="G116">
        <f t="shared" si="9"/>
        <v>175.057896</v>
      </c>
    </row>
    <row r="117" spans="1:7" x14ac:dyDescent="0.2">
      <c r="A117">
        <v>86</v>
      </c>
      <c r="B117">
        <v>2</v>
      </c>
      <c r="C117" t="str">
        <f t="shared" si="7"/>
        <v>F2-86</v>
      </c>
      <c r="D117">
        <v>0.60099999999999998</v>
      </c>
      <c r="F117" t="s">
        <v>115</v>
      </c>
      <c r="G117">
        <f>(66.842*AVERAGE(D117:E117)-2.8244)*10</f>
        <v>373.47642000000002</v>
      </c>
    </row>
    <row r="118" spans="1:7" x14ac:dyDescent="0.2">
      <c r="A118">
        <v>89</v>
      </c>
      <c r="B118">
        <v>2</v>
      </c>
      <c r="C118" t="str">
        <f t="shared" si="7"/>
        <v>F2-89</v>
      </c>
      <c r="D118">
        <v>0.05</v>
      </c>
      <c r="G118">
        <f t="shared" ref="G118:G125" si="10">(66.842*AVERAGE(D118:E118)-2.8244)</f>
        <v>0.51770000000000049</v>
      </c>
    </row>
    <row r="119" spans="1:7" x14ac:dyDescent="0.2">
      <c r="A119">
        <v>91</v>
      </c>
      <c r="B119">
        <v>2</v>
      </c>
      <c r="C119" t="str">
        <f t="shared" si="7"/>
        <v>F2-91</v>
      </c>
      <c r="D119">
        <v>4.4999999999999998E-2</v>
      </c>
      <c r="G119">
        <f t="shared" si="10"/>
        <v>0.18348999999999993</v>
      </c>
    </row>
    <row r="120" spans="1:7" x14ac:dyDescent="0.2">
      <c r="A120">
        <v>92</v>
      </c>
      <c r="B120">
        <v>2</v>
      </c>
      <c r="C120" t="str">
        <f t="shared" si="7"/>
        <v>F2-92</v>
      </c>
      <c r="D120">
        <v>4.9000000000000002E-2</v>
      </c>
      <c r="G120">
        <f t="shared" si="10"/>
        <v>0.4508580000000002</v>
      </c>
    </row>
    <row r="121" spans="1:7" x14ac:dyDescent="0.2">
      <c r="A121">
        <v>95</v>
      </c>
      <c r="B121">
        <v>2</v>
      </c>
      <c r="C121" t="str">
        <f t="shared" si="7"/>
        <v>F2-95</v>
      </c>
      <c r="D121">
        <v>4.5999999999999999E-2</v>
      </c>
      <c r="G121">
        <f t="shared" si="10"/>
        <v>0.25033200000000022</v>
      </c>
    </row>
    <row r="122" spans="1:7" x14ac:dyDescent="0.2">
      <c r="A122">
        <v>98</v>
      </c>
      <c r="B122">
        <v>2</v>
      </c>
      <c r="C122" t="str">
        <f t="shared" si="7"/>
        <v>F2-98</v>
      </c>
      <c r="D122">
        <v>4.4999999999999998E-2</v>
      </c>
      <c r="G122">
        <f t="shared" si="10"/>
        <v>0.18348999999999993</v>
      </c>
    </row>
    <row r="123" spans="1:7" x14ac:dyDescent="0.2">
      <c r="A123">
        <v>110</v>
      </c>
      <c r="B123">
        <v>2</v>
      </c>
      <c r="C123" t="str">
        <f t="shared" si="7"/>
        <v>F2-110</v>
      </c>
      <c r="D123">
        <v>4.9000000000000002E-2</v>
      </c>
      <c r="G123">
        <f t="shared" si="10"/>
        <v>0.4508580000000002</v>
      </c>
    </row>
    <row r="124" spans="1:7" x14ac:dyDescent="0.2">
      <c r="A124">
        <v>113</v>
      </c>
      <c r="B124">
        <v>2</v>
      </c>
      <c r="C124" t="str">
        <f t="shared" si="7"/>
        <v>F2-113</v>
      </c>
      <c r="D124">
        <v>0.04</v>
      </c>
      <c r="G124">
        <f t="shared" si="10"/>
        <v>-0.15071999999999974</v>
      </c>
    </row>
    <row r="125" spans="1:7" x14ac:dyDescent="0.2">
      <c r="A125">
        <v>83</v>
      </c>
      <c r="B125">
        <v>3</v>
      </c>
      <c r="C125" t="str">
        <f t="shared" si="7"/>
        <v>F3-83</v>
      </c>
      <c r="D125">
        <v>0.51100000000000001</v>
      </c>
      <c r="G125">
        <f t="shared" si="10"/>
        <v>31.331861999999997</v>
      </c>
    </row>
    <row r="126" spans="1:7" x14ac:dyDescent="0.2">
      <c r="A126">
        <v>84</v>
      </c>
      <c r="B126">
        <v>3</v>
      </c>
      <c r="C126" t="str">
        <f t="shared" si="7"/>
        <v>F3-84</v>
      </c>
      <c r="D126">
        <v>0.58799999999999997</v>
      </c>
      <c r="F126" t="s">
        <v>15</v>
      </c>
      <c r="G126">
        <f>(66.842*AVERAGE(D126:E126)-2.8244)*4</f>
        <v>145.914784</v>
      </c>
    </row>
    <row r="127" spans="1:7" x14ac:dyDescent="0.2">
      <c r="A127">
        <v>86</v>
      </c>
      <c r="B127">
        <v>3</v>
      </c>
      <c r="C127" t="str">
        <f t="shared" si="7"/>
        <v>F3-86</v>
      </c>
      <c r="D127">
        <v>0.80500000000000005</v>
      </c>
      <c r="F127" t="s">
        <v>116</v>
      </c>
      <c r="G127">
        <f>(66.842*AVERAGE(D127:E127)-2.8244)*5</f>
        <v>254.91705000000002</v>
      </c>
    </row>
    <row r="128" spans="1:7" x14ac:dyDescent="0.2">
      <c r="A128">
        <v>89</v>
      </c>
      <c r="B128">
        <v>3</v>
      </c>
      <c r="C128" t="str">
        <f t="shared" si="7"/>
        <v>F3-89</v>
      </c>
      <c r="D128">
        <v>5.3999999999999999E-2</v>
      </c>
      <c r="G128">
        <f t="shared" ref="G128:G135" si="11">(66.842*AVERAGE(D128:E128)-2.8244)</f>
        <v>0.78506799999999988</v>
      </c>
    </row>
    <row r="129" spans="1:7" x14ac:dyDescent="0.2">
      <c r="A129">
        <v>91</v>
      </c>
      <c r="B129">
        <v>3</v>
      </c>
      <c r="C129" t="str">
        <f t="shared" si="7"/>
        <v>F3-91</v>
      </c>
      <c r="D129">
        <v>4.9000000000000002E-2</v>
      </c>
      <c r="G129">
        <f t="shared" si="11"/>
        <v>0.4508580000000002</v>
      </c>
    </row>
    <row r="130" spans="1:7" x14ac:dyDescent="0.2">
      <c r="A130">
        <v>92</v>
      </c>
      <c r="B130">
        <v>3</v>
      </c>
      <c r="C130" t="str">
        <f t="shared" si="7"/>
        <v>F3-92</v>
      </c>
      <c r="D130">
        <v>4.1000000000000002E-2</v>
      </c>
      <c r="G130">
        <f t="shared" si="11"/>
        <v>-8.3877999999999897E-2</v>
      </c>
    </row>
    <row r="131" spans="1:7" x14ac:dyDescent="0.2">
      <c r="A131">
        <v>95</v>
      </c>
      <c r="B131">
        <v>3</v>
      </c>
      <c r="C131" t="str">
        <f t="shared" si="7"/>
        <v>F3-95</v>
      </c>
      <c r="D131">
        <v>4.2999999999999997E-2</v>
      </c>
      <c r="G131">
        <f t="shared" si="11"/>
        <v>4.9805999999999795E-2</v>
      </c>
    </row>
    <row r="132" spans="1:7" x14ac:dyDescent="0.2">
      <c r="A132">
        <v>98</v>
      </c>
      <c r="B132">
        <v>3</v>
      </c>
      <c r="C132" t="str">
        <f t="shared" si="7"/>
        <v>F3-98</v>
      </c>
      <c r="D132">
        <v>4.2999999999999997E-2</v>
      </c>
      <c r="G132">
        <f t="shared" si="11"/>
        <v>4.9805999999999795E-2</v>
      </c>
    </row>
    <row r="133" spans="1:7" x14ac:dyDescent="0.2">
      <c r="A133">
        <v>110</v>
      </c>
      <c r="B133">
        <v>3</v>
      </c>
      <c r="C133" t="str">
        <f t="shared" si="7"/>
        <v>F3-110</v>
      </c>
      <c r="D133">
        <v>3.7999999999999999E-2</v>
      </c>
      <c r="G133">
        <f t="shared" si="11"/>
        <v>-0.28440399999999988</v>
      </c>
    </row>
    <row r="134" spans="1:7" x14ac:dyDescent="0.2">
      <c r="A134">
        <v>113</v>
      </c>
      <c r="B134">
        <v>3</v>
      </c>
      <c r="C134" t="str">
        <f t="shared" ref="C134:C143" si="12">_xlfn.CONCAT("F",B134,"-",A134)</f>
        <v>F3-113</v>
      </c>
      <c r="D134">
        <v>3.9E-2</v>
      </c>
      <c r="G134">
        <f t="shared" si="11"/>
        <v>-0.21756200000000003</v>
      </c>
    </row>
    <row r="135" spans="1:7" x14ac:dyDescent="0.2">
      <c r="A135">
        <v>83</v>
      </c>
      <c r="B135">
        <v>4</v>
      </c>
      <c r="C135" t="str">
        <f t="shared" si="12"/>
        <v>F4-83</v>
      </c>
      <c r="D135">
        <v>0.55600000000000005</v>
      </c>
      <c r="G135">
        <f t="shared" si="11"/>
        <v>34.339752000000004</v>
      </c>
    </row>
    <row r="136" spans="1:7" x14ac:dyDescent="0.2">
      <c r="A136">
        <v>84</v>
      </c>
      <c r="B136">
        <v>4</v>
      </c>
      <c r="C136" t="str">
        <f t="shared" si="12"/>
        <v>F4-84</v>
      </c>
      <c r="D136">
        <v>0.74199999999999999</v>
      </c>
      <c r="F136" t="s">
        <v>15</v>
      </c>
      <c r="G136">
        <f>(66.842*AVERAGE(D136:E136)-2.8244)*4</f>
        <v>187.08945600000001</v>
      </c>
    </row>
    <row r="137" spans="1:7" x14ac:dyDescent="0.2">
      <c r="A137">
        <v>86</v>
      </c>
      <c r="B137">
        <v>4</v>
      </c>
      <c r="C137" t="str">
        <f t="shared" si="12"/>
        <v>F4-86</v>
      </c>
      <c r="D137">
        <v>0.57499999999999996</v>
      </c>
      <c r="F137" t="s">
        <v>15</v>
      </c>
      <c r="G137">
        <f>(66.842*AVERAGE(D137:E137)-2.8244)*4</f>
        <v>142.43899999999999</v>
      </c>
    </row>
    <row r="138" spans="1:7" x14ac:dyDescent="0.2">
      <c r="A138">
        <v>89</v>
      </c>
      <c r="B138">
        <v>4</v>
      </c>
      <c r="C138" t="str">
        <f t="shared" si="12"/>
        <v>F4-89</v>
      </c>
      <c r="D138">
        <v>3.5999999999999997E-2</v>
      </c>
      <c r="G138">
        <f t="shared" ref="G138:G143" si="13">(66.842*AVERAGE(D138:E138)-2.8244)</f>
        <v>-0.41808800000000002</v>
      </c>
    </row>
    <row r="139" spans="1:7" x14ac:dyDescent="0.2">
      <c r="A139">
        <v>91</v>
      </c>
      <c r="B139">
        <v>4</v>
      </c>
      <c r="C139" t="str">
        <f t="shared" si="12"/>
        <v>F4-91</v>
      </c>
      <c r="D139">
        <v>5.1999999999999998E-2</v>
      </c>
      <c r="G139">
        <f t="shared" si="13"/>
        <v>0.65138400000000019</v>
      </c>
    </row>
    <row r="140" spans="1:7" x14ac:dyDescent="0.2">
      <c r="A140">
        <v>92</v>
      </c>
      <c r="B140">
        <v>4</v>
      </c>
      <c r="C140" t="str">
        <f t="shared" si="12"/>
        <v>F4-92</v>
      </c>
      <c r="D140">
        <v>4.3999999999999997E-2</v>
      </c>
      <c r="G140">
        <f t="shared" si="13"/>
        <v>0.11664800000000008</v>
      </c>
    </row>
    <row r="141" spans="1:7" x14ac:dyDescent="0.2">
      <c r="A141">
        <v>95</v>
      </c>
      <c r="B141">
        <v>4</v>
      </c>
      <c r="C141" t="str">
        <f t="shared" si="12"/>
        <v>F4-95</v>
      </c>
      <c r="D141">
        <v>9.1999999999999998E-2</v>
      </c>
      <c r="G141">
        <f t="shared" si="13"/>
        <v>3.3250640000000002</v>
      </c>
    </row>
    <row r="142" spans="1:7" x14ac:dyDescent="0.2">
      <c r="A142">
        <v>110</v>
      </c>
      <c r="B142">
        <v>4</v>
      </c>
      <c r="C142" t="str">
        <f t="shared" si="12"/>
        <v>F4-110</v>
      </c>
      <c r="D142">
        <v>4.1000000000000002E-2</v>
      </c>
      <c r="G142">
        <f t="shared" si="13"/>
        <v>-8.3877999999999897E-2</v>
      </c>
    </row>
    <row r="143" spans="1:7" x14ac:dyDescent="0.2">
      <c r="A143">
        <v>113</v>
      </c>
      <c r="B143">
        <v>4</v>
      </c>
      <c r="C143" t="str">
        <f t="shared" si="12"/>
        <v>F4-113</v>
      </c>
      <c r="D143">
        <v>5.6000000000000001E-2</v>
      </c>
      <c r="G143">
        <f t="shared" si="13"/>
        <v>0.91875200000000001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21"/>
  <sheetViews>
    <sheetView topLeftCell="A94" workbookViewId="0">
      <selection activeCell="D122" sqref="D122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01" si="1">_xlfn.CONCAT("F",B3,"-",A3)</f>
        <v>F1-15</v>
      </c>
      <c r="D3">
        <v>0.05</v>
      </c>
      <c r="G3">
        <f t="shared" ref="G3:G12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  <row r="54" spans="1:7" x14ac:dyDescent="0.2">
      <c r="A54">
        <v>64</v>
      </c>
      <c r="B54">
        <v>1</v>
      </c>
      <c r="C54" t="str">
        <f t="shared" si="1"/>
        <v>F1-64</v>
      </c>
      <c r="D54">
        <v>0.10299999999999999</v>
      </c>
      <c r="G54">
        <f t="shared" si="2"/>
        <v>39.205100000000002</v>
      </c>
    </row>
    <row r="55" spans="1:7" x14ac:dyDescent="0.2">
      <c r="A55">
        <v>64</v>
      </c>
      <c r="B55">
        <v>2</v>
      </c>
      <c r="C55" t="str">
        <f t="shared" si="1"/>
        <v>F2-64</v>
      </c>
      <c r="D55">
        <v>0.129</v>
      </c>
      <c r="G55">
        <f t="shared" si="2"/>
        <v>56.903300000000016</v>
      </c>
    </row>
    <row r="56" spans="1:7" x14ac:dyDescent="0.2">
      <c r="A56">
        <v>64</v>
      </c>
      <c r="B56">
        <v>3</v>
      </c>
      <c r="C56" t="str">
        <f t="shared" si="1"/>
        <v>F3-64</v>
      </c>
      <c r="D56">
        <v>8.5000000000000006E-2</v>
      </c>
      <c r="G56">
        <f t="shared" si="2"/>
        <v>26.952500000000011</v>
      </c>
    </row>
    <row r="57" spans="1:7" x14ac:dyDescent="0.2">
      <c r="A57">
        <v>64</v>
      </c>
      <c r="B57">
        <v>4</v>
      </c>
      <c r="C57" t="str">
        <f t="shared" si="1"/>
        <v>F4-64</v>
      </c>
      <c r="D57">
        <v>6.4000000000000001E-2</v>
      </c>
      <c r="G57">
        <f t="shared" si="2"/>
        <v>12.657800000000005</v>
      </c>
    </row>
    <row r="58" spans="1:7" x14ac:dyDescent="0.2">
      <c r="A58">
        <v>68</v>
      </c>
      <c r="B58">
        <v>1</v>
      </c>
      <c r="C58" t="str">
        <f t="shared" si="1"/>
        <v>F1-68</v>
      </c>
      <c r="D58">
        <v>9.6000000000000002E-2</v>
      </c>
      <c r="G58">
        <f t="shared" si="2"/>
        <v>34.440200000000004</v>
      </c>
    </row>
    <row r="59" spans="1:7" x14ac:dyDescent="0.2">
      <c r="A59">
        <v>68</v>
      </c>
      <c r="B59">
        <v>2</v>
      </c>
      <c r="C59" t="str">
        <f t="shared" si="1"/>
        <v>F2-68</v>
      </c>
      <c r="D59">
        <v>0.13300000000000001</v>
      </c>
      <c r="G59">
        <f t="shared" si="2"/>
        <v>59.626100000000008</v>
      </c>
    </row>
    <row r="60" spans="1:7" x14ac:dyDescent="0.2">
      <c r="A60">
        <v>68</v>
      </c>
      <c r="B60">
        <v>3</v>
      </c>
      <c r="C60" t="str">
        <f t="shared" si="1"/>
        <v>F3-68</v>
      </c>
      <c r="D60">
        <v>9.5000000000000001E-2</v>
      </c>
      <c r="G60">
        <f t="shared" si="2"/>
        <v>33.759500000000003</v>
      </c>
    </row>
    <row r="61" spans="1:7" x14ac:dyDescent="0.2">
      <c r="A61">
        <v>68</v>
      </c>
      <c r="B61">
        <v>4</v>
      </c>
      <c r="C61" t="str">
        <f t="shared" si="1"/>
        <v>F4-68</v>
      </c>
      <c r="D61">
        <v>7.2999999999999995E-2</v>
      </c>
      <c r="G61">
        <f t="shared" si="2"/>
        <v>18.784099999999999</v>
      </c>
    </row>
    <row r="62" spans="1:7" x14ac:dyDescent="0.2">
      <c r="A62">
        <v>74</v>
      </c>
      <c r="B62">
        <v>1</v>
      </c>
      <c r="C62" t="str">
        <f t="shared" si="1"/>
        <v>F1-74</v>
      </c>
      <c r="D62">
        <v>0.10100000000000001</v>
      </c>
      <c r="G62">
        <f t="shared" si="2"/>
        <v>37.843700000000013</v>
      </c>
    </row>
    <row r="63" spans="1:7" x14ac:dyDescent="0.2">
      <c r="A63">
        <v>74</v>
      </c>
      <c r="B63">
        <v>2</v>
      </c>
      <c r="C63" t="str">
        <f t="shared" si="1"/>
        <v>F2-74</v>
      </c>
      <c r="D63">
        <v>0.14199999999999999</v>
      </c>
      <c r="G63">
        <f t="shared" si="2"/>
        <v>65.752399999999994</v>
      </c>
    </row>
    <row r="64" spans="1:7" x14ac:dyDescent="0.2">
      <c r="A64">
        <v>74</v>
      </c>
      <c r="B64">
        <v>3</v>
      </c>
      <c r="C64" t="str">
        <f t="shared" si="1"/>
        <v>F3-74</v>
      </c>
      <c r="D64">
        <v>9.6000000000000002E-2</v>
      </c>
      <c r="G64">
        <f t="shared" si="2"/>
        <v>34.440200000000004</v>
      </c>
    </row>
    <row r="65" spans="1:7" x14ac:dyDescent="0.2">
      <c r="A65">
        <v>74</v>
      </c>
      <c r="B65">
        <v>4</v>
      </c>
      <c r="C65" t="str">
        <f t="shared" si="1"/>
        <v>F4-74</v>
      </c>
      <c r="D65">
        <v>7.3999999999999996E-2</v>
      </c>
      <c r="G65">
        <f t="shared" si="2"/>
        <v>19.4648</v>
      </c>
    </row>
    <row r="66" spans="1:7" x14ac:dyDescent="0.2">
      <c r="A66">
        <v>75</v>
      </c>
      <c r="B66">
        <v>1</v>
      </c>
      <c r="C66" t="str">
        <f t="shared" si="1"/>
        <v>F1-75</v>
      </c>
      <c r="D66">
        <v>0.10199999999999999</v>
      </c>
      <c r="G66">
        <f t="shared" si="2"/>
        <v>38.5244</v>
      </c>
    </row>
    <row r="67" spans="1:7" x14ac:dyDescent="0.2">
      <c r="A67">
        <v>75</v>
      </c>
      <c r="B67">
        <v>2</v>
      </c>
      <c r="C67" t="str">
        <f t="shared" si="1"/>
        <v>F2-75</v>
      </c>
      <c r="D67">
        <v>0.16400000000000001</v>
      </c>
      <c r="G67">
        <f t="shared" si="2"/>
        <v>80.727800000000016</v>
      </c>
    </row>
    <row r="68" spans="1:7" x14ac:dyDescent="0.2">
      <c r="A68">
        <v>75</v>
      </c>
      <c r="B68">
        <v>3</v>
      </c>
      <c r="C68" t="str">
        <f t="shared" si="1"/>
        <v>F3-75</v>
      </c>
      <c r="D68">
        <v>9.1999999999999998E-2</v>
      </c>
      <c r="G68">
        <f t="shared" si="2"/>
        <v>31.717400000000001</v>
      </c>
    </row>
    <row r="69" spans="1:7" x14ac:dyDescent="0.2">
      <c r="A69">
        <v>75</v>
      </c>
      <c r="B69">
        <v>4</v>
      </c>
      <c r="C69" t="str">
        <f t="shared" si="1"/>
        <v>F4-75</v>
      </c>
      <c r="D69">
        <v>7.4999999999999997E-2</v>
      </c>
      <c r="G69">
        <f t="shared" si="2"/>
        <v>20.145500000000002</v>
      </c>
    </row>
    <row r="70" spans="1:7" x14ac:dyDescent="0.2">
      <c r="A70">
        <v>80</v>
      </c>
      <c r="B70">
        <v>1</v>
      </c>
      <c r="C70" t="str">
        <f t="shared" si="1"/>
        <v>F1-80</v>
      </c>
      <c r="D70">
        <v>0.113</v>
      </c>
      <c r="G70">
        <f t="shared" si="2"/>
        <v>46.012100000000004</v>
      </c>
    </row>
    <row r="71" spans="1:7" x14ac:dyDescent="0.2">
      <c r="A71">
        <v>80</v>
      </c>
      <c r="B71">
        <v>2</v>
      </c>
      <c r="C71" t="str">
        <f t="shared" si="1"/>
        <v>F2-80</v>
      </c>
      <c r="D71">
        <v>0.15</v>
      </c>
      <c r="G71">
        <f t="shared" si="2"/>
        <v>71.198000000000008</v>
      </c>
    </row>
    <row r="72" spans="1:7" x14ac:dyDescent="0.2">
      <c r="A72">
        <v>80</v>
      </c>
      <c r="B72">
        <v>3</v>
      </c>
      <c r="C72" t="str">
        <f t="shared" si="1"/>
        <v>F3-80</v>
      </c>
      <c r="D72">
        <v>0.10100000000000001</v>
      </c>
      <c r="G72">
        <f t="shared" si="2"/>
        <v>37.843700000000013</v>
      </c>
    </row>
    <row r="73" spans="1:7" x14ac:dyDescent="0.2">
      <c r="A73">
        <v>80</v>
      </c>
      <c r="B73">
        <v>4</v>
      </c>
      <c r="C73" t="str">
        <f t="shared" si="1"/>
        <v>F4-80</v>
      </c>
      <c r="D73">
        <v>8.3000000000000004E-2</v>
      </c>
      <c r="G73">
        <f t="shared" si="2"/>
        <v>25.591100000000008</v>
      </c>
    </row>
    <row r="74" spans="1:7" x14ac:dyDescent="0.2">
      <c r="A74">
        <v>82</v>
      </c>
      <c r="B74">
        <v>1</v>
      </c>
      <c r="C74" t="str">
        <f t="shared" si="1"/>
        <v>F1-82</v>
      </c>
      <c r="D74">
        <v>9.2999999999999999E-2</v>
      </c>
      <c r="G74">
        <f t="shared" si="2"/>
        <v>32.398099999999999</v>
      </c>
    </row>
    <row r="75" spans="1:7" x14ac:dyDescent="0.2">
      <c r="A75">
        <v>82</v>
      </c>
      <c r="B75">
        <v>2</v>
      </c>
      <c r="C75" t="str">
        <f t="shared" si="1"/>
        <v>F2-82</v>
      </c>
      <c r="D75">
        <v>8.5999999999999993E-2</v>
      </c>
      <c r="E75">
        <v>9.0999999999999998E-2</v>
      </c>
      <c r="G75">
        <f t="shared" si="2"/>
        <v>29.334950000000003</v>
      </c>
    </row>
    <row r="76" spans="1:7" x14ac:dyDescent="0.2">
      <c r="A76">
        <v>82</v>
      </c>
      <c r="B76">
        <v>3</v>
      </c>
      <c r="C76" t="str">
        <f t="shared" si="1"/>
        <v>F3-82</v>
      </c>
      <c r="D76">
        <v>9.1999999999999998E-2</v>
      </c>
      <c r="G76">
        <f t="shared" si="2"/>
        <v>31.717400000000001</v>
      </c>
    </row>
    <row r="77" spans="1:7" x14ac:dyDescent="0.2">
      <c r="A77">
        <v>82</v>
      </c>
      <c r="B77">
        <v>4</v>
      </c>
      <c r="C77" t="str">
        <f t="shared" si="1"/>
        <v>F4-82</v>
      </c>
      <c r="D77">
        <v>7.3999999999999996E-2</v>
      </c>
      <c r="G77">
        <f t="shared" si="2"/>
        <v>19.4648</v>
      </c>
    </row>
    <row r="78" spans="1:7" x14ac:dyDescent="0.2">
      <c r="A78">
        <v>85</v>
      </c>
      <c r="B78">
        <v>1</v>
      </c>
      <c r="C78" t="str">
        <f t="shared" si="1"/>
        <v>F1-85</v>
      </c>
      <c r="D78">
        <v>6.5000000000000002E-2</v>
      </c>
      <c r="G78">
        <f t="shared" si="2"/>
        <v>13.338500000000007</v>
      </c>
    </row>
    <row r="79" spans="1:7" x14ac:dyDescent="0.2">
      <c r="A79">
        <v>88</v>
      </c>
      <c r="B79">
        <v>1</v>
      </c>
      <c r="C79" t="str">
        <f t="shared" si="1"/>
        <v>F1-88</v>
      </c>
      <c r="D79">
        <v>5.8999999999999997E-2</v>
      </c>
      <c r="G79">
        <f t="shared" si="2"/>
        <v>9.2542999999999971</v>
      </c>
    </row>
    <row r="80" spans="1:7" x14ac:dyDescent="0.2">
      <c r="A80">
        <v>90</v>
      </c>
      <c r="B80">
        <v>1</v>
      </c>
      <c r="C80" t="str">
        <f t="shared" si="1"/>
        <v>F1-90</v>
      </c>
      <c r="D80">
        <v>8.4000000000000005E-2</v>
      </c>
      <c r="G80">
        <f t="shared" si="2"/>
        <v>26.27180000000001</v>
      </c>
    </row>
    <row r="81" spans="1:7" x14ac:dyDescent="0.2">
      <c r="A81">
        <v>93</v>
      </c>
      <c r="B81">
        <v>1</v>
      </c>
      <c r="C81" t="str">
        <f t="shared" si="1"/>
        <v>F1-93</v>
      </c>
      <c r="D81">
        <v>7.1999999999999995E-2</v>
      </c>
      <c r="G81">
        <f t="shared" si="2"/>
        <v>18.103399999999997</v>
      </c>
    </row>
    <row r="82" spans="1:7" x14ac:dyDescent="0.2">
      <c r="A82">
        <v>96</v>
      </c>
      <c r="B82">
        <v>1</v>
      </c>
      <c r="C82" t="str">
        <f t="shared" si="1"/>
        <v>F1-96</v>
      </c>
      <c r="D82">
        <v>9.1999999999999998E-2</v>
      </c>
      <c r="G82">
        <f t="shared" si="2"/>
        <v>31.717400000000001</v>
      </c>
    </row>
    <row r="83" spans="1:7" x14ac:dyDescent="0.2">
      <c r="A83">
        <v>99</v>
      </c>
      <c r="B83">
        <v>1</v>
      </c>
      <c r="C83" t="str">
        <f t="shared" si="1"/>
        <v>F1-99</v>
      </c>
      <c r="D83">
        <v>6.2E-2</v>
      </c>
      <c r="G83">
        <f t="shared" si="2"/>
        <v>11.296400000000002</v>
      </c>
    </row>
    <row r="84" spans="1:7" x14ac:dyDescent="0.2">
      <c r="A84">
        <v>102</v>
      </c>
      <c r="B84">
        <v>1</v>
      </c>
      <c r="C84" t="str">
        <f t="shared" si="1"/>
        <v>F1-102</v>
      </c>
      <c r="D84">
        <v>9.8000000000000004E-2</v>
      </c>
      <c r="G84">
        <f t="shared" si="2"/>
        <v>35.801600000000008</v>
      </c>
    </row>
    <row r="85" spans="1:7" x14ac:dyDescent="0.2">
      <c r="A85">
        <v>105</v>
      </c>
      <c r="B85">
        <v>1</v>
      </c>
      <c r="C85" t="str">
        <f t="shared" si="1"/>
        <v>F1-105</v>
      </c>
      <c r="D85">
        <v>0.09</v>
      </c>
      <c r="G85">
        <f t="shared" si="2"/>
        <v>30.356000000000005</v>
      </c>
    </row>
    <row r="86" spans="1:7" x14ac:dyDescent="0.2">
      <c r="A86">
        <v>108</v>
      </c>
      <c r="B86">
        <v>1</v>
      </c>
      <c r="C86" t="str">
        <f t="shared" si="1"/>
        <v>F1-108</v>
      </c>
      <c r="D86">
        <v>9.2999999999999999E-2</v>
      </c>
      <c r="G86">
        <f t="shared" si="2"/>
        <v>32.398099999999999</v>
      </c>
    </row>
    <row r="87" spans="1:7" x14ac:dyDescent="0.2">
      <c r="A87">
        <v>111</v>
      </c>
      <c r="B87">
        <v>1</v>
      </c>
      <c r="C87" t="str">
        <f t="shared" si="1"/>
        <v>F1-111</v>
      </c>
      <c r="D87">
        <v>9.1999999999999998E-2</v>
      </c>
      <c r="G87">
        <f t="shared" si="2"/>
        <v>31.717400000000001</v>
      </c>
    </row>
    <row r="88" spans="1:7" x14ac:dyDescent="0.2">
      <c r="A88">
        <v>114</v>
      </c>
      <c r="B88">
        <v>1</v>
      </c>
      <c r="C88" t="str">
        <f t="shared" si="1"/>
        <v>F1-114</v>
      </c>
      <c r="D88">
        <v>9.4E-2</v>
      </c>
      <c r="G88">
        <f t="shared" si="2"/>
        <v>33.078800000000001</v>
      </c>
    </row>
    <row r="89" spans="1:7" x14ac:dyDescent="0.2">
      <c r="A89">
        <v>85</v>
      </c>
      <c r="B89">
        <v>2</v>
      </c>
      <c r="C89" t="str">
        <f t="shared" si="1"/>
        <v>F2-85</v>
      </c>
      <c r="D89">
        <v>5.6000000000000001E-2</v>
      </c>
      <c r="G89">
        <f t="shared" si="2"/>
        <v>7.2122000000000064</v>
      </c>
    </row>
    <row r="90" spans="1:7" x14ac:dyDescent="0.2">
      <c r="A90">
        <v>88</v>
      </c>
      <c r="B90">
        <v>2</v>
      </c>
      <c r="C90" t="str">
        <f t="shared" si="1"/>
        <v>F2-88</v>
      </c>
      <c r="D90">
        <v>6.3E-2</v>
      </c>
      <c r="G90">
        <f t="shared" si="2"/>
        <v>11.977100000000004</v>
      </c>
    </row>
    <row r="91" spans="1:7" x14ac:dyDescent="0.2">
      <c r="A91">
        <v>90</v>
      </c>
      <c r="B91">
        <v>2</v>
      </c>
      <c r="C91" t="str">
        <f t="shared" si="1"/>
        <v>F2-90</v>
      </c>
      <c r="D91">
        <v>8.6999999999999994E-2</v>
      </c>
      <c r="G91">
        <f t="shared" si="2"/>
        <v>28.3139</v>
      </c>
    </row>
    <row r="92" spans="1:7" x14ac:dyDescent="0.2">
      <c r="A92">
        <v>93</v>
      </c>
      <c r="B92">
        <v>2</v>
      </c>
      <c r="C92" t="str">
        <f t="shared" si="1"/>
        <v>F2-93</v>
      </c>
      <c r="D92">
        <v>8.4000000000000005E-2</v>
      </c>
      <c r="G92">
        <f t="shared" si="2"/>
        <v>26.27180000000001</v>
      </c>
    </row>
    <row r="93" spans="1:7" x14ac:dyDescent="0.2">
      <c r="A93">
        <v>96</v>
      </c>
      <c r="B93">
        <v>2</v>
      </c>
      <c r="C93" t="str">
        <f t="shared" si="1"/>
        <v>F2-96</v>
      </c>
      <c r="D93">
        <v>7.1999999999999995E-2</v>
      </c>
      <c r="G93">
        <f t="shared" si="2"/>
        <v>18.103399999999997</v>
      </c>
    </row>
    <row r="94" spans="1:7" x14ac:dyDescent="0.2">
      <c r="A94">
        <v>99</v>
      </c>
      <c r="B94">
        <v>2</v>
      </c>
      <c r="C94" t="str">
        <f t="shared" si="1"/>
        <v>F2-99</v>
      </c>
      <c r="D94">
        <v>8.4000000000000005E-2</v>
      </c>
      <c r="G94">
        <f t="shared" si="2"/>
        <v>26.27180000000001</v>
      </c>
    </row>
    <row r="95" spans="1:7" x14ac:dyDescent="0.2">
      <c r="A95">
        <v>102</v>
      </c>
      <c r="B95">
        <v>2</v>
      </c>
      <c r="C95" t="str">
        <f t="shared" si="1"/>
        <v>F2-102</v>
      </c>
      <c r="D95">
        <v>9.4E-2</v>
      </c>
      <c r="G95">
        <f t="shared" si="2"/>
        <v>33.078800000000001</v>
      </c>
    </row>
    <row r="96" spans="1:7" x14ac:dyDescent="0.2">
      <c r="A96">
        <v>105</v>
      </c>
      <c r="B96">
        <v>2</v>
      </c>
      <c r="C96" t="str">
        <f t="shared" si="1"/>
        <v>F2-105</v>
      </c>
      <c r="D96">
        <v>9.8000000000000004E-2</v>
      </c>
      <c r="G96">
        <f t="shared" si="2"/>
        <v>35.801600000000008</v>
      </c>
    </row>
    <row r="97" spans="1:7" x14ac:dyDescent="0.2">
      <c r="A97">
        <v>108</v>
      </c>
      <c r="B97">
        <v>2</v>
      </c>
      <c r="C97" t="str">
        <f t="shared" si="1"/>
        <v>F2-108</v>
      </c>
      <c r="D97">
        <v>9.0999999999999998E-2</v>
      </c>
      <c r="G97">
        <f t="shared" si="2"/>
        <v>31.0367</v>
      </c>
    </row>
    <row r="98" spans="1:7" x14ac:dyDescent="0.2">
      <c r="A98">
        <v>111</v>
      </c>
      <c r="B98">
        <v>2</v>
      </c>
      <c r="C98" t="str">
        <f t="shared" si="1"/>
        <v>F2-111</v>
      </c>
      <c r="D98">
        <v>9.7000000000000003E-2</v>
      </c>
      <c r="G98">
        <f t="shared" si="2"/>
        <v>35.120900000000006</v>
      </c>
    </row>
    <row r="99" spans="1:7" x14ac:dyDescent="0.2">
      <c r="A99">
        <v>114</v>
      </c>
      <c r="B99">
        <v>2</v>
      </c>
      <c r="C99" t="str">
        <f t="shared" si="1"/>
        <v>F2-114</v>
      </c>
      <c r="D99">
        <v>0.109</v>
      </c>
      <c r="G99">
        <f t="shared" si="2"/>
        <v>43.289300000000011</v>
      </c>
    </row>
    <row r="100" spans="1:7" x14ac:dyDescent="0.2">
      <c r="A100">
        <v>85</v>
      </c>
      <c r="B100">
        <v>3</v>
      </c>
      <c r="C100" t="str">
        <f t="shared" si="1"/>
        <v>F3-85</v>
      </c>
      <c r="D100">
        <v>6.0999999999999999E-2</v>
      </c>
      <c r="G100">
        <f t="shared" si="2"/>
        <v>10.6157</v>
      </c>
    </row>
    <row r="101" spans="1:7" x14ac:dyDescent="0.2">
      <c r="A101">
        <v>88</v>
      </c>
      <c r="B101">
        <v>3</v>
      </c>
      <c r="C101" t="str">
        <f t="shared" si="1"/>
        <v>F3-88</v>
      </c>
      <c r="D101">
        <v>6.2E-2</v>
      </c>
      <c r="G101">
        <f t="shared" si="2"/>
        <v>11.296400000000002</v>
      </c>
    </row>
    <row r="102" spans="1:7" x14ac:dyDescent="0.2">
      <c r="A102">
        <v>90</v>
      </c>
      <c r="B102">
        <v>3</v>
      </c>
      <c r="C102" t="str">
        <f t="shared" ref="C102:C121" si="3">_xlfn.CONCAT("F",B102,"-",A102)</f>
        <v>F3-90</v>
      </c>
      <c r="D102">
        <v>6.6000000000000003E-2</v>
      </c>
      <c r="G102">
        <f t="shared" si="2"/>
        <v>14.019200000000009</v>
      </c>
    </row>
    <row r="103" spans="1:7" x14ac:dyDescent="0.2">
      <c r="A103">
        <v>93</v>
      </c>
      <c r="B103">
        <v>3</v>
      </c>
      <c r="C103" t="str">
        <f t="shared" si="3"/>
        <v>F3-93</v>
      </c>
      <c r="D103">
        <v>9.9000000000000005E-2</v>
      </c>
      <c r="G103">
        <f t="shared" si="2"/>
        <v>36.482300000000009</v>
      </c>
    </row>
    <row r="104" spans="1:7" x14ac:dyDescent="0.2">
      <c r="A104">
        <v>96</v>
      </c>
      <c r="B104">
        <v>3</v>
      </c>
      <c r="C104" t="str">
        <f t="shared" si="3"/>
        <v>F3-96</v>
      </c>
      <c r="D104">
        <v>0.1</v>
      </c>
      <c r="G104">
        <f t="shared" si="2"/>
        <v>37.163000000000011</v>
      </c>
    </row>
    <row r="105" spans="1:7" x14ac:dyDescent="0.2">
      <c r="A105">
        <v>99</v>
      </c>
      <c r="B105">
        <v>3</v>
      </c>
      <c r="C105" t="str">
        <f t="shared" si="3"/>
        <v>F3-99</v>
      </c>
      <c r="D105">
        <v>6.9000000000000006E-2</v>
      </c>
      <c r="G105">
        <f t="shared" si="2"/>
        <v>16.061300000000006</v>
      </c>
    </row>
    <row r="106" spans="1:7" x14ac:dyDescent="0.2">
      <c r="A106">
        <v>102</v>
      </c>
      <c r="B106">
        <v>3</v>
      </c>
      <c r="C106" t="str">
        <f t="shared" si="3"/>
        <v>F3-102</v>
      </c>
      <c r="D106">
        <v>0.107</v>
      </c>
      <c r="G106">
        <f t="shared" si="2"/>
        <v>41.927900000000008</v>
      </c>
    </row>
    <row r="107" spans="1:7" x14ac:dyDescent="0.2">
      <c r="A107">
        <v>105</v>
      </c>
      <c r="B107">
        <v>3</v>
      </c>
      <c r="C107" t="str">
        <f t="shared" si="3"/>
        <v>F3-105</v>
      </c>
      <c r="D107">
        <v>0.12</v>
      </c>
      <c r="G107">
        <f t="shared" si="2"/>
        <v>50.777000000000001</v>
      </c>
    </row>
    <row r="108" spans="1:7" x14ac:dyDescent="0.2">
      <c r="A108">
        <v>108</v>
      </c>
      <c r="B108">
        <v>3</v>
      </c>
      <c r="C108" t="str">
        <f t="shared" si="3"/>
        <v>F3-108</v>
      </c>
      <c r="D108">
        <v>8.4000000000000005E-2</v>
      </c>
      <c r="G108">
        <f t="shared" si="2"/>
        <v>26.27180000000001</v>
      </c>
    </row>
    <row r="109" spans="1:7" x14ac:dyDescent="0.2">
      <c r="A109">
        <v>111</v>
      </c>
      <c r="B109">
        <v>3</v>
      </c>
      <c r="C109" t="str">
        <f t="shared" si="3"/>
        <v>F3-111</v>
      </c>
      <c r="D109">
        <v>0.158</v>
      </c>
      <c r="G109">
        <f t="shared" si="2"/>
        <v>76.643600000000006</v>
      </c>
    </row>
    <row r="110" spans="1:7" x14ac:dyDescent="0.2">
      <c r="A110">
        <v>114</v>
      </c>
      <c r="B110">
        <v>3</v>
      </c>
      <c r="C110" t="str">
        <f t="shared" si="3"/>
        <v>F3-114</v>
      </c>
      <c r="D110">
        <v>0.09</v>
      </c>
      <c r="G110">
        <f t="shared" si="2"/>
        <v>30.356000000000005</v>
      </c>
    </row>
    <row r="111" spans="1:7" x14ac:dyDescent="0.2">
      <c r="A111">
        <v>85</v>
      </c>
      <c r="B111">
        <v>4</v>
      </c>
      <c r="C111" t="str">
        <f t="shared" si="3"/>
        <v>F4-85</v>
      </c>
      <c r="D111">
        <v>5.7000000000000002E-2</v>
      </c>
      <c r="G111">
        <f t="shared" si="2"/>
        <v>7.8929000000000009</v>
      </c>
    </row>
    <row r="112" spans="1:7" x14ac:dyDescent="0.2">
      <c r="A112">
        <v>88</v>
      </c>
      <c r="B112">
        <v>4</v>
      </c>
      <c r="C112" t="str">
        <f t="shared" si="3"/>
        <v>F4-88</v>
      </c>
      <c r="D112">
        <v>5.8999999999999997E-2</v>
      </c>
      <c r="G112">
        <f t="shared" si="2"/>
        <v>9.2542999999999971</v>
      </c>
    </row>
    <row r="113" spans="1:7" x14ac:dyDescent="0.2">
      <c r="A113">
        <v>90</v>
      </c>
      <c r="B113">
        <v>4</v>
      </c>
      <c r="C113" t="str">
        <f t="shared" si="3"/>
        <v>F4-90</v>
      </c>
      <c r="D113">
        <v>7.1999999999999995E-2</v>
      </c>
      <c r="G113">
        <f t="shared" si="2"/>
        <v>18.103399999999997</v>
      </c>
    </row>
    <row r="114" spans="1:7" x14ac:dyDescent="0.2">
      <c r="A114">
        <v>93</v>
      </c>
      <c r="B114">
        <v>4</v>
      </c>
      <c r="C114" t="str">
        <f t="shared" si="3"/>
        <v>F4-93</v>
      </c>
      <c r="D114">
        <v>7.3999999999999996E-2</v>
      </c>
      <c r="G114">
        <f t="shared" si="2"/>
        <v>19.4648</v>
      </c>
    </row>
    <row r="115" spans="1:7" x14ac:dyDescent="0.2">
      <c r="A115">
        <v>96</v>
      </c>
      <c r="B115">
        <v>4</v>
      </c>
      <c r="C115" t="str">
        <f t="shared" si="3"/>
        <v>F4-96</v>
      </c>
      <c r="D115">
        <v>7.6999999999999999E-2</v>
      </c>
      <c r="G115">
        <f t="shared" si="2"/>
        <v>21.506900000000005</v>
      </c>
    </row>
    <row r="116" spans="1:7" x14ac:dyDescent="0.2">
      <c r="A116">
        <v>99</v>
      </c>
      <c r="B116">
        <v>4</v>
      </c>
      <c r="C116" t="str">
        <f t="shared" si="3"/>
        <v>F4-99</v>
      </c>
      <c r="D116">
        <v>7.3999999999999996E-2</v>
      </c>
      <c r="G116">
        <f t="shared" si="2"/>
        <v>19.4648</v>
      </c>
    </row>
    <row r="117" spans="1:7" x14ac:dyDescent="0.2">
      <c r="A117">
        <v>102</v>
      </c>
      <c r="B117">
        <v>4</v>
      </c>
      <c r="C117" t="str">
        <f t="shared" si="3"/>
        <v>F4-102</v>
      </c>
      <c r="D117">
        <v>7.3999999999999996E-2</v>
      </c>
      <c r="G117">
        <f t="shared" si="2"/>
        <v>19.4648</v>
      </c>
    </row>
    <row r="118" spans="1:7" x14ac:dyDescent="0.2">
      <c r="A118">
        <v>105</v>
      </c>
      <c r="B118">
        <v>4</v>
      </c>
      <c r="C118" t="str">
        <f t="shared" si="3"/>
        <v>F4-105</v>
      </c>
      <c r="D118">
        <v>7.8E-2</v>
      </c>
      <c r="G118">
        <f t="shared" si="2"/>
        <v>22.187600000000007</v>
      </c>
    </row>
    <row r="119" spans="1:7" x14ac:dyDescent="0.2">
      <c r="A119">
        <v>108</v>
      </c>
      <c r="B119">
        <v>4</v>
      </c>
      <c r="C119" t="str">
        <f t="shared" si="3"/>
        <v>F4-108</v>
      </c>
      <c r="D119">
        <v>7.6999999999999999E-2</v>
      </c>
      <c r="G119">
        <f t="shared" si="2"/>
        <v>21.506900000000005</v>
      </c>
    </row>
    <row r="120" spans="1:7" x14ac:dyDescent="0.2">
      <c r="A120">
        <v>111</v>
      </c>
      <c r="B120">
        <v>4</v>
      </c>
      <c r="C120" t="str">
        <f t="shared" si="3"/>
        <v>F4-111</v>
      </c>
      <c r="D120">
        <v>0.08</v>
      </c>
      <c r="G120">
        <f t="shared" si="2"/>
        <v>23.549000000000003</v>
      </c>
    </row>
    <row r="121" spans="1:7" x14ac:dyDescent="0.2">
      <c r="A121">
        <v>114</v>
      </c>
      <c r="B121">
        <v>4</v>
      </c>
      <c r="C121" t="str">
        <f t="shared" si="3"/>
        <v>F4-114</v>
      </c>
      <c r="D121">
        <v>7.8E-2</v>
      </c>
      <c r="G121">
        <f t="shared" si="2"/>
        <v>22.187600000000007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322D-F179-FD4D-9E1F-BDEBA476BE1B}">
  <dimension ref="A1:I6"/>
  <sheetViews>
    <sheetView workbookViewId="0">
      <selection activeCell="L5" sqref="L5"/>
    </sheetView>
  </sheetViews>
  <sheetFormatPr baseColWidth="10" defaultRowHeight="16" x14ac:dyDescent="0.2"/>
  <sheetData>
    <row r="1" spans="1:9" x14ac:dyDescent="0.2">
      <c r="A1" t="s">
        <v>114</v>
      </c>
      <c r="H1" t="s">
        <v>0</v>
      </c>
      <c r="I1" t="s">
        <v>1</v>
      </c>
    </row>
    <row r="2" spans="1:9" x14ac:dyDescent="0.2">
      <c r="H2">
        <v>1</v>
      </c>
      <c r="I2">
        <v>-146.80000000000001</v>
      </c>
    </row>
    <row r="3" spans="1:9" x14ac:dyDescent="0.2">
      <c r="H3">
        <v>0.5</v>
      </c>
      <c r="I3">
        <v>-129.6</v>
      </c>
    </row>
    <row r="4" spans="1:9" x14ac:dyDescent="0.2">
      <c r="H4">
        <v>0.1</v>
      </c>
      <c r="I4">
        <v>-87.5</v>
      </c>
    </row>
    <row r="5" spans="1:9" x14ac:dyDescent="0.2">
      <c r="H5">
        <v>0.05</v>
      </c>
      <c r="I5">
        <v>-68.3</v>
      </c>
    </row>
    <row r="6" spans="1:9" x14ac:dyDescent="0.2">
      <c r="H6">
        <v>0.01</v>
      </c>
      <c r="I6">
        <v>-42.6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465"/>
  <sheetViews>
    <sheetView tabSelected="1" topLeftCell="B90" zoomScale="110" workbookViewId="0">
      <selection activeCell="M166" sqref="M166:N173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VLOOKUP(C165,Sheet1!$B$3:$E$400,4,FALSE)/62*1000</f>
        <v>2.4991583075564319</v>
      </c>
      <c r="N165">
        <f>VLOOKUP(C165,Sheet1!$B$3:$E$400,3,FALSE)/96*1000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  <c r="M174">
        <f>VLOOKUP(C174,Sheet1!$B$3:$E$400,4,FALSE)/62*1000</f>
        <v>2.2560459419753034</v>
      </c>
      <c r="N174">
        <f>VLOOKUP(C174,Sheet1!$B$3:$E$400,3,FALSE)/96*1000</f>
        <v>2595.432789510895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  <c r="M175">
        <f>VLOOKUP(C175,Sheet1!$B$3:$E$400,4,FALSE)/62*1000</f>
        <v>2.2132865522086966</v>
      </c>
      <c r="N175">
        <f>VLOOKUP(C175,Sheet1!$B$3:$E$400,3,FALSE)/96*1000</f>
        <v>2633.7492929260411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  <c r="M176">
        <f>VLOOKUP(C176,Sheet1!$B$3:$E$400,4,FALSE)/62*1000</f>
        <v>1.8269213011753018</v>
      </c>
      <c r="N176">
        <f>VLOOKUP(C176,Sheet1!$B$3:$E$400,3,FALSE)/96*1000</f>
        <v>2609.8229437625782</v>
      </c>
    </row>
    <row r="177" spans="1:14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  <c r="M177">
        <f>VLOOKUP(C177,Sheet1!$B$3:$E$400,4,FALSE)/62*1000</f>
        <v>2.9132221688910516</v>
      </c>
      <c r="N177">
        <f>VLOOKUP(C177,Sheet1!$B$3:$E$400,3,FALSE)/96*1000</f>
        <v>2618.0383710692199</v>
      </c>
    </row>
    <row r="178" spans="1:14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  <c r="M178">
        <f>VLOOKUP(C178,Sheet1!$B$3:$E$400,4,FALSE)/62*1000</f>
        <v>2.2199679899192373</v>
      </c>
      <c r="N178">
        <f>VLOOKUP(C178,Sheet1!$B$3:$E$400,3,FALSE)/96*1000</f>
        <v>2596.0142687393072</v>
      </c>
    </row>
    <row r="179" spans="1:14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  <c r="M179">
        <f>VLOOKUP(C179,Sheet1!$B$3:$E$400,4,FALSE)/62*1000</f>
        <v>2.2159591398733354</v>
      </c>
      <c r="N179">
        <f>VLOOKUP(C179,Sheet1!$B$3:$E$400,3,FALSE)/96*1000</f>
        <v>2599.7796455056814</v>
      </c>
    </row>
    <row r="180" spans="1:14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  <c r="M180">
        <f>VLOOKUP(C180,Sheet1!$B$3:$E$400,4,FALSE)/62*1000</f>
        <v>2.2413478860893017</v>
      </c>
      <c r="N180">
        <f>VLOOKUP(C180,Sheet1!$B$3:$E$400,3,FALSE)/96*1000</f>
        <v>2606.4727823550188</v>
      </c>
    </row>
    <row r="181" spans="1:14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  <c r="M181">
        <f>VLOOKUP(C181,Sheet1!$B$3:$E$400,4,FALSE)/62*1000</f>
        <v>3.4049286483412509</v>
      </c>
      <c r="N181">
        <f>VLOOKUP(C181,Sheet1!$B$3:$E$400,3,FALSE)/96*1000</f>
        <v>2629.7920847530577</v>
      </c>
    </row>
    <row r="182" spans="1:14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4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4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4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4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4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4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4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4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  <c r="M190">
        <f>VLOOKUP(C190,Sheet1!$B$3:$E$400,4,FALSE)/62*1000</f>
        <v>1.9766961129667335</v>
      </c>
      <c r="N190">
        <f>VLOOKUP(C190,Sheet1!$B$3:$E$400,3,FALSE)/96*1000</f>
        <v>2584.094723764415</v>
      </c>
    </row>
    <row r="191" spans="1:14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  <c r="M191">
        <f>VLOOKUP(C191,Sheet1!$B$3:$E$400,4,FALSE)/62*1000</f>
        <v>1.8844303517213352</v>
      </c>
      <c r="N191">
        <f>VLOOKUP(C191,Sheet1!$B$3:$E$400,3,FALSE)/96*1000</f>
        <v>2591.0502612336286</v>
      </c>
    </row>
    <row r="192" spans="1:14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  <c r="M192">
        <f>VLOOKUP(C192,Sheet1!$B$3:$E$400,4,FALSE)/62*1000</f>
        <v>2.3535747283905275</v>
      </c>
      <c r="N192">
        <f>VLOOKUP(C192,Sheet1!$B$3:$E$400,3,FALSE)/96*1000</f>
        <v>2602.4728041359408</v>
      </c>
    </row>
    <row r="193" spans="1:14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  <c r="M193">
        <f>VLOOKUP(C193,Sheet1!$B$3:$E$400,4,FALSE)/62*1000</f>
        <v>2.318841010510166</v>
      </c>
      <c r="N193">
        <f>VLOOKUP(C193,Sheet1!$B$3:$E$400,3,FALSE)/96*1000</f>
        <v>2613.7856731347138</v>
      </c>
    </row>
    <row r="194" spans="1:14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57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  <c r="M194">
        <f>VLOOKUP(C194,Sheet1!$B$3:$E$400,4,FALSE)/62*1000</f>
        <v>1.9967512452617742</v>
      </c>
      <c r="N194">
        <f>VLOOKUP(C194,Sheet1!$B$3:$E$400,3,FALSE)/96*1000</f>
        <v>2595.1796986205854</v>
      </c>
    </row>
    <row r="195" spans="1:14" x14ac:dyDescent="0.2">
      <c r="A195">
        <v>49</v>
      </c>
      <c r="B195" s="2">
        <v>2</v>
      </c>
      <c r="C195" t="str">
        <f t="shared" ref="C195:C258" si="11">_xlfn.CONCAT("F",B195,"-",A195)</f>
        <v>F2-49</v>
      </c>
      <c r="D195" s="1">
        <v>45799.730555555558</v>
      </c>
      <c r="E195" s="1">
        <v>45800.416666666664</v>
      </c>
      <c r="F195" s="1">
        <f t="shared" ref="F195:F258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  <c r="M195">
        <f>VLOOKUP(C195,Sheet1!$B$3:$E$400,4,FALSE)/62*1000</f>
        <v>2.0903293870529027</v>
      </c>
      <c r="N195">
        <f>VLOOKUP(C195,Sheet1!$B$3:$E$400,3,FALSE)/96*1000</f>
        <v>2578.7102351368821</v>
      </c>
    </row>
    <row r="196" spans="1:14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  <c r="M196">
        <f>VLOOKUP(C196,Sheet1!$B$3:$E$400,4,FALSE)/62*1000</f>
        <v>2.7221117355823341</v>
      </c>
      <c r="N196">
        <f>VLOOKUP(C196,Sheet1!$B$3:$E$400,3,FALSE)/96*1000</f>
        <v>2586.1208531249695</v>
      </c>
    </row>
    <row r="197" spans="1:14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VLOOKUP(sampling!C197,standard_curve_plate_3!$C$2:$G$204,5,FALSE)</f>
        <v>-0.68545599999999984</v>
      </c>
      <c r="M197">
        <f>VLOOKUP(C197,Sheet1!$B$3:$E$400,4,FALSE)/62*1000</f>
        <v>1.9700108591946774</v>
      </c>
      <c r="N197">
        <f>VLOOKUP(C197,Sheet1!$B$3:$E$400,3,FALSE)/96*1000</f>
        <v>2596.8274344724646</v>
      </c>
    </row>
    <row r="198" spans="1:14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4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4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4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4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VLOOKUP(sampling!C202,standard_curve_plate_3!$C$2:$G$204,5,FALSE)</f>
        <v>-0.55177199999999971</v>
      </c>
      <c r="M202">
        <f>VLOOKUP(C202,Sheet1!$B$3:$E$400,4,FALSE)/62*1000</f>
        <v>2.0716154025365614</v>
      </c>
      <c r="N202">
        <f>VLOOKUP(C202,Sheet1!$B$3:$E$400,3,FALSE)/96*1000</f>
        <v>2493.0237806349987</v>
      </c>
    </row>
    <row r="203" spans="1:14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VLOOKUP(sampling!C203,standard_curve_plate_3!$C$2:$G$204,5,FALSE)</f>
        <v>-0.21756200000000003</v>
      </c>
      <c r="M203">
        <f>VLOOKUP(C203,Sheet1!$B$3:$E$400,4,FALSE)/62*1000</f>
        <v>1.8255837891387292</v>
      </c>
      <c r="N203">
        <f>VLOOKUP(C203,Sheet1!$B$3:$E$400,3,FALSE)/96*1000</f>
        <v>2471.862143364423</v>
      </c>
    </row>
    <row r="204" spans="1:14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VLOOKUP(sampling!C204,standard_curve_plate_3!$C$2:$G$204,5,FALSE)</f>
        <v>-0.55177199999999971</v>
      </c>
      <c r="M204">
        <f>VLOOKUP(C204,Sheet1!$B$3:$E$400,4,FALSE)/62*1000</f>
        <v>1.9740220240383339</v>
      </c>
      <c r="N204">
        <f>VLOOKUP(C204,Sheet1!$B$3:$E$400,3,FALSE)/96*1000</f>
        <v>2503.2731137102851</v>
      </c>
    </row>
    <row r="205" spans="1:14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VLOOKUP(sampling!C205,standard_curve_plate_3!$C$2:$G$204,5,FALSE)</f>
        <v>-0.55177199999999971</v>
      </c>
      <c r="M205">
        <f>VLOOKUP(C205,Sheet1!$B$3:$E$400,4,FALSE)/62*1000</f>
        <v>1.7653914072471724</v>
      </c>
      <c r="N205">
        <f>VLOOKUP(C205,Sheet1!$B$3:$E$400,3,FALSE)/96*1000</f>
        <v>2512.1116271821638</v>
      </c>
    </row>
    <row r="206" spans="1:14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VLOOKUP(sampling!C206,standard_curve_plate_3!$C$2:$G$204,5,FALSE)</f>
        <v>-0.15071999999999974</v>
      </c>
      <c r="M206">
        <f>VLOOKUP(C206,Sheet1!$B$3:$E$400,4,FALSE)/62*1000</f>
        <v>2.4070056820513015</v>
      </c>
      <c r="N206">
        <f>VLOOKUP(C206,Sheet1!$B$3:$E$400,3,FALSE)/96*1000</f>
        <v>2469.9322044324931</v>
      </c>
    </row>
    <row r="207" spans="1:14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VLOOKUP(sampling!C207,standard_curve_plate_3!$C$2:$G$204,5,FALSE)</f>
        <v>-0.41808800000000002</v>
      </c>
      <c r="M207">
        <f>VLOOKUP(C207,Sheet1!$B$3:$E$400,4,FALSE)/62*1000</f>
        <v>2.3322004682497788</v>
      </c>
      <c r="N207">
        <f>VLOOKUP(C207,Sheet1!$B$3:$E$400,3,FALSE)/96*1000</f>
        <v>2428.6852608151949</v>
      </c>
    </row>
    <row r="208" spans="1:14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VLOOKUP(sampling!C208,standard_curve_plate_3!$C$2:$G$204,5,FALSE)</f>
        <v>-0.35124600000000017</v>
      </c>
      <c r="M208">
        <f>VLOOKUP(C208,Sheet1!$B$3:$E$400,4,FALSE)/62*1000</f>
        <v>2.0127946717549867</v>
      </c>
      <c r="N208">
        <f>VLOOKUP(C208,Sheet1!$B$3:$E$400,3,FALSE)/96*1000</f>
        <v>2494.9794246095726</v>
      </c>
    </row>
    <row r="209" spans="1:14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VLOOKUP(sampling!C209,standard_curve_plate_3!$C$2:$G$204,5,FALSE)</f>
        <v>-0.48492999999999942</v>
      </c>
      <c r="M209">
        <f>VLOOKUP(C209,Sheet1!$B$3:$E$400,4,FALSE)/62*1000</f>
        <v>2.3375441339283469</v>
      </c>
      <c r="N209">
        <f>VLOOKUP(C209,Sheet1!$B$3:$E$400,3,FALSE)/96*1000</f>
        <v>2469.4329440861734</v>
      </c>
    </row>
    <row r="210" spans="1:14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VLOOKUP(sampling!C210,standard_curve_plate_3!$C$2:$G$204,5,FALSE)</f>
        <v>-0.48492999999999942</v>
      </c>
      <c r="M210">
        <f>VLOOKUP(C210,Sheet1!$B$3:$E$400,4,FALSE)/62*1000</f>
        <v>2.8595636234474324</v>
      </c>
      <c r="N210">
        <f>VLOOKUP(C210,Sheet1!$B$3:$E$400,3,FALSE)/96*1000</f>
        <v>2407.3204819862449</v>
      </c>
    </row>
    <row r="211" spans="1:14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VLOOKUP(sampling!C211,standard_curve_plate_3!$C$2:$G$204,5,FALSE)</f>
        <v>-0.61861399999999955</v>
      </c>
      <c r="M211">
        <f>VLOOKUP(C211,Sheet1!$B$3:$E$400,4,FALSE)/62*1000</f>
        <v>2.0796357822583746</v>
      </c>
      <c r="N211">
        <f>VLOOKUP(C211,Sheet1!$B$3:$E$400,3,FALSE)/96*1000</f>
        <v>2400.6593497141871</v>
      </c>
    </row>
    <row r="212" spans="1:14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VLOOKUP(sampling!C212,standard_curve_plate_3!$C$2:$G$204,5,FALSE)</f>
        <v>-0.48492999999999942</v>
      </c>
      <c r="M212">
        <f>VLOOKUP(C212,Sheet1!$B$3:$E$400,4,FALSE)/62*1000</f>
        <v>2.4964874979248513</v>
      </c>
      <c r="N212">
        <f>VLOOKUP(C212,Sheet1!$B$3:$E$400,3,FALSE)/96*1000</f>
        <v>2453.4775225025332</v>
      </c>
    </row>
    <row r="213" spans="1:14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VLOOKUP(sampling!C213,standard_curve_plate_3!$C$2:$G$204,5,FALSE)</f>
        <v>-0.68545599999999984</v>
      </c>
      <c r="M213">
        <f>VLOOKUP(C213,Sheet1!$B$3:$E$400,4,FALSE)/62*1000</f>
        <v>2.320176975154761</v>
      </c>
      <c r="N213">
        <f>VLOOKUP(C213,Sheet1!$B$3:$E$400,3,FALSE)/96*1000</f>
        <v>2450.5092759463687</v>
      </c>
    </row>
    <row r="214" spans="1:14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4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4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4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4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VLOOKUP(sampling!C218,standard_curve_plate_3!$C$2:$G$204,5,FALSE)</f>
        <v>-0.48492999999999942</v>
      </c>
      <c r="M218">
        <f>VLOOKUP(C218,Sheet1!$B$3:$E$400,4,FALSE)/62*1000</f>
        <v>2.9262718008188835</v>
      </c>
      <c r="N218">
        <f>VLOOKUP(C218,Sheet1!$B$3:$E$400,3,FALSE)/96*1000</f>
        <v>2384.9372021792346</v>
      </c>
    </row>
    <row r="219" spans="1:14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VLOOKUP(sampling!C219,standard_curve_plate_3!$C$2:$G$204,5,FALSE)</f>
        <v>-0.61861399999999955</v>
      </c>
      <c r="M219">
        <f>VLOOKUP(C219,Sheet1!$B$3:$E$400,4,FALSE)/62*1000</f>
        <v>2.0261637325505033</v>
      </c>
      <c r="N219">
        <f>VLOOKUP(C219,Sheet1!$B$3:$E$400,3,FALSE)/96*1000</f>
        <v>2390.5610430039337</v>
      </c>
    </row>
    <row r="220" spans="1:14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VLOOKUP(sampling!C220,standard_curve_plate_3!$C$2:$G$204,5,FALSE)</f>
        <v>-0.75229799999999969</v>
      </c>
      <c r="M220">
        <f>VLOOKUP(C220,Sheet1!$B$3:$E$400,4,FALSE)/62*1000</f>
        <v>2.2213042648809225</v>
      </c>
      <c r="N220">
        <f>VLOOKUP(C220,Sheet1!$B$3:$E$400,3,FALSE)/96*1000</f>
        <v>2447.8198701930373</v>
      </c>
    </row>
    <row r="221" spans="1:14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VLOOKUP(sampling!C221,standard_curve_plate_3!$C$2:$G$204,5,FALSE)</f>
        <v>-0.68545599999999984</v>
      </c>
      <c r="M221">
        <f>VLOOKUP(C221,Sheet1!$B$3:$E$400,4,FALSE)/62*1000</f>
        <v>2.2760879277287471</v>
      </c>
      <c r="N221">
        <f>VLOOKUP(C221,Sheet1!$B$3:$E$400,3,FALSE)/96*1000</f>
        <v>2441.6309684921703</v>
      </c>
    </row>
    <row r="222" spans="1:14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VLOOKUP(sampling!C222,standard_curve_plate_3!$C$2:$G$204,5,FALSE)</f>
        <v>-0.21756200000000003</v>
      </c>
      <c r="M222">
        <f>VLOOKUP(C222,Sheet1!$B$3:$E$400,4,FALSE)/62*1000</f>
        <v>3.5861171095459725</v>
      </c>
      <c r="N222">
        <f>VLOOKUP(C222,Sheet1!$B$3:$E$400,3,FALSE)/96*1000</f>
        <v>2383.7135323984971</v>
      </c>
    </row>
    <row r="223" spans="1:14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VLOOKUP(sampling!C223,standard_curve_plate_3!$C$2:$G$204,5,FALSE)</f>
        <v>-0.41808800000000002</v>
      </c>
      <c r="M223">
        <f>VLOOKUP(C223,Sheet1!$B$3:$E$400,4,FALSE)/62*1000</f>
        <v>2.2239768022238713</v>
      </c>
      <c r="N223">
        <f>VLOOKUP(C223,Sheet1!$B$3:$E$400,3,FALSE)/96*1000</f>
        <v>2339.0962358815514</v>
      </c>
    </row>
    <row r="224" spans="1:14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VLOOKUP(sampling!C224,standard_curve_plate_3!$C$2:$G$204,5,FALSE)</f>
        <v>-0.41808800000000002</v>
      </c>
      <c r="M224">
        <f>VLOOKUP(C224,Sheet1!$B$3:$E$400,4,FALSE)/62*1000</f>
        <v>2.4337186427971726</v>
      </c>
      <c r="N224">
        <f>VLOOKUP(C224,Sheet1!$B$3:$E$400,3,FALSE)/96*1000</f>
        <v>2446.2465704267529</v>
      </c>
    </row>
    <row r="225" spans="1:14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VLOOKUP(sampling!C225,standard_curve_plate_3!$C$2:$G$204,5,FALSE)</f>
        <v>-0.68545599999999984</v>
      </c>
      <c r="M225">
        <f>VLOOKUP(C225,Sheet1!$B$3:$E$400,4,FALSE)/62*1000</f>
        <v>2.5352125958376241</v>
      </c>
      <c r="N225">
        <f>VLOOKUP(C225,Sheet1!$B$3:$E$400,3,FALSE)/96*1000</f>
        <v>2439.221881640131</v>
      </c>
    </row>
    <row r="226" spans="1:14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VLOOKUP(sampling!C226,standard_curve_plate_3!$C$2:$G$204,5,FALSE)</f>
        <v>-0.61861399999999955</v>
      </c>
      <c r="M226">
        <f>VLOOKUP(C226,Sheet1!$B$3:$E$400,4,FALSE)/62*1000</f>
        <v>1.9593142350987289</v>
      </c>
      <c r="N226">
        <f>VLOOKUP(C226,Sheet1!$B$3:$E$400,3,FALSE)/96*1000</f>
        <v>2318.6746702610681</v>
      </c>
    </row>
    <row r="227" spans="1:14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VLOOKUP(sampling!C227,standard_curve_plate_3!$C$2:$G$204,5,FALSE)</f>
        <v>-0.61861399999999955</v>
      </c>
      <c r="M227">
        <f>VLOOKUP(C227,Sheet1!$B$3:$E$400,4,FALSE)/62*1000</f>
        <v>2.0154685174618838</v>
      </c>
      <c r="N227">
        <f>VLOOKUP(C227,Sheet1!$B$3:$E$400,3,FALSE)/96*1000</f>
        <v>2312.1534302737055</v>
      </c>
    </row>
    <row r="228" spans="1:14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VLOOKUP(sampling!C228,standard_curve_plate_3!$C$2:$G$204,5,FALSE)</f>
        <v>-0.41808800000000002</v>
      </c>
      <c r="M228">
        <f>VLOOKUP(C228,Sheet1!$B$3:$E$400,4,FALSE)/62*1000</f>
        <v>1.901815282438553</v>
      </c>
      <c r="N228">
        <f>VLOOKUP(C228,Sheet1!$B$3:$E$400,3,FALSE)/96*1000</f>
        <v>2419.5001225330752</v>
      </c>
    </row>
    <row r="229" spans="1:14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4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4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4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4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4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VLOOKUP(sampling!C234,standard_curve_plate_3!$C$2:$G$204,5,FALSE)</f>
        <v>-0.55177199999999971</v>
      </c>
      <c r="M234">
        <f>VLOOKUP(C234,Sheet1!$B$3:$E$400,4,FALSE)/62*1000</f>
        <v>2.1544853797907617</v>
      </c>
      <c r="N234">
        <f>VLOOKUP(C234,Sheet1!$B$3:$E$400,3,FALSE)/96*1000</f>
        <v>2324.097254335531</v>
      </c>
    </row>
    <row r="235" spans="1:14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VLOOKUP(sampling!C235,standard_curve_plate_3!$C$2:$G$204,5,FALSE)</f>
        <v>-0.61861399999999955</v>
      </c>
      <c r="M235">
        <f>VLOOKUP(C235,Sheet1!$B$3:$E$400,4,FALSE)/62*1000</f>
        <v>1.6811078063997873</v>
      </c>
      <c r="N235">
        <f>VLOOKUP(C235,Sheet1!$B$3:$E$400,3,FALSE)/96*1000</f>
        <v>2281.8293894416624</v>
      </c>
    </row>
    <row r="236" spans="1:14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VLOOKUP(sampling!C236,standard_curve_plate_3!$C$2:$G$204,5,FALSE)</f>
        <v>-0.35124600000000017</v>
      </c>
      <c r="M236">
        <f>VLOOKUP(C236,Sheet1!$B$3:$E$400,4,FALSE)/62*1000</f>
        <v>1.8603577392105033</v>
      </c>
      <c r="N236">
        <f>VLOOKUP(C236,Sheet1!$B$3:$E$400,3,FALSE)/96*1000</f>
        <v>2417.2678486219179</v>
      </c>
    </row>
    <row r="237" spans="1:14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VLOOKUP(sampling!C237,standard_curve_plate_3!$C$2:$G$204,5,FALSE)</f>
        <v>-0.61861399999999955</v>
      </c>
      <c r="M237">
        <f>VLOOKUP(C237,Sheet1!$B$3:$E$400,4,FALSE)/62*1000</f>
        <v>1.7306097160220368</v>
      </c>
      <c r="N237">
        <f>VLOOKUP(C237,Sheet1!$B$3:$E$400,3,FALSE)/96*1000</f>
        <v>2420.1575191175425</v>
      </c>
    </row>
    <row r="238" spans="1:14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4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4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4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4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4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4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4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  <row r="246" spans="1:14" x14ac:dyDescent="0.2">
      <c r="A246">
        <v>62</v>
      </c>
      <c r="B246" s="2">
        <v>1</v>
      </c>
      <c r="C246" t="str">
        <f t="shared" si="11"/>
        <v>F1-62</v>
      </c>
      <c r="D246" s="1">
        <v>45803.769444444442</v>
      </c>
      <c r="E246" s="1">
        <v>45804.386805555558</v>
      </c>
      <c r="F246" s="1">
        <f t="shared" si="12"/>
        <v>45804.078125</v>
      </c>
      <c r="G246">
        <f t="shared" si="10"/>
        <v>14.244791666664241</v>
      </c>
      <c r="H246">
        <v>31.9</v>
      </c>
      <c r="M246">
        <f>VLOOKUP(C246,Sheet1!$B$3:$E$400,4,FALSE)/62*1000</f>
        <v>2.1478029146790432</v>
      </c>
      <c r="N246">
        <f>VLOOKUP(C246,Sheet1!$B$3:$E$400,3,FALSE)/96*1000</f>
        <v>2315.7333987237294</v>
      </c>
    </row>
    <row r="247" spans="1:14" x14ac:dyDescent="0.2">
      <c r="A247">
        <v>62</v>
      </c>
      <c r="B247" s="2">
        <v>2</v>
      </c>
      <c r="C247" t="str">
        <f t="shared" si="11"/>
        <v>F2-62</v>
      </c>
      <c r="D247" s="1">
        <v>45803.769444444442</v>
      </c>
      <c r="E247" s="1">
        <v>45804.386805555558</v>
      </c>
      <c r="F247" s="1">
        <f t="shared" si="12"/>
        <v>45804.078125</v>
      </c>
      <c r="G247">
        <f t="shared" si="10"/>
        <v>14.244791666664241</v>
      </c>
      <c r="H247">
        <v>31.9</v>
      </c>
      <c r="M247">
        <f>VLOOKUP(C247,Sheet1!$B$3:$E$400,4,FALSE)/62*1000</f>
        <v>2.3562464354255859</v>
      </c>
      <c r="N247">
        <f>VLOOKUP(C247,Sheet1!$B$3:$E$400,3,FALSE)/96*1000</f>
        <v>2247.1544913048738</v>
      </c>
    </row>
    <row r="248" spans="1:14" x14ac:dyDescent="0.2">
      <c r="A248">
        <v>62</v>
      </c>
      <c r="B248" s="2">
        <v>3</v>
      </c>
      <c r="C248" t="str">
        <f t="shared" si="11"/>
        <v>F3-62</v>
      </c>
      <c r="D248" s="1">
        <v>45803.769444444442</v>
      </c>
      <c r="E248" s="1">
        <v>45804.386805555558</v>
      </c>
      <c r="F248" s="1">
        <f t="shared" si="12"/>
        <v>45804.078125</v>
      </c>
      <c r="G248">
        <f t="shared" si="10"/>
        <v>14.235069444446708</v>
      </c>
      <c r="H248">
        <v>32.4</v>
      </c>
      <c r="M248">
        <f>VLOOKUP(C248,Sheet1!$B$3:$E$400,4,FALSE)/62*1000</f>
        <v>2.2881126662856004</v>
      </c>
      <c r="N248">
        <f>VLOOKUP(C248,Sheet1!$B$3:$E$400,3,FALSE)/96*1000</f>
        <v>2396.1979901785112</v>
      </c>
    </row>
    <row r="249" spans="1:14" x14ac:dyDescent="0.2">
      <c r="A249">
        <v>62</v>
      </c>
      <c r="B249" s="2">
        <v>4</v>
      </c>
      <c r="C249" t="str">
        <f t="shared" si="11"/>
        <v>F4-62</v>
      </c>
      <c r="D249" s="1">
        <v>45803.769444444442</v>
      </c>
      <c r="E249" s="1">
        <v>45804.386805555558</v>
      </c>
      <c r="F249" s="1">
        <f t="shared" si="12"/>
        <v>45804.078125</v>
      </c>
      <c r="G249">
        <f t="shared" si="10"/>
        <v>14.235069444446708</v>
      </c>
      <c r="H249">
        <v>31.9</v>
      </c>
      <c r="M249">
        <f>VLOOKUP(C249,Sheet1!$B$3:$E$400,4,FALSE)/62*1000</f>
        <v>1.9766961129667335</v>
      </c>
      <c r="N249">
        <f>VLOOKUP(C249,Sheet1!$B$3:$E$400,3,FALSE)/96*1000</f>
        <v>2403.8711907689913</v>
      </c>
    </row>
    <row r="250" spans="1:14" x14ac:dyDescent="0.2">
      <c r="A250">
        <v>63</v>
      </c>
      <c r="B250" s="2">
        <v>1</v>
      </c>
      <c r="C250" t="str">
        <f t="shared" si="11"/>
        <v>F1-63</v>
      </c>
      <c r="D250" s="1">
        <v>45804.388888888891</v>
      </c>
      <c r="E250" s="1">
        <v>45804.532638888886</v>
      </c>
      <c r="F250" s="1">
        <f t="shared" si="12"/>
        <v>45804.460763888885</v>
      </c>
      <c r="G250">
        <f t="shared" si="10"/>
        <v>14.627430555548926</v>
      </c>
      <c r="H250">
        <v>32.17</v>
      </c>
    </row>
    <row r="251" spans="1:14" x14ac:dyDescent="0.2">
      <c r="A251">
        <v>63</v>
      </c>
      <c r="B251" s="2">
        <v>2</v>
      </c>
      <c r="C251" t="str">
        <f t="shared" si="11"/>
        <v>F2-63</v>
      </c>
      <c r="D251" s="1">
        <v>45804.388888888891</v>
      </c>
      <c r="E251" s="1">
        <v>45804.532638888886</v>
      </c>
      <c r="F251" s="1">
        <f t="shared" si="12"/>
        <v>45804.460763888885</v>
      </c>
      <c r="G251">
        <f t="shared" si="10"/>
        <v>14.627430555548926</v>
      </c>
      <c r="H251">
        <v>32.299999999999997</v>
      </c>
    </row>
    <row r="252" spans="1:14" x14ac:dyDescent="0.2">
      <c r="A252">
        <v>63</v>
      </c>
      <c r="B252" s="2">
        <v>3</v>
      </c>
      <c r="C252" t="str">
        <f t="shared" si="11"/>
        <v>F3-63</v>
      </c>
      <c r="D252" s="1">
        <v>45804.388888888891</v>
      </c>
      <c r="E252" s="1">
        <v>45804.532638888886</v>
      </c>
      <c r="F252" s="1">
        <f t="shared" si="12"/>
        <v>45804.460763888885</v>
      </c>
      <c r="G252">
        <f t="shared" si="10"/>
        <v>14.617708333331393</v>
      </c>
      <c r="H252">
        <v>32.200000000000003</v>
      </c>
    </row>
    <row r="253" spans="1:14" x14ac:dyDescent="0.2">
      <c r="A253">
        <v>63</v>
      </c>
      <c r="B253" s="2">
        <v>4</v>
      </c>
      <c r="C253" t="str">
        <f t="shared" si="11"/>
        <v>F4-63</v>
      </c>
      <c r="D253" s="1">
        <v>45804.388888888891</v>
      </c>
      <c r="E253" s="1">
        <v>45804.532638888886</v>
      </c>
      <c r="F253" s="1">
        <f t="shared" si="12"/>
        <v>45804.460763888885</v>
      </c>
      <c r="G253">
        <f t="shared" si="10"/>
        <v>14.617708333331393</v>
      </c>
      <c r="H253">
        <v>32.4</v>
      </c>
    </row>
    <row r="254" spans="1:14" x14ac:dyDescent="0.2">
      <c r="A254">
        <v>64</v>
      </c>
      <c r="B254" s="2">
        <v>1</v>
      </c>
      <c r="C254" t="str">
        <f t="shared" si="11"/>
        <v>F1-64</v>
      </c>
      <c r="D254" s="1">
        <v>45804.532638888886</v>
      </c>
      <c r="E254" s="1">
        <v>45804.570833333331</v>
      </c>
      <c r="F254" s="1">
        <f t="shared" si="12"/>
        <v>45804.551736111112</v>
      </c>
      <c r="G254">
        <f t="shared" si="10"/>
        <v>14.718402777776646</v>
      </c>
      <c r="L254">
        <f>VLOOKUP(sampling!C254,fe_plate_1!$C$2:$G$80,5,FALSE)</f>
        <v>39.205100000000002</v>
      </c>
    </row>
    <row r="255" spans="1:14" x14ac:dyDescent="0.2">
      <c r="A255">
        <v>64</v>
      </c>
      <c r="B255" s="2">
        <v>2</v>
      </c>
      <c r="C255" t="str">
        <f t="shared" si="11"/>
        <v>F2-64</v>
      </c>
      <c r="D255" s="1">
        <v>45804.532638888886</v>
      </c>
      <c r="E255" s="1">
        <v>45804.570833333331</v>
      </c>
      <c r="F255" s="1">
        <f t="shared" si="12"/>
        <v>45804.551736111112</v>
      </c>
      <c r="G255">
        <f t="shared" si="10"/>
        <v>14.718402777776646</v>
      </c>
      <c r="L255">
        <f>VLOOKUP(sampling!C255,fe_plate_1!$C$2:$G$80,5,FALSE)</f>
        <v>56.903300000000016</v>
      </c>
    </row>
    <row r="256" spans="1:14" x14ac:dyDescent="0.2">
      <c r="A256">
        <v>64</v>
      </c>
      <c r="B256" s="2">
        <v>3</v>
      </c>
      <c r="C256" t="str">
        <f t="shared" si="11"/>
        <v>F3-64</v>
      </c>
      <c r="D256" s="1">
        <v>45804.532638888886</v>
      </c>
      <c r="E256" s="1">
        <v>45804.570833333331</v>
      </c>
      <c r="F256" s="1">
        <f t="shared" si="12"/>
        <v>45804.551736111112</v>
      </c>
      <c r="G256">
        <f t="shared" si="10"/>
        <v>14.708680555559113</v>
      </c>
      <c r="L256">
        <f>VLOOKUP(sampling!C256,fe_plate_1!$C$2:$G$80,5,FALSE)</f>
        <v>26.952500000000011</v>
      </c>
    </row>
    <row r="257" spans="1:12" x14ac:dyDescent="0.2">
      <c r="A257">
        <v>64</v>
      </c>
      <c r="B257" s="2">
        <v>4</v>
      </c>
      <c r="C257" t="str">
        <f t="shared" si="11"/>
        <v>F4-64</v>
      </c>
      <c r="D257" s="1">
        <v>45804.532638888886</v>
      </c>
      <c r="E257" s="1">
        <v>45804.570833333331</v>
      </c>
      <c r="F257" s="1">
        <f t="shared" si="12"/>
        <v>45804.551736111112</v>
      </c>
      <c r="G257">
        <f t="shared" si="10"/>
        <v>14.708680555559113</v>
      </c>
      <c r="L257">
        <f>VLOOKUP(sampling!C257,fe_plate_1!$C$2:$G$80,5,FALSE)</f>
        <v>12.657800000000005</v>
      </c>
    </row>
    <row r="258" spans="1:12" x14ac:dyDescent="0.2">
      <c r="A258">
        <v>65</v>
      </c>
      <c r="B258" s="2">
        <v>1</v>
      </c>
      <c r="C258" t="str">
        <f t="shared" si="11"/>
        <v>F1-65</v>
      </c>
      <c r="D258" s="1">
        <v>45804.570833333331</v>
      </c>
      <c r="E258" s="1">
        <v>45804.649305555555</v>
      </c>
      <c r="F258" s="1">
        <f t="shared" si="12"/>
        <v>45804.610069444447</v>
      </c>
      <c r="G258">
        <f t="shared" ref="G258:G323" si="13" xml:space="preserve"> F258-IF(OR(B258=1,B258=2),$O$2,$O$3)</f>
        <v>14.776736111110949</v>
      </c>
      <c r="H258">
        <v>32.1</v>
      </c>
    </row>
    <row r="259" spans="1:12" x14ac:dyDescent="0.2">
      <c r="A259">
        <v>65</v>
      </c>
      <c r="B259" s="2">
        <v>2</v>
      </c>
      <c r="C259" t="str">
        <f t="shared" ref="C259:C331" si="14">_xlfn.CONCAT("F",B259,"-",A259)</f>
        <v>F2-65</v>
      </c>
      <c r="D259" s="1">
        <v>45804.570833333331</v>
      </c>
      <c r="E259" s="1">
        <v>45804.649305555555</v>
      </c>
      <c r="F259" s="1">
        <f t="shared" ref="F259:F323" si="15">(E259-D259)/2+D259</f>
        <v>45804.610069444447</v>
      </c>
      <c r="G259">
        <f t="shared" si="13"/>
        <v>14.776736111110949</v>
      </c>
      <c r="H259">
        <v>31.7</v>
      </c>
    </row>
    <row r="260" spans="1:12" x14ac:dyDescent="0.2">
      <c r="A260">
        <v>65</v>
      </c>
      <c r="B260" s="2">
        <v>3</v>
      </c>
      <c r="C260" t="str">
        <f t="shared" si="14"/>
        <v>F3-65</v>
      </c>
      <c r="D260" s="1">
        <v>45804.570833333331</v>
      </c>
      <c r="E260" s="1">
        <v>45804.649305555555</v>
      </c>
      <c r="F260" s="1">
        <f t="shared" si="15"/>
        <v>45804.610069444447</v>
      </c>
      <c r="G260">
        <f t="shared" si="13"/>
        <v>14.767013888893416</v>
      </c>
      <c r="H260">
        <v>31.6</v>
      </c>
    </row>
    <row r="261" spans="1:12" x14ac:dyDescent="0.2">
      <c r="A261">
        <v>65</v>
      </c>
      <c r="B261" s="2">
        <v>4</v>
      </c>
      <c r="C261" t="str">
        <f t="shared" si="14"/>
        <v>F4-65</v>
      </c>
      <c r="D261" s="1">
        <v>45804.570833333331</v>
      </c>
      <c r="E261" s="1">
        <v>45804.649305555555</v>
      </c>
      <c r="F261" s="1">
        <f t="shared" si="15"/>
        <v>45804.610069444447</v>
      </c>
      <c r="G261">
        <f t="shared" si="13"/>
        <v>14.767013888893416</v>
      </c>
      <c r="H261">
        <v>32.299999999999997</v>
      </c>
    </row>
    <row r="262" spans="1:12" x14ac:dyDescent="0.2">
      <c r="A262">
        <v>66</v>
      </c>
      <c r="B262" s="2">
        <v>1</v>
      </c>
      <c r="C262" t="str">
        <f t="shared" si="14"/>
        <v>F1-66</v>
      </c>
      <c r="D262" s="1">
        <v>45804.649305555555</v>
      </c>
      <c r="E262" s="1">
        <v>45805.46597222222</v>
      </c>
      <c r="F262" s="1">
        <f t="shared" si="15"/>
        <v>45805.057638888888</v>
      </c>
      <c r="G262">
        <f t="shared" si="13"/>
        <v>15.224305555551837</v>
      </c>
      <c r="H262">
        <v>30.7</v>
      </c>
    </row>
    <row r="263" spans="1:12" x14ac:dyDescent="0.2">
      <c r="A263">
        <v>66</v>
      </c>
      <c r="B263" s="2">
        <v>2</v>
      </c>
      <c r="C263" t="str">
        <f t="shared" si="14"/>
        <v>F2-66</v>
      </c>
      <c r="D263" s="1">
        <v>45804.649305555555</v>
      </c>
      <c r="E263" s="1">
        <v>45805.46597222222</v>
      </c>
      <c r="F263" s="1">
        <f t="shared" si="15"/>
        <v>45805.057638888888</v>
      </c>
      <c r="G263">
        <f t="shared" si="13"/>
        <v>15.224305555551837</v>
      </c>
      <c r="H263">
        <v>31.8</v>
      </c>
    </row>
    <row r="264" spans="1:12" x14ac:dyDescent="0.2">
      <c r="A264">
        <v>66</v>
      </c>
      <c r="B264" s="2">
        <v>3</v>
      </c>
      <c r="C264" t="str">
        <f t="shared" si="14"/>
        <v>F3-66</v>
      </c>
      <c r="D264" s="1">
        <v>45804.649305555555</v>
      </c>
      <c r="E264" s="1">
        <v>45805.46597222222</v>
      </c>
      <c r="F264" s="1">
        <f t="shared" si="15"/>
        <v>45805.057638888888</v>
      </c>
      <c r="G264">
        <f t="shared" si="13"/>
        <v>15.214583333334303</v>
      </c>
      <c r="H264">
        <v>30.5</v>
      </c>
    </row>
    <row r="265" spans="1:12" x14ac:dyDescent="0.2">
      <c r="A265">
        <v>66</v>
      </c>
      <c r="B265" s="2">
        <v>4</v>
      </c>
      <c r="C265" t="str">
        <f t="shared" si="14"/>
        <v>F4-66</v>
      </c>
      <c r="D265" s="1">
        <v>45804.649305555555</v>
      </c>
      <c r="E265" s="1">
        <v>45805.46597222222</v>
      </c>
      <c r="F265" s="1">
        <f t="shared" si="15"/>
        <v>45805.057638888888</v>
      </c>
      <c r="G265">
        <f t="shared" si="13"/>
        <v>15.214583333334303</v>
      </c>
      <c r="H265">
        <v>31.4</v>
      </c>
    </row>
    <row r="266" spans="1:12" x14ac:dyDescent="0.2">
      <c r="A266">
        <v>67</v>
      </c>
      <c r="B266" s="2">
        <v>1</v>
      </c>
      <c r="C266" t="str">
        <f t="shared" si="14"/>
        <v>F1-67</v>
      </c>
      <c r="D266" s="1">
        <v>45805.467361111114</v>
      </c>
      <c r="E266" s="1">
        <v>45805.574305555558</v>
      </c>
      <c r="F266" s="1">
        <f t="shared" si="15"/>
        <v>45805.520833333336</v>
      </c>
      <c r="G266">
        <f t="shared" si="13"/>
        <v>15.6875</v>
      </c>
      <c r="H266">
        <v>30.2</v>
      </c>
      <c r="I266">
        <v>7.51</v>
      </c>
      <c r="J266">
        <v>1034</v>
      </c>
    </row>
    <row r="267" spans="1:12" x14ac:dyDescent="0.2">
      <c r="A267">
        <v>67</v>
      </c>
      <c r="B267" s="2">
        <v>2</v>
      </c>
      <c r="C267" t="str">
        <f t="shared" si="14"/>
        <v>F2-67</v>
      </c>
      <c r="D267" s="1">
        <v>45805.467361111114</v>
      </c>
      <c r="E267" s="1">
        <v>45805.574305555558</v>
      </c>
      <c r="F267" s="1">
        <f t="shared" si="15"/>
        <v>45805.520833333336</v>
      </c>
      <c r="G267">
        <f t="shared" si="13"/>
        <v>15.6875</v>
      </c>
      <c r="H267">
        <v>32.799999999999997</v>
      </c>
      <c r="I267">
        <v>7.48</v>
      </c>
      <c r="J267">
        <v>1041</v>
      </c>
    </row>
    <row r="268" spans="1:12" x14ac:dyDescent="0.2">
      <c r="A268">
        <v>67</v>
      </c>
      <c r="B268" s="2">
        <v>3</v>
      </c>
      <c r="C268" t="str">
        <f t="shared" si="14"/>
        <v>F3-67</v>
      </c>
      <c r="D268" s="1">
        <v>45805.467361111114</v>
      </c>
      <c r="E268" s="1">
        <v>45805.574305555558</v>
      </c>
      <c r="F268" s="1">
        <f t="shared" si="15"/>
        <v>45805.520833333336</v>
      </c>
      <c r="G268">
        <f t="shared" si="13"/>
        <v>15.677777777782467</v>
      </c>
      <c r="H268">
        <v>30.7</v>
      </c>
      <c r="I268">
        <v>7.47</v>
      </c>
      <c r="J268">
        <v>1051</v>
      </c>
    </row>
    <row r="269" spans="1:12" x14ac:dyDescent="0.2">
      <c r="A269">
        <v>67</v>
      </c>
      <c r="B269" s="2">
        <v>4</v>
      </c>
      <c r="C269" t="str">
        <f t="shared" si="14"/>
        <v>F4-67</v>
      </c>
      <c r="D269" s="1">
        <v>45805.467361111114</v>
      </c>
      <c r="E269" s="1">
        <v>45805.574305555558</v>
      </c>
      <c r="F269" s="1">
        <f t="shared" si="15"/>
        <v>45805.520833333336</v>
      </c>
      <c r="G269">
        <f t="shared" si="13"/>
        <v>15.677777777782467</v>
      </c>
      <c r="H269">
        <v>29.8</v>
      </c>
      <c r="I269">
        <v>7.45</v>
      </c>
      <c r="J269">
        <v>1102</v>
      </c>
    </row>
    <row r="270" spans="1:12" x14ac:dyDescent="0.2">
      <c r="A270">
        <v>68</v>
      </c>
      <c r="B270" s="2">
        <v>1</v>
      </c>
      <c r="C270" t="str">
        <f t="shared" si="14"/>
        <v>F1-68</v>
      </c>
      <c r="D270" s="1">
        <v>45805.576388888891</v>
      </c>
      <c r="E270" s="1">
        <v>45805.59652777778</v>
      </c>
      <c r="F270" s="1">
        <f t="shared" si="15"/>
        <v>45805.586458333331</v>
      </c>
      <c r="G270">
        <f t="shared" si="13"/>
        <v>15.753124999995634</v>
      </c>
      <c r="L270">
        <f>VLOOKUP(sampling!C270,fe_plate_1!$C$2:$G$80,5,FALSE)</f>
        <v>34.440200000000004</v>
      </c>
    </row>
    <row r="271" spans="1:12" x14ac:dyDescent="0.2">
      <c r="A271">
        <v>68</v>
      </c>
      <c r="B271" s="2">
        <v>2</v>
      </c>
      <c r="C271" t="str">
        <f t="shared" si="14"/>
        <v>F2-68</v>
      </c>
      <c r="D271" s="1">
        <v>45805.576388888891</v>
      </c>
      <c r="E271" s="1">
        <v>45805.59652777778</v>
      </c>
      <c r="F271" s="1">
        <f t="shared" si="15"/>
        <v>45805.586458333331</v>
      </c>
      <c r="G271">
        <f t="shared" si="13"/>
        <v>15.753124999995634</v>
      </c>
      <c r="L271">
        <f>VLOOKUP(sampling!C271,fe_plate_1!$C$2:$G$80,5,FALSE)</f>
        <v>59.626100000000008</v>
      </c>
    </row>
    <row r="272" spans="1:12" x14ac:dyDescent="0.2">
      <c r="A272">
        <v>68</v>
      </c>
      <c r="B272" s="2">
        <v>3</v>
      </c>
      <c r="C272" t="str">
        <f t="shared" si="14"/>
        <v>F3-68</v>
      </c>
      <c r="D272" s="1">
        <v>45805.576388888891</v>
      </c>
      <c r="E272" s="1">
        <v>45805.59652777778</v>
      </c>
      <c r="F272" s="1">
        <f t="shared" si="15"/>
        <v>45805.586458333331</v>
      </c>
      <c r="G272">
        <f t="shared" si="13"/>
        <v>15.743402777778101</v>
      </c>
      <c r="L272">
        <f>VLOOKUP(sampling!C272,fe_plate_1!$C$2:$G$80,5,FALSE)</f>
        <v>33.759500000000003</v>
      </c>
    </row>
    <row r="273" spans="1:12" x14ac:dyDescent="0.2">
      <c r="A273">
        <v>68</v>
      </c>
      <c r="B273" s="2">
        <v>4</v>
      </c>
      <c r="C273" t="str">
        <f t="shared" si="14"/>
        <v>F4-68</v>
      </c>
      <c r="D273" s="1">
        <v>45805.576388888891</v>
      </c>
      <c r="E273" s="1">
        <v>45805.59652777778</v>
      </c>
      <c r="F273" s="1">
        <f t="shared" si="15"/>
        <v>45805.586458333331</v>
      </c>
      <c r="G273">
        <f t="shared" si="13"/>
        <v>15.743402777778101</v>
      </c>
      <c r="L273">
        <f>VLOOKUP(sampling!C273,fe_plate_1!$C$2:$G$80,5,FALSE)</f>
        <v>18.784099999999999</v>
      </c>
    </row>
    <row r="274" spans="1:12" x14ac:dyDescent="0.2">
      <c r="A274">
        <v>69</v>
      </c>
      <c r="B274" s="2">
        <v>1</v>
      </c>
      <c r="C274" t="str">
        <f t="shared" si="14"/>
        <v>F1-69</v>
      </c>
      <c r="D274" s="1">
        <v>45805.805555555555</v>
      </c>
      <c r="E274" s="1">
        <v>45806.364583333336</v>
      </c>
      <c r="F274" s="1">
        <f t="shared" si="15"/>
        <v>45806.085069444445</v>
      </c>
      <c r="G274">
        <f t="shared" si="13"/>
        <v>16.251736111109494</v>
      </c>
    </row>
    <row r="275" spans="1:12" x14ac:dyDescent="0.2">
      <c r="A275">
        <v>69</v>
      </c>
      <c r="B275" s="2">
        <v>2</v>
      </c>
      <c r="C275" t="str">
        <f t="shared" si="14"/>
        <v>F2-69</v>
      </c>
      <c r="D275" s="1">
        <v>45805.805555555555</v>
      </c>
      <c r="E275" s="1">
        <v>45806.364583333336</v>
      </c>
      <c r="F275" s="1">
        <f t="shared" si="15"/>
        <v>45806.085069444445</v>
      </c>
      <c r="G275">
        <f t="shared" si="13"/>
        <v>16.251736111109494</v>
      </c>
    </row>
    <row r="276" spans="1:12" x14ac:dyDescent="0.2">
      <c r="A276">
        <v>69</v>
      </c>
      <c r="B276" s="2">
        <v>3</v>
      </c>
      <c r="C276" t="str">
        <f t="shared" si="14"/>
        <v>F3-69</v>
      </c>
      <c r="D276" s="1">
        <v>45805.805555555555</v>
      </c>
      <c r="E276" s="1">
        <v>45806.364583333336</v>
      </c>
      <c r="F276" s="1">
        <f t="shared" si="15"/>
        <v>45806.085069444445</v>
      </c>
      <c r="G276">
        <f t="shared" si="13"/>
        <v>16.242013888891961</v>
      </c>
      <c r="H276">
        <v>39.04</v>
      </c>
    </row>
    <row r="277" spans="1:12" x14ac:dyDescent="0.2">
      <c r="A277">
        <v>69</v>
      </c>
      <c r="B277" s="2">
        <v>4</v>
      </c>
      <c r="C277" t="str">
        <f t="shared" si="14"/>
        <v>F4-69</v>
      </c>
      <c r="D277" s="1">
        <v>45805.805555555555</v>
      </c>
      <c r="E277" s="1">
        <v>45806.364583333336</v>
      </c>
      <c r="F277" s="1">
        <f t="shared" si="15"/>
        <v>45806.085069444445</v>
      </c>
      <c r="G277">
        <f t="shared" si="13"/>
        <v>16.242013888891961</v>
      </c>
      <c r="H277">
        <v>32.840000000000003</v>
      </c>
    </row>
    <row r="278" spans="1:12" x14ac:dyDescent="0.2">
      <c r="A278">
        <v>70</v>
      </c>
      <c r="B278" s="2">
        <v>1</v>
      </c>
      <c r="C278" t="str">
        <f t="shared" si="14"/>
        <v>F1-70</v>
      </c>
      <c r="D278" s="1">
        <v>45806.377083333333</v>
      </c>
      <c r="E278" s="1">
        <v>45806.409722222219</v>
      </c>
      <c r="F278" s="1">
        <f t="shared" si="15"/>
        <v>45806.393402777772</v>
      </c>
      <c r="G278">
        <f t="shared" si="13"/>
        <v>16.560069444436522</v>
      </c>
      <c r="H278">
        <v>47.44</v>
      </c>
      <c r="I278">
        <v>7.45</v>
      </c>
      <c r="J278">
        <v>1056</v>
      </c>
      <c r="K278">
        <f>VLOOKUP(sampling!C278,standard_curve_plate_3!$C$2:$G$204,5,FALSE)</f>
        <v>4.9805999999999795E-2</v>
      </c>
    </row>
    <row r="279" spans="1:12" x14ac:dyDescent="0.2">
      <c r="A279">
        <v>70</v>
      </c>
      <c r="B279" s="2">
        <v>2</v>
      </c>
      <c r="C279" t="str">
        <f t="shared" si="14"/>
        <v>F2-70</v>
      </c>
      <c r="D279" s="1">
        <v>45806.377083333333</v>
      </c>
      <c r="E279" s="1">
        <v>45806.409722222219</v>
      </c>
      <c r="F279" s="1">
        <f t="shared" si="15"/>
        <v>45806.393402777772</v>
      </c>
      <c r="G279">
        <f t="shared" si="13"/>
        <v>16.560069444436522</v>
      </c>
      <c r="H279">
        <v>42.34</v>
      </c>
      <c r="I279">
        <v>7.53</v>
      </c>
      <c r="J279">
        <v>1048</v>
      </c>
      <c r="K279">
        <f>VLOOKUP(sampling!C279,standard_curve_plate_3!$C$2:$G$204,5,FALSE)</f>
        <v>-0.28440399999999988</v>
      </c>
    </row>
    <row r="280" spans="1:12" x14ac:dyDescent="0.2">
      <c r="A280">
        <v>70</v>
      </c>
      <c r="B280" s="2">
        <v>3</v>
      </c>
      <c r="C280" t="str">
        <f t="shared" si="14"/>
        <v>F3-70</v>
      </c>
      <c r="D280" s="1">
        <v>45806.377083333333</v>
      </c>
      <c r="E280" s="1">
        <v>45806.409722222219</v>
      </c>
      <c r="F280" s="1">
        <f t="shared" si="15"/>
        <v>45806.393402777772</v>
      </c>
      <c r="G280">
        <f t="shared" si="13"/>
        <v>16.550347222218988</v>
      </c>
      <c r="H280">
        <v>35.74</v>
      </c>
      <c r="I280">
        <v>7.53</v>
      </c>
      <c r="J280">
        <v>1049</v>
      </c>
      <c r="K280">
        <f>VLOOKUP(sampling!C280,standard_curve_plate_3!$C$2:$G$204,5,FALSE)</f>
        <v>-0.55177199999999971</v>
      </c>
    </row>
    <row r="281" spans="1:12" x14ac:dyDescent="0.2">
      <c r="A281">
        <v>70</v>
      </c>
      <c r="B281" s="2">
        <v>4</v>
      </c>
      <c r="C281" t="str">
        <f t="shared" si="14"/>
        <v>F4-70</v>
      </c>
      <c r="D281" s="1">
        <v>45806.377083333333</v>
      </c>
      <c r="E281" s="1">
        <v>45806.409722222219</v>
      </c>
      <c r="F281" s="1">
        <f t="shared" si="15"/>
        <v>45806.393402777772</v>
      </c>
      <c r="G281">
        <f t="shared" si="13"/>
        <v>16.550347222218988</v>
      </c>
      <c r="H281">
        <v>39.15</v>
      </c>
      <c r="I281">
        <v>7.49</v>
      </c>
      <c r="J281">
        <v>1055</v>
      </c>
      <c r="K281">
        <f>VLOOKUP(sampling!C281,standard_curve_plate_3!$C$2:$G$204,5,FALSE)</f>
        <v>-0.55177199999999971</v>
      </c>
    </row>
    <row r="282" spans="1:12" x14ac:dyDescent="0.2">
      <c r="A282">
        <v>71</v>
      </c>
      <c r="B282" s="2">
        <v>1</v>
      </c>
      <c r="C282" t="str">
        <f t="shared" si="14"/>
        <v>F1-71</v>
      </c>
      <c r="D282" s="1">
        <v>45806.411111111112</v>
      </c>
      <c r="E282" s="1">
        <v>45806.761111111111</v>
      </c>
      <c r="F282" s="1">
        <f t="shared" si="15"/>
        <v>45806.586111111115</v>
      </c>
      <c r="G282">
        <f t="shared" si="13"/>
        <v>16.752777777779556</v>
      </c>
    </row>
    <row r="283" spans="1:12" x14ac:dyDescent="0.2">
      <c r="A283">
        <v>71</v>
      </c>
      <c r="B283" s="2">
        <v>2</v>
      </c>
      <c r="C283" t="str">
        <f t="shared" si="14"/>
        <v>F2-71</v>
      </c>
      <c r="D283" s="1">
        <v>45806.411111111112</v>
      </c>
      <c r="E283" s="1">
        <v>45806.761111111111</v>
      </c>
      <c r="F283" s="1">
        <f t="shared" si="15"/>
        <v>45806.586111111115</v>
      </c>
      <c r="G283">
        <f t="shared" si="13"/>
        <v>16.752777777779556</v>
      </c>
    </row>
    <row r="284" spans="1:12" x14ac:dyDescent="0.2">
      <c r="A284">
        <v>71</v>
      </c>
      <c r="B284" s="2">
        <v>3</v>
      </c>
      <c r="C284" t="str">
        <f t="shared" si="14"/>
        <v>F3-71</v>
      </c>
      <c r="D284" s="1">
        <v>45806.411111111112</v>
      </c>
      <c r="E284" s="1">
        <v>45806.761111111111</v>
      </c>
      <c r="F284" s="1">
        <f t="shared" si="15"/>
        <v>45806.586111111115</v>
      </c>
      <c r="G284">
        <f t="shared" si="13"/>
        <v>16.743055555562023</v>
      </c>
    </row>
    <row r="285" spans="1:12" x14ac:dyDescent="0.2">
      <c r="A285">
        <v>71</v>
      </c>
      <c r="B285" s="2">
        <v>4</v>
      </c>
      <c r="C285" t="str">
        <f t="shared" si="14"/>
        <v>F4-71</v>
      </c>
      <c r="D285" s="1">
        <v>45806.411111111112</v>
      </c>
      <c r="E285" s="1">
        <v>45806.761111111111</v>
      </c>
      <c r="F285" s="1">
        <f t="shared" si="15"/>
        <v>45806.586111111115</v>
      </c>
      <c r="G285">
        <f t="shared" si="13"/>
        <v>16.743055555562023</v>
      </c>
    </row>
    <row r="286" spans="1:12" x14ac:dyDescent="0.2">
      <c r="A286">
        <v>72</v>
      </c>
      <c r="B286" s="2">
        <v>1</v>
      </c>
      <c r="C286" t="str">
        <f t="shared" si="14"/>
        <v>F1-72</v>
      </c>
      <c r="D286" s="1">
        <v>45806.763194444444</v>
      </c>
      <c r="E286" s="1">
        <v>45807.379166666666</v>
      </c>
      <c r="F286" s="1">
        <f t="shared" si="15"/>
        <v>45807.071180555555</v>
      </c>
      <c r="G286">
        <f t="shared" si="13"/>
        <v>17.237847222218988</v>
      </c>
      <c r="H286">
        <v>31.75</v>
      </c>
    </row>
    <row r="287" spans="1:12" x14ac:dyDescent="0.2">
      <c r="A287">
        <v>72</v>
      </c>
      <c r="B287" s="2">
        <v>2</v>
      </c>
      <c r="C287" t="str">
        <f t="shared" si="14"/>
        <v>F2-72</v>
      </c>
      <c r="D287" s="1">
        <v>45806.763194444444</v>
      </c>
      <c r="E287" s="1">
        <v>45807.379166666666</v>
      </c>
      <c r="F287" s="1">
        <f t="shared" si="15"/>
        <v>45807.071180555555</v>
      </c>
      <c r="G287">
        <f t="shared" si="13"/>
        <v>17.237847222218988</v>
      </c>
      <c r="H287">
        <v>36.33</v>
      </c>
    </row>
    <row r="288" spans="1:12" x14ac:dyDescent="0.2">
      <c r="A288">
        <v>72</v>
      </c>
      <c r="B288" s="2">
        <v>3</v>
      </c>
      <c r="C288" t="str">
        <f t="shared" si="14"/>
        <v>F3-72</v>
      </c>
      <c r="D288" s="1">
        <v>45806.763194444444</v>
      </c>
      <c r="E288" s="1">
        <v>45807.379166666666</v>
      </c>
      <c r="F288" s="1">
        <f t="shared" si="15"/>
        <v>45807.071180555555</v>
      </c>
      <c r="G288">
        <f t="shared" si="13"/>
        <v>17.228125000001455</v>
      </c>
      <c r="H288">
        <v>35.6</v>
      </c>
    </row>
    <row r="289" spans="1:12" x14ac:dyDescent="0.2">
      <c r="A289">
        <v>72</v>
      </c>
      <c r="B289" s="2">
        <v>4</v>
      </c>
      <c r="C289" t="str">
        <f t="shared" si="14"/>
        <v>F4-72</v>
      </c>
      <c r="D289" s="1">
        <v>45806.763194444444</v>
      </c>
      <c r="E289" s="1">
        <v>45807.379166666666</v>
      </c>
      <c r="F289" s="1">
        <f t="shared" si="15"/>
        <v>45807.071180555555</v>
      </c>
      <c r="G289">
        <f t="shared" si="13"/>
        <v>17.228125000001455</v>
      </c>
      <c r="H289">
        <v>33.299999999999997</v>
      </c>
    </row>
    <row r="290" spans="1:12" x14ac:dyDescent="0.2">
      <c r="A290">
        <v>73</v>
      </c>
      <c r="B290" s="2">
        <v>1</v>
      </c>
      <c r="C290" t="str">
        <f t="shared" si="14"/>
        <v>F1-73</v>
      </c>
      <c r="D290" s="1">
        <v>45807.381249999999</v>
      </c>
      <c r="E290" s="1">
        <v>45807.451388888891</v>
      </c>
      <c r="F290" s="1">
        <f t="shared" si="15"/>
        <v>45807.416319444441</v>
      </c>
      <c r="G290">
        <f t="shared" si="13"/>
        <v>17.582986111105129</v>
      </c>
      <c r="H290">
        <v>30.2</v>
      </c>
      <c r="K290">
        <f>VLOOKUP(sampling!C290,standard_curve_plate_3!$C$2:$G$204,5,FALSE)</f>
        <v>-0.48492999999999942</v>
      </c>
    </row>
    <row r="291" spans="1:12" x14ac:dyDescent="0.2">
      <c r="A291">
        <v>73</v>
      </c>
      <c r="B291" s="2">
        <v>2</v>
      </c>
      <c r="C291" t="str">
        <f t="shared" si="14"/>
        <v>F2-73</v>
      </c>
      <c r="D291" s="1">
        <v>45807.381249999999</v>
      </c>
      <c r="E291" s="1">
        <v>45807.451388888891</v>
      </c>
      <c r="F291" s="1">
        <f t="shared" si="15"/>
        <v>45807.416319444441</v>
      </c>
      <c r="G291">
        <f t="shared" si="13"/>
        <v>17.582986111105129</v>
      </c>
      <c r="H291">
        <v>35.4</v>
      </c>
      <c r="K291">
        <f>VLOOKUP(sampling!C291,standard_curve_plate_3!$C$2:$G$204,5,FALSE)</f>
        <v>-0.48492999999999942</v>
      </c>
    </row>
    <row r="292" spans="1:12" x14ac:dyDescent="0.2">
      <c r="A292">
        <v>73</v>
      </c>
      <c r="B292" s="2">
        <v>3</v>
      </c>
      <c r="C292" t="str">
        <f t="shared" si="14"/>
        <v>F3-73</v>
      </c>
      <c r="D292" s="1">
        <v>45807.381249999999</v>
      </c>
      <c r="E292" s="1">
        <v>45807.451388888891</v>
      </c>
      <c r="F292" s="1">
        <f t="shared" si="15"/>
        <v>45807.416319444441</v>
      </c>
      <c r="G292">
        <f t="shared" si="13"/>
        <v>17.573263888887595</v>
      </c>
      <c r="H292">
        <v>34.200000000000003</v>
      </c>
      <c r="K292">
        <f>VLOOKUP(sampling!C292,standard_curve_plate_3!$C$2:$G$204,5,FALSE)</f>
        <v>-0.48492999999999942</v>
      </c>
    </row>
    <row r="293" spans="1:12" x14ac:dyDescent="0.2">
      <c r="A293">
        <v>73</v>
      </c>
      <c r="B293" s="2">
        <v>4</v>
      </c>
      <c r="C293" t="str">
        <f t="shared" si="14"/>
        <v>F4-73</v>
      </c>
      <c r="D293" s="1">
        <v>45807.381249999999</v>
      </c>
      <c r="E293" s="1">
        <v>45807.451388888891</v>
      </c>
      <c r="F293" s="1">
        <f t="shared" si="15"/>
        <v>45807.416319444441</v>
      </c>
      <c r="G293">
        <f t="shared" si="13"/>
        <v>17.573263888887595</v>
      </c>
      <c r="H293">
        <v>34.4</v>
      </c>
      <c r="K293">
        <f>VLOOKUP(sampling!C293,standard_curve_plate_3!$C$2:$G$204,5,FALSE)</f>
        <v>-0.55177199999999971</v>
      </c>
    </row>
    <row r="294" spans="1:12" x14ac:dyDescent="0.2">
      <c r="A294">
        <v>74</v>
      </c>
      <c r="B294" s="2">
        <v>1</v>
      </c>
      <c r="C294" t="str">
        <f t="shared" si="14"/>
        <v>F1-74</v>
      </c>
      <c r="D294" s="1">
        <v>45807.452777777777</v>
      </c>
      <c r="E294" s="1">
        <v>45807.478472222225</v>
      </c>
      <c r="F294" s="1">
        <f t="shared" si="15"/>
        <v>45807.465624999997</v>
      </c>
      <c r="G294">
        <f t="shared" si="13"/>
        <v>17.632291666661331</v>
      </c>
      <c r="L294">
        <f>VLOOKUP(sampling!C294,fe_plate_1!$C$2:$G$80,5,FALSE)</f>
        <v>37.843700000000013</v>
      </c>
    </row>
    <row r="295" spans="1:12" x14ac:dyDescent="0.2">
      <c r="A295">
        <v>74</v>
      </c>
      <c r="B295" s="2">
        <v>2</v>
      </c>
      <c r="C295" t="str">
        <f t="shared" si="14"/>
        <v>F2-74</v>
      </c>
      <c r="D295" s="1">
        <v>45807.452777777777</v>
      </c>
      <c r="E295" s="1">
        <v>45807.478472222225</v>
      </c>
      <c r="F295" s="1">
        <f t="shared" si="15"/>
        <v>45807.465624999997</v>
      </c>
      <c r="G295">
        <f t="shared" si="13"/>
        <v>17.632291666661331</v>
      </c>
      <c r="L295">
        <f>VLOOKUP(sampling!C295,fe_plate_1!$C$2:$G$80,5,FALSE)</f>
        <v>65.752399999999994</v>
      </c>
    </row>
    <row r="296" spans="1:12" x14ac:dyDescent="0.2">
      <c r="A296">
        <v>74</v>
      </c>
      <c r="B296" s="2">
        <v>3</v>
      </c>
      <c r="C296" t="str">
        <f t="shared" si="14"/>
        <v>F3-74</v>
      </c>
      <c r="D296" s="1">
        <v>45807.452777777777</v>
      </c>
      <c r="E296" s="1">
        <v>45807.478472222225</v>
      </c>
      <c r="F296" s="1">
        <f t="shared" si="15"/>
        <v>45807.465624999997</v>
      </c>
      <c r="G296">
        <f t="shared" si="13"/>
        <v>17.622569444443798</v>
      </c>
      <c r="L296">
        <f>VLOOKUP(sampling!C296,fe_plate_1!$C$2:$G$80,5,FALSE)</f>
        <v>34.440200000000004</v>
      </c>
    </row>
    <row r="297" spans="1:12" x14ac:dyDescent="0.2">
      <c r="A297">
        <v>74</v>
      </c>
      <c r="B297" s="2">
        <v>4</v>
      </c>
      <c r="C297" t="str">
        <f t="shared" si="14"/>
        <v>F4-74</v>
      </c>
      <c r="D297" s="1">
        <v>45807.452777777777</v>
      </c>
      <c r="E297" s="1">
        <v>45807.478472222225</v>
      </c>
      <c r="F297" s="1">
        <f t="shared" si="15"/>
        <v>45807.465624999997</v>
      </c>
      <c r="G297">
        <f t="shared" si="13"/>
        <v>17.622569444443798</v>
      </c>
      <c r="L297">
        <f>VLOOKUP(sampling!C297,fe_plate_1!$C$2:$G$80,5,FALSE)</f>
        <v>19.4648</v>
      </c>
    </row>
    <row r="298" spans="1:12" x14ac:dyDescent="0.2">
      <c r="A298">
        <v>75</v>
      </c>
      <c r="B298" s="2">
        <v>1</v>
      </c>
      <c r="C298" t="str">
        <f t="shared" si="14"/>
        <v>F1-75</v>
      </c>
      <c r="D298" s="1">
        <v>45808.375</v>
      </c>
      <c r="E298" s="1">
        <v>45808.399305555555</v>
      </c>
      <c r="F298" s="1">
        <f t="shared" si="15"/>
        <v>45808.387152777781</v>
      </c>
      <c r="G298">
        <f t="shared" si="13"/>
        <v>18.553819444445253</v>
      </c>
      <c r="L298">
        <f>VLOOKUP(sampling!C298,fe_plate_1!$C$2:$G$80,5,FALSE)</f>
        <v>38.5244</v>
      </c>
    </row>
    <row r="299" spans="1:12" x14ac:dyDescent="0.2">
      <c r="A299">
        <v>75</v>
      </c>
      <c r="B299" s="2">
        <v>2</v>
      </c>
      <c r="C299" t="str">
        <f t="shared" si="14"/>
        <v>F2-75</v>
      </c>
      <c r="D299" s="1">
        <v>45808.375</v>
      </c>
      <c r="E299" s="1">
        <v>45808.399305555555</v>
      </c>
      <c r="F299" s="1">
        <f t="shared" si="15"/>
        <v>45808.387152777781</v>
      </c>
      <c r="G299">
        <f t="shared" si="13"/>
        <v>18.553819444445253</v>
      </c>
      <c r="L299">
        <f>VLOOKUP(sampling!C299,fe_plate_1!$C$2:$G$80,5,FALSE)</f>
        <v>80.727800000000016</v>
      </c>
    </row>
    <row r="300" spans="1:12" x14ac:dyDescent="0.2">
      <c r="A300">
        <v>75</v>
      </c>
      <c r="B300" s="2">
        <v>3</v>
      </c>
      <c r="C300" t="str">
        <f t="shared" si="14"/>
        <v>F3-75</v>
      </c>
      <c r="D300" s="1">
        <v>45808.375</v>
      </c>
      <c r="E300" s="1">
        <v>45808.399305555555</v>
      </c>
      <c r="F300" s="1">
        <f t="shared" si="15"/>
        <v>45808.387152777781</v>
      </c>
      <c r="G300">
        <f t="shared" si="13"/>
        <v>18.54409722222772</v>
      </c>
      <c r="L300">
        <f>VLOOKUP(sampling!C300,fe_plate_1!$C$2:$G$80,5,FALSE)</f>
        <v>31.717400000000001</v>
      </c>
    </row>
    <row r="301" spans="1:12" x14ac:dyDescent="0.2">
      <c r="A301">
        <v>75</v>
      </c>
      <c r="B301" s="2">
        <v>4</v>
      </c>
      <c r="C301" t="str">
        <f t="shared" si="14"/>
        <v>F4-75</v>
      </c>
      <c r="D301" s="1">
        <v>45808.375</v>
      </c>
      <c r="E301" s="1">
        <v>45808.399305555555</v>
      </c>
      <c r="F301" s="1">
        <f t="shared" si="15"/>
        <v>45808.387152777781</v>
      </c>
      <c r="G301">
        <f t="shared" si="13"/>
        <v>18.54409722222772</v>
      </c>
      <c r="L301">
        <f>VLOOKUP(sampling!C301,fe_plate_1!$C$2:$G$80,5,FALSE)</f>
        <v>20.145500000000002</v>
      </c>
    </row>
    <row r="302" spans="1:12" x14ac:dyDescent="0.2">
      <c r="A302">
        <v>76</v>
      </c>
      <c r="B302" s="2">
        <v>1</v>
      </c>
      <c r="C302" t="str">
        <f t="shared" si="14"/>
        <v>F1-76</v>
      </c>
      <c r="D302" s="1">
        <v>45808.399305555555</v>
      </c>
      <c r="E302" s="1">
        <v>45808.520833333336</v>
      </c>
      <c r="F302" s="1">
        <f t="shared" si="15"/>
        <v>45808.460069444445</v>
      </c>
      <c r="G302">
        <f t="shared" si="13"/>
        <v>18.626736111109494</v>
      </c>
      <c r="H302">
        <v>31.6</v>
      </c>
      <c r="I302">
        <v>7.39</v>
      </c>
      <c r="J302">
        <v>834</v>
      </c>
      <c r="K302">
        <f>VLOOKUP(sampling!C302,standard_curve_plate_3!$C$2:$G$204,5,FALSE)</f>
        <v>-0.55177199999999971</v>
      </c>
    </row>
    <row r="303" spans="1:12" x14ac:dyDescent="0.2">
      <c r="A303">
        <v>76</v>
      </c>
      <c r="B303" s="2">
        <v>2</v>
      </c>
      <c r="C303" t="str">
        <f t="shared" si="14"/>
        <v>F2-76</v>
      </c>
      <c r="D303" s="1">
        <v>45808.399305555555</v>
      </c>
      <c r="E303" s="1">
        <v>45808.520833333336</v>
      </c>
      <c r="F303" s="1">
        <f t="shared" si="15"/>
        <v>45808.460069444445</v>
      </c>
      <c r="G303">
        <f t="shared" si="13"/>
        <v>18.626736111109494</v>
      </c>
      <c r="H303">
        <v>33.200000000000003</v>
      </c>
      <c r="I303">
        <v>7.56</v>
      </c>
      <c r="J303">
        <v>814</v>
      </c>
      <c r="K303">
        <f>VLOOKUP(sampling!C303,standard_curve_plate_3!$C$2:$G$204,5,FALSE)</f>
        <v>-0.55177199999999971</v>
      </c>
    </row>
    <row r="304" spans="1:12" x14ac:dyDescent="0.2">
      <c r="A304">
        <v>76</v>
      </c>
      <c r="B304" s="2">
        <v>3</v>
      </c>
      <c r="C304" t="str">
        <f t="shared" si="14"/>
        <v>F3-76</v>
      </c>
      <c r="D304" s="1">
        <v>45808.399305555555</v>
      </c>
      <c r="E304" s="1">
        <v>45808.520833333336</v>
      </c>
      <c r="F304" s="1">
        <f t="shared" si="15"/>
        <v>45808.460069444445</v>
      </c>
      <c r="G304">
        <f t="shared" si="13"/>
        <v>18.617013888891961</v>
      </c>
      <c r="H304">
        <v>28</v>
      </c>
      <c r="I304">
        <v>7.54</v>
      </c>
      <c r="J304">
        <v>858</v>
      </c>
      <c r="K304">
        <f>VLOOKUP(sampling!C304,standard_curve_plate_3!$C$2:$G$204,5,FALSE)</f>
        <v>-0.61861399999999955</v>
      </c>
    </row>
    <row r="305" spans="1:12" x14ac:dyDescent="0.2">
      <c r="A305">
        <v>76</v>
      </c>
      <c r="B305" s="2">
        <v>4</v>
      </c>
      <c r="C305" t="str">
        <f t="shared" si="14"/>
        <v>F4-76</v>
      </c>
      <c r="D305" s="1">
        <v>45808.399305555555</v>
      </c>
      <c r="E305" s="1">
        <v>45808.520833333336</v>
      </c>
      <c r="F305" s="1">
        <f t="shared" si="15"/>
        <v>45808.460069444445</v>
      </c>
      <c r="G305">
        <f t="shared" si="13"/>
        <v>18.617013888891961</v>
      </c>
      <c r="H305">
        <v>27.7</v>
      </c>
      <c r="I305">
        <v>7.55</v>
      </c>
      <c r="J305">
        <v>934</v>
      </c>
      <c r="K305">
        <f>VLOOKUP(sampling!C305,standard_curve_plate_3!$C$2:$G$204,5,FALSE)</f>
        <v>-0.55177199999999971</v>
      </c>
    </row>
    <row r="306" spans="1:12" x14ac:dyDescent="0.2">
      <c r="A306">
        <v>77</v>
      </c>
      <c r="B306" s="2">
        <v>1</v>
      </c>
      <c r="C306" t="str">
        <f t="shared" si="14"/>
        <v>F1-77</v>
      </c>
      <c r="D306" s="1">
        <v>45809.727083333331</v>
      </c>
      <c r="E306" s="1">
        <v>45809.827777777777</v>
      </c>
      <c r="F306" s="1">
        <f t="shared" si="15"/>
        <v>45809.77743055555</v>
      </c>
      <c r="G306">
        <f t="shared" si="13"/>
        <v>19.944097222214623</v>
      </c>
      <c r="H306">
        <v>32.799999999999997</v>
      </c>
      <c r="K306">
        <f>VLOOKUP(sampling!C306,standard_curve_plate_3!$C$2:$G$204,5,FALSE)</f>
        <v>-0.48492999999999942</v>
      </c>
    </row>
    <row r="307" spans="1:12" x14ac:dyDescent="0.2">
      <c r="A307">
        <v>77</v>
      </c>
      <c r="B307" s="2">
        <v>2</v>
      </c>
      <c r="C307" t="str">
        <f t="shared" si="14"/>
        <v>F2-77</v>
      </c>
      <c r="D307" s="1">
        <v>45809.727083333331</v>
      </c>
      <c r="E307" s="1">
        <v>45809.827777777777</v>
      </c>
      <c r="F307" s="1">
        <f t="shared" si="15"/>
        <v>45809.77743055555</v>
      </c>
      <c r="G307">
        <f t="shared" si="13"/>
        <v>19.944097222214623</v>
      </c>
      <c r="H307">
        <v>31.3</v>
      </c>
      <c r="K307">
        <f>VLOOKUP(sampling!C307,standard_curve_plate_3!$C$2:$G$204,5,FALSE)</f>
        <v>-0.48492999999999942</v>
      </c>
    </row>
    <row r="308" spans="1:12" x14ac:dyDescent="0.2">
      <c r="A308">
        <v>77</v>
      </c>
      <c r="B308" s="2">
        <v>3</v>
      </c>
      <c r="C308" t="str">
        <f t="shared" si="14"/>
        <v>F3-77</v>
      </c>
      <c r="D308" s="1">
        <v>45809.727083333331</v>
      </c>
      <c r="E308" s="1">
        <v>45809.827777777777</v>
      </c>
      <c r="F308" s="1">
        <f t="shared" si="15"/>
        <v>45809.77743055555</v>
      </c>
      <c r="G308">
        <f t="shared" si="13"/>
        <v>19.93437499999709</v>
      </c>
      <c r="H308">
        <v>35.5</v>
      </c>
      <c r="K308">
        <f>VLOOKUP(sampling!C308,standard_curve_plate_3!$C$2:$G$204,5,FALSE)</f>
        <v>-0.48492999999999942</v>
      </c>
    </row>
    <row r="309" spans="1:12" x14ac:dyDescent="0.2">
      <c r="A309">
        <v>77</v>
      </c>
      <c r="B309" s="2">
        <v>4</v>
      </c>
      <c r="C309" t="str">
        <f t="shared" si="14"/>
        <v>F4-77</v>
      </c>
      <c r="D309" s="1">
        <v>45809.727083333331</v>
      </c>
      <c r="E309" s="1">
        <v>45809.827777777777</v>
      </c>
      <c r="F309" s="1">
        <f t="shared" si="15"/>
        <v>45809.77743055555</v>
      </c>
      <c r="G309">
        <f t="shared" si="13"/>
        <v>19.93437499999709</v>
      </c>
      <c r="H309">
        <v>28.3</v>
      </c>
      <c r="K309">
        <f>VLOOKUP(sampling!C309,standard_curve_plate_3!$C$2:$G$204,5,FALSE)</f>
        <v>-0.48492999999999942</v>
      </c>
    </row>
    <row r="310" spans="1:12" x14ac:dyDescent="0.2">
      <c r="A310">
        <v>78</v>
      </c>
      <c r="B310" s="2">
        <v>1</v>
      </c>
      <c r="C310" t="str">
        <f t="shared" si="14"/>
        <v>F1-78</v>
      </c>
      <c r="D310" s="1">
        <v>45809.831250000003</v>
      </c>
      <c r="E310" s="1">
        <v>45810.393750000003</v>
      </c>
      <c r="F310" s="1">
        <f t="shared" si="15"/>
        <v>45810.112500000003</v>
      </c>
      <c r="G310">
        <f t="shared" si="13"/>
        <v>20.279166666667152</v>
      </c>
      <c r="H310">
        <v>32.299999999999997</v>
      </c>
    </row>
    <row r="311" spans="1:12" x14ac:dyDescent="0.2">
      <c r="A311">
        <v>78</v>
      </c>
      <c r="B311" s="2">
        <v>2</v>
      </c>
      <c r="C311" t="str">
        <f t="shared" si="14"/>
        <v>F2-78</v>
      </c>
      <c r="D311" s="1">
        <v>45809.831250000003</v>
      </c>
      <c r="E311" s="1">
        <v>45810.393750000003</v>
      </c>
      <c r="F311" s="1">
        <f t="shared" si="15"/>
        <v>45810.112500000003</v>
      </c>
      <c r="G311">
        <f t="shared" si="13"/>
        <v>20.279166666667152</v>
      </c>
      <c r="H311">
        <v>32.799999999999997</v>
      </c>
    </row>
    <row r="312" spans="1:12" x14ac:dyDescent="0.2">
      <c r="A312">
        <v>78</v>
      </c>
      <c r="B312" s="2">
        <v>3</v>
      </c>
      <c r="C312" t="str">
        <f t="shared" si="14"/>
        <v>F3-78</v>
      </c>
      <c r="D312" s="1">
        <v>45809.831250000003</v>
      </c>
      <c r="E312" s="1">
        <v>45810.393750000003</v>
      </c>
      <c r="F312" s="1">
        <f t="shared" si="15"/>
        <v>45810.112500000003</v>
      </c>
      <c r="G312">
        <f t="shared" si="13"/>
        <v>20.269444444449618</v>
      </c>
      <c r="H312">
        <v>34</v>
      </c>
    </row>
    <row r="313" spans="1:12" x14ac:dyDescent="0.2">
      <c r="A313">
        <v>78</v>
      </c>
      <c r="B313" s="2">
        <v>4</v>
      </c>
      <c r="C313" t="str">
        <f t="shared" si="14"/>
        <v>F4-78</v>
      </c>
      <c r="D313" s="1">
        <v>45809.831250000003</v>
      </c>
      <c r="E313" s="1">
        <v>45810.393750000003</v>
      </c>
      <c r="F313" s="1">
        <f t="shared" si="15"/>
        <v>45810.112500000003</v>
      </c>
      <c r="G313">
        <f t="shared" si="13"/>
        <v>20.269444444449618</v>
      </c>
      <c r="H313">
        <v>30.9</v>
      </c>
    </row>
    <row r="314" spans="1:12" x14ac:dyDescent="0.2">
      <c r="A314">
        <v>79</v>
      </c>
      <c r="B314" s="2">
        <v>1</v>
      </c>
      <c r="C314" t="str">
        <f t="shared" si="14"/>
        <v>F1-79</v>
      </c>
      <c r="D314" s="1">
        <v>45810.395138888889</v>
      </c>
      <c r="E314" s="1">
        <v>45810.568749999999</v>
      </c>
      <c r="F314" s="1">
        <f t="shared" si="15"/>
        <v>45810.481944444444</v>
      </c>
      <c r="G314">
        <f t="shared" si="13"/>
        <v>20.648611111108039</v>
      </c>
      <c r="K314">
        <f>VLOOKUP(sampling!C314,standard_curve_plate_3!$C$2:$G$204,5,FALSE)</f>
        <v>-0.61861399999999955</v>
      </c>
    </row>
    <row r="315" spans="1:12" x14ac:dyDescent="0.2">
      <c r="A315">
        <v>79</v>
      </c>
      <c r="B315" s="2">
        <v>2</v>
      </c>
      <c r="C315" t="str">
        <f t="shared" si="14"/>
        <v>F2-79</v>
      </c>
      <c r="D315" s="1">
        <v>45810.395138888889</v>
      </c>
      <c r="E315" s="1">
        <v>45810.568749999999</v>
      </c>
      <c r="F315" s="1">
        <f t="shared" si="15"/>
        <v>45810.481944444444</v>
      </c>
      <c r="G315">
        <f t="shared" si="13"/>
        <v>20.648611111108039</v>
      </c>
      <c r="K315">
        <f>VLOOKUP(sampling!C315,standard_curve_plate_3!$C$2:$G$204,5,FALSE)</f>
        <v>-0.55177199999999971</v>
      </c>
    </row>
    <row r="316" spans="1:12" x14ac:dyDescent="0.2">
      <c r="A316">
        <v>79</v>
      </c>
      <c r="B316" s="2">
        <v>3</v>
      </c>
      <c r="C316" t="str">
        <f t="shared" si="14"/>
        <v>F3-79</v>
      </c>
      <c r="D316" s="1">
        <v>45810.395138888889</v>
      </c>
      <c r="E316" s="1">
        <v>45810.568749999999</v>
      </c>
      <c r="F316" s="1">
        <f t="shared" si="15"/>
        <v>45810.481944444444</v>
      </c>
      <c r="G316">
        <f t="shared" si="13"/>
        <v>20.638888888890506</v>
      </c>
      <c r="K316">
        <f>VLOOKUP(sampling!C316,standard_curve_plate_3!$C$2:$G$204,5,FALSE)</f>
        <v>-1.7035999999999607E-2</v>
      </c>
    </row>
    <row r="317" spans="1:12" x14ac:dyDescent="0.2">
      <c r="A317">
        <v>79</v>
      </c>
      <c r="B317" s="2">
        <v>4</v>
      </c>
      <c r="C317" t="str">
        <f t="shared" si="14"/>
        <v>F4-79</v>
      </c>
      <c r="D317" s="1">
        <v>45810.395138888889</v>
      </c>
      <c r="E317" s="1">
        <v>45810.568749999999</v>
      </c>
      <c r="F317" s="1">
        <f t="shared" si="15"/>
        <v>45810.481944444444</v>
      </c>
      <c r="G317">
        <f t="shared" si="13"/>
        <v>20.638888888890506</v>
      </c>
      <c r="K317">
        <f>VLOOKUP(sampling!C317,standard_curve_plate_3!$C$2:$G$204,5,FALSE)</f>
        <v>-0.48492999999999942</v>
      </c>
    </row>
    <row r="318" spans="1:12" x14ac:dyDescent="0.2">
      <c r="A318">
        <v>80</v>
      </c>
      <c r="B318" s="2">
        <v>1</v>
      </c>
      <c r="C318" t="str">
        <f t="shared" si="14"/>
        <v>F1-80</v>
      </c>
      <c r="D318" s="1">
        <v>45810.570833333331</v>
      </c>
      <c r="E318" s="1">
        <v>45810.604861111111</v>
      </c>
      <c r="F318" s="1">
        <f t="shared" si="15"/>
        <v>45810.587847222225</v>
      </c>
      <c r="G318">
        <f t="shared" si="13"/>
        <v>20.754513888889051</v>
      </c>
      <c r="L318">
        <f>VLOOKUP(sampling!C318,fe_plate_1!$C$2:$G$80,5,FALSE)</f>
        <v>46.012100000000004</v>
      </c>
    </row>
    <row r="319" spans="1:12" x14ac:dyDescent="0.2">
      <c r="A319">
        <v>80</v>
      </c>
      <c r="B319" s="2">
        <v>2</v>
      </c>
      <c r="C319" t="str">
        <f t="shared" si="14"/>
        <v>F2-80</v>
      </c>
      <c r="D319" s="1">
        <v>45810.570833333331</v>
      </c>
      <c r="E319" s="1">
        <v>45810.604861111111</v>
      </c>
      <c r="F319" s="1">
        <f t="shared" si="15"/>
        <v>45810.587847222225</v>
      </c>
      <c r="G319">
        <f t="shared" si="13"/>
        <v>20.754513888889051</v>
      </c>
      <c r="L319">
        <f>VLOOKUP(sampling!C319,fe_plate_1!$C$2:$G$80,5,FALSE)</f>
        <v>71.198000000000008</v>
      </c>
    </row>
    <row r="320" spans="1:12" x14ac:dyDescent="0.2">
      <c r="A320">
        <v>80</v>
      </c>
      <c r="B320" s="2">
        <v>3</v>
      </c>
      <c r="C320" t="str">
        <f t="shared" si="14"/>
        <v>F3-80</v>
      </c>
      <c r="D320" s="1">
        <v>45810.570833333331</v>
      </c>
      <c r="E320" s="1">
        <v>45810.604861111111</v>
      </c>
      <c r="F320" s="1">
        <f t="shared" si="15"/>
        <v>45810.587847222225</v>
      </c>
      <c r="G320">
        <f t="shared" si="13"/>
        <v>20.744791666671517</v>
      </c>
      <c r="L320">
        <f>VLOOKUP(sampling!C320,fe_plate_1!$C$2:$G$80,5,FALSE)</f>
        <v>37.843700000000013</v>
      </c>
    </row>
    <row r="321" spans="1:12" x14ac:dyDescent="0.2">
      <c r="A321">
        <v>80</v>
      </c>
      <c r="B321" s="2">
        <v>4</v>
      </c>
      <c r="C321" t="str">
        <f t="shared" si="14"/>
        <v>F4-80</v>
      </c>
      <c r="D321" s="1">
        <v>45810.570833333331</v>
      </c>
      <c r="E321" s="1">
        <v>45810.604861111111</v>
      </c>
      <c r="F321" s="1">
        <f t="shared" si="15"/>
        <v>45810.587847222225</v>
      </c>
      <c r="G321">
        <f t="shared" si="13"/>
        <v>20.744791666671517</v>
      </c>
      <c r="L321">
        <f>VLOOKUP(sampling!C321,fe_plate_1!$C$2:$G$80,5,FALSE)</f>
        <v>25.591100000000008</v>
      </c>
    </row>
    <row r="322" spans="1:12" x14ac:dyDescent="0.2">
      <c r="A322">
        <v>81</v>
      </c>
      <c r="B322" s="2">
        <v>1</v>
      </c>
      <c r="C322" t="str">
        <f t="shared" si="14"/>
        <v>F1-81</v>
      </c>
      <c r="D322" s="1">
        <v>45811.396527777775</v>
      </c>
      <c r="E322" s="1">
        <v>45811.46597222222</v>
      </c>
      <c r="F322" s="1">
        <f t="shared" si="15"/>
        <v>45811.431249999994</v>
      </c>
      <c r="G322">
        <f t="shared" si="13"/>
        <v>21.597916666658421</v>
      </c>
    </row>
    <row r="323" spans="1:12" x14ac:dyDescent="0.2">
      <c r="A323">
        <v>81</v>
      </c>
      <c r="B323" s="2">
        <v>2</v>
      </c>
      <c r="C323" t="str">
        <f t="shared" si="14"/>
        <v>F2-81</v>
      </c>
      <c r="D323" s="1">
        <v>45811.396527777775</v>
      </c>
      <c r="E323" s="1">
        <v>45811.46597222222</v>
      </c>
      <c r="F323" s="1">
        <f t="shared" si="15"/>
        <v>45811.431249999994</v>
      </c>
      <c r="G323">
        <f t="shared" si="13"/>
        <v>21.597916666658421</v>
      </c>
    </row>
    <row r="324" spans="1:12" x14ac:dyDescent="0.2">
      <c r="A324">
        <v>81</v>
      </c>
      <c r="B324" s="2">
        <v>3</v>
      </c>
      <c r="C324" t="str">
        <f t="shared" si="14"/>
        <v>F3-81</v>
      </c>
      <c r="D324" s="1">
        <v>45811.396527777775</v>
      </c>
      <c r="E324" s="1">
        <v>45811.46597222222</v>
      </c>
      <c r="F324" s="1">
        <f t="shared" ref="F324:F387" si="16">(E324-D324)/2+D324</f>
        <v>45811.431249999994</v>
      </c>
      <c r="G324">
        <f t="shared" ref="G324:G387" si="17" xml:space="preserve"> F324-IF(OR(B324=1,B324=2),$O$2,$O$3)</f>
        <v>21.588194444440887</v>
      </c>
    </row>
    <row r="325" spans="1:12" x14ac:dyDescent="0.2">
      <c r="A325">
        <v>81</v>
      </c>
      <c r="B325" s="2">
        <v>4</v>
      </c>
      <c r="C325" t="str">
        <f t="shared" si="14"/>
        <v>F4-81</v>
      </c>
      <c r="D325" s="1">
        <v>45811.396527777775</v>
      </c>
      <c r="E325" s="1">
        <v>45811.46597222222</v>
      </c>
      <c r="F325" s="1">
        <f t="shared" si="16"/>
        <v>45811.431249999994</v>
      </c>
      <c r="G325">
        <f t="shared" si="17"/>
        <v>21.588194444440887</v>
      </c>
    </row>
    <row r="326" spans="1:12" x14ac:dyDescent="0.2">
      <c r="A326">
        <v>82</v>
      </c>
      <c r="B326" s="2">
        <v>1</v>
      </c>
      <c r="C326" t="str">
        <f t="shared" si="14"/>
        <v>F1-82</v>
      </c>
      <c r="D326" s="1">
        <v>45811.552777777775</v>
      </c>
      <c r="E326" s="1">
        <v>45811.56527777778</v>
      </c>
      <c r="F326" s="1">
        <f t="shared" si="16"/>
        <v>45811.559027777781</v>
      </c>
      <c r="G326">
        <f t="shared" si="17"/>
        <v>21.725694444445253</v>
      </c>
      <c r="L326">
        <f>VLOOKUP(sampling!C326,fe_plate_1!$C$2:$G$80,5,FALSE)</f>
        <v>32.398099999999999</v>
      </c>
    </row>
    <row r="327" spans="1:12" x14ac:dyDescent="0.2">
      <c r="A327">
        <v>82</v>
      </c>
      <c r="B327" s="2">
        <v>2</v>
      </c>
      <c r="C327" t="str">
        <f t="shared" si="14"/>
        <v>F2-82</v>
      </c>
      <c r="D327" s="1">
        <v>45811.552777777775</v>
      </c>
      <c r="E327" s="1">
        <v>45811.56527777778</v>
      </c>
      <c r="F327" s="1">
        <f t="shared" si="16"/>
        <v>45811.559027777781</v>
      </c>
      <c r="G327">
        <f t="shared" si="17"/>
        <v>21.725694444445253</v>
      </c>
      <c r="L327">
        <f>VLOOKUP(sampling!C327,fe_plate_1!$C$2:$G$80,5,FALSE)</f>
        <v>29.334950000000003</v>
      </c>
    </row>
    <row r="328" spans="1:12" x14ac:dyDescent="0.2">
      <c r="A328">
        <v>82</v>
      </c>
      <c r="B328" s="2">
        <v>3</v>
      </c>
      <c r="C328" t="str">
        <f t="shared" si="14"/>
        <v>F3-82</v>
      </c>
      <c r="D328" s="1">
        <v>45811.552777777775</v>
      </c>
      <c r="E328" s="1">
        <v>45811.56527777778</v>
      </c>
      <c r="F328" s="1">
        <f t="shared" si="16"/>
        <v>45811.559027777781</v>
      </c>
      <c r="G328">
        <f t="shared" si="17"/>
        <v>21.71597222222772</v>
      </c>
      <c r="L328">
        <f>VLOOKUP(sampling!C328,fe_plate_1!$C$2:$G$80,5,FALSE)</f>
        <v>31.717400000000001</v>
      </c>
    </row>
    <row r="329" spans="1:12" x14ac:dyDescent="0.2">
      <c r="A329">
        <v>82</v>
      </c>
      <c r="B329" s="2">
        <v>4</v>
      </c>
      <c r="C329" t="str">
        <f t="shared" si="14"/>
        <v>F4-82</v>
      </c>
      <c r="D329" s="1">
        <v>45811.552777777775</v>
      </c>
      <c r="E329" s="1">
        <v>45811.56527777778</v>
      </c>
      <c r="F329" s="1">
        <f t="shared" si="16"/>
        <v>45811.559027777781</v>
      </c>
      <c r="G329">
        <f t="shared" si="17"/>
        <v>21.71597222222772</v>
      </c>
      <c r="L329">
        <f>VLOOKUP(sampling!C329,fe_plate_1!$C$2:$G$300,5,FALSE)</f>
        <v>19.4648</v>
      </c>
    </row>
    <row r="330" spans="1:12" x14ac:dyDescent="0.2">
      <c r="A330">
        <v>83</v>
      </c>
      <c r="B330" s="2">
        <v>1</v>
      </c>
      <c r="C330" t="str">
        <f t="shared" si="14"/>
        <v>F1-83</v>
      </c>
      <c r="D330" s="1">
        <v>45811.775000000001</v>
      </c>
      <c r="E330" s="1">
        <v>45812.379861111112</v>
      </c>
      <c r="F330" s="1">
        <f t="shared" si="16"/>
        <v>45812.077430555553</v>
      </c>
      <c r="G330">
        <f t="shared" si="17"/>
        <v>22.244097222217533</v>
      </c>
      <c r="K330">
        <f>VLOOKUP(sampling!C330,standard_curve_plate_3!$C$2:$G$404,5,FALSE)</f>
        <v>34.005542000000005</v>
      </c>
    </row>
    <row r="331" spans="1:12" x14ac:dyDescent="0.2">
      <c r="A331">
        <v>83</v>
      </c>
      <c r="B331" s="2">
        <v>2</v>
      </c>
      <c r="C331" t="str">
        <f t="shared" si="14"/>
        <v>F2-83</v>
      </c>
      <c r="D331" s="1">
        <v>45811.775000000001</v>
      </c>
      <c r="E331" s="1">
        <v>45812.379861111112</v>
      </c>
      <c r="F331" s="1">
        <f t="shared" si="16"/>
        <v>45812.077430555553</v>
      </c>
      <c r="G331">
        <f t="shared" si="17"/>
        <v>22.244097222217533</v>
      </c>
      <c r="K331">
        <f>VLOOKUP(sampling!C331,standard_curve_plate_3!$C$2:$G$404,5,FALSE)</f>
        <v>70.51700799999999</v>
      </c>
    </row>
    <row r="332" spans="1:12" x14ac:dyDescent="0.2">
      <c r="A332">
        <v>83</v>
      </c>
      <c r="B332" s="2">
        <v>3</v>
      </c>
      <c r="C332" t="str">
        <f t="shared" ref="C332:C395" si="18">_xlfn.CONCAT("F",B332,"-",A332)</f>
        <v>F3-83</v>
      </c>
      <c r="D332" s="1">
        <v>45811.775000000001</v>
      </c>
      <c r="E332" s="1">
        <v>45812.379861111112</v>
      </c>
      <c r="F332" s="1">
        <f t="shared" si="16"/>
        <v>45812.077430555553</v>
      </c>
      <c r="G332">
        <f t="shared" si="17"/>
        <v>22.234375</v>
      </c>
      <c r="K332">
        <f>VLOOKUP(sampling!C332,standard_curve_plate_3!$C$2:$G$404,5,FALSE)</f>
        <v>31.331861999999997</v>
      </c>
    </row>
    <row r="333" spans="1:12" x14ac:dyDescent="0.2">
      <c r="A333">
        <v>83</v>
      </c>
      <c r="B333" s="2">
        <v>4</v>
      </c>
      <c r="C333" t="str">
        <f t="shared" si="18"/>
        <v>F4-83</v>
      </c>
      <c r="D333" s="1">
        <v>45811.775000000001</v>
      </c>
      <c r="E333" s="1">
        <v>45812.379861111112</v>
      </c>
      <c r="F333" s="1">
        <f t="shared" si="16"/>
        <v>45812.077430555553</v>
      </c>
      <c r="G333">
        <f t="shared" si="17"/>
        <v>22.234375</v>
      </c>
      <c r="K333">
        <f>VLOOKUP(sampling!C333,standard_curve_plate_3!$C$2:$G$404,5,FALSE)</f>
        <v>34.339752000000004</v>
      </c>
    </row>
    <row r="334" spans="1:12" x14ac:dyDescent="0.2">
      <c r="A334">
        <v>84</v>
      </c>
      <c r="B334" s="2">
        <v>1</v>
      </c>
      <c r="C334" t="str">
        <f t="shared" si="18"/>
        <v>F1-84</v>
      </c>
      <c r="D334" s="1">
        <v>45812.379861111112</v>
      </c>
      <c r="E334" s="1">
        <v>45812.488888888889</v>
      </c>
      <c r="F334" s="1">
        <f t="shared" si="16"/>
        <v>45812.434374999997</v>
      </c>
      <c r="G334">
        <f t="shared" si="17"/>
        <v>22.601041666661331</v>
      </c>
      <c r="K334">
        <f>VLOOKUP(sampling!C334,standard_curve_plate_3!$C$2:$G$404,5,FALSE)</f>
        <v>89.500135999999998</v>
      </c>
    </row>
    <row r="335" spans="1:12" x14ac:dyDescent="0.2">
      <c r="A335">
        <v>84</v>
      </c>
      <c r="B335" s="2">
        <v>2</v>
      </c>
      <c r="C335" t="str">
        <f t="shared" si="18"/>
        <v>F2-84</v>
      </c>
      <c r="D335" s="1">
        <v>45812.379861111112</v>
      </c>
      <c r="E335" s="1">
        <v>45812.488888888889</v>
      </c>
      <c r="F335" s="1">
        <f t="shared" si="16"/>
        <v>45812.434374999997</v>
      </c>
      <c r="G335">
        <f t="shared" si="17"/>
        <v>22.601041666661331</v>
      </c>
      <c r="K335">
        <f>VLOOKUP(sampling!C335,standard_curve_plate_3!$C$2:$G$404,5,FALSE)</f>
        <v>175.057896</v>
      </c>
    </row>
    <row r="336" spans="1:12" x14ac:dyDescent="0.2">
      <c r="A336">
        <v>84</v>
      </c>
      <c r="B336" s="2">
        <v>3</v>
      </c>
      <c r="C336" t="str">
        <f t="shared" si="18"/>
        <v>F3-84</v>
      </c>
      <c r="D336" s="1">
        <v>45812.379861111112</v>
      </c>
      <c r="E336" s="1">
        <v>45812.488888888889</v>
      </c>
      <c r="F336" s="1">
        <f t="shared" si="16"/>
        <v>45812.434374999997</v>
      </c>
      <c r="G336">
        <f t="shared" si="17"/>
        <v>22.591319444443798</v>
      </c>
      <c r="K336">
        <f>VLOOKUP(sampling!C336,standard_curve_plate_3!$C$2:$G$404,5,FALSE)</f>
        <v>145.914784</v>
      </c>
    </row>
    <row r="337" spans="1:12" x14ac:dyDescent="0.2">
      <c r="A337">
        <v>84</v>
      </c>
      <c r="B337" s="2">
        <v>4</v>
      </c>
      <c r="C337" t="str">
        <f t="shared" si="18"/>
        <v>F4-84</v>
      </c>
      <c r="D337" s="1">
        <v>45812.379861111112</v>
      </c>
      <c r="E337" s="1">
        <v>45812.488888888889</v>
      </c>
      <c r="F337" s="1">
        <f t="shared" si="16"/>
        <v>45812.434374999997</v>
      </c>
      <c r="G337">
        <f t="shared" si="17"/>
        <v>22.591319444443798</v>
      </c>
      <c r="K337">
        <f>VLOOKUP(sampling!C337,standard_curve_plate_3!$C$2:$G$404,5,FALSE)</f>
        <v>187.08945600000001</v>
      </c>
    </row>
    <row r="338" spans="1:12" x14ac:dyDescent="0.2">
      <c r="A338">
        <v>85</v>
      </c>
      <c r="B338" s="2">
        <v>1</v>
      </c>
      <c r="C338" t="str">
        <f t="shared" si="18"/>
        <v>F1-85</v>
      </c>
      <c r="D338" s="1">
        <v>45812.545138888891</v>
      </c>
      <c r="E338" s="1">
        <v>45812.59652777778</v>
      </c>
      <c r="F338" s="1">
        <f t="shared" si="16"/>
        <v>45812.570833333331</v>
      </c>
      <c r="G338">
        <f t="shared" si="17"/>
        <v>22.737499999995634</v>
      </c>
      <c r="L338">
        <f>VLOOKUP(sampling!C338,fe_plate_1!$C$2:$G$300,5,FALSE)</f>
        <v>13.338500000000007</v>
      </c>
    </row>
    <row r="339" spans="1:12" x14ac:dyDescent="0.2">
      <c r="A339">
        <v>85</v>
      </c>
      <c r="B339" s="2">
        <v>2</v>
      </c>
      <c r="C339" t="str">
        <f t="shared" si="18"/>
        <v>F2-85</v>
      </c>
      <c r="D339" s="1">
        <v>45812.545138888891</v>
      </c>
      <c r="E339" s="1">
        <v>45812.59652777778</v>
      </c>
      <c r="F339" s="1">
        <f t="shared" si="16"/>
        <v>45812.570833333331</v>
      </c>
      <c r="G339">
        <f t="shared" si="17"/>
        <v>22.737499999995634</v>
      </c>
      <c r="L339">
        <f>VLOOKUP(sampling!C339,fe_plate_1!$C$2:$G$300,5,FALSE)</f>
        <v>7.2122000000000064</v>
      </c>
    </row>
    <row r="340" spans="1:12" x14ac:dyDescent="0.2">
      <c r="A340">
        <v>85</v>
      </c>
      <c r="B340" s="2">
        <v>3</v>
      </c>
      <c r="C340" t="str">
        <f t="shared" si="18"/>
        <v>F3-85</v>
      </c>
      <c r="D340" s="1">
        <v>45812.545138888891</v>
      </c>
      <c r="E340" s="1">
        <v>45812.59652777778</v>
      </c>
      <c r="F340" s="1">
        <f t="shared" si="16"/>
        <v>45812.570833333331</v>
      </c>
      <c r="G340">
        <f t="shared" si="17"/>
        <v>22.727777777778101</v>
      </c>
      <c r="L340">
        <f>VLOOKUP(sampling!C340,fe_plate_1!$C$2:$G$300,5,FALSE)</f>
        <v>10.6157</v>
      </c>
    </row>
    <row r="341" spans="1:12" x14ac:dyDescent="0.2">
      <c r="A341">
        <v>85</v>
      </c>
      <c r="B341" s="2">
        <v>4</v>
      </c>
      <c r="C341" t="str">
        <f t="shared" si="18"/>
        <v>F4-85</v>
      </c>
      <c r="D341" s="1">
        <v>45812.545138888891</v>
      </c>
      <c r="E341" s="1">
        <v>45812.59652777778</v>
      </c>
      <c r="F341" s="1">
        <f t="shared" si="16"/>
        <v>45812.570833333331</v>
      </c>
      <c r="G341">
        <f t="shared" si="17"/>
        <v>22.727777777778101</v>
      </c>
      <c r="L341">
        <f>VLOOKUP(sampling!C341,fe_plate_1!$C$2:$G$300,5,FALSE)</f>
        <v>7.8929000000000009</v>
      </c>
    </row>
    <row r="342" spans="1:12" x14ac:dyDescent="0.2">
      <c r="A342">
        <v>86</v>
      </c>
      <c r="B342" s="2">
        <v>1</v>
      </c>
      <c r="C342" t="str">
        <f t="shared" si="18"/>
        <v>F1-86</v>
      </c>
      <c r="D342" s="1">
        <v>45812.786805555559</v>
      </c>
      <c r="E342" s="1">
        <v>45813.384027777778</v>
      </c>
      <c r="F342" s="1">
        <f t="shared" si="16"/>
        <v>45813.085416666669</v>
      </c>
      <c r="G342">
        <f t="shared" si="17"/>
        <v>23.252083333332848</v>
      </c>
      <c r="K342">
        <f>VLOOKUP(sampling!C342,standard_curve_plate_3!$C$2:$G$404,5,FALSE)</f>
        <v>198.31891200000001</v>
      </c>
    </row>
    <row r="343" spans="1:12" x14ac:dyDescent="0.2">
      <c r="A343">
        <v>86</v>
      </c>
      <c r="B343" s="2">
        <v>2</v>
      </c>
      <c r="C343" t="str">
        <f t="shared" si="18"/>
        <v>F2-86</v>
      </c>
      <c r="D343" s="1">
        <v>45812.786805555559</v>
      </c>
      <c r="E343" s="1">
        <v>45813.384027777778</v>
      </c>
      <c r="F343" s="1">
        <f t="shared" si="16"/>
        <v>45813.085416666669</v>
      </c>
      <c r="G343">
        <f t="shared" si="17"/>
        <v>23.252083333332848</v>
      </c>
      <c r="K343">
        <f>VLOOKUP(sampling!C343,standard_curve_plate_3!$C$2:$G$404,5,FALSE)</f>
        <v>373.47642000000002</v>
      </c>
    </row>
    <row r="344" spans="1:12" x14ac:dyDescent="0.2">
      <c r="A344">
        <v>86</v>
      </c>
      <c r="B344" s="2">
        <v>3</v>
      </c>
      <c r="C344" t="str">
        <f t="shared" si="18"/>
        <v>F3-86</v>
      </c>
      <c r="D344" s="1">
        <v>45812.786805555559</v>
      </c>
      <c r="E344" s="1">
        <v>45813.384027777778</v>
      </c>
      <c r="F344" s="1">
        <f t="shared" si="16"/>
        <v>45813.085416666669</v>
      </c>
      <c r="G344">
        <f t="shared" si="17"/>
        <v>23.242361111115315</v>
      </c>
      <c r="K344">
        <f>VLOOKUP(sampling!C344,standard_curve_plate_3!$C$2:$G$404,5,FALSE)</f>
        <v>254.91705000000002</v>
      </c>
    </row>
    <row r="345" spans="1:12" x14ac:dyDescent="0.2">
      <c r="A345">
        <v>86</v>
      </c>
      <c r="B345" s="2">
        <v>4</v>
      </c>
      <c r="C345" t="str">
        <f t="shared" si="18"/>
        <v>F4-86</v>
      </c>
      <c r="D345" s="1">
        <v>45812.786805555559</v>
      </c>
      <c r="E345" s="1">
        <v>45813.384027777778</v>
      </c>
      <c r="F345" s="1">
        <f t="shared" si="16"/>
        <v>45813.085416666669</v>
      </c>
      <c r="G345">
        <f t="shared" si="17"/>
        <v>23.242361111115315</v>
      </c>
      <c r="K345">
        <f>VLOOKUP(sampling!C345,standard_curve_plate_3!$C$2:$G$404,5,FALSE)</f>
        <v>142.43899999999999</v>
      </c>
    </row>
    <row r="346" spans="1:12" x14ac:dyDescent="0.2">
      <c r="A346">
        <v>87</v>
      </c>
      <c r="B346" s="2">
        <v>1</v>
      </c>
      <c r="C346" t="str">
        <f t="shared" si="18"/>
        <v>F1-87</v>
      </c>
      <c r="D346" s="1">
        <v>45813.386111111111</v>
      </c>
      <c r="E346" s="1">
        <v>45813.482638888891</v>
      </c>
      <c r="F346" s="1">
        <f t="shared" si="16"/>
        <v>45813.434374999997</v>
      </c>
      <c r="G346">
        <f t="shared" si="17"/>
        <v>23.601041666661331</v>
      </c>
    </row>
    <row r="347" spans="1:12" x14ac:dyDescent="0.2">
      <c r="A347">
        <v>87</v>
      </c>
      <c r="B347" s="2">
        <v>2</v>
      </c>
      <c r="C347" t="str">
        <f t="shared" si="18"/>
        <v>F2-87</v>
      </c>
      <c r="D347" s="1">
        <v>45813.386111111111</v>
      </c>
      <c r="E347" s="1">
        <v>45813.482638888891</v>
      </c>
      <c r="F347" s="1">
        <f t="shared" si="16"/>
        <v>45813.434374999997</v>
      </c>
      <c r="G347">
        <f t="shared" si="17"/>
        <v>23.601041666661331</v>
      </c>
    </row>
    <row r="348" spans="1:12" x14ac:dyDescent="0.2">
      <c r="A348">
        <v>87</v>
      </c>
      <c r="B348" s="2">
        <v>3</v>
      </c>
      <c r="C348" t="str">
        <f t="shared" si="18"/>
        <v>F3-87</v>
      </c>
      <c r="D348" s="1">
        <v>45813.386111111111</v>
      </c>
      <c r="E348" s="1">
        <v>45813.482638888891</v>
      </c>
      <c r="F348" s="1">
        <f t="shared" si="16"/>
        <v>45813.434374999997</v>
      </c>
      <c r="G348">
        <f t="shared" si="17"/>
        <v>23.591319444443798</v>
      </c>
    </row>
    <row r="349" spans="1:12" x14ac:dyDescent="0.2">
      <c r="A349">
        <v>87</v>
      </c>
      <c r="B349" s="2">
        <v>4</v>
      </c>
      <c r="C349" t="str">
        <f t="shared" si="18"/>
        <v>F4-87</v>
      </c>
      <c r="D349" s="1">
        <v>45813.386111111111</v>
      </c>
      <c r="E349" s="1">
        <v>45813.482638888891</v>
      </c>
      <c r="F349" s="1">
        <f t="shared" si="16"/>
        <v>45813.434374999997</v>
      </c>
      <c r="G349">
        <f t="shared" si="17"/>
        <v>23.591319444443798</v>
      </c>
    </row>
    <row r="350" spans="1:12" x14ac:dyDescent="0.2">
      <c r="A350">
        <v>88</v>
      </c>
      <c r="B350" s="2">
        <v>1</v>
      </c>
      <c r="C350" t="str">
        <f t="shared" si="18"/>
        <v>F1-88</v>
      </c>
      <c r="D350" s="1">
        <v>45813.554861111108</v>
      </c>
      <c r="E350" s="1">
        <v>45813.598611111112</v>
      </c>
      <c r="F350" s="1">
        <f t="shared" si="16"/>
        <v>45813.576736111107</v>
      </c>
      <c r="G350">
        <f t="shared" si="17"/>
        <v>23.743402777770825</v>
      </c>
      <c r="L350">
        <f>VLOOKUP(sampling!C350,fe_plate_1!$C$2:$G$300,5,FALSE)</f>
        <v>9.2542999999999971</v>
      </c>
    </row>
    <row r="351" spans="1:12" x14ac:dyDescent="0.2">
      <c r="A351">
        <v>88</v>
      </c>
      <c r="B351" s="2">
        <v>2</v>
      </c>
      <c r="C351" t="str">
        <f t="shared" si="18"/>
        <v>F2-88</v>
      </c>
      <c r="D351" s="1">
        <v>45813.554861111108</v>
      </c>
      <c r="E351" s="1">
        <v>45813.598611111112</v>
      </c>
      <c r="F351" s="1">
        <f t="shared" si="16"/>
        <v>45813.576736111107</v>
      </c>
      <c r="G351">
        <f t="shared" si="17"/>
        <v>23.743402777770825</v>
      </c>
      <c r="L351">
        <f>VLOOKUP(sampling!C351,fe_plate_1!$C$2:$G$300,5,FALSE)</f>
        <v>11.977100000000004</v>
      </c>
    </row>
    <row r="352" spans="1:12" x14ac:dyDescent="0.2">
      <c r="A352">
        <v>88</v>
      </c>
      <c r="B352" s="2">
        <v>3</v>
      </c>
      <c r="C352" t="str">
        <f t="shared" si="18"/>
        <v>F3-88</v>
      </c>
      <c r="D352" s="1">
        <v>45813.554861111108</v>
      </c>
      <c r="E352" s="1">
        <v>45813.598611111112</v>
      </c>
      <c r="F352" s="1">
        <f t="shared" si="16"/>
        <v>45813.576736111107</v>
      </c>
      <c r="G352">
        <f t="shared" si="17"/>
        <v>23.733680555553292</v>
      </c>
      <c r="L352">
        <f>VLOOKUP(sampling!C352,fe_plate_1!$C$2:$G$300,5,FALSE)</f>
        <v>11.296400000000002</v>
      </c>
    </row>
    <row r="353" spans="1:12" x14ac:dyDescent="0.2">
      <c r="A353">
        <v>88</v>
      </c>
      <c r="B353" s="2">
        <v>4</v>
      </c>
      <c r="C353" t="str">
        <f t="shared" si="18"/>
        <v>F4-88</v>
      </c>
      <c r="D353" s="1">
        <v>45813.554861111108</v>
      </c>
      <c r="E353" s="1">
        <v>45813.598611111112</v>
      </c>
      <c r="F353" s="1">
        <f t="shared" si="16"/>
        <v>45813.576736111107</v>
      </c>
      <c r="G353">
        <f t="shared" si="17"/>
        <v>23.733680555553292</v>
      </c>
      <c r="L353">
        <f>VLOOKUP(sampling!C353,fe_plate_1!$C$2:$G$300,5,FALSE)</f>
        <v>9.2542999999999971</v>
      </c>
    </row>
    <row r="354" spans="1:12" x14ac:dyDescent="0.2">
      <c r="A354">
        <v>89</v>
      </c>
      <c r="B354" s="2">
        <v>1</v>
      </c>
      <c r="C354" t="str">
        <f t="shared" si="18"/>
        <v>F1-89</v>
      </c>
      <c r="D354" s="1">
        <v>45814.371527777781</v>
      </c>
      <c r="E354" s="1">
        <v>45814.54791666667</v>
      </c>
      <c r="F354" s="1">
        <f t="shared" si="16"/>
        <v>45814.459722222222</v>
      </c>
      <c r="G354">
        <f t="shared" si="17"/>
        <v>24.62638888888614</v>
      </c>
      <c r="K354">
        <f>VLOOKUP(sampling!C354,standard_curve_plate_3!$C$2:$G$404,5,FALSE)</f>
        <v>1.119278</v>
      </c>
    </row>
    <row r="355" spans="1:12" x14ac:dyDescent="0.2">
      <c r="A355">
        <v>89</v>
      </c>
      <c r="B355" s="2">
        <v>2</v>
      </c>
      <c r="C355" t="str">
        <f t="shared" si="18"/>
        <v>F2-89</v>
      </c>
      <c r="D355" s="1">
        <v>45814.371527777781</v>
      </c>
      <c r="E355" s="1">
        <v>45814.54791666667</v>
      </c>
      <c r="F355" s="1">
        <f t="shared" si="16"/>
        <v>45814.459722222222</v>
      </c>
      <c r="G355">
        <f t="shared" si="17"/>
        <v>24.62638888888614</v>
      </c>
      <c r="K355">
        <f>VLOOKUP(sampling!C355,standard_curve_plate_3!$C$2:$G$404,5,FALSE)</f>
        <v>0.51770000000000049</v>
      </c>
    </row>
    <row r="356" spans="1:12" x14ac:dyDescent="0.2">
      <c r="A356">
        <v>89</v>
      </c>
      <c r="B356" s="2">
        <v>3</v>
      </c>
      <c r="C356" t="str">
        <f t="shared" si="18"/>
        <v>F3-89</v>
      </c>
      <c r="D356" s="1">
        <v>45814.371527777781</v>
      </c>
      <c r="E356" s="1">
        <v>45814.54791666667</v>
      </c>
      <c r="F356" s="1">
        <f t="shared" si="16"/>
        <v>45814.459722222222</v>
      </c>
      <c r="G356">
        <f t="shared" si="17"/>
        <v>24.616666666668607</v>
      </c>
      <c r="K356">
        <f>VLOOKUP(sampling!C356,standard_curve_plate_3!$C$2:$G$404,5,FALSE)</f>
        <v>0.78506799999999988</v>
      </c>
    </row>
    <row r="357" spans="1:12" x14ac:dyDescent="0.2">
      <c r="A357">
        <v>89</v>
      </c>
      <c r="B357" s="2">
        <v>4</v>
      </c>
      <c r="C357" t="str">
        <f t="shared" si="18"/>
        <v>F4-89</v>
      </c>
      <c r="D357" s="1">
        <v>45814.371527777781</v>
      </c>
      <c r="E357" s="1">
        <v>45814.54791666667</v>
      </c>
      <c r="F357" s="1">
        <f t="shared" si="16"/>
        <v>45814.459722222222</v>
      </c>
      <c r="G357">
        <f t="shared" si="17"/>
        <v>24.616666666668607</v>
      </c>
      <c r="K357">
        <f>VLOOKUP(sampling!C357,standard_curve_plate_3!$C$2:$G$404,5,FALSE)</f>
        <v>-0.41808800000000002</v>
      </c>
    </row>
    <row r="358" spans="1:12" x14ac:dyDescent="0.2">
      <c r="A358">
        <v>90</v>
      </c>
      <c r="B358" s="2">
        <v>1</v>
      </c>
      <c r="C358" t="str">
        <f t="shared" si="18"/>
        <v>F1-90</v>
      </c>
      <c r="D358" s="1">
        <v>45814.548611111109</v>
      </c>
      <c r="E358" s="1">
        <v>45814.59375</v>
      </c>
      <c r="F358" s="1">
        <f t="shared" si="16"/>
        <v>45814.571180555555</v>
      </c>
      <c r="G358">
        <f t="shared" si="17"/>
        <v>24.737847222218988</v>
      </c>
      <c r="L358">
        <f>VLOOKUP(sampling!C358,fe_plate_1!$C$2:$G$300,5,FALSE)</f>
        <v>26.27180000000001</v>
      </c>
    </row>
    <row r="359" spans="1:12" x14ac:dyDescent="0.2">
      <c r="A359">
        <v>90</v>
      </c>
      <c r="B359" s="2">
        <v>2</v>
      </c>
      <c r="C359" t="str">
        <f t="shared" si="18"/>
        <v>F2-90</v>
      </c>
      <c r="D359" s="1">
        <v>45814.548611111109</v>
      </c>
      <c r="E359" s="1">
        <v>45814.59375</v>
      </c>
      <c r="F359" s="1">
        <f t="shared" si="16"/>
        <v>45814.571180555555</v>
      </c>
      <c r="G359">
        <f t="shared" si="17"/>
        <v>24.737847222218988</v>
      </c>
      <c r="L359">
        <f>VLOOKUP(sampling!C359,fe_plate_1!$C$2:$G$300,5,FALSE)</f>
        <v>28.3139</v>
      </c>
    </row>
    <row r="360" spans="1:12" x14ac:dyDescent="0.2">
      <c r="A360">
        <v>90</v>
      </c>
      <c r="B360" s="2">
        <v>3</v>
      </c>
      <c r="C360" t="str">
        <f t="shared" si="18"/>
        <v>F3-90</v>
      </c>
      <c r="D360" s="1">
        <v>45814.548611111109</v>
      </c>
      <c r="E360" s="1">
        <v>45814.59375</v>
      </c>
      <c r="F360" s="1">
        <f t="shared" si="16"/>
        <v>45814.571180555555</v>
      </c>
      <c r="G360">
        <f t="shared" si="17"/>
        <v>24.728125000001455</v>
      </c>
      <c r="L360">
        <f>VLOOKUP(sampling!C360,fe_plate_1!$C$2:$G$300,5,FALSE)</f>
        <v>14.019200000000009</v>
      </c>
    </row>
    <row r="361" spans="1:12" x14ac:dyDescent="0.2">
      <c r="A361">
        <v>90</v>
      </c>
      <c r="B361" s="2">
        <v>4</v>
      </c>
      <c r="C361" t="str">
        <f t="shared" si="18"/>
        <v>F4-90</v>
      </c>
      <c r="D361" s="1">
        <v>45814.548611111109</v>
      </c>
      <c r="E361" s="1">
        <v>45814.59375</v>
      </c>
      <c r="F361" s="1">
        <f t="shared" si="16"/>
        <v>45814.571180555555</v>
      </c>
      <c r="G361">
        <f t="shared" si="17"/>
        <v>24.728125000001455</v>
      </c>
      <c r="L361">
        <f>VLOOKUP(sampling!C361,fe_plate_1!$C$2:$G$300,5,FALSE)</f>
        <v>18.103399999999997</v>
      </c>
    </row>
    <row r="362" spans="1:12" x14ac:dyDescent="0.2">
      <c r="A362">
        <v>91</v>
      </c>
      <c r="B362" s="2">
        <v>1</v>
      </c>
      <c r="C362" t="str">
        <f t="shared" si="18"/>
        <v>F1-91</v>
      </c>
      <c r="D362" s="1">
        <v>45814.708333333336</v>
      </c>
      <c r="E362" s="1">
        <v>45815.386111111111</v>
      </c>
      <c r="F362" s="1">
        <f t="shared" si="16"/>
        <v>45815.047222222223</v>
      </c>
      <c r="G362">
        <f t="shared" si="17"/>
        <v>25.213888888887595</v>
      </c>
      <c r="K362">
        <f>VLOOKUP(sampling!C362,standard_curve_plate_3!$C$2:$G$404,5,FALSE)</f>
        <v>0.18348999999999993</v>
      </c>
    </row>
    <row r="363" spans="1:12" x14ac:dyDescent="0.2">
      <c r="A363">
        <v>91</v>
      </c>
      <c r="B363" s="2">
        <v>2</v>
      </c>
      <c r="C363" t="str">
        <f t="shared" si="18"/>
        <v>F2-91</v>
      </c>
      <c r="D363" s="1">
        <v>45814.708333333336</v>
      </c>
      <c r="E363" s="1">
        <v>45815.386111111111</v>
      </c>
      <c r="F363" s="1">
        <f t="shared" si="16"/>
        <v>45815.047222222223</v>
      </c>
      <c r="G363">
        <f t="shared" si="17"/>
        <v>25.213888888887595</v>
      </c>
      <c r="K363">
        <f>VLOOKUP(sampling!C363,standard_curve_plate_3!$C$2:$G$404,5,FALSE)</f>
        <v>0.18348999999999993</v>
      </c>
    </row>
    <row r="364" spans="1:12" x14ac:dyDescent="0.2">
      <c r="A364">
        <v>91</v>
      </c>
      <c r="B364" s="2">
        <v>3</v>
      </c>
      <c r="C364" t="str">
        <f t="shared" si="18"/>
        <v>F3-91</v>
      </c>
      <c r="D364" s="1">
        <v>45814.708333333336</v>
      </c>
      <c r="E364" s="1">
        <v>45815.386111111111</v>
      </c>
      <c r="F364" s="1">
        <f t="shared" si="16"/>
        <v>45815.047222222223</v>
      </c>
      <c r="G364">
        <f t="shared" si="17"/>
        <v>25.204166666670062</v>
      </c>
      <c r="K364">
        <f>VLOOKUP(sampling!C364,standard_curve_plate_3!$C$2:$G$404,5,FALSE)</f>
        <v>0.4508580000000002</v>
      </c>
    </row>
    <row r="365" spans="1:12" x14ac:dyDescent="0.2">
      <c r="A365">
        <v>91</v>
      </c>
      <c r="B365" s="2">
        <v>4</v>
      </c>
      <c r="C365" t="str">
        <f t="shared" si="18"/>
        <v>F4-91</v>
      </c>
      <c r="D365" s="1">
        <v>45814.708333333336</v>
      </c>
      <c r="E365" s="1">
        <v>45815.386111111111</v>
      </c>
      <c r="F365" s="1">
        <f t="shared" si="16"/>
        <v>45815.047222222223</v>
      </c>
      <c r="G365">
        <f t="shared" si="17"/>
        <v>25.204166666670062</v>
      </c>
      <c r="K365">
        <f>VLOOKUP(sampling!C365,standard_curve_plate_3!$C$2:$G$404,5,FALSE)</f>
        <v>0.65138400000000019</v>
      </c>
    </row>
    <row r="366" spans="1:12" x14ac:dyDescent="0.2">
      <c r="A366">
        <v>92</v>
      </c>
      <c r="B366" s="2">
        <v>1</v>
      </c>
      <c r="C366" t="str">
        <f t="shared" si="18"/>
        <v>F1-92</v>
      </c>
      <c r="D366" s="1">
        <v>45815.386805555558</v>
      </c>
      <c r="E366" s="1">
        <v>45815.509027777778</v>
      </c>
      <c r="F366" s="1">
        <f t="shared" si="16"/>
        <v>45815.447916666672</v>
      </c>
      <c r="G366">
        <f t="shared" si="17"/>
        <v>25.614583333335759</v>
      </c>
      <c r="K366">
        <f>VLOOKUP(sampling!C366,standard_curve_plate_3!$C$2:$G$404,5,FALSE)</f>
        <v>0.38401600000000036</v>
      </c>
    </row>
    <row r="367" spans="1:12" x14ac:dyDescent="0.2">
      <c r="A367">
        <v>92</v>
      </c>
      <c r="B367" s="2">
        <v>2</v>
      </c>
      <c r="C367" t="str">
        <f t="shared" si="18"/>
        <v>F2-92</v>
      </c>
      <c r="D367" s="1">
        <v>45815.386805555558</v>
      </c>
      <c r="E367" s="1">
        <v>45815.509027777778</v>
      </c>
      <c r="F367" s="1">
        <f t="shared" si="16"/>
        <v>45815.447916666672</v>
      </c>
      <c r="G367">
        <f t="shared" si="17"/>
        <v>25.614583333335759</v>
      </c>
      <c r="K367">
        <f>VLOOKUP(sampling!C367,standard_curve_plate_3!$C$2:$G$404,5,FALSE)</f>
        <v>0.4508580000000002</v>
      </c>
    </row>
    <row r="368" spans="1:12" x14ac:dyDescent="0.2">
      <c r="A368">
        <v>92</v>
      </c>
      <c r="B368" s="2">
        <v>3</v>
      </c>
      <c r="C368" t="str">
        <f t="shared" si="18"/>
        <v>F3-92</v>
      </c>
      <c r="D368" s="1">
        <v>45815.386805555558</v>
      </c>
      <c r="E368" s="1">
        <v>45815.509027777778</v>
      </c>
      <c r="F368" s="1">
        <f t="shared" si="16"/>
        <v>45815.447916666672</v>
      </c>
      <c r="G368">
        <f t="shared" si="17"/>
        <v>25.604861111118225</v>
      </c>
      <c r="K368">
        <f>VLOOKUP(sampling!C368,standard_curve_plate_3!$C$2:$G$404,5,FALSE)</f>
        <v>-8.3877999999999897E-2</v>
      </c>
    </row>
    <row r="369" spans="1:12" x14ac:dyDescent="0.2">
      <c r="A369">
        <v>92</v>
      </c>
      <c r="B369" s="2">
        <v>4</v>
      </c>
      <c r="C369" t="str">
        <f t="shared" si="18"/>
        <v>F4-92</v>
      </c>
      <c r="D369" s="1">
        <v>45815.386805555558</v>
      </c>
      <c r="E369" s="1">
        <v>45815.509027777778</v>
      </c>
      <c r="F369" s="1">
        <f t="shared" si="16"/>
        <v>45815.447916666672</v>
      </c>
      <c r="G369">
        <f t="shared" si="17"/>
        <v>25.604861111118225</v>
      </c>
      <c r="K369">
        <f>VLOOKUP(sampling!C369,standard_curve_plate_3!$C$2:$G$404,5,FALSE)</f>
        <v>0.11664800000000008</v>
      </c>
    </row>
    <row r="370" spans="1:12" x14ac:dyDescent="0.2">
      <c r="A370">
        <v>93</v>
      </c>
      <c r="B370" s="2">
        <v>1</v>
      </c>
      <c r="C370" t="str">
        <f t="shared" si="18"/>
        <v>F1-93</v>
      </c>
      <c r="D370" s="1">
        <v>45815.510416666664</v>
      </c>
      <c r="E370" s="1">
        <v>45815.5625</v>
      </c>
      <c r="F370" s="1">
        <f t="shared" si="16"/>
        <v>45815.536458333328</v>
      </c>
      <c r="G370">
        <f t="shared" si="17"/>
        <v>25.703124999992724</v>
      </c>
      <c r="L370">
        <f>VLOOKUP(sampling!C370,fe_plate_1!$C$2:$G$300,5,FALSE)</f>
        <v>18.103399999999997</v>
      </c>
    </row>
    <row r="371" spans="1:12" x14ac:dyDescent="0.2">
      <c r="A371">
        <v>93</v>
      </c>
      <c r="B371" s="2">
        <v>2</v>
      </c>
      <c r="C371" t="str">
        <f t="shared" si="18"/>
        <v>F2-93</v>
      </c>
      <c r="D371" s="1">
        <v>45815.510416666664</v>
      </c>
      <c r="E371" s="1">
        <v>45815.5625</v>
      </c>
      <c r="F371" s="1">
        <f t="shared" si="16"/>
        <v>45815.536458333328</v>
      </c>
      <c r="G371">
        <f t="shared" si="17"/>
        <v>25.703124999992724</v>
      </c>
      <c r="L371">
        <f>VLOOKUP(sampling!C371,fe_plate_1!$C$2:$G$300,5,FALSE)</f>
        <v>26.27180000000001</v>
      </c>
    </row>
    <row r="372" spans="1:12" x14ac:dyDescent="0.2">
      <c r="A372">
        <v>93</v>
      </c>
      <c r="B372" s="2">
        <v>3</v>
      </c>
      <c r="C372" t="str">
        <f t="shared" si="18"/>
        <v>F3-93</v>
      </c>
      <c r="D372" s="1">
        <v>45815.510416666664</v>
      </c>
      <c r="E372" s="1">
        <v>45815.5625</v>
      </c>
      <c r="F372" s="1">
        <f t="shared" si="16"/>
        <v>45815.536458333328</v>
      </c>
      <c r="G372">
        <f t="shared" si="17"/>
        <v>25.693402777775191</v>
      </c>
      <c r="L372">
        <f>VLOOKUP(sampling!C372,fe_plate_1!$C$2:$G$300,5,FALSE)</f>
        <v>36.482300000000009</v>
      </c>
    </row>
    <row r="373" spans="1:12" x14ac:dyDescent="0.2">
      <c r="A373">
        <v>93</v>
      </c>
      <c r="B373" s="2">
        <v>4</v>
      </c>
      <c r="C373" t="str">
        <f t="shared" si="18"/>
        <v>F4-93</v>
      </c>
      <c r="D373" s="1">
        <v>45815.510416666664</v>
      </c>
      <c r="E373" s="1">
        <v>45815.5625</v>
      </c>
      <c r="F373" s="1">
        <f t="shared" si="16"/>
        <v>45815.536458333328</v>
      </c>
      <c r="G373">
        <f t="shared" si="17"/>
        <v>25.693402777775191</v>
      </c>
      <c r="L373">
        <f>VLOOKUP(sampling!C373,fe_plate_1!$C$2:$G$300,5,FALSE)</f>
        <v>19.4648</v>
      </c>
    </row>
    <row r="374" spans="1:12" x14ac:dyDescent="0.2">
      <c r="A374">
        <v>94</v>
      </c>
      <c r="B374" s="2">
        <v>1</v>
      </c>
      <c r="C374" t="str">
        <f t="shared" si="18"/>
        <v>F1-94</v>
      </c>
      <c r="D374" s="1">
        <v>45815.5625</v>
      </c>
      <c r="E374" s="1">
        <v>45816.409722222219</v>
      </c>
      <c r="F374" s="1">
        <f t="shared" si="16"/>
        <v>45815.986111111109</v>
      </c>
      <c r="G374">
        <f t="shared" si="17"/>
        <v>26.152777777773736</v>
      </c>
    </row>
    <row r="375" spans="1:12" x14ac:dyDescent="0.2">
      <c r="A375">
        <v>94</v>
      </c>
      <c r="B375" s="2">
        <v>2</v>
      </c>
      <c r="C375" t="str">
        <f t="shared" si="18"/>
        <v>F2-94</v>
      </c>
      <c r="D375" s="1">
        <v>45815.5625</v>
      </c>
      <c r="E375" s="1">
        <v>45816.409722222219</v>
      </c>
      <c r="F375" s="1">
        <f t="shared" si="16"/>
        <v>45815.986111111109</v>
      </c>
      <c r="G375">
        <f t="shared" si="17"/>
        <v>26.152777777773736</v>
      </c>
    </row>
    <row r="376" spans="1:12" x14ac:dyDescent="0.2">
      <c r="A376">
        <v>94</v>
      </c>
      <c r="B376" s="2">
        <v>3</v>
      </c>
      <c r="C376" t="str">
        <f t="shared" si="18"/>
        <v>F3-94</v>
      </c>
      <c r="D376" s="1">
        <v>45815.5625</v>
      </c>
      <c r="E376" s="1">
        <v>45816.409722222219</v>
      </c>
      <c r="F376" s="1">
        <f t="shared" si="16"/>
        <v>45815.986111111109</v>
      </c>
      <c r="G376">
        <f t="shared" si="17"/>
        <v>26.143055555556202</v>
      </c>
    </row>
    <row r="377" spans="1:12" x14ac:dyDescent="0.2">
      <c r="A377">
        <v>94</v>
      </c>
      <c r="B377" s="2">
        <v>4</v>
      </c>
      <c r="C377" t="str">
        <f t="shared" si="18"/>
        <v>F4-94</v>
      </c>
      <c r="D377" s="1">
        <v>45815.5625</v>
      </c>
      <c r="E377" s="1">
        <v>45816.409722222219</v>
      </c>
      <c r="F377" s="1">
        <f t="shared" si="16"/>
        <v>45815.986111111109</v>
      </c>
      <c r="G377">
        <f t="shared" si="17"/>
        <v>26.143055555556202</v>
      </c>
    </row>
    <row r="378" spans="1:12" x14ac:dyDescent="0.2">
      <c r="A378">
        <v>95</v>
      </c>
      <c r="B378" s="2">
        <v>1</v>
      </c>
      <c r="C378" t="str">
        <f t="shared" si="18"/>
        <v>F1-95</v>
      </c>
      <c r="D378" s="1">
        <v>45816.409722222219</v>
      </c>
      <c r="E378" s="1">
        <v>45816.543749999997</v>
      </c>
      <c r="F378" s="1">
        <f t="shared" si="16"/>
        <v>45816.476736111108</v>
      </c>
      <c r="G378">
        <f t="shared" si="17"/>
        <v>26.64340277777228</v>
      </c>
      <c r="K378">
        <f>VLOOKUP(sampling!C378,standard_curve_plate_3!$C$2:$G$404,5,FALSE)</f>
        <v>0.38401600000000036</v>
      </c>
    </row>
    <row r="379" spans="1:12" x14ac:dyDescent="0.2">
      <c r="A379">
        <v>95</v>
      </c>
      <c r="B379" s="2">
        <v>2</v>
      </c>
      <c r="C379" t="str">
        <f t="shared" si="18"/>
        <v>F2-95</v>
      </c>
      <c r="D379" s="1">
        <v>45816.409722222219</v>
      </c>
      <c r="E379" s="1">
        <v>45816.543749999997</v>
      </c>
      <c r="F379" s="1">
        <f t="shared" si="16"/>
        <v>45816.476736111108</v>
      </c>
      <c r="G379">
        <f t="shared" si="17"/>
        <v>26.64340277777228</v>
      </c>
      <c r="K379">
        <f>VLOOKUP(sampling!C379,standard_curve_plate_3!$C$2:$G$404,5,FALSE)</f>
        <v>0.25033200000000022</v>
      </c>
    </row>
    <row r="380" spans="1:12" x14ac:dyDescent="0.2">
      <c r="A380">
        <v>95</v>
      </c>
      <c r="B380" s="2">
        <v>3</v>
      </c>
      <c r="C380" t="str">
        <f t="shared" si="18"/>
        <v>F3-95</v>
      </c>
      <c r="D380" s="1">
        <v>45816.409722222219</v>
      </c>
      <c r="E380" s="1">
        <v>45816.543749999997</v>
      </c>
      <c r="F380" s="1">
        <f t="shared" si="16"/>
        <v>45816.476736111108</v>
      </c>
      <c r="G380">
        <f t="shared" si="17"/>
        <v>26.633680555554747</v>
      </c>
      <c r="K380">
        <f>VLOOKUP(sampling!C380,standard_curve_plate_3!$C$2:$G$404,5,FALSE)</f>
        <v>4.9805999999999795E-2</v>
      </c>
    </row>
    <row r="381" spans="1:12" x14ac:dyDescent="0.2">
      <c r="A381">
        <v>95</v>
      </c>
      <c r="B381" s="2">
        <v>4</v>
      </c>
      <c r="C381" t="str">
        <f t="shared" si="18"/>
        <v>F4-95</v>
      </c>
      <c r="D381" s="1">
        <v>45816.409722222219</v>
      </c>
      <c r="E381" s="1">
        <v>45816.543749999997</v>
      </c>
      <c r="F381" s="1">
        <f t="shared" si="16"/>
        <v>45816.476736111108</v>
      </c>
      <c r="G381">
        <f t="shared" si="17"/>
        <v>26.633680555554747</v>
      </c>
      <c r="K381">
        <f>VLOOKUP(sampling!C381,standard_curve_plate_3!$C$2:$G$404,5,FALSE)</f>
        <v>3.3250640000000002</v>
      </c>
    </row>
    <row r="382" spans="1:12" x14ac:dyDescent="0.2">
      <c r="A382">
        <v>96</v>
      </c>
      <c r="B382" s="2">
        <v>1</v>
      </c>
      <c r="C382" t="str">
        <f t="shared" si="18"/>
        <v>F1-96</v>
      </c>
      <c r="D382" s="1">
        <v>45816.543749999997</v>
      </c>
      <c r="E382" s="1">
        <v>45816.585416666669</v>
      </c>
      <c r="F382" s="1">
        <f t="shared" si="16"/>
        <v>45816.564583333333</v>
      </c>
      <c r="G382">
        <f t="shared" si="17"/>
        <v>26.73124999999709</v>
      </c>
      <c r="L382">
        <f>VLOOKUP(sampling!C382,fe_plate_1!$C$2:$G$300,5,FALSE)</f>
        <v>31.717400000000001</v>
      </c>
    </row>
    <row r="383" spans="1:12" x14ac:dyDescent="0.2">
      <c r="A383">
        <v>96</v>
      </c>
      <c r="B383" s="2">
        <v>2</v>
      </c>
      <c r="C383" t="str">
        <f t="shared" si="18"/>
        <v>F2-96</v>
      </c>
      <c r="D383" s="1">
        <v>45816.543749999997</v>
      </c>
      <c r="E383" s="1">
        <v>45816.585416666669</v>
      </c>
      <c r="F383" s="1">
        <f t="shared" si="16"/>
        <v>45816.564583333333</v>
      </c>
      <c r="G383">
        <f t="shared" si="17"/>
        <v>26.73124999999709</v>
      </c>
      <c r="L383">
        <f>VLOOKUP(sampling!C383,fe_plate_1!$C$2:$G$300,5,FALSE)</f>
        <v>18.103399999999997</v>
      </c>
    </row>
    <row r="384" spans="1:12" x14ac:dyDescent="0.2">
      <c r="A384">
        <v>96</v>
      </c>
      <c r="B384" s="2">
        <v>3</v>
      </c>
      <c r="C384" t="str">
        <f t="shared" si="18"/>
        <v>F3-96</v>
      </c>
      <c r="D384" s="1">
        <v>45816.543749999997</v>
      </c>
      <c r="E384" s="1">
        <v>45816.585416666669</v>
      </c>
      <c r="F384" s="1">
        <f t="shared" si="16"/>
        <v>45816.564583333333</v>
      </c>
      <c r="G384">
        <f t="shared" si="17"/>
        <v>26.721527777779556</v>
      </c>
      <c r="L384">
        <f>VLOOKUP(sampling!C384,fe_plate_1!$C$2:$G$300,5,FALSE)</f>
        <v>37.163000000000011</v>
      </c>
    </row>
    <row r="385" spans="1:12" x14ac:dyDescent="0.2">
      <c r="A385">
        <v>96</v>
      </c>
      <c r="B385" s="2">
        <v>4</v>
      </c>
      <c r="C385" t="str">
        <f t="shared" si="18"/>
        <v>F4-96</v>
      </c>
      <c r="D385" s="1">
        <v>45816.543749999997</v>
      </c>
      <c r="E385" s="1">
        <v>45816.585416666669</v>
      </c>
      <c r="F385" s="1">
        <f t="shared" si="16"/>
        <v>45816.564583333333</v>
      </c>
      <c r="G385">
        <f t="shared" si="17"/>
        <v>26.721527777779556</v>
      </c>
      <c r="L385">
        <f>VLOOKUP(sampling!C385,fe_plate_1!$C$2:$G$300,5,FALSE)</f>
        <v>21.506900000000005</v>
      </c>
    </row>
    <row r="386" spans="1:12" x14ac:dyDescent="0.2">
      <c r="A386">
        <v>97</v>
      </c>
      <c r="B386" s="2">
        <v>1</v>
      </c>
      <c r="C386" t="str">
        <f t="shared" si="18"/>
        <v>F1-97</v>
      </c>
      <c r="D386" s="1">
        <v>45816.590277777781</v>
      </c>
      <c r="E386" s="1">
        <v>45817.4375</v>
      </c>
      <c r="F386" s="1">
        <f t="shared" si="16"/>
        <v>45817.013888888891</v>
      </c>
      <c r="G386">
        <f t="shared" si="17"/>
        <v>27.180555555554747</v>
      </c>
    </row>
    <row r="387" spans="1:12" x14ac:dyDescent="0.2">
      <c r="A387">
        <v>97</v>
      </c>
      <c r="B387" s="2">
        <v>2</v>
      </c>
      <c r="C387" t="str">
        <f t="shared" si="18"/>
        <v>F2-97</v>
      </c>
      <c r="D387" s="1">
        <v>45816.590277777781</v>
      </c>
      <c r="E387" s="1">
        <v>45817.4375</v>
      </c>
      <c r="F387" s="1">
        <f t="shared" si="16"/>
        <v>45817.013888888891</v>
      </c>
      <c r="G387">
        <f t="shared" si="17"/>
        <v>27.180555555554747</v>
      </c>
    </row>
    <row r="388" spans="1:12" x14ac:dyDescent="0.2">
      <c r="A388">
        <v>97</v>
      </c>
      <c r="B388" s="2">
        <v>3</v>
      </c>
      <c r="C388" t="str">
        <f t="shared" si="18"/>
        <v>F3-97</v>
      </c>
      <c r="D388" s="1">
        <v>45816.590277777781</v>
      </c>
      <c r="E388" s="1">
        <v>45817.4375</v>
      </c>
      <c r="F388" s="1">
        <f t="shared" ref="F388:F451" si="19">(E388-D388)/2+D388</f>
        <v>45817.013888888891</v>
      </c>
      <c r="G388">
        <f t="shared" ref="G388:G451" si="20" xml:space="preserve"> F388-IF(OR(B388=1,B388=2),$O$2,$O$3)</f>
        <v>27.170833333337214</v>
      </c>
    </row>
    <row r="389" spans="1:12" x14ac:dyDescent="0.2">
      <c r="A389">
        <v>97</v>
      </c>
      <c r="B389" s="2">
        <v>4</v>
      </c>
      <c r="C389" t="str">
        <f t="shared" si="18"/>
        <v>F4-97</v>
      </c>
      <c r="D389" s="1">
        <v>45816.590277777781</v>
      </c>
      <c r="E389" s="1">
        <v>45817.4375</v>
      </c>
      <c r="F389" s="1">
        <f t="shared" si="19"/>
        <v>45817.013888888891</v>
      </c>
      <c r="G389">
        <f t="shared" si="20"/>
        <v>27.170833333337214</v>
      </c>
    </row>
    <row r="390" spans="1:12" x14ac:dyDescent="0.2">
      <c r="A390">
        <v>98</v>
      </c>
      <c r="B390" s="2">
        <v>1</v>
      </c>
      <c r="C390" t="str">
        <f t="shared" si="18"/>
        <v>F1-98</v>
      </c>
      <c r="D390" s="1">
        <v>45817.4375</v>
      </c>
      <c r="E390" s="1">
        <v>45817.572916666664</v>
      </c>
      <c r="F390" s="1">
        <f t="shared" si="19"/>
        <v>45817.505208333328</v>
      </c>
      <c r="G390">
        <f t="shared" si="20"/>
        <v>27.671874999992724</v>
      </c>
      <c r="K390">
        <f>VLOOKUP(sampling!C390,standard_curve_plate_3!$C$2:$G$404,5,FALSE)</f>
        <v>-1.7035999999999607E-2</v>
      </c>
    </row>
    <row r="391" spans="1:12" x14ac:dyDescent="0.2">
      <c r="A391">
        <v>98</v>
      </c>
      <c r="B391" s="2">
        <v>2</v>
      </c>
      <c r="C391" t="str">
        <f t="shared" si="18"/>
        <v>F2-98</v>
      </c>
      <c r="D391" s="1">
        <v>45817.4375</v>
      </c>
      <c r="E391" s="1">
        <v>45817.572916666664</v>
      </c>
      <c r="F391" s="1">
        <f t="shared" si="19"/>
        <v>45817.505208333328</v>
      </c>
      <c r="G391">
        <f t="shared" si="20"/>
        <v>27.671874999992724</v>
      </c>
      <c r="K391">
        <f>VLOOKUP(sampling!C391,standard_curve_plate_3!$C$2:$G$404,5,FALSE)</f>
        <v>0.18348999999999993</v>
      </c>
    </row>
    <row r="392" spans="1:12" x14ac:dyDescent="0.2">
      <c r="A392">
        <v>98</v>
      </c>
      <c r="B392" s="2">
        <v>3</v>
      </c>
      <c r="C392" t="str">
        <f t="shared" si="18"/>
        <v>F3-98</v>
      </c>
      <c r="D392" s="1">
        <v>45817.4375</v>
      </c>
      <c r="E392" s="1">
        <v>45817.572916666664</v>
      </c>
      <c r="F392" s="1">
        <f t="shared" si="19"/>
        <v>45817.505208333328</v>
      </c>
      <c r="G392">
        <f t="shared" si="20"/>
        <v>27.662152777775191</v>
      </c>
      <c r="K392">
        <f>VLOOKUP(sampling!C392,standard_curve_plate_3!$C$2:$G$404,5,FALSE)</f>
        <v>4.9805999999999795E-2</v>
      </c>
    </row>
    <row r="393" spans="1:12" x14ac:dyDescent="0.2">
      <c r="A393">
        <v>98</v>
      </c>
      <c r="B393" s="2">
        <v>4</v>
      </c>
      <c r="C393" t="str">
        <f t="shared" si="18"/>
        <v>F4-98</v>
      </c>
      <c r="D393" s="1">
        <v>45817.4375</v>
      </c>
      <c r="E393" s="1">
        <v>45817.572916666664</v>
      </c>
      <c r="F393" s="1">
        <f t="shared" si="19"/>
        <v>45817.505208333328</v>
      </c>
      <c r="G393">
        <f t="shared" si="20"/>
        <v>27.662152777775191</v>
      </c>
    </row>
    <row r="394" spans="1:12" x14ac:dyDescent="0.2">
      <c r="A394">
        <v>99</v>
      </c>
      <c r="B394" s="2">
        <v>1</v>
      </c>
      <c r="C394" t="str">
        <f t="shared" si="18"/>
        <v>F1-99</v>
      </c>
      <c r="D394" s="1">
        <v>45817.572916666664</v>
      </c>
      <c r="E394" s="1">
        <v>45817.614583333336</v>
      </c>
      <c r="F394" s="1">
        <f t="shared" si="19"/>
        <v>45817.59375</v>
      </c>
      <c r="G394">
        <f t="shared" si="20"/>
        <v>27.760416666664241</v>
      </c>
      <c r="L394">
        <f>VLOOKUP(sampling!C394,fe_plate_1!$C$2:$G$300,5,FALSE)</f>
        <v>11.296400000000002</v>
      </c>
    </row>
    <row r="395" spans="1:12" x14ac:dyDescent="0.2">
      <c r="A395">
        <v>99</v>
      </c>
      <c r="B395" s="2">
        <v>2</v>
      </c>
      <c r="C395" t="str">
        <f t="shared" si="18"/>
        <v>F2-99</v>
      </c>
      <c r="D395" s="1">
        <v>45817.572916666664</v>
      </c>
      <c r="E395" s="1">
        <v>45817.614583333336</v>
      </c>
      <c r="F395" s="1">
        <f t="shared" si="19"/>
        <v>45817.59375</v>
      </c>
      <c r="G395">
        <f t="shared" si="20"/>
        <v>27.760416666664241</v>
      </c>
      <c r="L395">
        <f>VLOOKUP(sampling!C395,fe_plate_1!$C$2:$G$300,5,FALSE)</f>
        <v>26.27180000000001</v>
      </c>
    </row>
    <row r="396" spans="1:12" x14ac:dyDescent="0.2">
      <c r="A396">
        <v>99</v>
      </c>
      <c r="B396" s="2">
        <v>3</v>
      </c>
      <c r="C396" t="str">
        <f t="shared" ref="C396:C459" si="21">_xlfn.CONCAT("F",B396,"-",A396)</f>
        <v>F3-99</v>
      </c>
      <c r="D396" s="1">
        <v>45817.572916666664</v>
      </c>
      <c r="E396" s="1">
        <v>45817.614583333336</v>
      </c>
      <c r="F396" s="1">
        <f t="shared" si="19"/>
        <v>45817.59375</v>
      </c>
      <c r="G396">
        <f t="shared" si="20"/>
        <v>27.750694444446708</v>
      </c>
      <c r="L396">
        <f>VLOOKUP(sampling!C396,fe_plate_1!$C$2:$G$300,5,FALSE)</f>
        <v>16.061300000000006</v>
      </c>
    </row>
    <row r="397" spans="1:12" x14ac:dyDescent="0.2">
      <c r="A397">
        <v>99</v>
      </c>
      <c r="B397" s="2">
        <v>4</v>
      </c>
      <c r="C397" t="str">
        <f t="shared" si="21"/>
        <v>F4-99</v>
      </c>
      <c r="D397" s="1">
        <v>45817.572916666664</v>
      </c>
      <c r="E397" s="1">
        <v>45817.614583333336</v>
      </c>
      <c r="F397" s="1">
        <f t="shared" si="19"/>
        <v>45817.59375</v>
      </c>
      <c r="G397">
        <f t="shared" si="20"/>
        <v>27.750694444446708</v>
      </c>
      <c r="L397">
        <f>VLOOKUP(sampling!C397,fe_plate_1!$C$2:$G$300,5,FALSE)</f>
        <v>19.4648</v>
      </c>
    </row>
    <row r="398" spans="1:12" x14ac:dyDescent="0.2">
      <c r="A398">
        <v>100</v>
      </c>
      <c r="B398" s="2">
        <v>1</v>
      </c>
      <c r="C398" t="str">
        <f t="shared" si="21"/>
        <v>F1-100</v>
      </c>
      <c r="D398" s="1">
        <v>45817.625</v>
      </c>
      <c r="E398" s="1">
        <v>45818.340277777781</v>
      </c>
      <c r="F398" s="1">
        <f t="shared" si="19"/>
        <v>45817.982638888891</v>
      </c>
      <c r="G398">
        <f t="shared" si="20"/>
        <v>28.149305555554747</v>
      </c>
    </row>
    <row r="399" spans="1:12" x14ac:dyDescent="0.2">
      <c r="A399">
        <v>100</v>
      </c>
      <c r="B399" s="2">
        <v>2</v>
      </c>
      <c r="C399" t="str">
        <f t="shared" si="21"/>
        <v>F2-100</v>
      </c>
      <c r="D399" s="1">
        <v>45817.625</v>
      </c>
      <c r="E399" s="1">
        <v>45818.340277777781</v>
      </c>
      <c r="F399" s="1">
        <f t="shared" si="19"/>
        <v>45817.982638888891</v>
      </c>
      <c r="G399">
        <f t="shared" si="20"/>
        <v>28.149305555554747</v>
      </c>
    </row>
    <row r="400" spans="1:12" x14ac:dyDescent="0.2">
      <c r="A400">
        <v>100</v>
      </c>
      <c r="B400" s="2">
        <v>3</v>
      </c>
      <c r="C400" t="str">
        <f t="shared" si="21"/>
        <v>F3-100</v>
      </c>
      <c r="D400" s="1">
        <v>45817.625</v>
      </c>
      <c r="E400" s="1">
        <v>45818.340277777781</v>
      </c>
      <c r="F400" s="1">
        <f t="shared" si="19"/>
        <v>45817.982638888891</v>
      </c>
      <c r="G400">
        <f t="shared" si="20"/>
        <v>28.139583333337214</v>
      </c>
    </row>
    <row r="401" spans="1:12" x14ac:dyDescent="0.2">
      <c r="A401">
        <v>100</v>
      </c>
      <c r="B401" s="2">
        <v>4</v>
      </c>
      <c r="C401" t="str">
        <f t="shared" si="21"/>
        <v>F4-100</v>
      </c>
      <c r="D401" s="1">
        <v>45817.625</v>
      </c>
      <c r="E401" s="1">
        <v>45818.340277777781</v>
      </c>
      <c r="F401" s="1">
        <f t="shared" si="19"/>
        <v>45817.982638888891</v>
      </c>
      <c r="G401">
        <f t="shared" si="20"/>
        <v>28.139583333337214</v>
      </c>
    </row>
    <row r="402" spans="1:12" x14ac:dyDescent="0.2">
      <c r="A402">
        <v>101</v>
      </c>
      <c r="B402" s="2">
        <v>1</v>
      </c>
      <c r="C402" t="str">
        <f t="shared" si="21"/>
        <v>F1-101</v>
      </c>
      <c r="D402" s="1">
        <v>45818.395833333336</v>
      </c>
      <c r="E402" s="1">
        <v>45818.59375</v>
      </c>
      <c r="F402" s="1">
        <f t="shared" si="19"/>
        <v>45818.494791666672</v>
      </c>
      <c r="G402">
        <f t="shared" si="20"/>
        <v>28.661458333335759</v>
      </c>
    </row>
    <row r="403" spans="1:12" x14ac:dyDescent="0.2">
      <c r="A403">
        <v>101</v>
      </c>
      <c r="B403" s="2">
        <v>2</v>
      </c>
      <c r="C403" t="str">
        <f t="shared" si="21"/>
        <v>F2-101</v>
      </c>
      <c r="D403" s="1">
        <v>45818.395833333336</v>
      </c>
      <c r="E403" s="1">
        <v>45818.59375</v>
      </c>
      <c r="F403" s="1">
        <f t="shared" si="19"/>
        <v>45818.494791666672</v>
      </c>
      <c r="G403">
        <f t="shared" si="20"/>
        <v>28.661458333335759</v>
      </c>
    </row>
    <row r="404" spans="1:12" x14ac:dyDescent="0.2">
      <c r="A404">
        <v>101</v>
      </c>
      <c r="B404" s="2">
        <v>3</v>
      </c>
      <c r="C404" t="str">
        <f t="shared" si="21"/>
        <v>F3-101</v>
      </c>
      <c r="D404" s="1">
        <v>45818.395833333336</v>
      </c>
      <c r="E404" s="1">
        <v>45818.59375</v>
      </c>
      <c r="F404" s="1">
        <f t="shared" si="19"/>
        <v>45818.494791666672</v>
      </c>
      <c r="G404">
        <f t="shared" si="20"/>
        <v>28.651736111118225</v>
      </c>
    </row>
    <row r="405" spans="1:12" x14ac:dyDescent="0.2">
      <c r="A405">
        <v>101</v>
      </c>
      <c r="B405" s="2">
        <v>4</v>
      </c>
      <c r="C405" t="str">
        <f t="shared" si="21"/>
        <v>F4-101</v>
      </c>
      <c r="D405" s="1">
        <v>45818.395833333336</v>
      </c>
      <c r="E405" s="1">
        <v>45818.59375</v>
      </c>
      <c r="F405" s="1">
        <f t="shared" si="19"/>
        <v>45818.494791666672</v>
      </c>
      <c r="G405">
        <f t="shared" si="20"/>
        <v>28.651736111118225</v>
      </c>
    </row>
    <row r="406" spans="1:12" x14ac:dyDescent="0.2">
      <c r="A406">
        <v>102</v>
      </c>
      <c r="B406" s="2">
        <v>1</v>
      </c>
      <c r="C406" t="str">
        <f t="shared" si="21"/>
        <v>F1-102</v>
      </c>
      <c r="D406" s="1">
        <v>45818.595833333333</v>
      </c>
      <c r="E406" s="3">
        <v>45818.63958333333</v>
      </c>
      <c r="F406" s="1">
        <f t="shared" si="19"/>
        <v>45818.617708333331</v>
      </c>
      <c r="G406">
        <f t="shared" si="20"/>
        <v>28.784374999995634</v>
      </c>
      <c r="L406">
        <f>VLOOKUP(sampling!C406,fe_plate_1!$C$2:$G$300,5,FALSE)</f>
        <v>35.801600000000008</v>
      </c>
    </row>
    <row r="407" spans="1:12" x14ac:dyDescent="0.2">
      <c r="A407">
        <v>102</v>
      </c>
      <c r="B407" s="2">
        <v>2</v>
      </c>
      <c r="C407" t="str">
        <f t="shared" si="21"/>
        <v>F2-102</v>
      </c>
      <c r="D407" s="1">
        <v>45818.595833333333</v>
      </c>
      <c r="E407" s="3">
        <v>45818.63958333333</v>
      </c>
      <c r="F407" s="1">
        <f t="shared" si="19"/>
        <v>45818.617708333331</v>
      </c>
      <c r="G407">
        <f t="shared" si="20"/>
        <v>28.784374999995634</v>
      </c>
      <c r="L407">
        <f>VLOOKUP(sampling!C407,fe_plate_1!$C$2:$G$300,5,FALSE)</f>
        <v>33.078800000000001</v>
      </c>
    </row>
    <row r="408" spans="1:12" x14ac:dyDescent="0.2">
      <c r="A408">
        <v>102</v>
      </c>
      <c r="B408" s="2">
        <v>3</v>
      </c>
      <c r="C408" t="str">
        <f t="shared" si="21"/>
        <v>F3-102</v>
      </c>
      <c r="D408" s="1">
        <v>45818.595833333333</v>
      </c>
      <c r="E408" s="3">
        <v>45818.63958333333</v>
      </c>
      <c r="F408" s="1">
        <f t="shared" si="19"/>
        <v>45818.617708333331</v>
      </c>
      <c r="G408">
        <f t="shared" si="20"/>
        <v>28.774652777778101</v>
      </c>
      <c r="L408">
        <f>VLOOKUP(sampling!C408,fe_plate_1!$C$2:$G$300,5,FALSE)</f>
        <v>41.927900000000008</v>
      </c>
    </row>
    <row r="409" spans="1:12" x14ac:dyDescent="0.2">
      <c r="A409">
        <v>102</v>
      </c>
      <c r="B409" s="2">
        <v>4</v>
      </c>
      <c r="C409" t="str">
        <f t="shared" si="21"/>
        <v>F4-102</v>
      </c>
      <c r="D409" s="1">
        <v>45818.595833333333</v>
      </c>
      <c r="E409" s="3">
        <v>45818.63958333333</v>
      </c>
      <c r="F409" s="1">
        <f t="shared" si="19"/>
        <v>45818.617708333331</v>
      </c>
      <c r="G409">
        <f t="shared" si="20"/>
        <v>28.774652777778101</v>
      </c>
      <c r="L409">
        <f>VLOOKUP(sampling!C409,fe_plate_1!$C$2:$G$300,5,FALSE)</f>
        <v>19.4648</v>
      </c>
    </row>
    <row r="410" spans="1:12" x14ac:dyDescent="0.2">
      <c r="A410">
        <v>103</v>
      </c>
      <c r="B410" s="2">
        <v>1</v>
      </c>
      <c r="C410" t="str">
        <f t="shared" si="21"/>
        <v>F1-103</v>
      </c>
      <c r="D410" s="1">
        <v>45818.709027777775</v>
      </c>
      <c r="E410" s="3">
        <v>45819.404166666667</v>
      </c>
      <c r="F410" s="1">
        <f t="shared" si="19"/>
        <v>45819.056597222225</v>
      </c>
      <c r="G410">
        <f t="shared" si="20"/>
        <v>29.223263888889051</v>
      </c>
    </row>
    <row r="411" spans="1:12" x14ac:dyDescent="0.2">
      <c r="A411">
        <v>103</v>
      </c>
      <c r="B411" s="2">
        <v>2</v>
      </c>
      <c r="C411" t="str">
        <f t="shared" si="21"/>
        <v>F2-103</v>
      </c>
      <c r="D411" s="1">
        <v>45818.709027777775</v>
      </c>
      <c r="E411" s="3">
        <v>45819.404166666667</v>
      </c>
      <c r="F411" s="1">
        <f t="shared" si="19"/>
        <v>45819.056597222225</v>
      </c>
      <c r="G411">
        <f t="shared" si="20"/>
        <v>29.223263888889051</v>
      </c>
    </row>
    <row r="412" spans="1:12" x14ac:dyDescent="0.2">
      <c r="A412">
        <v>103</v>
      </c>
      <c r="B412" s="2">
        <v>3</v>
      </c>
      <c r="C412" t="str">
        <f t="shared" si="21"/>
        <v>F3-103</v>
      </c>
      <c r="D412" s="1">
        <v>45818.709027777775</v>
      </c>
      <c r="E412" s="3">
        <v>45819.404166666667</v>
      </c>
      <c r="F412" s="1">
        <f t="shared" si="19"/>
        <v>45819.056597222225</v>
      </c>
      <c r="G412">
        <f t="shared" si="20"/>
        <v>29.213541666671517</v>
      </c>
    </row>
    <row r="413" spans="1:12" x14ac:dyDescent="0.2">
      <c r="A413">
        <v>103</v>
      </c>
      <c r="B413" s="2">
        <v>4</v>
      </c>
      <c r="C413" t="str">
        <f t="shared" si="21"/>
        <v>F4-103</v>
      </c>
      <c r="D413" s="1">
        <v>45818.709027777775</v>
      </c>
      <c r="E413" s="3">
        <v>45819.404166666667</v>
      </c>
      <c r="F413" s="1">
        <f t="shared" si="19"/>
        <v>45819.056597222225</v>
      </c>
      <c r="G413">
        <f t="shared" si="20"/>
        <v>29.213541666671517</v>
      </c>
    </row>
    <row r="414" spans="1:12" x14ac:dyDescent="0.2">
      <c r="A414">
        <v>104</v>
      </c>
      <c r="B414" s="2">
        <v>1</v>
      </c>
      <c r="C414" t="str">
        <f t="shared" si="21"/>
        <v>F1-104</v>
      </c>
      <c r="D414" s="3">
        <v>45819.406944444447</v>
      </c>
      <c r="E414" s="1">
        <v>45819.534722222219</v>
      </c>
      <c r="F414" s="1">
        <f t="shared" si="19"/>
        <v>45819.470833333333</v>
      </c>
      <c r="G414">
        <f t="shared" si="20"/>
        <v>29.63749999999709</v>
      </c>
    </row>
    <row r="415" spans="1:12" x14ac:dyDescent="0.2">
      <c r="A415">
        <v>104</v>
      </c>
      <c r="B415" s="2">
        <v>2</v>
      </c>
      <c r="C415" t="str">
        <f t="shared" si="21"/>
        <v>F2-104</v>
      </c>
      <c r="D415" s="3">
        <v>45819.406944444447</v>
      </c>
      <c r="E415" s="1">
        <v>45819.534722222219</v>
      </c>
      <c r="F415" s="1">
        <f t="shared" si="19"/>
        <v>45819.470833333333</v>
      </c>
      <c r="G415">
        <f t="shared" si="20"/>
        <v>29.63749999999709</v>
      </c>
    </row>
    <row r="416" spans="1:12" x14ac:dyDescent="0.2">
      <c r="A416">
        <v>104</v>
      </c>
      <c r="B416" s="2">
        <v>3</v>
      </c>
      <c r="C416" t="str">
        <f t="shared" si="21"/>
        <v>F3-104</v>
      </c>
      <c r="D416" s="3">
        <v>45819.406944444447</v>
      </c>
      <c r="E416" s="1">
        <v>45819.534722222219</v>
      </c>
      <c r="F416" s="1">
        <f t="shared" si="19"/>
        <v>45819.470833333333</v>
      </c>
      <c r="G416">
        <f t="shared" si="20"/>
        <v>29.627777777779556</v>
      </c>
    </row>
    <row r="417" spans="1:12" x14ac:dyDescent="0.2">
      <c r="A417">
        <v>104</v>
      </c>
      <c r="B417" s="2">
        <v>4</v>
      </c>
      <c r="C417" t="str">
        <f t="shared" si="21"/>
        <v>F4-104</v>
      </c>
      <c r="D417" s="3">
        <v>45819.406944444447</v>
      </c>
      <c r="E417" s="1">
        <v>45819.534722222219</v>
      </c>
      <c r="F417" s="1">
        <f t="shared" si="19"/>
        <v>45819.470833333333</v>
      </c>
      <c r="G417">
        <f t="shared" si="20"/>
        <v>29.627777777779556</v>
      </c>
    </row>
    <row r="418" spans="1:12" x14ac:dyDescent="0.2">
      <c r="A418">
        <v>105</v>
      </c>
      <c r="B418" s="2">
        <v>1</v>
      </c>
      <c r="C418" t="str">
        <f t="shared" si="21"/>
        <v>F1-105</v>
      </c>
      <c r="D418" s="1">
        <v>45819.536805555559</v>
      </c>
      <c r="E418" s="1">
        <v>45819.575694444444</v>
      </c>
      <c r="F418" s="1">
        <f t="shared" si="19"/>
        <v>45819.556250000001</v>
      </c>
      <c r="G418">
        <f t="shared" si="20"/>
        <v>29.722916666665697</v>
      </c>
      <c r="L418">
        <f>VLOOKUP(sampling!C418,fe_plate_1!$C$2:$G$300,5,FALSE)</f>
        <v>30.356000000000005</v>
      </c>
    </row>
    <row r="419" spans="1:12" x14ac:dyDescent="0.2">
      <c r="A419">
        <v>105</v>
      </c>
      <c r="B419" s="2">
        <v>2</v>
      </c>
      <c r="C419" t="str">
        <f t="shared" si="21"/>
        <v>F2-105</v>
      </c>
      <c r="D419" s="1">
        <v>45819.536805555559</v>
      </c>
      <c r="E419" s="1">
        <v>45819.575694444444</v>
      </c>
      <c r="F419" s="1">
        <f t="shared" si="19"/>
        <v>45819.556250000001</v>
      </c>
      <c r="G419">
        <f t="shared" si="20"/>
        <v>29.722916666665697</v>
      </c>
      <c r="L419">
        <f>VLOOKUP(sampling!C419,fe_plate_1!$C$2:$G$300,5,FALSE)</f>
        <v>35.801600000000008</v>
      </c>
    </row>
    <row r="420" spans="1:12" x14ac:dyDescent="0.2">
      <c r="A420">
        <v>105</v>
      </c>
      <c r="B420" s="2">
        <v>3</v>
      </c>
      <c r="C420" t="str">
        <f t="shared" si="21"/>
        <v>F3-105</v>
      </c>
      <c r="D420" s="1">
        <v>45819.536805555559</v>
      </c>
      <c r="E420" s="1">
        <v>45819.575694444444</v>
      </c>
      <c r="F420" s="1">
        <f t="shared" si="19"/>
        <v>45819.556250000001</v>
      </c>
      <c r="G420">
        <f t="shared" si="20"/>
        <v>29.713194444448163</v>
      </c>
      <c r="L420">
        <f>VLOOKUP(sampling!C420,fe_plate_1!$C$2:$G$300,5,FALSE)</f>
        <v>50.777000000000001</v>
      </c>
    </row>
    <row r="421" spans="1:12" x14ac:dyDescent="0.2">
      <c r="A421">
        <v>105</v>
      </c>
      <c r="B421" s="2">
        <v>4</v>
      </c>
      <c r="C421" t="str">
        <f t="shared" si="21"/>
        <v>F4-105</v>
      </c>
      <c r="D421" s="1">
        <v>45819.536805555559</v>
      </c>
      <c r="E421" s="1">
        <v>45819.575694444444</v>
      </c>
      <c r="F421" s="1">
        <f t="shared" si="19"/>
        <v>45819.556250000001</v>
      </c>
      <c r="G421">
        <f t="shared" si="20"/>
        <v>29.713194444448163</v>
      </c>
      <c r="L421">
        <f>VLOOKUP(sampling!C421,fe_plate_1!$C$2:$G$300,5,FALSE)</f>
        <v>22.187600000000007</v>
      </c>
    </row>
    <row r="422" spans="1:12" x14ac:dyDescent="0.2">
      <c r="A422">
        <v>106</v>
      </c>
      <c r="B422" s="2">
        <v>1</v>
      </c>
      <c r="C422" t="str">
        <f t="shared" si="21"/>
        <v>F1-106</v>
      </c>
      <c r="D422" s="1">
        <v>45819.752083333333</v>
      </c>
      <c r="E422" s="1">
        <v>45820.34375</v>
      </c>
      <c r="F422" s="1">
        <f t="shared" si="19"/>
        <v>45820.047916666663</v>
      </c>
      <c r="G422">
        <f t="shared" si="20"/>
        <v>30.214583333327028</v>
      </c>
    </row>
    <row r="423" spans="1:12" x14ac:dyDescent="0.2">
      <c r="A423">
        <v>106</v>
      </c>
      <c r="B423" s="2">
        <v>2</v>
      </c>
      <c r="C423" t="str">
        <f t="shared" si="21"/>
        <v>F2-106</v>
      </c>
      <c r="D423" s="1">
        <v>45819.752083333333</v>
      </c>
      <c r="E423" s="1">
        <v>45820.34375</v>
      </c>
      <c r="F423" s="1">
        <f t="shared" si="19"/>
        <v>45820.047916666663</v>
      </c>
      <c r="G423">
        <f t="shared" si="20"/>
        <v>30.214583333327028</v>
      </c>
    </row>
    <row r="424" spans="1:12" x14ac:dyDescent="0.2">
      <c r="A424">
        <v>106</v>
      </c>
      <c r="B424" s="2">
        <v>3</v>
      </c>
      <c r="C424" t="str">
        <f t="shared" si="21"/>
        <v>F3-106</v>
      </c>
      <c r="D424" s="1">
        <v>45819.752083333333</v>
      </c>
      <c r="E424" s="1">
        <v>45820.34375</v>
      </c>
      <c r="F424" s="1">
        <f t="shared" si="19"/>
        <v>45820.047916666663</v>
      </c>
      <c r="G424">
        <f t="shared" si="20"/>
        <v>30.204861111109494</v>
      </c>
    </row>
    <row r="425" spans="1:12" x14ac:dyDescent="0.2">
      <c r="A425">
        <v>106</v>
      </c>
      <c r="B425" s="2">
        <v>4</v>
      </c>
      <c r="C425" t="str">
        <f t="shared" si="21"/>
        <v>F4-106</v>
      </c>
      <c r="D425" s="1">
        <v>45819.752083333333</v>
      </c>
      <c r="E425" s="1">
        <v>45820.34375</v>
      </c>
      <c r="F425" s="1">
        <f t="shared" si="19"/>
        <v>45820.047916666663</v>
      </c>
      <c r="G425">
        <f t="shared" si="20"/>
        <v>30.204861111109494</v>
      </c>
    </row>
    <row r="426" spans="1:12" x14ac:dyDescent="0.2">
      <c r="A426">
        <v>107</v>
      </c>
      <c r="B426" s="2">
        <v>1</v>
      </c>
      <c r="C426" t="str">
        <f t="shared" si="21"/>
        <v>F1-107</v>
      </c>
      <c r="D426" s="1">
        <v>45820.34375</v>
      </c>
      <c r="E426" s="1">
        <v>45820.449305555558</v>
      </c>
      <c r="F426" s="1">
        <f t="shared" si="19"/>
        <v>45820.396527777775</v>
      </c>
      <c r="G426">
        <f t="shared" si="20"/>
        <v>30.563194444439432</v>
      </c>
    </row>
    <row r="427" spans="1:12" x14ac:dyDescent="0.2">
      <c r="A427">
        <v>107</v>
      </c>
      <c r="B427" s="2">
        <v>2</v>
      </c>
      <c r="C427" t="str">
        <f t="shared" si="21"/>
        <v>F2-107</v>
      </c>
      <c r="D427" s="1">
        <v>45820.34375</v>
      </c>
      <c r="E427" s="1">
        <v>45820.449305555558</v>
      </c>
      <c r="F427" s="1">
        <f t="shared" si="19"/>
        <v>45820.396527777775</v>
      </c>
      <c r="G427">
        <f t="shared" si="20"/>
        <v>30.563194444439432</v>
      </c>
    </row>
    <row r="428" spans="1:12" x14ac:dyDescent="0.2">
      <c r="A428">
        <v>107</v>
      </c>
      <c r="B428" s="2">
        <v>3</v>
      </c>
      <c r="C428" t="str">
        <f t="shared" si="21"/>
        <v>F3-107</v>
      </c>
      <c r="D428" s="1">
        <v>45820.34375</v>
      </c>
      <c r="E428" s="1">
        <v>45820.449305555558</v>
      </c>
      <c r="F428" s="1">
        <f t="shared" si="19"/>
        <v>45820.396527777775</v>
      </c>
      <c r="G428">
        <f t="shared" si="20"/>
        <v>30.553472222221899</v>
      </c>
    </row>
    <row r="429" spans="1:12" x14ac:dyDescent="0.2">
      <c r="A429">
        <v>107</v>
      </c>
      <c r="B429" s="2">
        <v>4</v>
      </c>
      <c r="C429" t="str">
        <f t="shared" si="21"/>
        <v>F4-107</v>
      </c>
      <c r="D429" s="1">
        <v>45820.34375</v>
      </c>
      <c r="E429" s="1">
        <v>45820.449305555558</v>
      </c>
      <c r="F429" s="1">
        <f t="shared" si="19"/>
        <v>45820.396527777775</v>
      </c>
      <c r="G429">
        <f t="shared" si="20"/>
        <v>30.553472222221899</v>
      </c>
    </row>
    <row r="430" spans="1:12" x14ac:dyDescent="0.2">
      <c r="A430">
        <v>108</v>
      </c>
      <c r="B430" s="2">
        <v>1</v>
      </c>
      <c r="C430" t="str">
        <f t="shared" si="21"/>
        <v>F1-108</v>
      </c>
      <c r="D430" s="1">
        <v>45820.493055555555</v>
      </c>
      <c r="E430" s="1">
        <v>45820.567361111112</v>
      </c>
      <c r="F430" s="1">
        <f t="shared" si="19"/>
        <v>45820.530208333337</v>
      </c>
      <c r="G430">
        <f t="shared" si="20"/>
        <v>30.696875000001455</v>
      </c>
      <c r="L430">
        <f>VLOOKUP(sampling!C430,fe_plate_1!$C$2:$G$300,5,FALSE)</f>
        <v>32.398099999999999</v>
      </c>
    </row>
    <row r="431" spans="1:12" x14ac:dyDescent="0.2">
      <c r="A431">
        <v>108</v>
      </c>
      <c r="B431" s="2">
        <v>2</v>
      </c>
      <c r="C431" t="str">
        <f t="shared" si="21"/>
        <v>F2-108</v>
      </c>
      <c r="D431" s="1">
        <v>45820.493055555555</v>
      </c>
      <c r="E431" s="1">
        <v>45820.567361111112</v>
      </c>
      <c r="F431" s="1">
        <f t="shared" si="19"/>
        <v>45820.530208333337</v>
      </c>
      <c r="G431">
        <f t="shared" si="20"/>
        <v>30.696875000001455</v>
      </c>
      <c r="L431">
        <f>VLOOKUP(sampling!C431,fe_plate_1!$C$2:$G$300,5,FALSE)</f>
        <v>31.0367</v>
      </c>
    </row>
    <row r="432" spans="1:12" x14ac:dyDescent="0.2">
      <c r="A432">
        <v>108</v>
      </c>
      <c r="B432" s="2">
        <v>3</v>
      </c>
      <c r="C432" t="str">
        <f t="shared" si="21"/>
        <v>F3-108</v>
      </c>
      <c r="D432" s="1">
        <v>45820.493055555555</v>
      </c>
      <c r="E432" s="1">
        <v>45820.567361111112</v>
      </c>
      <c r="F432" s="1">
        <f t="shared" si="19"/>
        <v>45820.530208333337</v>
      </c>
      <c r="G432">
        <f t="shared" si="20"/>
        <v>30.687152777783922</v>
      </c>
      <c r="L432">
        <f>VLOOKUP(sampling!C432,fe_plate_1!$C$2:$G$300,5,FALSE)</f>
        <v>26.27180000000001</v>
      </c>
    </row>
    <row r="433" spans="1:12" x14ac:dyDescent="0.2">
      <c r="A433">
        <v>108</v>
      </c>
      <c r="B433" s="2">
        <v>4</v>
      </c>
      <c r="C433" t="str">
        <f t="shared" si="21"/>
        <v>F4-108</v>
      </c>
      <c r="D433" s="1">
        <v>45820.493055555555</v>
      </c>
      <c r="E433" s="1">
        <v>45820.567361111112</v>
      </c>
      <c r="F433" s="1">
        <f t="shared" si="19"/>
        <v>45820.530208333337</v>
      </c>
      <c r="G433">
        <f t="shared" si="20"/>
        <v>30.687152777783922</v>
      </c>
      <c r="L433">
        <f>VLOOKUP(sampling!C433,fe_plate_1!$C$2:$G$300,5,FALSE)</f>
        <v>21.506900000000005</v>
      </c>
    </row>
    <row r="434" spans="1:12" x14ac:dyDescent="0.2">
      <c r="A434">
        <v>109</v>
      </c>
      <c r="B434" s="2">
        <v>1</v>
      </c>
      <c r="C434" t="str">
        <f t="shared" si="21"/>
        <v>F1-109</v>
      </c>
      <c r="D434" s="1">
        <v>45820.704861111109</v>
      </c>
      <c r="E434" s="1">
        <v>45821.340277777781</v>
      </c>
      <c r="F434" s="1">
        <f t="shared" si="19"/>
        <v>45821.022569444445</v>
      </c>
      <c r="G434">
        <f t="shared" si="20"/>
        <v>31.189236111109494</v>
      </c>
    </row>
    <row r="435" spans="1:12" x14ac:dyDescent="0.2">
      <c r="A435">
        <v>109</v>
      </c>
      <c r="B435" s="2">
        <v>2</v>
      </c>
      <c r="C435" t="str">
        <f t="shared" si="21"/>
        <v>F2-109</v>
      </c>
      <c r="D435" s="1">
        <v>45820.704861111109</v>
      </c>
      <c r="E435" s="1">
        <v>45821.340277777781</v>
      </c>
      <c r="F435" s="1">
        <f t="shared" si="19"/>
        <v>45821.022569444445</v>
      </c>
      <c r="G435">
        <f t="shared" si="20"/>
        <v>31.189236111109494</v>
      </c>
    </row>
    <row r="436" spans="1:12" x14ac:dyDescent="0.2">
      <c r="A436">
        <v>109</v>
      </c>
      <c r="B436" s="2">
        <v>3</v>
      </c>
      <c r="C436" t="str">
        <f t="shared" si="21"/>
        <v>F3-109</v>
      </c>
      <c r="D436" s="1">
        <v>45820.704861111109</v>
      </c>
      <c r="E436" s="1">
        <v>45821.340277777781</v>
      </c>
      <c r="F436" s="1">
        <f t="shared" si="19"/>
        <v>45821.022569444445</v>
      </c>
      <c r="G436">
        <f t="shared" si="20"/>
        <v>31.179513888891961</v>
      </c>
    </row>
    <row r="437" spans="1:12" x14ac:dyDescent="0.2">
      <c r="A437">
        <v>109</v>
      </c>
      <c r="B437" s="2">
        <v>4</v>
      </c>
      <c r="C437" t="str">
        <f t="shared" si="21"/>
        <v>F4-109</v>
      </c>
      <c r="D437" s="1">
        <v>45820.704861111109</v>
      </c>
      <c r="E437" s="1">
        <v>45821.340277777781</v>
      </c>
      <c r="F437" s="1">
        <f t="shared" si="19"/>
        <v>45821.022569444445</v>
      </c>
      <c r="G437">
        <f t="shared" si="20"/>
        <v>31.179513888891961</v>
      </c>
    </row>
    <row r="438" spans="1:12" x14ac:dyDescent="0.2">
      <c r="A438">
        <v>110</v>
      </c>
      <c r="B438" s="2">
        <v>1</v>
      </c>
      <c r="C438" t="str">
        <f t="shared" si="21"/>
        <v>F1-110</v>
      </c>
      <c r="D438" s="1">
        <v>45821.342361111114</v>
      </c>
      <c r="E438" s="3">
        <v>45821.50277777778</v>
      </c>
      <c r="F438" s="1">
        <f t="shared" si="19"/>
        <v>45821.422569444447</v>
      </c>
      <c r="G438">
        <f t="shared" si="20"/>
        <v>31.589236111110949</v>
      </c>
      <c r="K438">
        <f>VLOOKUP(sampling!C438,standard_curve_plate_3!$C$2:$G$404,5,FALSE)</f>
        <v>1.0524360000000001</v>
      </c>
    </row>
    <row r="439" spans="1:12" x14ac:dyDescent="0.2">
      <c r="A439">
        <v>110</v>
      </c>
      <c r="B439" s="2">
        <v>2</v>
      </c>
      <c r="C439" t="str">
        <f t="shared" si="21"/>
        <v>F2-110</v>
      </c>
      <c r="D439" s="1">
        <v>45821.342361111114</v>
      </c>
      <c r="E439" s="3">
        <v>45821.50277777778</v>
      </c>
      <c r="F439" s="1">
        <f t="shared" si="19"/>
        <v>45821.422569444447</v>
      </c>
      <c r="G439">
        <f t="shared" si="20"/>
        <v>31.589236111110949</v>
      </c>
      <c r="K439">
        <f>VLOOKUP(sampling!C439,standard_curve_plate_3!$C$2:$G$404,5,FALSE)</f>
        <v>0.4508580000000002</v>
      </c>
    </row>
    <row r="440" spans="1:12" x14ac:dyDescent="0.2">
      <c r="A440">
        <v>110</v>
      </c>
      <c r="B440" s="2">
        <v>3</v>
      </c>
      <c r="C440" t="str">
        <f t="shared" si="21"/>
        <v>F3-110</v>
      </c>
      <c r="D440" s="1">
        <v>45821.342361111114</v>
      </c>
      <c r="E440" s="3">
        <v>45821.50277777778</v>
      </c>
      <c r="F440" s="1">
        <f t="shared" si="19"/>
        <v>45821.422569444447</v>
      </c>
      <c r="G440">
        <f t="shared" si="20"/>
        <v>31.579513888893416</v>
      </c>
      <c r="K440">
        <f>VLOOKUP(sampling!C440,standard_curve_plate_3!$C$2:$G$404,5,FALSE)</f>
        <v>-0.28440399999999988</v>
      </c>
    </row>
    <row r="441" spans="1:12" x14ac:dyDescent="0.2">
      <c r="A441">
        <v>110</v>
      </c>
      <c r="B441" s="2">
        <v>4</v>
      </c>
      <c r="C441" t="str">
        <f t="shared" si="21"/>
        <v>F4-110</v>
      </c>
      <c r="D441" s="1">
        <v>45821.342361111114</v>
      </c>
      <c r="E441" s="3">
        <v>45821.50277777778</v>
      </c>
      <c r="F441" s="1">
        <f t="shared" si="19"/>
        <v>45821.422569444447</v>
      </c>
      <c r="G441">
        <f t="shared" si="20"/>
        <v>31.579513888893416</v>
      </c>
      <c r="K441">
        <f>VLOOKUP(sampling!C441,standard_curve_plate_3!$C$2:$G$404,5,FALSE)</f>
        <v>-8.3877999999999897E-2</v>
      </c>
    </row>
    <row r="442" spans="1:12" x14ac:dyDescent="0.2">
      <c r="A442">
        <v>111</v>
      </c>
      <c r="B442" s="2">
        <v>1</v>
      </c>
      <c r="C442" t="str">
        <f t="shared" si="21"/>
        <v>F1-111</v>
      </c>
      <c r="D442" s="3">
        <v>45821.504861111112</v>
      </c>
      <c r="E442" s="3">
        <v>45821.55</v>
      </c>
      <c r="F442" s="1">
        <f t="shared" si="19"/>
        <v>45821.527430555558</v>
      </c>
      <c r="G442">
        <f t="shared" si="20"/>
        <v>31.694097222221899</v>
      </c>
      <c r="L442">
        <f>VLOOKUP(sampling!C442,fe_plate_1!$C$2:$G$300,5,FALSE)</f>
        <v>31.717400000000001</v>
      </c>
    </row>
    <row r="443" spans="1:12" x14ac:dyDescent="0.2">
      <c r="A443">
        <v>111</v>
      </c>
      <c r="B443" s="2">
        <v>2</v>
      </c>
      <c r="C443" t="str">
        <f t="shared" si="21"/>
        <v>F2-111</v>
      </c>
      <c r="D443" s="3">
        <v>45821.504861111112</v>
      </c>
      <c r="E443" s="3">
        <v>45821.55</v>
      </c>
      <c r="F443" s="1">
        <f t="shared" si="19"/>
        <v>45821.527430555558</v>
      </c>
      <c r="G443">
        <f t="shared" si="20"/>
        <v>31.694097222221899</v>
      </c>
      <c r="L443">
        <f>VLOOKUP(sampling!C443,fe_plate_1!$C$2:$G$300,5,FALSE)</f>
        <v>35.120900000000006</v>
      </c>
    </row>
    <row r="444" spans="1:12" x14ac:dyDescent="0.2">
      <c r="A444">
        <v>111</v>
      </c>
      <c r="B444" s="2">
        <v>3</v>
      </c>
      <c r="C444" t="str">
        <f t="shared" si="21"/>
        <v>F3-111</v>
      </c>
      <c r="D444" s="3">
        <v>45821.504861111112</v>
      </c>
      <c r="E444" s="3">
        <v>45821.55</v>
      </c>
      <c r="F444" s="1">
        <f t="shared" si="19"/>
        <v>45821.527430555558</v>
      </c>
      <c r="G444">
        <f t="shared" si="20"/>
        <v>31.684375000004366</v>
      </c>
      <c r="L444">
        <f>VLOOKUP(sampling!C444,fe_plate_1!$C$2:$G$300,5,FALSE)</f>
        <v>76.643600000000006</v>
      </c>
    </row>
    <row r="445" spans="1:12" x14ac:dyDescent="0.2">
      <c r="A445">
        <v>111</v>
      </c>
      <c r="B445" s="2">
        <v>4</v>
      </c>
      <c r="C445" t="str">
        <f t="shared" si="21"/>
        <v>F4-111</v>
      </c>
      <c r="D445" s="3">
        <v>45821.504861111112</v>
      </c>
      <c r="E445" s="3">
        <v>45821.55</v>
      </c>
      <c r="F445" s="1">
        <f t="shared" si="19"/>
        <v>45821.527430555558</v>
      </c>
      <c r="G445">
        <f t="shared" si="20"/>
        <v>31.684375000004366</v>
      </c>
      <c r="L445">
        <f>VLOOKUP(sampling!C445,fe_plate_1!$C$2:$G$300,5,FALSE)</f>
        <v>23.549000000000003</v>
      </c>
    </row>
    <row r="446" spans="1:12" x14ac:dyDescent="0.2">
      <c r="A446">
        <v>112</v>
      </c>
      <c r="B446" s="2">
        <v>1</v>
      </c>
      <c r="C446" t="str">
        <f t="shared" si="21"/>
        <v>F1-112</v>
      </c>
      <c r="D446" s="3">
        <v>45821.659722222219</v>
      </c>
      <c r="E446" s="3">
        <v>45822.46875</v>
      </c>
      <c r="F446" s="1">
        <f t="shared" si="19"/>
        <v>45822.064236111109</v>
      </c>
      <c r="G446">
        <f t="shared" si="20"/>
        <v>32.230902777773736</v>
      </c>
    </row>
    <row r="447" spans="1:12" x14ac:dyDescent="0.2">
      <c r="A447">
        <v>112</v>
      </c>
      <c r="B447" s="2">
        <v>2</v>
      </c>
      <c r="C447" t="str">
        <f t="shared" si="21"/>
        <v>F2-112</v>
      </c>
      <c r="D447" s="3">
        <v>45821.659722222219</v>
      </c>
      <c r="E447" s="3">
        <v>45822.46875</v>
      </c>
      <c r="F447" s="1">
        <f t="shared" si="19"/>
        <v>45822.064236111109</v>
      </c>
      <c r="G447">
        <f t="shared" si="20"/>
        <v>32.230902777773736</v>
      </c>
    </row>
    <row r="448" spans="1:12" x14ac:dyDescent="0.2">
      <c r="A448">
        <v>112</v>
      </c>
      <c r="B448" s="2">
        <v>3</v>
      </c>
      <c r="C448" t="str">
        <f t="shared" si="21"/>
        <v>F3-112</v>
      </c>
      <c r="D448" s="3">
        <v>45821.659722222219</v>
      </c>
      <c r="E448" s="3">
        <v>45822.46875</v>
      </c>
      <c r="F448" s="1">
        <f t="shared" si="19"/>
        <v>45822.064236111109</v>
      </c>
      <c r="G448">
        <f t="shared" si="20"/>
        <v>32.221180555556202</v>
      </c>
    </row>
    <row r="449" spans="1:12" x14ac:dyDescent="0.2">
      <c r="A449">
        <v>112</v>
      </c>
      <c r="B449" s="2">
        <v>4</v>
      </c>
      <c r="C449" t="str">
        <f t="shared" si="21"/>
        <v>F4-112</v>
      </c>
      <c r="D449" s="3">
        <v>45821.659722222219</v>
      </c>
      <c r="E449" s="3">
        <v>45822.46875</v>
      </c>
      <c r="F449" s="1">
        <f t="shared" si="19"/>
        <v>45822.064236111109</v>
      </c>
      <c r="G449">
        <f t="shared" si="20"/>
        <v>32.221180555556202</v>
      </c>
    </row>
    <row r="450" spans="1:12" x14ac:dyDescent="0.2">
      <c r="A450">
        <v>113</v>
      </c>
      <c r="B450" s="2">
        <v>1</v>
      </c>
      <c r="C450" t="str">
        <f t="shared" si="21"/>
        <v>F1-113</v>
      </c>
      <c r="D450" s="3">
        <v>45822.470833333333</v>
      </c>
      <c r="E450" s="3">
        <v>45822.614583333336</v>
      </c>
      <c r="F450" s="1">
        <f t="shared" si="19"/>
        <v>45822.542708333334</v>
      </c>
      <c r="G450">
        <f t="shared" si="20"/>
        <v>32.709374999998545</v>
      </c>
      <c r="K450">
        <f>VLOOKUP(sampling!C450,standard_curve_plate_3!$C$2:$G$404,5,FALSE)</f>
        <v>-0.15071999999999974</v>
      </c>
    </row>
    <row r="451" spans="1:12" x14ac:dyDescent="0.2">
      <c r="A451">
        <v>113</v>
      </c>
      <c r="B451" s="2">
        <v>2</v>
      </c>
      <c r="C451" t="str">
        <f t="shared" si="21"/>
        <v>F2-113</v>
      </c>
      <c r="D451" s="3">
        <v>45822.470833333333</v>
      </c>
      <c r="E451" s="3">
        <v>45822.614583333336</v>
      </c>
      <c r="F451" s="1">
        <f t="shared" si="19"/>
        <v>45822.542708333334</v>
      </c>
      <c r="G451">
        <f t="shared" si="20"/>
        <v>32.709374999998545</v>
      </c>
      <c r="K451">
        <f>VLOOKUP(sampling!C451,standard_curve_plate_3!$C$2:$G$404,5,FALSE)</f>
        <v>-0.15071999999999974</v>
      </c>
    </row>
    <row r="452" spans="1:12" x14ac:dyDescent="0.2">
      <c r="A452">
        <v>113</v>
      </c>
      <c r="B452" s="2">
        <v>3</v>
      </c>
      <c r="C452" t="str">
        <f t="shared" si="21"/>
        <v>F3-113</v>
      </c>
      <c r="D452" s="3">
        <v>45822.470833333333</v>
      </c>
      <c r="E452" s="3">
        <v>45822.614583333336</v>
      </c>
      <c r="F452" s="1">
        <f t="shared" ref="F452:F465" si="22">(E452-D452)/2+D452</f>
        <v>45822.542708333334</v>
      </c>
      <c r="G452">
        <f t="shared" ref="G452:G465" si="23" xml:space="preserve"> F452-IF(OR(B452=1,B452=2),$O$2,$O$3)</f>
        <v>32.699652777781012</v>
      </c>
      <c r="K452">
        <f>VLOOKUP(sampling!C452,standard_curve_plate_3!$C$2:$G$404,5,FALSE)</f>
        <v>-0.21756200000000003</v>
      </c>
    </row>
    <row r="453" spans="1:12" x14ac:dyDescent="0.2">
      <c r="A453">
        <v>113</v>
      </c>
      <c r="B453" s="2">
        <v>4</v>
      </c>
      <c r="C453" t="str">
        <f t="shared" si="21"/>
        <v>F4-113</v>
      </c>
      <c r="D453" s="3">
        <v>45822.470833333333</v>
      </c>
      <c r="E453" s="3">
        <v>45822.614583333336</v>
      </c>
      <c r="F453" s="1">
        <f t="shared" si="22"/>
        <v>45822.542708333334</v>
      </c>
      <c r="G453">
        <f t="shared" si="23"/>
        <v>32.699652777781012</v>
      </c>
      <c r="K453">
        <f>VLOOKUP(sampling!C453,standard_curve_plate_3!$C$2:$G$404,5,FALSE)</f>
        <v>0.91875200000000001</v>
      </c>
    </row>
    <row r="454" spans="1:12" x14ac:dyDescent="0.2">
      <c r="A454">
        <v>114</v>
      </c>
      <c r="B454" s="2">
        <v>1</v>
      </c>
      <c r="C454" t="str">
        <f t="shared" si="21"/>
        <v>F1-114</v>
      </c>
      <c r="D454" s="3">
        <v>45822.616666666669</v>
      </c>
      <c r="E454" s="3">
        <v>45822.661805555559</v>
      </c>
      <c r="F454" s="1">
        <f t="shared" si="22"/>
        <v>45822.639236111114</v>
      </c>
      <c r="G454">
        <f t="shared" si="23"/>
        <v>32.805902777778101</v>
      </c>
      <c r="L454">
        <f>VLOOKUP(sampling!C454,fe_plate_1!$C$2:$G$300,5,FALSE)</f>
        <v>33.078800000000001</v>
      </c>
    </row>
    <row r="455" spans="1:12" x14ac:dyDescent="0.2">
      <c r="A455">
        <v>114</v>
      </c>
      <c r="B455" s="2">
        <v>2</v>
      </c>
      <c r="C455" t="str">
        <f t="shared" si="21"/>
        <v>F2-114</v>
      </c>
      <c r="D455" s="3">
        <v>45822.616666666669</v>
      </c>
      <c r="E455" s="3">
        <v>45822.661805555559</v>
      </c>
      <c r="F455" s="1">
        <f t="shared" si="22"/>
        <v>45822.639236111114</v>
      </c>
      <c r="G455">
        <f t="shared" si="23"/>
        <v>32.805902777778101</v>
      </c>
      <c r="L455">
        <f>VLOOKUP(sampling!C455,fe_plate_1!$C$2:$G$300,5,FALSE)</f>
        <v>43.289300000000011</v>
      </c>
    </row>
    <row r="456" spans="1:12" x14ac:dyDescent="0.2">
      <c r="A456">
        <v>114</v>
      </c>
      <c r="B456" s="2">
        <v>3</v>
      </c>
      <c r="C456" t="str">
        <f t="shared" si="21"/>
        <v>F3-114</v>
      </c>
      <c r="D456" s="3">
        <v>45822.616666666669</v>
      </c>
      <c r="E456" s="3">
        <v>45822.661805555559</v>
      </c>
      <c r="F456" s="1">
        <f t="shared" si="22"/>
        <v>45822.639236111114</v>
      </c>
      <c r="G456">
        <f t="shared" si="23"/>
        <v>32.796180555560568</v>
      </c>
      <c r="L456">
        <f>VLOOKUP(sampling!C456,fe_plate_1!$C$2:$G$300,5,FALSE)</f>
        <v>30.356000000000005</v>
      </c>
    </row>
    <row r="457" spans="1:12" x14ac:dyDescent="0.2">
      <c r="A457">
        <v>114</v>
      </c>
      <c r="B457" s="2">
        <v>4</v>
      </c>
      <c r="C457" t="str">
        <f t="shared" si="21"/>
        <v>F4-114</v>
      </c>
      <c r="D457" s="3">
        <v>45822.616666666669</v>
      </c>
      <c r="E457" s="3">
        <v>45822.661805555559</v>
      </c>
      <c r="F457" s="1">
        <f t="shared" si="22"/>
        <v>45822.639236111114</v>
      </c>
      <c r="G457">
        <f t="shared" si="23"/>
        <v>32.796180555560568</v>
      </c>
      <c r="L457">
        <f>VLOOKUP(sampling!C457,fe_plate_1!$C$2:$G$300,5,FALSE)</f>
        <v>22.187600000000007</v>
      </c>
    </row>
    <row r="458" spans="1:12" x14ac:dyDescent="0.2">
      <c r="A458">
        <v>115</v>
      </c>
      <c r="B458" s="2">
        <v>1</v>
      </c>
      <c r="C458" t="str">
        <f t="shared" si="21"/>
        <v>F1-115</v>
      </c>
      <c r="D458" s="3">
        <v>45822.67083333333</v>
      </c>
      <c r="E458" s="1">
        <v>45823.497916666667</v>
      </c>
      <c r="F458" s="1">
        <f t="shared" si="22"/>
        <v>45823.084374999999</v>
      </c>
      <c r="G458">
        <f t="shared" si="23"/>
        <v>33.251041666662786</v>
      </c>
    </row>
    <row r="459" spans="1:12" x14ac:dyDescent="0.2">
      <c r="A459">
        <v>115</v>
      </c>
      <c r="B459" s="2">
        <v>2</v>
      </c>
      <c r="C459" t="str">
        <f t="shared" si="21"/>
        <v>F2-115</v>
      </c>
      <c r="D459" s="3">
        <v>45822.67083333333</v>
      </c>
      <c r="E459" s="1">
        <v>45823.497916666667</v>
      </c>
      <c r="F459" s="1">
        <f t="shared" si="22"/>
        <v>45823.084374999999</v>
      </c>
      <c r="G459">
        <f t="shared" si="23"/>
        <v>33.251041666662786</v>
      </c>
    </row>
    <row r="460" spans="1:12" x14ac:dyDescent="0.2">
      <c r="A460">
        <v>115</v>
      </c>
      <c r="B460" s="2">
        <v>3</v>
      </c>
      <c r="C460" t="str">
        <f t="shared" ref="C460:C465" si="24">_xlfn.CONCAT("F",B460,"-",A460)</f>
        <v>F3-115</v>
      </c>
      <c r="D460" s="3">
        <v>45822.67083333333</v>
      </c>
      <c r="E460" s="1">
        <v>45823.497916666667</v>
      </c>
      <c r="F460" s="1">
        <f t="shared" si="22"/>
        <v>45823.084374999999</v>
      </c>
      <c r="G460">
        <f t="shared" si="23"/>
        <v>33.241319444445253</v>
      </c>
    </row>
    <row r="461" spans="1:12" x14ac:dyDescent="0.2">
      <c r="A461">
        <v>115</v>
      </c>
      <c r="B461" s="2">
        <v>4</v>
      </c>
      <c r="C461" t="str">
        <f t="shared" si="24"/>
        <v>F4-115</v>
      </c>
      <c r="D461" s="3">
        <v>45822.67083333333</v>
      </c>
      <c r="E461" s="1">
        <v>45823.497916666667</v>
      </c>
      <c r="F461" s="1">
        <f t="shared" si="22"/>
        <v>45823.084374999999</v>
      </c>
      <c r="G461">
        <f t="shared" si="23"/>
        <v>33.241319444445253</v>
      </c>
    </row>
    <row r="462" spans="1:12" x14ac:dyDescent="0.2">
      <c r="A462">
        <v>116</v>
      </c>
      <c r="B462" s="2">
        <v>1</v>
      </c>
      <c r="C462" t="str">
        <f t="shared" si="24"/>
        <v>F1-116</v>
      </c>
      <c r="D462" s="1">
        <v>45823.513888888891</v>
      </c>
      <c r="E462" s="1">
        <v>45824.574305555558</v>
      </c>
      <c r="F462" s="1">
        <f t="shared" si="22"/>
        <v>45824.044097222228</v>
      </c>
      <c r="G462">
        <f t="shared" si="23"/>
        <v>34.210763888891961</v>
      </c>
    </row>
    <row r="463" spans="1:12" x14ac:dyDescent="0.2">
      <c r="A463">
        <v>116</v>
      </c>
      <c r="B463" s="2">
        <v>2</v>
      </c>
      <c r="C463" t="str">
        <f t="shared" si="24"/>
        <v>F2-116</v>
      </c>
      <c r="D463" s="1">
        <v>45823.513888888891</v>
      </c>
      <c r="E463" s="1">
        <v>45824.574305555558</v>
      </c>
      <c r="F463" s="1">
        <f t="shared" si="22"/>
        <v>45824.044097222228</v>
      </c>
      <c r="G463">
        <f t="shared" si="23"/>
        <v>34.210763888891961</v>
      </c>
    </row>
    <row r="464" spans="1:12" x14ac:dyDescent="0.2">
      <c r="A464">
        <v>116</v>
      </c>
      <c r="B464" s="2">
        <v>3</v>
      </c>
      <c r="C464" t="str">
        <f t="shared" si="24"/>
        <v>F3-116</v>
      </c>
      <c r="D464" s="1">
        <v>45823.513888888891</v>
      </c>
      <c r="E464" s="1">
        <v>45824.574305555558</v>
      </c>
      <c r="F464" s="1">
        <f t="shared" si="22"/>
        <v>45824.044097222228</v>
      </c>
      <c r="G464">
        <f t="shared" si="23"/>
        <v>34.201041666674428</v>
      </c>
    </row>
    <row r="465" spans="1:7" x14ac:dyDescent="0.2">
      <c r="A465">
        <v>116</v>
      </c>
      <c r="B465" s="2">
        <v>4</v>
      </c>
      <c r="C465" t="str">
        <f t="shared" si="24"/>
        <v>F4-116</v>
      </c>
      <c r="D465" s="1">
        <v>45823.513888888891</v>
      </c>
      <c r="E465" s="1">
        <v>45824.574305555558</v>
      </c>
      <c r="F465" s="1">
        <f t="shared" si="22"/>
        <v>45824.044097222228</v>
      </c>
      <c r="G465">
        <f t="shared" si="23"/>
        <v>34.201041666674428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120"/>
  <sheetViews>
    <sheetView topLeftCell="A62" workbookViewId="0">
      <selection activeCell="I115" sqref="I115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120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  <row r="74" spans="1:5" x14ac:dyDescent="0.2">
      <c r="A74" s="5" t="s">
        <v>117</v>
      </c>
      <c r="B74" s="5" t="str">
        <f t="shared" si="1"/>
        <v>F1-62</v>
      </c>
      <c r="C74" s="6">
        <v>14.226351876830869</v>
      </c>
      <c r="D74" s="7">
        <v>222.31040627747802</v>
      </c>
      <c r="E74" s="8">
        <v>0.13316378071010068</v>
      </c>
    </row>
    <row r="75" spans="1:5" x14ac:dyDescent="0.2">
      <c r="A75" s="5" t="s">
        <v>118</v>
      </c>
      <c r="B75" s="5" t="str">
        <f t="shared" si="1"/>
        <v>F2-62</v>
      </c>
      <c r="C75" s="6">
        <v>14.191341775350649</v>
      </c>
      <c r="D75" s="7">
        <v>215.72683116526787</v>
      </c>
      <c r="E75" s="8">
        <v>0.14608727899638632</v>
      </c>
    </row>
    <row r="76" spans="1:5" x14ac:dyDescent="0.2">
      <c r="A76" s="5" t="s">
        <v>119</v>
      </c>
      <c r="B76" s="5" t="str">
        <f t="shared" si="1"/>
        <v>F3-62</v>
      </c>
      <c r="C76" s="6">
        <v>14.205443592326224</v>
      </c>
      <c r="D76" s="7">
        <v>230.03500705713708</v>
      </c>
      <c r="E76" s="8">
        <v>0.14186298530970723</v>
      </c>
    </row>
    <row r="77" spans="1:5" x14ac:dyDescent="0.2">
      <c r="A77" s="5" t="s">
        <v>120</v>
      </c>
      <c r="B77" s="5" t="str">
        <f t="shared" si="1"/>
        <v>F4-62</v>
      </c>
      <c r="C77" s="6">
        <v>14.199060334152474</v>
      </c>
      <c r="D77" s="7">
        <v>230.77163431382317</v>
      </c>
      <c r="E77" s="8">
        <v>0.12255515900393749</v>
      </c>
    </row>
    <row r="78" spans="1:5" x14ac:dyDescent="0.2">
      <c r="A78" s="5" t="s">
        <v>121</v>
      </c>
      <c r="B78" s="5" t="str">
        <f t="shared" si="1"/>
        <v>F1-59</v>
      </c>
      <c r="C78" s="6">
        <v>14.83243417635699</v>
      </c>
      <c r="D78" s="7">
        <v>223.11333641621096</v>
      </c>
      <c r="E78" s="8">
        <v>0.13357809354702721</v>
      </c>
    </row>
    <row r="79" spans="1:5" x14ac:dyDescent="0.2">
      <c r="A79" s="5" t="s">
        <v>122</v>
      </c>
      <c r="B79" s="5" t="str">
        <f t="shared" si="1"/>
        <v>F2-59</v>
      </c>
      <c r="C79" s="6">
        <v>14.731503774128422</v>
      </c>
      <c r="D79" s="7">
        <v>219.05562138639962</v>
      </c>
      <c r="E79" s="8">
        <v>0.10422868399678681</v>
      </c>
    </row>
    <row r="80" spans="1:5" x14ac:dyDescent="0.2">
      <c r="A80" s="5" t="s">
        <v>123</v>
      </c>
      <c r="B80" s="5" t="str">
        <f t="shared" si="1"/>
        <v>F3-59</v>
      </c>
      <c r="C80" s="6">
        <v>14.66241234508437</v>
      </c>
      <c r="D80" s="7">
        <v>232.0577134677041</v>
      </c>
      <c r="E80" s="8">
        <v>0.1153421798310512</v>
      </c>
    </row>
    <row r="81" spans="1:5" x14ac:dyDescent="0.2">
      <c r="A81" s="5" t="s">
        <v>124</v>
      </c>
      <c r="B81" s="5" t="str">
        <f t="shared" si="1"/>
        <v>F4-59</v>
      </c>
      <c r="C81" s="6">
        <v>15.438007115511359</v>
      </c>
      <c r="D81" s="7">
        <v>232.33512183528407</v>
      </c>
      <c r="E81" s="8">
        <v>0.1072978023933663</v>
      </c>
    </row>
    <row r="82" spans="1:5" x14ac:dyDescent="0.2">
      <c r="A82" s="5" t="s">
        <v>125</v>
      </c>
      <c r="B82" s="5" t="str">
        <f t="shared" si="1"/>
        <v>F1-57</v>
      </c>
      <c r="C82" s="6">
        <v>14.206518322564211</v>
      </c>
      <c r="D82" s="7">
        <v>222.59276834506252</v>
      </c>
      <c r="E82" s="8">
        <v>0.12147748257612119</v>
      </c>
    </row>
    <row r="83" spans="1:5" x14ac:dyDescent="0.2">
      <c r="A83" s="5" t="s">
        <v>126</v>
      </c>
      <c r="B83" s="5" t="str">
        <f t="shared" si="1"/>
        <v>F2-57</v>
      </c>
      <c r="C83" s="6">
        <v>14.396573646771763</v>
      </c>
      <c r="D83" s="7">
        <v>221.96672930627574</v>
      </c>
      <c r="E83" s="8">
        <v>0.1249590480826368</v>
      </c>
    </row>
    <row r="84" spans="1:5" x14ac:dyDescent="0.2">
      <c r="A84" s="5" t="s">
        <v>127</v>
      </c>
      <c r="B84" s="5" t="str">
        <f t="shared" si="1"/>
        <v>F3-57</v>
      </c>
      <c r="C84" s="6">
        <v>14.152129733484934</v>
      </c>
      <c r="D84" s="7">
        <v>232.27201176317521</v>
      </c>
      <c r="E84" s="8">
        <v>0.11791254751119029</v>
      </c>
    </row>
    <row r="85" spans="1:5" x14ac:dyDescent="0.2">
      <c r="A85" s="5" t="s">
        <v>128</v>
      </c>
      <c r="B85" s="5" t="str">
        <f t="shared" si="1"/>
        <v>F1-56</v>
      </c>
      <c r="C85" s="6">
        <v>14.547797352410246</v>
      </c>
      <c r="D85" s="7">
        <v>228.83649911025572</v>
      </c>
      <c r="E85" s="8">
        <v>0.22233926079185029</v>
      </c>
    </row>
    <row r="86" spans="1:5" x14ac:dyDescent="0.2">
      <c r="A86" s="5" t="s">
        <v>129</v>
      </c>
      <c r="B86" s="5" t="str">
        <f t="shared" si="1"/>
        <v>F2-56</v>
      </c>
      <c r="C86" s="6">
        <v>14.19029960478913</v>
      </c>
      <c r="D86" s="7">
        <v>224.55323864462892</v>
      </c>
      <c r="E86" s="8">
        <v>0.13788656173788003</v>
      </c>
    </row>
    <row r="87" spans="1:5" x14ac:dyDescent="0.2">
      <c r="A87" s="5" t="s">
        <v>130</v>
      </c>
      <c r="B87" s="5" t="str">
        <f t="shared" si="1"/>
        <v>F3-56</v>
      </c>
      <c r="C87" s="6">
        <v>14.371108063794351</v>
      </c>
      <c r="D87" s="7">
        <v>234.83967076096826</v>
      </c>
      <c r="E87" s="8">
        <v>0.1508905558534247</v>
      </c>
    </row>
    <row r="88" spans="1:5" x14ac:dyDescent="0.2">
      <c r="A88" s="5" t="s">
        <v>131</v>
      </c>
      <c r="B88" s="5" t="str">
        <f t="shared" si="1"/>
        <v>F4-56</v>
      </c>
      <c r="C88" s="6">
        <v>14.291224787671471</v>
      </c>
      <c r="D88" s="7">
        <v>234.16530063745256</v>
      </c>
      <c r="E88" s="8">
        <v>0.1571831809419327</v>
      </c>
    </row>
    <row r="89" spans="1:5" x14ac:dyDescent="0.2">
      <c r="A89" s="5" t="s">
        <v>132</v>
      </c>
      <c r="B89" s="5" t="str">
        <f t="shared" si="1"/>
        <v>F1-55</v>
      </c>
      <c r="C89" s="6">
        <v>15.713144691566701</v>
      </c>
      <c r="D89" s="7">
        <v>228.95397140920653</v>
      </c>
      <c r="E89" s="8">
        <v>0.1814288516507708</v>
      </c>
    </row>
    <row r="90" spans="1:5" x14ac:dyDescent="0.2">
      <c r="A90" s="5" t="s">
        <v>133</v>
      </c>
      <c r="B90" s="5" t="str">
        <f t="shared" si="1"/>
        <v>F2-55</v>
      </c>
      <c r="C90" s="6">
        <v>17.439259705141964</v>
      </c>
      <c r="D90" s="7">
        <v>229.49386012837763</v>
      </c>
      <c r="E90" s="8">
        <v>0.12562215141813121</v>
      </c>
    </row>
    <row r="91" spans="1:5" x14ac:dyDescent="0.2">
      <c r="A91" s="5" t="s">
        <v>134</v>
      </c>
      <c r="B91" s="5" t="str">
        <f t="shared" si="1"/>
        <v>F3-55</v>
      </c>
      <c r="C91" s="6">
        <v>17.878681867224639</v>
      </c>
      <c r="D91" s="7">
        <v>234.99070753853155</v>
      </c>
      <c r="E91" s="8">
        <v>0.13772086442261722</v>
      </c>
    </row>
    <row r="92" spans="1:5" x14ac:dyDescent="0.2">
      <c r="A92" s="5" t="s">
        <v>135</v>
      </c>
      <c r="B92" s="5" t="str">
        <f t="shared" si="1"/>
        <v>F4-55</v>
      </c>
      <c r="C92" s="6">
        <v>18.250014864258027</v>
      </c>
      <c r="D92" s="7">
        <v>234.39657297524838</v>
      </c>
      <c r="E92" s="8">
        <v>0.14111745151918231</v>
      </c>
    </row>
    <row r="93" spans="1:5" x14ac:dyDescent="0.2">
      <c r="A93" s="5" t="s">
        <v>136</v>
      </c>
      <c r="B93" s="5" t="str">
        <f t="shared" si="1"/>
        <v>F1-53</v>
      </c>
      <c r="C93" s="6">
        <v>14.416437878733555</v>
      </c>
      <c r="D93" s="7">
        <v>231.10276627067952</v>
      </c>
      <c r="E93" s="8">
        <v>0.17729294465374082</v>
      </c>
    </row>
    <row r="94" spans="1:5" x14ac:dyDescent="0.2">
      <c r="A94" s="5" t="s">
        <v>137</v>
      </c>
      <c r="B94" s="5" t="str">
        <f t="shared" si="1"/>
        <v>F2-53</v>
      </c>
      <c r="C94" s="6">
        <v>14.425360436677311</v>
      </c>
      <c r="D94" s="7">
        <v>230.46329757256197</v>
      </c>
      <c r="E94" s="8">
        <v>0.12893741850001922</v>
      </c>
    </row>
    <row r="95" spans="1:5" x14ac:dyDescent="0.2">
      <c r="A95" s="5" t="s">
        <v>138</v>
      </c>
      <c r="B95" s="5" t="str">
        <f t="shared" si="1"/>
        <v>F3-53</v>
      </c>
      <c r="C95" s="6">
        <v>14.339845523227581</v>
      </c>
      <c r="D95" s="7">
        <v>235.53384216024318</v>
      </c>
      <c r="E95" s="8">
        <v>0.1547822248713408</v>
      </c>
    </row>
    <row r="96" spans="1:5" x14ac:dyDescent="0.2">
      <c r="A96" s="5" t="s">
        <v>139</v>
      </c>
      <c r="B96" s="5" t="str">
        <f t="shared" si="1"/>
        <v>F4-53</v>
      </c>
      <c r="C96" s="6">
        <v>14.410413501381923</v>
      </c>
      <c r="D96" s="7">
        <v>235.24889049085141</v>
      </c>
      <c r="E96" s="8">
        <v>0.14385097245959519</v>
      </c>
    </row>
    <row r="97" spans="1:5" x14ac:dyDescent="0.2">
      <c r="A97" s="5" t="s">
        <v>140</v>
      </c>
      <c r="B97" s="5" t="str">
        <f t="shared" si="1"/>
        <v>F1-49</v>
      </c>
      <c r="C97" s="6">
        <v>13.214068277703049</v>
      </c>
      <c r="D97" s="7">
        <v>249.13725106757619</v>
      </c>
      <c r="E97" s="8">
        <v>0.12379857720623</v>
      </c>
    </row>
    <row r="98" spans="1:5" x14ac:dyDescent="0.2">
      <c r="A98" s="5" t="s">
        <v>141</v>
      </c>
      <c r="B98" s="5" t="str">
        <f t="shared" si="1"/>
        <v>F2-49</v>
      </c>
      <c r="C98" s="6">
        <v>13.220682766992441</v>
      </c>
      <c r="D98" s="7">
        <v>247.55618257314066</v>
      </c>
      <c r="E98" s="8">
        <v>0.12960042199727997</v>
      </c>
    </row>
    <row r="99" spans="1:5" x14ac:dyDescent="0.2">
      <c r="A99" s="5" t="s">
        <v>142</v>
      </c>
      <c r="B99" s="5" t="str">
        <f t="shared" si="1"/>
        <v>F3-49</v>
      </c>
      <c r="C99" s="6">
        <v>13.223159121887248</v>
      </c>
      <c r="D99" s="7">
        <v>248.26760189999709</v>
      </c>
      <c r="E99" s="8">
        <v>0.16877092760610471</v>
      </c>
    </row>
    <row r="100" spans="1:5" x14ac:dyDescent="0.2">
      <c r="A100" s="5" t="s">
        <v>143</v>
      </c>
      <c r="B100" s="5" t="str">
        <f t="shared" si="1"/>
        <v>F4-49</v>
      </c>
      <c r="C100" s="6">
        <v>13.185329208199558</v>
      </c>
      <c r="D100" s="7">
        <v>249.29543370935659</v>
      </c>
      <c r="E100" s="8">
        <v>0.12214067327007</v>
      </c>
    </row>
    <row r="101" spans="1:5" x14ac:dyDescent="0.2">
      <c r="A101" s="5" t="s">
        <v>144</v>
      </c>
      <c r="B101" s="5" t="str">
        <f t="shared" si="1"/>
        <v>F1-51</v>
      </c>
      <c r="C101" s="6">
        <v>14.392600776679016</v>
      </c>
      <c r="D101" s="7">
        <v>239.33028294095988</v>
      </c>
      <c r="E101" s="8">
        <v>0.12844015495726682</v>
      </c>
    </row>
    <row r="102" spans="1:5" x14ac:dyDescent="0.2">
      <c r="A102" s="5" t="s">
        <v>145</v>
      </c>
      <c r="B102" s="5" t="str">
        <f t="shared" si="1"/>
        <v>F2-51</v>
      </c>
      <c r="C102" s="6">
        <v>14.47264281585552</v>
      </c>
      <c r="D102" s="7">
        <v>237.29876576298457</v>
      </c>
      <c r="E102" s="8">
        <v>0.1131861949266012</v>
      </c>
    </row>
    <row r="103" spans="1:5" x14ac:dyDescent="0.2">
      <c r="A103" s="5" t="s">
        <v>146</v>
      </c>
      <c r="B103" s="5" t="str">
        <f t="shared" si="1"/>
        <v>F3-51</v>
      </c>
      <c r="C103" s="6">
        <v>14.472610252618576</v>
      </c>
      <c r="D103" s="7">
        <v>240.31421891618737</v>
      </c>
      <c r="E103" s="8">
        <v>0.12238936549037671</v>
      </c>
    </row>
    <row r="104" spans="1:5" x14ac:dyDescent="0.2">
      <c r="A104" s="5" t="s">
        <v>147</v>
      </c>
      <c r="B104" s="5" t="str">
        <f t="shared" si="1"/>
        <v>F4-51</v>
      </c>
      <c r="C104" s="6">
        <v>14.423634543541228</v>
      </c>
      <c r="D104" s="7">
        <v>241.16271620948774</v>
      </c>
      <c r="E104" s="8">
        <v>0.10945426724932469</v>
      </c>
    </row>
    <row r="105" spans="1:5" x14ac:dyDescent="0.2">
      <c r="A105" s="5" t="s">
        <v>148</v>
      </c>
      <c r="B105" s="5" t="str">
        <f t="shared" si="1"/>
        <v>F1-52</v>
      </c>
      <c r="C105" s="6">
        <v>14.47938339447602</v>
      </c>
      <c r="D105" s="7">
        <v>237.11349162551934</v>
      </c>
      <c r="E105" s="8">
        <v>0.14923435228718068</v>
      </c>
    </row>
    <row r="106" spans="1:5" x14ac:dyDescent="0.2">
      <c r="A106" s="5" t="s">
        <v>149</v>
      </c>
      <c r="B106" s="5" t="str">
        <f t="shared" si="1"/>
        <v>F2-52</v>
      </c>
      <c r="C106" s="6">
        <v>14.571469794604063</v>
      </c>
      <c r="D106" s="7">
        <v>233.15378503825872</v>
      </c>
      <c r="E106" s="8">
        <v>0.14459642903148628</v>
      </c>
    </row>
    <row r="107" spans="1:5" x14ac:dyDescent="0.2">
      <c r="A107" s="5" t="s">
        <v>150</v>
      </c>
      <c r="B107" s="5" t="str">
        <f t="shared" si="1"/>
        <v>F3-52</v>
      </c>
      <c r="C107" s="6">
        <v>14.485179622638841</v>
      </c>
      <c r="D107" s="7">
        <v>239.51802476251896</v>
      </c>
      <c r="E107" s="8">
        <v>0.12479326964880919</v>
      </c>
    </row>
    <row r="108" spans="1:5" x14ac:dyDescent="0.2">
      <c r="A108" s="5" t="s">
        <v>151</v>
      </c>
      <c r="B108" s="5" t="str">
        <f t="shared" si="1"/>
        <v>F4-52</v>
      </c>
      <c r="C108" s="6">
        <v>14.445940783331913</v>
      </c>
      <c r="D108" s="7">
        <v>237.06556263227267</v>
      </c>
      <c r="E108" s="8">
        <v>0.14492773630355749</v>
      </c>
    </row>
    <row r="109" spans="1:5" x14ac:dyDescent="0.2">
      <c r="A109" s="5" t="s">
        <v>152</v>
      </c>
      <c r="B109" s="5" t="str">
        <f t="shared" si="1"/>
        <v>F1-48</v>
      </c>
      <c r="C109" s="6">
        <v>13.569395034472938</v>
      </c>
      <c r="D109" s="7">
        <v>248.07309348138384</v>
      </c>
      <c r="E109" s="8">
        <v>0.12255515900393749</v>
      </c>
    </row>
    <row r="110" spans="1:5" x14ac:dyDescent="0.2">
      <c r="A110" s="5" t="s">
        <v>153</v>
      </c>
      <c r="B110" s="5" t="str">
        <f t="shared" si="1"/>
        <v>F2-48</v>
      </c>
      <c r="C110" s="6">
        <v>13.817981964522671</v>
      </c>
      <c r="D110" s="7">
        <v>248.74082507842834</v>
      </c>
      <c r="E110" s="8">
        <v>0.1168346818067228</v>
      </c>
    </row>
    <row r="111" spans="1:5" x14ac:dyDescent="0.2">
      <c r="A111" s="5" t="s">
        <v>154</v>
      </c>
      <c r="B111" s="5" t="str">
        <f t="shared" si="1"/>
        <v>F3-48</v>
      </c>
      <c r="C111" s="6">
        <v>13.741399244920672</v>
      </c>
      <c r="D111" s="7">
        <v>249.8373891970503</v>
      </c>
      <c r="E111" s="8">
        <v>0.1459216331602127</v>
      </c>
    </row>
    <row r="112" spans="1:5" x14ac:dyDescent="0.2">
      <c r="A112" s="5" t="s">
        <v>155</v>
      </c>
      <c r="B112" s="5" t="str">
        <f t="shared" si="1"/>
        <v>F4-48</v>
      </c>
      <c r="C112" s="6">
        <v>13.635918114559018</v>
      </c>
      <c r="D112" s="7">
        <v>250.92342462093254</v>
      </c>
      <c r="E112" s="8">
        <v>0.14376814265163029</v>
      </c>
    </row>
    <row r="113" spans="1:5" x14ac:dyDescent="0.2">
      <c r="A113" s="5" t="s">
        <v>156</v>
      </c>
      <c r="B113" s="5" t="str">
        <f t="shared" si="1"/>
        <v>F1-45</v>
      </c>
      <c r="C113" s="6">
        <v>12.966612013782999</v>
      </c>
      <c r="D113" s="7">
        <v>249.21736979897349</v>
      </c>
      <c r="E113" s="8">
        <v>0.13763801537499271</v>
      </c>
    </row>
    <row r="114" spans="1:5" x14ac:dyDescent="0.2">
      <c r="A114" s="5" t="s">
        <v>157</v>
      </c>
      <c r="B114" s="5" t="str">
        <f t="shared" si="1"/>
        <v>F2-45</v>
      </c>
      <c r="C114" s="6">
        <v>13.024943281946751</v>
      </c>
      <c r="D114" s="7">
        <v>249.57884596854538</v>
      </c>
      <c r="E114" s="8">
        <v>0.1373894666721468</v>
      </c>
    </row>
    <row r="115" spans="1:5" x14ac:dyDescent="0.2">
      <c r="A115" s="5" t="s">
        <v>158</v>
      </c>
      <c r="B115" s="5" t="str">
        <f t="shared" si="1"/>
        <v>F3-45</v>
      </c>
      <c r="C115" s="6">
        <v>12.970294429048135</v>
      </c>
      <c r="D115" s="7">
        <v>250.22138710608178</v>
      </c>
      <c r="E115" s="8">
        <v>0.1389635689375367</v>
      </c>
    </row>
    <row r="116" spans="1:5" x14ac:dyDescent="0.2">
      <c r="A116" s="5" t="s">
        <v>159</v>
      </c>
      <c r="B116" s="5" t="str">
        <f t="shared" si="1"/>
        <v>F4-45</v>
      </c>
      <c r="C116" s="6">
        <v>13.116770848998399</v>
      </c>
      <c r="D116" s="7">
        <v>252.46004013629351</v>
      </c>
      <c r="E116" s="8">
        <v>0.21110557619715753</v>
      </c>
    </row>
    <row r="117" spans="1:5" x14ac:dyDescent="0.2">
      <c r="A117" s="5" t="s">
        <v>160</v>
      </c>
      <c r="B117" s="5" t="str">
        <f t="shared" si="1"/>
        <v>F1-44</v>
      </c>
      <c r="C117" s="6">
        <v>19.14984585958593</v>
      </c>
      <c r="D117" s="7">
        <v>249.16154779304591</v>
      </c>
      <c r="E117" s="8">
        <v>0.1398748484024688</v>
      </c>
    </row>
    <row r="118" spans="1:5" x14ac:dyDescent="0.2">
      <c r="A118" s="5" t="s">
        <v>161</v>
      </c>
      <c r="B118" s="5" t="str">
        <f t="shared" si="1"/>
        <v>F2-44</v>
      </c>
      <c r="C118" s="6">
        <v>53.744562692455446</v>
      </c>
      <c r="D118" s="7">
        <v>252.83993212089996</v>
      </c>
      <c r="E118" s="8">
        <v>0.13722376623693922</v>
      </c>
    </row>
    <row r="119" spans="1:5" x14ac:dyDescent="0.2">
      <c r="A119" s="5" t="s">
        <v>162</v>
      </c>
      <c r="B119" s="5" t="str">
        <f t="shared" si="1"/>
        <v>F3-44</v>
      </c>
      <c r="C119" s="6">
        <v>16.289495765805054</v>
      </c>
      <c r="D119" s="7">
        <v>250.54300260120752</v>
      </c>
      <c r="E119" s="8">
        <v>0.11326912067286871</v>
      </c>
    </row>
    <row r="120" spans="1:5" x14ac:dyDescent="0.2">
      <c r="A120" s="5" t="s">
        <v>163</v>
      </c>
      <c r="B120" s="5" t="str">
        <f t="shared" si="1"/>
        <v>F4-44</v>
      </c>
      <c r="C120" s="6">
        <v>15.197629372884938</v>
      </c>
      <c r="D120" s="7">
        <v>251.33168362264513</v>
      </c>
      <c r="E120" s="8">
        <v>0.18061977447124519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standard_curve_plate_1</vt:lpstr>
      <vt:lpstr>standard_curve_plate 2</vt:lpstr>
      <vt:lpstr>standard_curve_plate_3</vt:lpstr>
      <vt:lpstr>standard_curve_plate 4</vt:lpstr>
      <vt:lpstr>fe_plate_1</vt:lpstr>
      <vt:lpstr>br_standard_curve</vt:lpstr>
      <vt:lpstr>sampling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2025-06-24T11:47:38Z</dcterms:modified>
</cp:coreProperties>
</file>