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FuhrbergerColumns/data/exp_raw/"/>
    </mc:Choice>
  </mc:AlternateContent>
  <xr:revisionPtr revIDLastSave="0" documentId="13_ncr:1_{61CA01E2-77FE-3740-B3C1-4C8E198350D3}" xr6:coauthVersionLast="47" xr6:coauthVersionMax="47" xr10:uidLastSave="{00000000-0000-0000-0000-000000000000}"/>
  <bookViews>
    <workbookView xWindow="680" yWindow="740" windowWidth="28040" windowHeight="16680" activeTab="4" xr2:uid="{3CD87C21-EA08-D841-BE93-D5199CA9A403}"/>
  </bookViews>
  <sheets>
    <sheet name="standard_curve_plate_1" sheetId="3" r:id="rId1"/>
    <sheet name="standard_curve_plate 2" sheetId="4" r:id="rId2"/>
    <sheet name="standard_curve_plate_3" sheetId="7" r:id="rId3"/>
    <sheet name="fe_plate_1" sheetId="6" r:id="rId4"/>
    <sheet name="sampling" sheetId="5" r:id="rId5"/>
    <sheet name="data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5" l="1"/>
  <c r="K24" i="5"/>
  <c r="K25" i="5"/>
  <c r="K22" i="5"/>
  <c r="K6" i="5"/>
  <c r="K7" i="5"/>
  <c r="K8" i="5"/>
  <c r="K9" i="5"/>
  <c r="K10" i="5"/>
  <c r="K11" i="5"/>
  <c r="K12" i="5"/>
  <c r="K13" i="5"/>
  <c r="K14" i="5"/>
  <c r="K15" i="5"/>
  <c r="K16" i="5"/>
  <c r="K17" i="5"/>
  <c r="G15" i="7"/>
  <c r="G16" i="7"/>
  <c r="G17" i="7"/>
  <c r="G14" i="7"/>
  <c r="G11" i="7"/>
  <c r="G12" i="7"/>
  <c r="G13" i="7"/>
  <c r="G10" i="7"/>
  <c r="G9" i="7"/>
  <c r="G8" i="7"/>
  <c r="G7" i="7"/>
  <c r="L3" i="7"/>
  <c r="L4" i="7"/>
  <c r="L5" i="7"/>
  <c r="L6" i="7"/>
  <c r="L7" i="7"/>
  <c r="L8" i="7"/>
  <c r="L2" i="7"/>
  <c r="C17" i="7"/>
  <c r="C16" i="7"/>
  <c r="C15" i="7"/>
  <c r="C14" i="7"/>
  <c r="C13" i="7"/>
  <c r="C12" i="7"/>
  <c r="C11" i="7"/>
  <c r="C10" i="7"/>
  <c r="C9" i="7"/>
  <c r="M10" i="7"/>
  <c r="C8" i="7"/>
  <c r="C7" i="7"/>
  <c r="C6" i="7"/>
  <c r="C5" i="7"/>
  <c r="C4" i="7"/>
  <c r="C3" i="7"/>
  <c r="C2" i="7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C142" i="5"/>
  <c r="C143" i="5"/>
  <c r="C144" i="5"/>
  <c r="C14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G3" i="6"/>
  <c r="G4" i="6"/>
  <c r="G5" i="6"/>
  <c r="G6" i="6"/>
  <c r="G7" i="6"/>
  <c r="G8" i="6"/>
  <c r="L79" i="5" s="1"/>
  <c r="G9" i="6"/>
  <c r="L103" i="5" s="1"/>
  <c r="G10" i="6"/>
  <c r="G11" i="6"/>
  <c r="G12" i="6"/>
  <c r="G13" i="6"/>
  <c r="G14" i="6"/>
  <c r="G15" i="6"/>
  <c r="G16" i="6"/>
  <c r="G17" i="6"/>
  <c r="K11" i="6"/>
  <c r="K12" i="6"/>
  <c r="L28" i="5"/>
  <c r="L29" i="5"/>
  <c r="G91" i="5"/>
  <c r="G92" i="5"/>
  <c r="G93" i="5"/>
  <c r="G94" i="5"/>
  <c r="G99" i="5"/>
  <c r="G100" i="5"/>
  <c r="G101" i="5"/>
  <c r="F87" i="5"/>
  <c r="G87" i="5" s="1"/>
  <c r="F88" i="5"/>
  <c r="G88" i="5" s="1"/>
  <c r="F89" i="5"/>
  <c r="G89" i="5" s="1"/>
  <c r="F90" i="5"/>
  <c r="G90" i="5" s="1"/>
  <c r="F91" i="5"/>
  <c r="F92" i="5"/>
  <c r="F93" i="5"/>
  <c r="F94" i="5"/>
  <c r="F95" i="5"/>
  <c r="G95" i="5" s="1"/>
  <c r="F96" i="5"/>
  <c r="G96" i="5" s="1"/>
  <c r="F97" i="5"/>
  <c r="G97" i="5" s="1"/>
  <c r="F98" i="5"/>
  <c r="G98" i="5" s="1"/>
  <c r="F99" i="5"/>
  <c r="F100" i="5"/>
  <c r="F101" i="5"/>
  <c r="F102" i="5"/>
  <c r="G102" i="5" s="1"/>
  <c r="F103" i="5"/>
  <c r="G103" i="5" s="1"/>
  <c r="F104" i="5"/>
  <c r="G104" i="5" s="1"/>
  <c r="F105" i="5"/>
  <c r="G105" i="5" s="1"/>
  <c r="F86" i="5"/>
  <c r="G86" i="5" s="1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2" i="6"/>
  <c r="M8" i="6"/>
  <c r="M7" i="6"/>
  <c r="M6" i="6"/>
  <c r="M5" i="6"/>
  <c r="M4" i="6"/>
  <c r="M3" i="6"/>
  <c r="M2" i="6"/>
  <c r="H17" i="5"/>
  <c r="H16" i="5"/>
  <c r="H15" i="5"/>
  <c r="H14" i="5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2" i="5"/>
  <c r="G2" i="5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K48" i="5" s="1"/>
  <c r="C49" i="5"/>
  <c r="K49" i="5" s="1"/>
  <c r="C50" i="5"/>
  <c r="K50" i="5" s="1"/>
  <c r="C51" i="5"/>
  <c r="K51" i="5" s="1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K71" i="5" s="1"/>
  <c r="C72" i="5"/>
  <c r="K72" i="5" s="1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C17" i="3"/>
  <c r="C16" i="3"/>
  <c r="C15" i="3"/>
  <c r="C14" i="3"/>
  <c r="C13" i="3"/>
  <c r="C12" i="3"/>
  <c r="C11" i="3"/>
  <c r="C10" i="3"/>
  <c r="C9" i="3"/>
  <c r="L8" i="3"/>
  <c r="C8" i="3"/>
  <c r="L7" i="3"/>
  <c r="C7" i="3"/>
  <c r="L6" i="3"/>
  <c r="C6" i="3"/>
  <c r="L5" i="3"/>
  <c r="C5" i="3"/>
  <c r="L4" i="3"/>
  <c r="C4" i="3"/>
  <c r="L3" i="3"/>
  <c r="C3" i="3"/>
  <c r="L2" i="3"/>
  <c r="C2" i="3"/>
  <c r="G6" i="4"/>
  <c r="G7" i="4"/>
  <c r="G8" i="4"/>
  <c r="G5" i="4"/>
  <c r="G4" i="4"/>
  <c r="G3" i="4"/>
  <c r="G2" i="4"/>
  <c r="C8" i="4"/>
  <c r="C7" i="4"/>
  <c r="C6" i="4"/>
  <c r="C5" i="4"/>
  <c r="C4" i="4"/>
  <c r="C3" i="4"/>
  <c r="C2" i="4"/>
  <c r="L8" i="4"/>
  <c r="M10" i="4"/>
  <c r="L7" i="4"/>
  <c r="L6" i="4"/>
  <c r="L5" i="4"/>
  <c r="L4" i="4"/>
  <c r="L3" i="4"/>
  <c r="L2" i="4"/>
  <c r="C25" i="2"/>
  <c r="C24" i="2"/>
  <c r="C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L59" i="5" l="1"/>
  <c r="L27" i="5"/>
  <c r="L61" i="5"/>
  <c r="G2" i="6"/>
  <c r="L26" i="5" s="1"/>
  <c r="L105" i="5"/>
  <c r="L81" i="5"/>
  <c r="L102" i="5"/>
  <c r="L78" i="5"/>
  <c r="L104" i="5"/>
  <c r="L58" i="5"/>
  <c r="L80" i="5"/>
  <c r="L60" i="5"/>
  <c r="K67" i="5"/>
  <c r="K68" i="5"/>
  <c r="K52" i="5"/>
  <c r="K44" i="5"/>
  <c r="K20" i="5"/>
  <c r="K43" i="5"/>
  <c r="K19" i="5"/>
  <c r="K18" i="5"/>
  <c r="K66" i="5"/>
  <c r="K42" i="5"/>
  <c r="K47" i="5"/>
  <c r="K70" i="5"/>
  <c r="K46" i="5"/>
  <c r="K69" i="5"/>
  <c r="K53" i="5"/>
  <c r="K45" i="5"/>
  <c r="K21" i="5"/>
</calcChain>
</file>

<file path=xl/sharedStrings.xml><?xml version="1.0" encoding="utf-8"?>
<sst xmlns="http://schemas.openxmlformats.org/spreadsheetml/2006/main" count="84" uniqueCount="32">
  <si>
    <t>Standard</t>
  </si>
  <si>
    <t>Value 1</t>
  </si>
  <si>
    <t>Value 2</t>
  </si>
  <si>
    <t>Value 3</t>
  </si>
  <si>
    <t>Avg</t>
  </si>
  <si>
    <t>name</t>
  </si>
  <si>
    <t>v1</t>
  </si>
  <si>
    <t>v2</t>
  </si>
  <si>
    <t>column</t>
  </si>
  <si>
    <t>number</t>
  </si>
  <si>
    <t>time_label</t>
  </si>
  <si>
    <t>val1</t>
  </si>
  <si>
    <t>val2</t>
  </si>
  <si>
    <t>obs</t>
  </si>
  <si>
    <t>dil 2x</t>
  </si>
  <si>
    <t>dil 4x</t>
  </si>
  <si>
    <t>no2- [micromol/L]</t>
  </si>
  <si>
    <t>experiment start</t>
  </si>
  <si>
    <t>for 1,2</t>
  </si>
  <si>
    <t>for 3,4</t>
  </si>
  <si>
    <t>time label</t>
  </si>
  <si>
    <t>start time</t>
  </si>
  <si>
    <t>end time</t>
  </si>
  <si>
    <t>avg time</t>
  </si>
  <si>
    <t>Q</t>
  </si>
  <si>
    <t>pH</t>
  </si>
  <si>
    <t>EC</t>
  </si>
  <si>
    <t>NO2-</t>
  </si>
  <si>
    <t>t (unadjusted) [days]</t>
  </si>
  <si>
    <t>fe2+ [micromol/L]</t>
  </si>
  <si>
    <t>Fe2+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</si>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</sst>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2" fillId="0" borderId="0" xfId="0" applyFont="1"/>
    <xf numFmtId="22" fontId="2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standard_curve_plate_1!$L$2:$L$8</c:f>
              <c:numCache>
                <c:formatCode>General</c:formatCode>
                <c:ptCount val="7"/>
                <c:pt idx="0">
                  <c:v>0.82799999999999996</c:v>
                </c:pt>
                <c:pt idx="1">
                  <c:v>0.66533333333333333</c:v>
                </c:pt>
                <c:pt idx="2">
                  <c:v>0.51233333333333331</c:v>
                </c:pt>
                <c:pt idx="3">
                  <c:v>0.36033333333333334</c:v>
                </c:pt>
                <c:pt idx="4">
                  <c:v>0.20066666666666666</c:v>
                </c:pt>
                <c:pt idx="5">
                  <c:v>0.11033333333333334</c:v>
                </c:pt>
                <c:pt idx="6">
                  <c:v>7.1500000000000008E-2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C-2B40-8FAD-63EDCD32444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'standard_curve_plate 2'!$L$2:$L$8</c:f>
              <c:numCache>
                <c:formatCode>General</c:formatCode>
                <c:ptCount val="7"/>
                <c:pt idx="0">
                  <c:v>0.78933333333333344</c:v>
                </c:pt>
                <c:pt idx="1">
                  <c:v>0.63600000000000001</c:v>
                </c:pt>
                <c:pt idx="2">
                  <c:v>0.48566666666666664</c:v>
                </c:pt>
                <c:pt idx="3">
                  <c:v>0.35033333333333333</c:v>
                </c:pt>
                <c:pt idx="4">
                  <c:v>0.19699999999999998</c:v>
                </c:pt>
                <c:pt idx="5">
                  <c:v>0.11133333333333334</c:v>
                </c:pt>
                <c:pt idx="6">
                  <c:v>7.0500000000000007E-2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1-4C43-957A-41161373C44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standard_curve_plate_3!$L$2:$L$8</c:f>
              <c:numCache>
                <c:formatCode>General</c:formatCode>
                <c:ptCount val="7"/>
                <c:pt idx="0">
                  <c:v>0.78133333333333344</c:v>
                </c:pt>
                <c:pt idx="1">
                  <c:v>0.63933333333333342</c:v>
                </c:pt>
                <c:pt idx="2">
                  <c:v>0.49733333333333335</c:v>
                </c:pt>
                <c:pt idx="3">
                  <c:v>0.35499999999999998</c:v>
                </c:pt>
                <c:pt idx="4">
                  <c:v>0.19633333333333333</c:v>
                </c:pt>
                <c:pt idx="5">
                  <c:v>0.113</c:v>
                </c:pt>
                <c:pt idx="6">
                  <c:v>4.7333333333333338E-2</c:v>
                </c:pt>
              </c:numCache>
            </c:numRef>
          </c:xVal>
          <c:yVal>
            <c:numRef>
              <c:f>standard_curve_plate_3!$H$2:$H$8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A54B-87F9-33DC4508AA9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fe_plate_1!$M$1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96723804367729"/>
                  <c:y val="-3.6085010650264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fe_plate_1!$M$3:$M$8</c:f>
              <c:numCache>
                <c:formatCode>General</c:formatCode>
                <c:ptCount val="6"/>
                <c:pt idx="0">
                  <c:v>0.77833333333333332</c:v>
                </c:pt>
                <c:pt idx="1">
                  <c:v>0.41466666666666668</c:v>
                </c:pt>
                <c:pt idx="2">
                  <c:v>0.19433333333333333</c:v>
                </c:pt>
                <c:pt idx="3">
                  <c:v>0.12233333333333334</c:v>
                </c:pt>
                <c:pt idx="4">
                  <c:v>7.8333333333333324E-2</c:v>
                </c:pt>
                <c:pt idx="5">
                  <c:v>4.3333333333333335E-2</c:v>
                </c:pt>
              </c:numCache>
            </c:numRef>
          </c:xVal>
          <c:yVal>
            <c:numRef>
              <c:f>fe_plate_1!$I$3:$I$8</c:f>
              <c:numCache>
                <c:formatCode>General</c:formatCode>
                <c:ptCount val="6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AB-AE46-A4FD-F86FB42E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48543"/>
        <c:axId val="683950255"/>
      </c:scatterChart>
      <c:valAx>
        <c:axId val="6839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50255"/>
        <c:crosses val="autoZero"/>
        <c:crossBetween val="midCat"/>
      </c:valAx>
      <c:valAx>
        <c:axId val="683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4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sampling!$H$1:$H$3</c:f>
              <c:strCache>
                <c:ptCount val="3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sampling!$A$4:$G$85</c:f>
              <c:multiLvlStrCache>
                <c:ptCount val="82"/>
                <c:lvl>
                  <c:pt idx="0">
                    <c:v>0.022222222</c:v>
                  </c:pt>
                  <c:pt idx="1">
                    <c:v>0.022222222</c:v>
                  </c:pt>
                  <c:pt idx="2">
                    <c:v>0.089930556</c:v>
                  </c:pt>
                  <c:pt idx="3">
                    <c:v>0.089930556</c:v>
                  </c:pt>
                  <c:pt idx="4">
                    <c:v>0.080208333</c:v>
                  </c:pt>
                  <c:pt idx="5">
                    <c:v>0.080208333</c:v>
                  </c:pt>
                  <c:pt idx="6">
                    <c:v>0.309375</c:v>
                  </c:pt>
                  <c:pt idx="7">
                    <c:v>0.309375</c:v>
                  </c:pt>
                  <c:pt idx="8">
                    <c:v>0.299652778</c:v>
                  </c:pt>
                  <c:pt idx="9">
                    <c:v>0.299652778</c:v>
                  </c:pt>
                  <c:pt idx="10">
                    <c:v>0.538194444</c:v>
                  </c:pt>
                  <c:pt idx="11">
                    <c:v>0.538194444</c:v>
                  </c:pt>
                  <c:pt idx="12">
                    <c:v>0.528472222</c:v>
                  </c:pt>
                  <c:pt idx="13">
                    <c:v>0.528472222</c:v>
                  </c:pt>
                  <c:pt idx="14">
                    <c:v>0.689583333</c:v>
                  </c:pt>
                  <c:pt idx="15">
                    <c:v>0.689583333</c:v>
                  </c:pt>
                  <c:pt idx="16">
                    <c:v>0.679861111</c:v>
                  </c:pt>
                  <c:pt idx="17">
                    <c:v>0.679861111</c:v>
                  </c:pt>
                  <c:pt idx="18">
                    <c:v>0.756944444</c:v>
                  </c:pt>
                  <c:pt idx="19">
                    <c:v>0.756944444</c:v>
                  </c:pt>
                  <c:pt idx="20">
                    <c:v>0.747222222</c:v>
                  </c:pt>
                  <c:pt idx="21">
                    <c:v>0.747222222</c:v>
                  </c:pt>
                  <c:pt idx="22">
                    <c:v>0.822222222</c:v>
                  </c:pt>
                  <c:pt idx="23">
                    <c:v>0.822222222</c:v>
                  </c:pt>
                  <c:pt idx="24">
                    <c:v>0.8125</c:v>
                  </c:pt>
                  <c:pt idx="25">
                    <c:v>0.8125</c:v>
                  </c:pt>
                  <c:pt idx="26">
                    <c:v>0.861458333</c:v>
                  </c:pt>
                  <c:pt idx="27">
                    <c:v>0.861458333</c:v>
                  </c:pt>
                  <c:pt idx="28">
                    <c:v>0.851736111</c:v>
                  </c:pt>
                  <c:pt idx="29">
                    <c:v>0.851736111</c:v>
                  </c:pt>
                  <c:pt idx="30">
                    <c:v>1.197222222</c:v>
                  </c:pt>
                  <c:pt idx="31">
                    <c:v>1.197222222</c:v>
                  </c:pt>
                  <c:pt idx="32">
                    <c:v>1.1875</c:v>
                  </c:pt>
                  <c:pt idx="33">
                    <c:v>1.1875</c:v>
                  </c:pt>
                  <c:pt idx="34">
                    <c:v>1.560069444</c:v>
                  </c:pt>
                  <c:pt idx="35">
                    <c:v>1.560069444</c:v>
                  </c:pt>
                  <c:pt idx="36">
                    <c:v>1.550347222</c:v>
                  </c:pt>
                  <c:pt idx="37">
                    <c:v>1.550347222</c:v>
                  </c:pt>
                  <c:pt idx="38">
                    <c:v>1.655902778</c:v>
                  </c:pt>
                  <c:pt idx="39">
                    <c:v>1.655902778</c:v>
                  </c:pt>
                  <c:pt idx="40">
                    <c:v>1.646180556</c:v>
                  </c:pt>
                  <c:pt idx="41">
                    <c:v>1.646180556</c:v>
                  </c:pt>
                  <c:pt idx="42">
                    <c:v>1.729861111</c:v>
                  </c:pt>
                  <c:pt idx="43">
                    <c:v>1.729861111</c:v>
                  </c:pt>
                  <c:pt idx="44">
                    <c:v>1.720138889</c:v>
                  </c:pt>
                  <c:pt idx="45">
                    <c:v>1.720138889</c:v>
                  </c:pt>
                  <c:pt idx="46">
                    <c:v>1.793402778</c:v>
                  </c:pt>
                  <c:pt idx="47">
                    <c:v>1.793402778</c:v>
                  </c:pt>
                  <c:pt idx="48">
                    <c:v>1.783680556</c:v>
                  </c:pt>
                  <c:pt idx="49">
                    <c:v>1.783680556</c:v>
                  </c:pt>
                  <c:pt idx="50">
                    <c:v>1.857291667</c:v>
                  </c:pt>
                  <c:pt idx="51">
                    <c:v>1.857291667</c:v>
                  </c:pt>
                  <c:pt idx="52">
                    <c:v>1.847569444</c:v>
                  </c:pt>
                  <c:pt idx="53">
                    <c:v>1.847569444</c:v>
                  </c:pt>
                  <c:pt idx="54">
                    <c:v>1.898958333</c:v>
                  </c:pt>
                  <c:pt idx="55">
                    <c:v>1.898958333</c:v>
                  </c:pt>
                  <c:pt idx="56">
                    <c:v>1.889236111</c:v>
                  </c:pt>
                  <c:pt idx="57">
                    <c:v>1.889236111</c:v>
                  </c:pt>
                  <c:pt idx="58">
                    <c:v>2.220138889</c:v>
                  </c:pt>
                  <c:pt idx="59">
                    <c:v>2.220138889</c:v>
                  </c:pt>
                  <c:pt idx="60">
                    <c:v>2.210416667</c:v>
                  </c:pt>
                  <c:pt idx="61">
                    <c:v>2.210416667</c:v>
                  </c:pt>
                  <c:pt idx="62">
                    <c:v>2.538194444</c:v>
                  </c:pt>
                  <c:pt idx="63">
                    <c:v>2.538194444</c:v>
                  </c:pt>
                  <c:pt idx="64">
                    <c:v>2.528472222</c:v>
                  </c:pt>
                  <c:pt idx="65">
                    <c:v>2.528472222</c:v>
                  </c:pt>
                  <c:pt idx="66">
                    <c:v>2.643402778</c:v>
                  </c:pt>
                  <c:pt idx="67">
                    <c:v>2.643402778</c:v>
                  </c:pt>
                  <c:pt idx="68">
                    <c:v>2.633680556</c:v>
                  </c:pt>
                  <c:pt idx="69">
                    <c:v>2.633680556</c:v>
                  </c:pt>
                  <c:pt idx="70">
                    <c:v>2.746180556</c:v>
                  </c:pt>
                  <c:pt idx="71">
                    <c:v>2.746180556</c:v>
                  </c:pt>
                  <c:pt idx="72">
                    <c:v>2.736458333</c:v>
                  </c:pt>
                  <c:pt idx="73">
                    <c:v>2.736458333</c:v>
                  </c:pt>
                  <c:pt idx="74">
                    <c:v>2.856944444</c:v>
                  </c:pt>
                  <c:pt idx="75">
                    <c:v>2.856944444</c:v>
                  </c:pt>
                  <c:pt idx="76">
                    <c:v>2.847222222</c:v>
                  </c:pt>
                  <c:pt idx="77">
                    <c:v>2.847222222</c:v>
                  </c:pt>
                  <c:pt idx="78">
                    <c:v>2.9125</c:v>
                  </c:pt>
                  <c:pt idx="79">
                    <c:v>2.9125</c:v>
                  </c:pt>
                  <c:pt idx="80">
                    <c:v>2.902777778</c:v>
                  </c:pt>
                  <c:pt idx="81">
                    <c:v>2.902777778</c:v>
                  </c:pt>
                </c:lvl>
                <c:lvl>
                  <c:pt idx="0">
                    <c:v>12.05.25 20:46</c:v>
                  </c:pt>
                  <c:pt idx="1">
                    <c:v>12.05.25 20:46</c:v>
                  </c:pt>
                  <c:pt idx="2">
                    <c:v>12.05.25 22:09</c:v>
                  </c:pt>
                  <c:pt idx="3">
                    <c:v>12.05.25 22:09</c:v>
                  </c:pt>
                  <c:pt idx="4">
                    <c:v>12.05.25 22:09</c:v>
                  </c:pt>
                  <c:pt idx="5">
                    <c:v>12.05.25 22:09</c:v>
                  </c:pt>
                  <c:pt idx="6">
                    <c:v>13.05.25 03:25</c:v>
                  </c:pt>
                  <c:pt idx="7">
                    <c:v>13.05.25 03:25</c:v>
                  </c:pt>
                  <c:pt idx="8">
                    <c:v>13.05.25 03:25</c:v>
                  </c:pt>
                  <c:pt idx="9">
                    <c:v>13.05.25 03:25</c:v>
                  </c:pt>
                  <c:pt idx="10">
                    <c:v>13.05.25 08:55</c:v>
                  </c:pt>
                  <c:pt idx="11">
                    <c:v>13.05.25 08:55</c:v>
                  </c:pt>
                  <c:pt idx="12">
                    <c:v>13.05.25 08:55</c:v>
                  </c:pt>
                  <c:pt idx="13">
                    <c:v>13.05.25 08:55</c:v>
                  </c:pt>
                  <c:pt idx="14">
                    <c:v>13.05.25 12:33</c:v>
                  </c:pt>
                  <c:pt idx="15">
                    <c:v>13.05.25 12:33</c:v>
                  </c:pt>
                  <c:pt idx="16">
                    <c:v>13.05.25 12:33</c:v>
                  </c:pt>
                  <c:pt idx="17">
                    <c:v>13.05.25 12:33</c:v>
                  </c:pt>
                  <c:pt idx="18">
                    <c:v>13.05.25 14:10</c:v>
                  </c:pt>
                  <c:pt idx="19">
                    <c:v>13.05.25 14:10</c:v>
                  </c:pt>
                  <c:pt idx="20">
                    <c:v>13.05.25 14:10</c:v>
                  </c:pt>
                  <c:pt idx="21">
                    <c:v>13.05.25 14:10</c:v>
                  </c:pt>
                  <c:pt idx="22">
                    <c:v>13.05.25 15:44</c:v>
                  </c:pt>
                  <c:pt idx="23">
                    <c:v>13.05.25 15:44</c:v>
                  </c:pt>
                  <c:pt idx="24">
                    <c:v>13.05.25 15:44</c:v>
                  </c:pt>
                  <c:pt idx="25">
                    <c:v>13.05.25 15:44</c:v>
                  </c:pt>
                  <c:pt idx="26">
                    <c:v>13.05.25 16:40</c:v>
                  </c:pt>
                  <c:pt idx="27">
                    <c:v>13.05.25 16:40</c:v>
                  </c:pt>
                  <c:pt idx="28">
                    <c:v>13.05.25 16:40</c:v>
                  </c:pt>
                  <c:pt idx="29">
                    <c:v>13.05.25 16:40</c:v>
                  </c:pt>
                  <c:pt idx="30">
                    <c:v>14.05.25 00:44</c:v>
                  </c:pt>
                  <c:pt idx="31">
                    <c:v>14.05.25 00:44</c:v>
                  </c:pt>
                  <c:pt idx="32">
                    <c:v>14.05.25 00:44</c:v>
                  </c:pt>
                  <c:pt idx="33">
                    <c:v>14.05.25 00:44</c:v>
                  </c:pt>
                  <c:pt idx="34">
                    <c:v>14.05.25 09:26</c:v>
                  </c:pt>
                  <c:pt idx="35">
                    <c:v>14.05.25 09:26</c:v>
                  </c:pt>
                  <c:pt idx="36">
                    <c:v>14.05.25 09:26</c:v>
                  </c:pt>
                  <c:pt idx="37">
                    <c:v>14.05.25 09:26</c:v>
                  </c:pt>
                  <c:pt idx="38">
                    <c:v>14.05.25 11:44</c:v>
                  </c:pt>
                  <c:pt idx="39">
                    <c:v>14.05.25 11:44</c:v>
                  </c:pt>
                  <c:pt idx="40">
                    <c:v>14.05.25 11:44</c:v>
                  </c:pt>
                  <c:pt idx="41">
                    <c:v>14.05.25 11:44</c:v>
                  </c:pt>
                  <c:pt idx="42">
                    <c:v>14.05.25 13:31</c:v>
                  </c:pt>
                  <c:pt idx="43">
                    <c:v>14.05.25 13:31</c:v>
                  </c:pt>
                  <c:pt idx="44">
                    <c:v>14.05.25 13:31</c:v>
                  </c:pt>
                  <c:pt idx="45">
                    <c:v>14.05.25 13:31</c:v>
                  </c:pt>
                  <c:pt idx="46">
                    <c:v>14.05.25 15:02</c:v>
                  </c:pt>
                  <c:pt idx="47">
                    <c:v>14.05.25 15:02</c:v>
                  </c:pt>
                  <c:pt idx="48">
                    <c:v>14.05.25 15:02</c:v>
                  </c:pt>
                  <c:pt idx="49">
                    <c:v>14.05.25 15:02</c:v>
                  </c:pt>
                  <c:pt idx="50">
                    <c:v>14.05.25 16:34</c:v>
                  </c:pt>
                  <c:pt idx="51">
                    <c:v>14.05.25 16:34</c:v>
                  </c:pt>
                  <c:pt idx="52">
                    <c:v>14.05.25 16:34</c:v>
                  </c:pt>
                  <c:pt idx="53">
                    <c:v>14.05.25 16:34</c:v>
                  </c:pt>
                  <c:pt idx="54">
                    <c:v>14.05.25 17:34</c:v>
                  </c:pt>
                  <c:pt idx="55">
                    <c:v>14.05.25 17:34</c:v>
                  </c:pt>
                  <c:pt idx="56">
                    <c:v>14.05.25 17:34</c:v>
                  </c:pt>
                  <c:pt idx="57">
                    <c:v>14.05.25 17:34</c:v>
                  </c:pt>
                  <c:pt idx="58">
                    <c:v>15.05.25 01:17</c:v>
                  </c:pt>
                  <c:pt idx="59">
                    <c:v>15.05.25 01:17</c:v>
                  </c:pt>
                  <c:pt idx="60">
                    <c:v>15.05.25 01:17</c:v>
                  </c:pt>
                  <c:pt idx="61">
                    <c:v>15.05.25 01:17</c:v>
                  </c:pt>
                  <c:pt idx="62">
                    <c:v>15.05.25 08:55</c:v>
                  </c:pt>
                  <c:pt idx="63">
                    <c:v>15.05.25 08:55</c:v>
                  </c:pt>
                  <c:pt idx="64">
                    <c:v>15.05.25 08:55</c:v>
                  </c:pt>
                  <c:pt idx="65">
                    <c:v>15.05.25 08:55</c:v>
                  </c:pt>
                  <c:pt idx="66">
                    <c:v>15.05.25 11:26</c:v>
                  </c:pt>
                  <c:pt idx="67">
                    <c:v>15.05.25 11:26</c:v>
                  </c:pt>
                  <c:pt idx="68">
                    <c:v>15.05.25 11:26</c:v>
                  </c:pt>
                  <c:pt idx="69">
                    <c:v>15.05.25 11:26</c:v>
                  </c:pt>
                  <c:pt idx="70">
                    <c:v>15.05.25 13:54</c:v>
                  </c:pt>
                  <c:pt idx="71">
                    <c:v>15.05.25 13:54</c:v>
                  </c:pt>
                  <c:pt idx="72">
                    <c:v>15.05.25 13:54</c:v>
                  </c:pt>
                  <c:pt idx="73">
                    <c:v>15.05.25 13:54</c:v>
                  </c:pt>
                  <c:pt idx="74">
                    <c:v>15.05.25 16:34</c:v>
                  </c:pt>
                  <c:pt idx="75">
                    <c:v>15.05.25 16:34</c:v>
                  </c:pt>
                  <c:pt idx="76">
                    <c:v>15.05.25 16:34</c:v>
                  </c:pt>
                  <c:pt idx="77">
                    <c:v>15.05.25 16:34</c:v>
                  </c:pt>
                  <c:pt idx="78">
                    <c:v>15.05.25 17:54</c:v>
                  </c:pt>
                  <c:pt idx="79">
                    <c:v>15.05.25 17:54</c:v>
                  </c:pt>
                  <c:pt idx="80">
                    <c:v>15.05.25 17:54</c:v>
                  </c:pt>
                  <c:pt idx="81">
                    <c:v>15.05.25 17:54</c:v>
                  </c:pt>
                </c:lvl>
                <c:lvl>
                  <c:pt idx="0">
                    <c:v>12.05.25 21:17</c:v>
                  </c:pt>
                  <c:pt idx="1">
                    <c:v>12.05.25 21:17</c:v>
                  </c:pt>
                  <c:pt idx="2">
                    <c:v>12.05.25 22:58</c:v>
                  </c:pt>
                  <c:pt idx="3">
                    <c:v>12.05.25 22:58</c:v>
                  </c:pt>
                  <c:pt idx="4">
                    <c:v>12.05.25 22:58</c:v>
                  </c:pt>
                  <c:pt idx="5">
                    <c:v>12.05.25 22:58</c:v>
                  </c:pt>
                  <c:pt idx="6">
                    <c:v>13.05.25 07:50</c:v>
                  </c:pt>
                  <c:pt idx="7">
                    <c:v>13.05.25 07:50</c:v>
                  </c:pt>
                  <c:pt idx="8">
                    <c:v>13.05.25 07:50</c:v>
                  </c:pt>
                  <c:pt idx="9">
                    <c:v>13.05.25 07:50</c:v>
                  </c:pt>
                  <c:pt idx="10">
                    <c:v>13.05.25 09:55</c:v>
                  </c:pt>
                  <c:pt idx="11">
                    <c:v>13.05.25 09:55</c:v>
                  </c:pt>
                  <c:pt idx="12">
                    <c:v>13.05.25 09:55</c:v>
                  </c:pt>
                  <c:pt idx="13">
                    <c:v>13.05.25 09:55</c:v>
                  </c:pt>
                  <c:pt idx="14">
                    <c:v>13.05.25 13:03</c:v>
                  </c:pt>
                  <c:pt idx="15">
                    <c:v>13.05.25 13:03</c:v>
                  </c:pt>
                  <c:pt idx="16">
                    <c:v>13.05.25 13:03</c:v>
                  </c:pt>
                  <c:pt idx="17">
                    <c:v>13.05.25 13:03</c:v>
                  </c:pt>
                  <c:pt idx="18">
                    <c:v>13.05.25 15:14</c:v>
                  </c:pt>
                  <c:pt idx="19">
                    <c:v>13.05.25 15:14</c:v>
                  </c:pt>
                  <c:pt idx="20">
                    <c:v>13.05.25 15:14</c:v>
                  </c:pt>
                  <c:pt idx="21">
                    <c:v>13.05.25 15:14</c:v>
                  </c:pt>
                  <c:pt idx="22">
                    <c:v>13.05.25 16:11</c:v>
                  </c:pt>
                  <c:pt idx="23">
                    <c:v>13.05.25 16:11</c:v>
                  </c:pt>
                  <c:pt idx="24">
                    <c:v>13.05.25 16:11</c:v>
                  </c:pt>
                  <c:pt idx="25">
                    <c:v>13.05.25 16:11</c:v>
                  </c:pt>
                  <c:pt idx="26">
                    <c:v>13.05.25 17:07</c:v>
                  </c:pt>
                  <c:pt idx="27">
                    <c:v>13.05.25 17:07</c:v>
                  </c:pt>
                  <c:pt idx="28">
                    <c:v>13.05.25 17:07</c:v>
                  </c:pt>
                  <c:pt idx="29">
                    <c:v>13.05.25 17:07</c:v>
                  </c:pt>
                  <c:pt idx="30">
                    <c:v>14.05.25 08:21</c:v>
                  </c:pt>
                  <c:pt idx="31">
                    <c:v>14.05.25 08:21</c:v>
                  </c:pt>
                  <c:pt idx="32">
                    <c:v>14.05.25 08:21</c:v>
                  </c:pt>
                  <c:pt idx="33">
                    <c:v>14.05.25 08:21</c:v>
                  </c:pt>
                  <c:pt idx="34">
                    <c:v>14.05.25 10:29</c:v>
                  </c:pt>
                  <c:pt idx="35">
                    <c:v>14.05.25 10:29</c:v>
                  </c:pt>
                  <c:pt idx="36">
                    <c:v>14.05.25 10:29</c:v>
                  </c:pt>
                  <c:pt idx="37">
                    <c:v>14.05.25 10:29</c:v>
                  </c:pt>
                  <c:pt idx="38">
                    <c:v>14.05.25 13:00</c:v>
                  </c:pt>
                  <c:pt idx="39">
                    <c:v>14.05.25 13:00</c:v>
                  </c:pt>
                  <c:pt idx="40">
                    <c:v>14.05.25 13:00</c:v>
                  </c:pt>
                  <c:pt idx="41">
                    <c:v>14.05.25 13:00</c:v>
                  </c:pt>
                  <c:pt idx="42">
                    <c:v>14.05.25 14:01</c:v>
                  </c:pt>
                  <c:pt idx="43">
                    <c:v>14.05.25 14:01</c:v>
                  </c:pt>
                  <c:pt idx="44">
                    <c:v>14.05.25 14:01</c:v>
                  </c:pt>
                  <c:pt idx="45">
                    <c:v>14.05.25 14:01</c:v>
                  </c:pt>
                  <c:pt idx="46">
                    <c:v>14.05.25 16:04</c:v>
                  </c:pt>
                  <c:pt idx="47">
                    <c:v>14.05.25 16:04</c:v>
                  </c:pt>
                  <c:pt idx="48">
                    <c:v>14.05.25 16:04</c:v>
                  </c:pt>
                  <c:pt idx="49">
                    <c:v>14.05.25 16:04</c:v>
                  </c:pt>
                  <c:pt idx="50">
                    <c:v>14.05.25 17:02</c:v>
                  </c:pt>
                  <c:pt idx="51">
                    <c:v>14.05.25 17:02</c:v>
                  </c:pt>
                  <c:pt idx="52">
                    <c:v>14.05.25 17:02</c:v>
                  </c:pt>
                  <c:pt idx="53">
                    <c:v>14.05.25 17:02</c:v>
                  </c:pt>
                  <c:pt idx="54">
                    <c:v>14.05.25 18:07</c:v>
                  </c:pt>
                  <c:pt idx="55">
                    <c:v>14.05.25 18:07</c:v>
                  </c:pt>
                  <c:pt idx="56">
                    <c:v>14.05.25 18:07</c:v>
                  </c:pt>
                  <c:pt idx="57">
                    <c:v>14.05.25 18:07</c:v>
                  </c:pt>
                  <c:pt idx="58">
                    <c:v>15.05.25 08:22</c:v>
                  </c:pt>
                  <c:pt idx="59">
                    <c:v>15.05.25 08:22</c:v>
                  </c:pt>
                  <c:pt idx="60">
                    <c:v>15.05.25 08:22</c:v>
                  </c:pt>
                  <c:pt idx="61">
                    <c:v>15.05.25 08:22</c:v>
                  </c:pt>
                  <c:pt idx="62">
                    <c:v>15.05.25 09:25</c:v>
                  </c:pt>
                  <c:pt idx="63">
                    <c:v>15.05.25 09:25</c:v>
                  </c:pt>
                  <c:pt idx="64">
                    <c:v>15.05.25 09:25</c:v>
                  </c:pt>
                  <c:pt idx="65">
                    <c:v>15.05.25 09:25</c:v>
                  </c:pt>
                  <c:pt idx="66">
                    <c:v>15.05.25 11:57</c:v>
                  </c:pt>
                  <c:pt idx="67">
                    <c:v>15.05.25 11:57</c:v>
                  </c:pt>
                  <c:pt idx="68">
                    <c:v>15.05.25 11:57</c:v>
                  </c:pt>
                  <c:pt idx="69">
                    <c:v>15.05.25 11:57</c:v>
                  </c:pt>
                  <c:pt idx="70">
                    <c:v>15.05.25 15:51</c:v>
                  </c:pt>
                  <c:pt idx="71">
                    <c:v>15.05.25 15:51</c:v>
                  </c:pt>
                  <c:pt idx="72">
                    <c:v>15.05.25 15:51</c:v>
                  </c:pt>
                  <c:pt idx="73">
                    <c:v>15.05.25 15:51</c:v>
                  </c:pt>
                  <c:pt idx="74">
                    <c:v>15.05.25 17:14</c:v>
                  </c:pt>
                  <c:pt idx="75">
                    <c:v>15.05.25 17:14</c:v>
                  </c:pt>
                  <c:pt idx="76">
                    <c:v>15.05.25 17:14</c:v>
                  </c:pt>
                  <c:pt idx="77">
                    <c:v>15.05.25 17:14</c:v>
                  </c:pt>
                  <c:pt idx="78">
                    <c:v>15.05.25 18:25</c:v>
                  </c:pt>
                  <c:pt idx="79">
                    <c:v>15.05.25 18:25</c:v>
                  </c:pt>
                  <c:pt idx="80">
                    <c:v>15.05.25 18:25</c:v>
                  </c:pt>
                  <c:pt idx="81">
                    <c:v>15.05.25 18:25</c:v>
                  </c:pt>
                </c:lvl>
                <c:lvl>
                  <c:pt idx="0">
                    <c:v>12.05.25 20:15</c:v>
                  </c:pt>
                  <c:pt idx="1">
                    <c:v>12.05.25 20:15</c:v>
                  </c:pt>
                  <c:pt idx="2">
                    <c:v>12.05.25 21:21</c:v>
                  </c:pt>
                  <c:pt idx="3">
                    <c:v>12.05.25 21:21</c:v>
                  </c:pt>
                  <c:pt idx="4">
                    <c:v>12.05.25 21:21</c:v>
                  </c:pt>
                  <c:pt idx="5">
                    <c:v>12.05.25 21:21</c:v>
                  </c:pt>
                  <c:pt idx="6">
                    <c:v>12.05.25 23:01</c:v>
                  </c:pt>
                  <c:pt idx="7">
                    <c:v>12.05.25 23:01</c:v>
                  </c:pt>
                  <c:pt idx="8">
                    <c:v>12.05.25 23:01</c:v>
                  </c:pt>
                  <c:pt idx="9">
                    <c:v>12.05.25 23:01</c:v>
                  </c:pt>
                  <c:pt idx="10">
                    <c:v>13.05.25 07:55</c:v>
                  </c:pt>
                  <c:pt idx="11">
                    <c:v>13.05.25 07:55</c:v>
                  </c:pt>
                  <c:pt idx="12">
                    <c:v>13.05.25 07:55</c:v>
                  </c:pt>
                  <c:pt idx="13">
                    <c:v>13.05.25 07:55</c:v>
                  </c:pt>
                  <c:pt idx="14">
                    <c:v>13.05.25 12:03</c:v>
                  </c:pt>
                  <c:pt idx="15">
                    <c:v>13.05.25 12:03</c:v>
                  </c:pt>
                  <c:pt idx="16">
                    <c:v>13.05.25 12:03</c:v>
                  </c:pt>
                  <c:pt idx="17">
                    <c:v>13.05.25 12:03</c:v>
                  </c:pt>
                  <c:pt idx="18">
                    <c:v>13.05.25 13:06</c:v>
                  </c:pt>
                  <c:pt idx="19">
                    <c:v>13.05.25 13:06</c:v>
                  </c:pt>
                  <c:pt idx="20">
                    <c:v>13.05.25 13:06</c:v>
                  </c:pt>
                  <c:pt idx="21">
                    <c:v>13.05.25 13:06</c:v>
                  </c:pt>
                  <c:pt idx="22">
                    <c:v>13.05.25 15:17</c:v>
                  </c:pt>
                  <c:pt idx="23">
                    <c:v>13.05.25 15:17</c:v>
                  </c:pt>
                  <c:pt idx="24">
                    <c:v>13.05.25 15:17</c:v>
                  </c:pt>
                  <c:pt idx="25">
                    <c:v>13.05.25 15:17</c:v>
                  </c:pt>
                  <c:pt idx="26">
                    <c:v>13.05.25 16:14</c:v>
                  </c:pt>
                  <c:pt idx="27">
                    <c:v>13.05.25 16:14</c:v>
                  </c:pt>
                  <c:pt idx="28">
                    <c:v>13.05.25 16:14</c:v>
                  </c:pt>
                  <c:pt idx="29">
                    <c:v>13.05.25 16:14</c:v>
                  </c:pt>
                  <c:pt idx="30">
                    <c:v>13.05.25 17:07</c:v>
                  </c:pt>
                  <c:pt idx="31">
                    <c:v>13.05.25 17:07</c:v>
                  </c:pt>
                  <c:pt idx="32">
                    <c:v>13.05.25 17:07</c:v>
                  </c:pt>
                  <c:pt idx="33">
                    <c:v>13.05.25 17:07</c:v>
                  </c:pt>
                  <c:pt idx="34">
                    <c:v>14.05.25 08:24</c:v>
                  </c:pt>
                  <c:pt idx="35">
                    <c:v>14.05.25 08:24</c:v>
                  </c:pt>
                  <c:pt idx="36">
                    <c:v>14.05.25 08:24</c:v>
                  </c:pt>
                  <c:pt idx="37">
                    <c:v>14.05.25 08:24</c:v>
                  </c:pt>
                  <c:pt idx="38">
                    <c:v>14.05.25 10:29</c:v>
                  </c:pt>
                  <c:pt idx="39">
                    <c:v>14.05.25 10:29</c:v>
                  </c:pt>
                  <c:pt idx="40">
                    <c:v>14.05.25 10:29</c:v>
                  </c:pt>
                  <c:pt idx="41">
                    <c:v>14.05.25 10:29</c:v>
                  </c:pt>
                  <c:pt idx="42">
                    <c:v>14.05.25 13:01</c:v>
                  </c:pt>
                  <c:pt idx="43">
                    <c:v>14.05.25 13:01</c:v>
                  </c:pt>
                  <c:pt idx="44">
                    <c:v>14.05.25 13:01</c:v>
                  </c:pt>
                  <c:pt idx="45">
                    <c:v>14.05.25 13:01</c:v>
                  </c:pt>
                  <c:pt idx="46">
                    <c:v>14.05.25 14:01</c:v>
                  </c:pt>
                  <c:pt idx="47">
                    <c:v>14.05.25 14:01</c:v>
                  </c:pt>
                  <c:pt idx="48">
                    <c:v>14.05.25 14:01</c:v>
                  </c:pt>
                  <c:pt idx="49">
                    <c:v>14.05.25 14:01</c:v>
                  </c:pt>
                  <c:pt idx="50">
                    <c:v>14.05.25 16:07</c:v>
                  </c:pt>
                  <c:pt idx="51">
                    <c:v>14.05.25 16:07</c:v>
                  </c:pt>
                  <c:pt idx="52">
                    <c:v>14.05.25 16:07</c:v>
                  </c:pt>
                  <c:pt idx="53">
                    <c:v>14.05.25 16:07</c:v>
                  </c:pt>
                  <c:pt idx="54">
                    <c:v>14.05.25 17:02</c:v>
                  </c:pt>
                  <c:pt idx="55">
                    <c:v>14.05.25 17:02</c:v>
                  </c:pt>
                  <c:pt idx="56">
                    <c:v>14.05.25 17:02</c:v>
                  </c:pt>
                  <c:pt idx="57">
                    <c:v>14.05.25 17:02</c:v>
                  </c:pt>
                  <c:pt idx="58">
                    <c:v>14.05.25 18:12</c:v>
                  </c:pt>
                  <c:pt idx="59">
                    <c:v>14.05.25 18:12</c:v>
                  </c:pt>
                  <c:pt idx="60">
                    <c:v>14.05.25 18:12</c:v>
                  </c:pt>
                  <c:pt idx="61">
                    <c:v>14.05.25 18:12</c:v>
                  </c:pt>
                  <c:pt idx="62">
                    <c:v>15.05.25 08:25</c:v>
                  </c:pt>
                  <c:pt idx="63">
                    <c:v>15.05.25 08:25</c:v>
                  </c:pt>
                  <c:pt idx="64">
                    <c:v>15.05.25 08:25</c:v>
                  </c:pt>
                  <c:pt idx="65">
                    <c:v>15.05.25 08:25</c:v>
                  </c:pt>
                  <c:pt idx="66">
                    <c:v>15.05.25 10:56</c:v>
                  </c:pt>
                  <c:pt idx="67">
                    <c:v>15.05.25 10:56</c:v>
                  </c:pt>
                  <c:pt idx="68">
                    <c:v>15.05.25 10:56</c:v>
                  </c:pt>
                  <c:pt idx="69">
                    <c:v>15.05.25 10:56</c:v>
                  </c:pt>
                  <c:pt idx="70">
                    <c:v>15.05.25 11:58</c:v>
                  </c:pt>
                  <c:pt idx="71">
                    <c:v>15.05.25 11:58</c:v>
                  </c:pt>
                  <c:pt idx="72">
                    <c:v>15.05.25 11:58</c:v>
                  </c:pt>
                  <c:pt idx="73">
                    <c:v>15.05.25 11:58</c:v>
                  </c:pt>
                  <c:pt idx="74">
                    <c:v>15.05.25 15:54</c:v>
                  </c:pt>
                  <c:pt idx="75">
                    <c:v>15.05.25 15:54</c:v>
                  </c:pt>
                  <c:pt idx="76">
                    <c:v>15.05.25 15:54</c:v>
                  </c:pt>
                  <c:pt idx="77">
                    <c:v>15.05.25 15:54</c:v>
                  </c:pt>
                  <c:pt idx="78">
                    <c:v>15.05.25 17:23</c:v>
                  </c:pt>
                  <c:pt idx="79">
                    <c:v>15.05.25 17:23</c:v>
                  </c:pt>
                  <c:pt idx="80">
                    <c:v>15.05.25 17:23</c:v>
                  </c:pt>
                  <c:pt idx="81">
                    <c:v>15.05.25 17:23</c:v>
                  </c:pt>
                </c:lvl>
                <c:lvl>
                  <c:pt idx="0">
                    <c:v>F3-1</c:v>
                  </c:pt>
                  <c:pt idx="1">
                    <c:v>F4-1</c:v>
                  </c:pt>
                  <c:pt idx="2">
                    <c:v>F1-2</c:v>
                  </c:pt>
                  <c:pt idx="3">
                    <c:v>F2-2</c:v>
                  </c:pt>
                  <c:pt idx="4">
                    <c:v>F3-2</c:v>
                  </c:pt>
                  <c:pt idx="5">
                    <c:v>F4-2</c:v>
                  </c:pt>
                  <c:pt idx="6">
                    <c:v>F1-3</c:v>
                  </c:pt>
                  <c:pt idx="7">
                    <c:v>F2-3</c:v>
                  </c:pt>
                  <c:pt idx="8">
                    <c:v>F3-3</c:v>
                  </c:pt>
                  <c:pt idx="9">
                    <c:v>F4-3</c:v>
                  </c:pt>
                  <c:pt idx="10">
                    <c:v>F1-4</c:v>
                  </c:pt>
                  <c:pt idx="11">
                    <c:v>F2-4</c:v>
                  </c:pt>
                  <c:pt idx="12">
                    <c:v>F3-4</c:v>
                  </c:pt>
                  <c:pt idx="13">
                    <c:v>F4-4</c:v>
                  </c:pt>
                  <c:pt idx="14">
                    <c:v>F1-5</c:v>
                  </c:pt>
                  <c:pt idx="15">
                    <c:v>F2-5</c:v>
                  </c:pt>
                  <c:pt idx="16">
                    <c:v>F3-5</c:v>
                  </c:pt>
                  <c:pt idx="17">
                    <c:v>F4-5</c:v>
                  </c:pt>
                  <c:pt idx="18">
                    <c:v>F1-6</c:v>
                  </c:pt>
                  <c:pt idx="19">
                    <c:v>F2-6</c:v>
                  </c:pt>
                  <c:pt idx="20">
                    <c:v>F3-6</c:v>
                  </c:pt>
                  <c:pt idx="21">
                    <c:v>F4-6</c:v>
                  </c:pt>
                  <c:pt idx="22">
                    <c:v>F1-7</c:v>
                  </c:pt>
                  <c:pt idx="23">
                    <c:v>F2-7</c:v>
                  </c:pt>
                  <c:pt idx="24">
                    <c:v>F3-7</c:v>
                  </c:pt>
                  <c:pt idx="25">
                    <c:v>F4-7</c:v>
                  </c:pt>
                  <c:pt idx="26">
                    <c:v>F1-8</c:v>
                  </c:pt>
                  <c:pt idx="27">
                    <c:v>F2-8</c:v>
                  </c:pt>
                  <c:pt idx="28">
                    <c:v>F3-8</c:v>
                  </c:pt>
                  <c:pt idx="29">
                    <c:v>F4-8</c:v>
                  </c:pt>
                  <c:pt idx="30">
                    <c:v>F1-9</c:v>
                  </c:pt>
                  <c:pt idx="31">
                    <c:v>F2-9</c:v>
                  </c:pt>
                  <c:pt idx="32">
                    <c:v>F3-9</c:v>
                  </c:pt>
                  <c:pt idx="33">
                    <c:v>F4-9</c:v>
                  </c:pt>
                  <c:pt idx="34">
                    <c:v>F1-10</c:v>
                  </c:pt>
                  <c:pt idx="35">
                    <c:v>F2-10</c:v>
                  </c:pt>
                  <c:pt idx="36">
                    <c:v>F3-10</c:v>
                  </c:pt>
                  <c:pt idx="37">
                    <c:v>F4-10</c:v>
                  </c:pt>
                  <c:pt idx="38">
                    <c:v>F1-11</c:v>
                  </c:pt>
                  <c:pt idx="39">
                    <c:v>F2-11</c:v>
                  </c:pt>
                  <c:pt idx="40">
                    <c:v>F3-11</c:v>
                  </c:pt>
                  <c:pt idx="41">
                    <c:v>F4-11</c:v>
                  </c:pt>
                  <c:pt idx="42">
                    <c:v>F1-12</c:v>
                  </c:pt>
                  <c:pt idx="43">
                    <c:v>F2-12</c:v>
                  </c:pt>
                  <c:pt idx="44">
                    <c:v>F3-12</c:v>
                  </c:pt>
                  <c:pt idx="45">
                    <c:v>F4-12</c:v>
                  </c:pt>
                  <c:pt idx="46">
                    <c:v>F1-13</c:v>
                  </c:pt>
                  <c:pt idx="47">
                    <c:v>F2-13</c:v>
                  </c:pt>
                  <c:pt idx="48">
                    <c:v>F3-13</c:v>
                  </c:pt>
                  <c:pt idx="49">
                    <c:v>F4-13</c:v>
                  </c:pt>
                  <c:pt idx="50">
                    <c:v>F1-14</c:v>
                  </c:pt>
                  <c:pt idx="51">
                    <c:v>F2-14</c:v>
                  </c:pt>
                  <c:pt idx="52">
                    <c:v>F3-14</c:v>
                  </c:pt>
                  <c:pt idx="53">
                    <c:v>F4-14</c:v>
                  </c:pt>
                  <c:pt idx="54">
                    <c:v>F1-15</c:v>
                  </c:pt>
                  <c:pt idx="55">
                    <c:v>F2-15</c:v>
                  </c:pt>
                  <c:pt idx="56">
                    <c:v>F3-15</c:v>
                  </c:pt>
                  <c:pt idx="57">
                    <c:v>F4-15</c:v>
                  </c:pt>
                  <c:pt idx="58">
                    <c:v>F1-16</c:v>
                  </c:pt>
                  <c:pt idx="59">
                    <c:v>F2-16</c:v>
                  </c:pt>
                  <c:pt idx="60">
                    <c:v>F3-16</c:v>
                  </c:pt>
                  <c:pt idx="61">
                    <c:v>F4-16</c:v>
                  </c:pt>
                  <c:pt idx="62">
                    <c:v>F1-17</c:v>
                  </c:pt>
                  <c:pt idx="63">
                    <c:v>F2-17</c:v>
                  </c:pt>
                  <c:pt idx="64">
                    <c:v>F3-17</c:v>
                  </c:pt>
                  <c:pt idx="65">
                    <c:v>F4-17</c:v>
                  </c:pt>
                  <c:pt idx="66">
                    <c:v>F1-18</c:v>
                  </c:pt>
                  <c:pt idx="67">
                    <c:v>F2-18</c:v>
                  </c:pt>
                  <c:pt idx="68">
                    <c:v>F3-18</c:v>
                  </c:pt>
                  <c:pt idx="69">
                    <c:v>F4-18</c:v>
                  </c:pt>
                  <c:pt idx="70">
                    <c:v>F1-19</c:v>
                  </c:pt>
                  <c:pt idx="71">
                    <c:v>F2-19</c:v>
                  </c:pt>
                  <c:pt idx="72">
                    <c:v>F3-19</c:v>
                  </c:pt>
                  <c:pt idx="73">
                    <c:v>F4-19</c:v>
                  </c:pt>
                  <c:pt idx="74">
                    <c:v>F1-20</c:v>
                  </c:pt>
                  <c:pt idx="75">
                    <c:v>F2-20</c:v>
                  </c:pt>
                  <c:pt idx="76">
                    <c:v>F3-20</c:v>
                  </c:pt>
                  <c:pt idx="77">
                    <c:v>F4-20</c:v>
                  </c:pt>
                  <c:pt idx="78">
                    <c:v>F1-21</c:v>
                  </c:pt>
                  <c:pt idx="79">
                    <c:v>F2-21</c:v>
                  </c:pt>
                  <c:pt idx="80">
                    <c:v>F3-21</c:v>
                  </c:pt>
                  <c:pt idx="81">
                    <c:v>F4-21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4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1</c:v>
                  </c:pt>
                  <c:pt idx="59">
                    <c:v>2</c:v>
                  </c:pt>
                  <c:pt idx="60">
                    <c:v>3</c:v>
                  </c:pt>
                  <c:pt idx="61">
                    <c:v>4</c:v>
                  </c:pt>
                  <c:pt idx="62">
                    <c:v>1</c:v>
                  </c:pt>
                  <c:pt idx="63">
                    <c:v>2</c:v>
                  </c:pt>
                  <c:pt idx="64">
                    <c:v>3</c:v>
                  </c:pt>
                  <c:pt idx="65">
                    <c:v>4</c:v>
                  </c:pt>
                  <c:pt idx="66">
                    <c:v>1</c:v>
                  </c:pt>
                  <c:pt idx="67">
                    <c:v>2</c:v>
                  </c:pt>
                  <c:pt idx="68">
                    <c:v>3</c:v>
                  </c:pt>
                  <c:pt idx="69">
                    <c:v>4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1</c:v>
                  </c:pt>
                  <c:pt idx="75">
                    <c:v>2</c:v>
                  </c:pt>
                  <c:pt idx="76">
                    <c:v>3</c:v>
                  </c:pt>
                  <c:pt idx="77">
                    <c:v>4</c:v>
                  </c:pt>
                  <c:pt idx="78">
                    <c:v>1</c:v>
                  </c:pt>
                  <c:pt idx="79">
                    <c:v>2</c:v>
                  </c:pt>
                  <c:pt idx="80">
                    <c:v>3</c:v>
                  </c:pt>
                  <c:pt idx="81">
                    <c:v>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6</c:v>
                  </c:pt>
                  <c:pt idx="19">
                    <c:v>6</c:v>
                  </c:pt>
                  <c:pt idx="20">
                    <c:v>6</c:v>
                  </c:pt>
                  <c:pt idx="21">
                    <c:v>6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7</c:v>
                  </c:pt>
                  <c:pt idx="26">
                    <c:v>8</c:v>
                  </c:pt>
                  <c:pt idx="27">
                    <c:v>8</c:v>
                  </c:pt>
                  <c:pt idx="28">
                    <c:v>8</c:v>
                  </c:pt>
                  <c:pt idx="29">
                    <c:v>8</c:v>
                  </c:pt>
                  <c:pt idx="30">
                    <c:v>9</c:v>
                  </c:pt>
                  <c:pt idx="31">
                    <c:v>9</c:v>
                  </c:pt>
                  <c:pt idx="32">
                    <c:v>9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10</c:v>
                  </c:pt>
                  <c:pt idx="36">
                    <c:v>10</c:v>
                  </c:pt>
                  <c:pt idx="37">
                    <c:v>10</c:v>
                  </c:pt>
                  <c:pt idx="38">
                    <c:v>11</c:v>
                  </c:pt>
                  <c:pt idx="39">
                    <c:v>11</c:v>
                  </c:pt>
                  <c:pt idx="40">
                    <c:v>11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12</c:v>
                  </c:pt>
                  <c:pt idx="44">
                    <c:v>12</c:v>
                  </c:pt>
                  <c:pt idx="45">
                    <c:v>12</c:v>
                  </c:pt>
                  <c:pt idx="46">
                    <c:v>13</c:v>
                  </c:pt>
                  <c:pt idx="47">
                    <c:v>13</c:v>
                  </c:pt>
                  <c:pt idx="48">
                    <c:v>13</c:v>
                  </c:pt>
                  <c:pt idx="49">
                    <c:v>13</c:v>
                  </c:pt>
                  <c:pt idx="50">
                    <c:v>14</c:v>
                  </c:pt>
                  <c:pt idx="51">
                    <c:v>14</c:v>
                  </c:pt>
                  <c:pt idx="52">
                    <c:v>14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15</c:v>
                  </c:pt>
                  <c:pt idx="56">
                    <c:v>15</c:v>
                  </c:pt>
                  <c:pt idx="57">
                    <c:v>15</c:v>
                  </c:pt>
                  <c:pt idx="58">
                    <c:v>16</c:v>
                  </c:pt>
                  <c:pt idx="59">
                    <c:v>16</c:v>
                  </c:pt>
                  <c:pt idx="60">
                    <c:v>16</c:v>
                  </c:pt>
                  <c:pt idx="61">
                    <c:v>16</c:v>
                  </c:pt>
                  <c:pt idx="62">
                    <c:v>17</c:v>
                  </c:pt>
                  <c:pt idx="63">
                    <c:v>17</c:v>
                  </c:pt>
                  <c:pt idx="64">
                    <c:v>17</c:v>
                  </c:pt>
                  <c:pt idx="65">
                    <c:v>17</c:v>
                  </c:pt>
                  <c:pt idx="66">
                    <c:v>18</c:v>
                  </c:pt>
                  <c:pt idx="67">
                    <c:v>18</c:v>
                  </c:pt>
                  <c:pt idx="68">
                    <c:v>18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19</c:v>
                  </c:pt>
                  <c:pt idx="72">
                    <c:v>19</c:v>
                  </c:pt>
                  <c:pt idx="73">
                    <c:v>19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21</c:v>
                  </c:pt>
                  <c:pt idx="79">
                    <c:v>21</c:v>
                  </c:pt>
                  <c:pt idx="80">
                    <c:v>21</c:v>
                  </c:pt>
                  <c:pt idx="81">
                    <c:v>21</c:v>
                  </c:pt>
                </c:lvl>
              </c:multiLvlStrCache>
            </c:multiLvlStrRef>
          </c:xVal>
          <c:yVal>
            <c:numRef>
              <c:f>sampling!$H$4:$H$85</c:f>
              <c:numCache>
                <c:formatCode>General</c:formatCode>
                <c:ptCount val="82"/>
                <c:pt idx="10">
                  <c:v>36.833333333333336</c:v>
                </c:pt>
                <c:pt idx="11">
                  <c:v>41.333333333333336</c:v>
                </c:pt>
                <c:pt idx="12">
                  <c:v>36.333333333333336</c:v>
                </c:pt>
                <c:pt idx="13">
                  <c:v>34.666666666666664</c:v>
                </c:pt>
                <c:pt idx="18">
                  <c:v>34.6</c:v>
                </c:pt>
                <c:pt idx="19">
                  <c:v>37.200000000000003</c:v>
                </c:pt>
                <c:pt idx="20">
                  <c:v>35.700000000000003</c:v>
                </c:pt>
                <c:pt idx="21">
                  <c:v>34.1</c:v>
                </c:pt>
                <c:pt idx="26">
                  <c:v>34.700000000000003</c:v>
                </c:pt>
                <c:pt idx="27">
                  <c:v>37.200000000000003</c:v>
                </c:pt>
                <c:pt idx="28">
                  <c:v>35.799999999999997</c:v>
                </c:pt>
                <c:pt idx="29">
                  <c:v>34.299999999999997</c:v>
                </c:pt>
                <c:pt idx="30">
                  <c:v>34.1</c:v>
                </c:pt>
                <c:pt idx="31">
                  <c:v>36.799999999999997</c:v>
                </c:pt>
                <c:pt idx="32">
                  <c:v>33.6</c:v>
                </c:pt>
                <c:pt idx="33">
                  <c:v>35.1</c:v>
                </c:pt>
                <c:pt idx="50">
                  <c:v>30.54</c:v>
                </c:pt>
                <c:pt idx="51">
                  <c:v>32.54</c:v>
                </c:pt>
                <c:pt idx="52">
                  <c:v>32</c:v>
                </c:pt>
                <c:pt idx="53">
                  <c:v>30.9</c:v>
                </c:pt>
                <c:pt idx="62">
                  <c:v>33.5</c:v>
                </c:pt>
                <c:pt idx="63">
                  <c:v>35.299999999999997</c:v>
                </c:pt>
                <c:pt idx="64">
                  <c:v>34.799999999999997</c:v>
                </c:pt>
                <c:pt idx="65">
                  <c:v>33.299999999999997</c:v>
                </c:pt>
                <c:pt idx="78">
                  <c:v>34</c:v>
                </c:pt>
                <c:pt idx="79">
                  <c:v>33.22</c:v>
                </c:pt>
                <c:pt idx="80">
                  <c:v>34.83</c:v>
                </c:pt>
                <c:pt idx="81">
                  <c:v>33.4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4-EE40-BADA-5FB11CCD7F74}"/>
            </c:ext>
          </c:extLst>
        </c:ser>
        <c:ser>
          <c:idx val="1"/>
          <c:order val="1"/>
          <c:tx>
            <c:strRef>
              <c:f>sampling!$I$1:$I$3</c:f>
              <c:strCache>
                <c:ptCount val="3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sampling!$A$4:$G$85</c:f>
              <c:multiLvlStrCache>
                <c:ptCount val="82"/>
                <c:lvl>
                  <c:pt idx="0">
                    <c:v>0.022222222</c:v>
                  </c:pt>
                  <c:pt idx="1">
                    <c:v>0.022222222</c:v>
                  </c:pt>
                  <c:pt idx="2">
                    <c:v>0.089930556</c:v>
                  </c:pt>
                  <c:pt idx="3">
                    <c:v>0.089930556</c:v>
                  </c:pt>
                  <c:pt idx="4">
                    <c:v>0.080208333</c:v>
                  </c:pt>
                  <c:pt idx="5">
                    <c:v>0.080208333</c:v>
                  </c:pt>
                  <c:pt idx="6">
                    <c:v>0.309375</c:v>
                  </c:pt>
                  <c:pt idx="7">
                    <c:v>0.309375</c:v>
                  </c:pt>
                  <c:pt idx="8">
                    <c:v>0.299652778</c:v>
                  </c:pt>
                  <c:pt idx="9">
                    <c:v>0.299652778</c:v>
                  </c:pt>
                  <c:pt idx="10">
                    <c:v>0.538194444</c:v>
                  </c:pt>
                  <c:pt idx="11">
                    <c:v>0.538194444</c:v>
                  </c:pt>
                  <c:pt idx="12">
                    <c:v>0.528472222</c:v>
                  </c:pt>
                  <c:pt idx="13">
                    <c:v>0.528472222</c:v>
                  </c:pt>
                  <c:pt idx="14">
                    <c:v>0.689583333</c:v>
                  </c:pt>
                  <c:pt idx="15">
                    <c:v>0.689583333</c:v>
                  </c:pt>
                  <c:pt idx="16">
                    <c:v>0.679861111</c:v>
                  </c:pt>
                  <c:pt idx="17">
                    <c:v>0.679861111</c:v>
                  </c:pt>
                  <c:pt idx="18">
                    <c:v>0.756944444</c:v>
                  </c:pt>
                  <c:pt idx="19">
                    <c:v>0.756944444</c:v>
                  </c:pt>
                  <c:pt idx="20">
                    <c:v>0.747222222</c:v>
                  </c:pt>
                  <c:pt idx="21">
                    <c:v>0.747222222</c:v>
                  </c:pt>
                  <c:pt idx="22">
                    <c:v>0.822222222</c:v>
                  </c:pt>
                  <c:pt idx="23">
                    <c:v>0.822222222</c:v>
                  </c:pt>
                  <c:pt idx="24">
                    <c:v>0.8125</c:v>
                  </c:pt>
                  <c:pt idx="25">
                    <c:v>0.8125</c:v>
                  </c:pt>
                  <c:pt idx="26">
                    <c:v>0.861458333</c:v>
                  </c:pt>
                  <c:pt idx="27">
                    <c:v>0.861458333</c:v>
                  </c:pt>
                  <c:pt idx="28">
                    <c:v>0.851736111</c:v>
                  </c:pt>
                  <c:pt idx="29">
                    <c:v>0.851736111</c:v>
                  </c:pt>
                  <c:pt idx="30">
                    <c:v>1.197222222</c:v>
                  </c:pt>
                  <c:pt idx="31">
                    <c:v>1.197222222</c:v>
                  </c:pt>
                  <c:pt idx="32">
                    <c:v>1.1875</c:v>
                  </c:pt>
                  <c:pt idx="33">
                    <c:v>1.1875</c:v>
                  </c:pt>
                  <c:pt idx="34">
                    <c:v>1.560069444</c:v>
                  </c:pt>
                  <c:pt idx="35">
                    <c:v>1.560069444</c:v>
                  </c:pt>
                  <c:pt idx="36">
                    <c:v>1.550347222</c:v>
                  </c:pt>
                  <c:pt idx="37">
                    <c:v>1.550347222</c:v>
                  </c:pt>
                  <c:pt idx="38">
                    <c:v>1.655902778</c:v>
                  </c:pt>
                  <c:pt idx="39">
                    <c:v>1.655902778</c:v>
                  </c:pt>
                  <c:pt idx="40">
                    <c:v>1.646180556</c:v>
                  </c:pt>
                  <c:pt idx="41">
                    <c:v>1.646180556</c:v>
                  </c:pt>
                  <c:pt idx="42">
                    <c:v>1.729861111</c:v>
                  </c:pt>
                  <c:pt idx="43">
                    <c:v>1.729861111</c:v>
                  </c:pt>
                  <c:pt idx="44">
                    <c:v>1.720138889</c:v>
                  </c:pt>
                  <c:pt idx="45">
                    <c:v>1.720138889</c:v>
                  </c:pt>
                  <c:pt idx="46">
                    <c:v>1.793402778</c:v>
                  </c:pt>
                  <c:pt idx="47">
                    <c:v>1.793402778</c:v>
                  </c:pt>
                  <c:pt idx="48">
                    <c:v>1.783680556</c:v>
                  </c:pt>
                  <c:pt idx="49">
                    <c:v>1.783680556</c:v>
                  </c:pt>
                  <c:pt idx="50">
                    <c:v>1.857291667</c:v>
                  </c:pt>
                  <c:pt idx="51">
                    <c:v>1.857291667</c:v>
                  </c:pt>
                  <c:pt idx="52">
                    <c:v>1.847569444</c:v>
                  </c:pt>
                  <c:pt idx="53">
                    <c:v>1.847569444</c:v>
                  </c:pt>
                  <c:pt idx="54">
                    <c:v>1.898958333</c:v>
                  </c:pt>
                  <c:pt idx="55">
                    <c:v>1.898958333</c:v>
                  </c:pt>
                  <c:pt idx="56">
                    <c:v>1.889236111</c:v>
                  </c:pt>
                  <c:pt idx="57">
                    <c:v>1.889236111</c:v>
                  </c:pt>
                  <c:pt idx="58">
                    <c:v>2.220138889</c:v>
                  </c:pt>
                  <c:pt idx="59">
                    <c:v>2.220138889</c:v>
                  </c:pt>
                  <c:pt idx="60">
                    <c:v>2.210416667</c:v>
                  </c:pt>
                  <c:pt idx="61">
                    <c:v>2.210416667</c:v>
                  </c:pt>
                  <c:pt idx="62">
                    <c:v>2.538194444</c:v>
                  </c:pt>
                  <c:pt idx="63">
                    <c:v>2.538194444</c:v>
                  </c:pt>
                  <c:pt idx="64">
                    <c:v>2.528472222</c:v>
                  </c:pt>
                  <c:pt idx="65">
                    <c:v>2.528472222</c:v>
                  </c:pt>
                  <c:pt idx="66">
                    <c:v>2.643402778</c:v>
                  </c:pt>
                  <c:pt idx="67">
                    <c:v>2.643402778</c:v>
                  </c:pt>
                  <c:pt idx="68">
                    <c:v>2.633680556</c:v>
                  </c:pt>
                  <c:pt idx="69">
                    <c:v>2.633680556</c:v>
                  </c:pt>
                  <c:pt idx="70">
                    <c:v>2.746180556</c:v>
                  </c:pt>
                  <c:pt idx="71">
                    <c:v>2.746180556</c:v>
                  </c:pt>
                  <c:pt idx="72">
                    <c:v>2.736458333</c:v>
                  </c:pt>
                  <c:pt idx="73">
                    <c:v>2.736458333</c:v>
                  </c:pt>
                  <c:pt idx="74">
                    <c:v>2.856944444</c:v>
                  </c:pt>
                  <c:pt idx="75">
                    <c:v>2.856944444</c:v>
                  </c:pt>
                  <c:pt idx="76">
                    <c:v>2.847222222</c:v>
                  </c:pt>
                  <c:pt idx="77">
                    <c:v>2.847222222</c:v>
                  </c:pt>
                  <c:pt idx="78">
                    <c:v>2.9125</c:v>
                  </c:pt>
                  <c:pt idx="79">
                    <c:v>2.9125</c:v>
                  </c:pt>
                  <c:pt idx="80">
                    <c:v>2.902777778</c:v>
                  </c:pt>
                  <c:pt idx="81">
                    <c:v>2.902777778</c:v>
                  </c:pt>
                </c:lvl>
                <c:lvl>
                  <c:pt idx="0">
                    <c:v>12.05.25 20:46</c:v>
                  </c:pt>
                  <c:pt idx="1">
                    <c:v>12.05.25 20:46</c:v>
                  </c:pt>
                  <c:pt idx="2">
                    <c:v>12.05.25 22:09</c:v>
                  </c:pt>
                  <c:pt idx="3">
                    <c:v>12.05.25 22:09</c:v>
                  </c:pt>
                  <c:pt idx="4">
                    <c:v>12.05.25 22:09</c:v>
                  </c:pt>
                  <c:pt idx="5">
                    <c:v>12.05.25 22:09</c:v>
                  </c:pt>
                  <c:pt idx="6">
                    <c:v>13.05.25 03:25</c:v>
                  </c:pt>
                  <c:pt idx="7">
                    <c:v>13.05.25 03:25</c:v>
                  </c:pt>
                  <c:pt idx="8">
                    <c:v>13.05.25 03:25</c:v>
                  </c:pt>
                  <c:pt idx="9">
                    <c:v>13.05.25 03:25</c:v>
                  </c:pt>
                  <c:pt idx="10">
                    <c:v>13.05.25 08:55</c:v>
                  </c:pt>
                  <c:pt idx="11">
                    <c:v>13.05.25 08:55</c:v>
                  </c:pt>
                  <c:pt idx="12">
                    <c:v>13.05.25 08:55</c:v>
                  </c:pt>
                  <c:pt idx="13">
                    <c:v>13.05.25 08:55</c:v>
                  </c:pt>
                  <c:pt idx="14">
                    <c:v>13.05.25 12:33</c:v>
                  </c:pt>
                  <c:pt idx="15">
                    <c:v>13.05.25 12:33</c:v>
                  </c:pt>
                  <c:pt idx="16">
                    <c:v>13.05.25 12:33</c:v>
                  </c:pt>
                  <c:pt idx="17">
                    <c:v>13.05.25 12:33</c:v>
                  </c:pt>
                  <c:pt idx="18">
                    <c:v>13.05.25 14:10</c:v>
                  </c:pt>
                  <c:pt idx="19">
                    <c:v>13.05.25 14:10</c:v>
                  </c:pt>
                  <c:pt idx="20">
                    <c:v>13.05.25 14:10</c:v>
                  </c:pt>
                  <c:pt idx="21">
                    <c:v>13.05.25 14:10</c:v>
                  </c:pt>
                  <c:pt idx="22">
                    <c:v>13.05.25 15:44</c:v>
                  </c:pt>
                  <c:pt idx="23">
                    <c:v>13.05.25 15:44</c:v>
                  </c:pt>
                  <c:pt idx="24">
                    <c:v>13.05.25 15:44</c:v>
                  </c:pt>
                  <c:pt idx="25">
                    <c:v>13.05.25 15:44</c:v>
                  </c:pt>
                  <c:pt idx="26">
                    <c:v>13.05.25 16:40</c:v>
                  </c:pt>
                  <c:pt idx="27">
                    <c:v>13.05.25 16:40</c:v>
                  </c:pt>
                  <c:pt idx="28">
                    <c:v>13.05.25 16:40</c:v>
                  </c:pt>
                  <c:pt idx="29">
                    <c:v>13.05.25 16:40</c:v>
                  </c:pt>
                  <c:pt idx="30">
                    <c:v>14.05.25 00:44</c:v>
                  </c:pt>
                  <c:pt idx="31">
                    <c:v>14.05.25 00:44</c:v>
                  </c:pt>
                  <c:pt idx="32">
                    <c:v>14.05.25 00:44</c:v>
                  </c:pt>
                  <c:pt idx="33">
                    <c:v>14.05.25 00:44</c:v>
                  </c:pt>
                  <c:pt idx="34">
                    <c:v>14.05.25 09:26</c:v>
                  </c:pt>
                  <c:pt idx="35">
                    <c:v>14.05.25 09:26</c:v>
                  </c:pt>
                  <c:pt idx="36">
                    <c:v>14.05.25 09:26</c:v>
                  </c:pt>
                  <c:pt idx="37">
                    <c:v>14.05.25 09:26</c:v>
                  </c:pt>
                  <c:pt idx="38">
                    <c:v>14.05.25 11:44</c:v>
                  </c:pt>
                  <c:pt idx="39">
                    <c:v>14.05.25 11:44</c:v>
                  </c:pt>
                  <c:pt idx="40">
                    <c:v>14.05.25 11:44</c:v>
                  </c:pt>
                  <c:pt idx="41">
                    <c:v>14.05.25 11:44</c:v>
                  </c:pt>
                  <c:pt idx="42">
                    <c:v>14.05.25 13:31</c:v>
                  </c:pt>
                  <c:pt idx="43">
                    <c:v>14.05.25 13:31</c:v>
                  </c:pt>
                  <c:pt idx="44">
                    <c:v>14.05.25 13:31</c:v>
                  </c:pt>
                  <c:pt idx="45">
                    <c:v>14.05.25 13:31</c:v>
                  </c:pt>
                  <c:pt idx="46">
                    <c:v>14.05.25 15:02</c:v>
                  </c:pt>
                  <c:pt idx="47">
                    <c:v>14.05.25 15:02</c:v>
                  </c:pt>
                  <c:pt idx="48">
                    <c:v>14.05.25 15:02</c:v>
                  </c:pt>
                  <c:pt idx="49">
                    <c:v>14.05.25 15:02</c:v>
                  </c:pt>
                  <c:pt idx="50">
                    <c:v>14.05.25 16:34</c:v>
                  </c:pt>
                  <c:pt idx="51">
                    <c:v>14.05.25 16:34</c:v>
                  </c:pt>
                  <c:pt idx="52">
                    <c:v>14.05.25 16:34</c:v>
                  </c:pt>
                  <c:pt idx="53">
                    <c:v>14.05.25 16:34</c:v>
                  </c:pt>
                  <c:pt idx="54">
                    <c:v>14.05.25 17:34</c:v>
                  </c:pt>
                  <c:pt idx="55">
                    <c:v>14.05.25 17:34</c:v>
                  </c:pt>
                  <c:pt idx="56">
                    <c:v>14.05.25 17:34</c:v>
                  </c:pt>
                  <c:pt idx="57">
                    <c:v>14.05.25 17:34</c:v>
                  </c:pt>
                  <c:pt idx="58">
                    <c:v>15.05.25 01:17</c:v>
                  </c:pt>
                  <c:pt idx="59">
                    <c:v>15.05.25 01:17</c:v>
                  </c:pt>
                  <c:pt idx="60">
                    <c:v>15.05.25 01:17</c:v>
                  </c:pt>
                  <c:pt idx="61">
                    <c:v>15.05.25 01:17</c:v>
                  </c:pt>
                  <c:pt idx="62">
                    <c:v>15.05.25 08:55</c:v>
                  </c:pt>
                  <c:pt idx="63">
                    <c:v>15.05.25 08:55</c:v>
                  </c:pt>
                  <c:pt idx="64">
                    <c:v>15.05.25 08:55</c:v>
                  </c:pt>
                  <c:pt idx="65">
                    <c:v>15.05.25 08:55</c:v>
                  </c:pt>
                  <c:pt idx="66">
                    <c:v>15.05.25 11:26</c:v>
                  </c:pt>
                  <c:pt idx="67">
                    <c:v>15.05.25 11:26</c:v>
                  </c:pt>
                  <c:pt idx="68">
                    <c:v>15.05.25 11:26</c:v>
                  </c:pt>
                  <c:pt idx="69">
                    <c:v>15.05.25 11:26</c:v>
                  </c:pt>
                  <c:pt idx="70">
                    <c:v>15.05.25 13:54</c:v>
                  </c:pt>
                  <c:pt idx="71">
                    <c:v>15.05.25 13:54</c:v>
                  </c:pt>
                  <c:pt idx="72">
                    <c:v>15.05.25 13:54</c:v>
                  </c:pt>
                  <c:pt idx="73">
                    <c:v>15.05.25 13:54</c:v>
                  </c:pt>
                  <c:pt idx="74">
                    <c:v>15.05.25 16:34</c:v>
                  </c:pt>
                  <c:pt idx="75">
                    <c:v>15.05.25 16:34</c:v>
                  </c:pt>
                  <c:pt idx="76">
                    <c:v>15.05.25 16:34</c:v>
                  </c:pt>
                  <c:pt idx="77">
                    <c:v>15.05.25 16:34</c:v>
                  </c:pt>
                  <c:pt idx="78">
                    <c:v>15.05.25 17:54</c:v>
                  </c:pt>
                  <c:pt idx="79">
                    <c:v>15.05.25 17:54</c:v>
                  </c:pt>
                  <c:pt idx="80">
                    <c:v>15.05.25 17:54</c:v>
                  </c:pt>
                  <c:pt idx="81">
                    <c:v>15.05.25 17:54</c:v>
                  </c:pt>
                </c:lvl>
                <c:lvl>
                  <c:pt idx="0">
                    <c:v>12.05.25 21:17</c:v>
                  </c:pt>
                  <c:pt idx="1">
                    <c:v>12.05.25 21:17</c:v>
                  </c:pt>
                  <c:pt idx="2">
                    <c:v>12.05.25 22:58</c:v>
                  </c:pt>
                  <c:pt idx="3">
                    <c:v>12.05.25 22:58</c:v>
                  </c:pt>
                  <c:pt idx="4">
                    <c:v>12.05.25 22:58</c:v>
                  </c:pt>
                  <c:pt idx="5">
                    <c:v>12.05.25 22:58</c:v>
                  </c:pt>
                  <c:pt idx="6">
                    <c:v>13.05.25 07:50</c:v>
                  </c:pt>
                  <c:pt idx="7">
                    <c:v>13.05.25 07:50</c:v>
                  </c:pt>
                  <c:pt idx="8">
                    <c:v>13.05.25 07:50</c:v>
                  </c:pt>
                  <c:pt idx="9">
                    <c:v>13.05.25 07:50</c:v>
                  </c:pt>
                  <c:pt idx="10">
                    <c:v>13.05.25 09:55</c:v>
                  </c:pt>
                  <c:pt idx="11">
                    <c:v>13.05.25 09:55</c:v>
                  </c:pt>
                  <c:pt idx="12">
                    <c:v>13.05.25 09:55</c:v>
                  </c:pt>
                  <c:pt idx="13">
                    <c:v>13.05.25 09:55</c:v>
                  </c:pt>
                  <c:pt idx="14">
                    <c:v>13.05.25 13:03</c:v>
                  </c:pt>
                  <c:pt idx="15">
                    <c:v>13.05.25 13:03</c:v>
                  </c:pt>
                  <c:pt idx="16">
                    <c:v>13.05.25 13:03</c:v>
                  </c:pt>
                  <c:pt idx="17">
                    <c:v>13.05.25 13:03</c:v>
                  </c:pt>
                  <c:pt idx="18">
                    <c:v>13.05.25 15:14</c:v>
                  </c:pt>
                  <c:pt idx="19">
                    <c:v>13.05.25 15:14</c:v>
                  </c:pt>
                  <c:pt idx="20">
                    <c:v>13.05.25 15:14</c:v>
                  </c:pt>
                  <c:pt idx="21">
                    <c:v>13.05.25 15:14</c:v>
                  </c:pt>
                  <c:pt idx="22">
                    <c:v>13.05.25 16:11</c:v>
                  </c:pt>
                  <c:pt idx="23">
                    <c:v>13.05.25 16:11</c:v>
                  </c:pt>
                  <c:pt idx="24">
                    <c:v>13.05.25 16:11</c:v>
                  </c:pt>
                  <c:pt idx="25">
                    <c:v>13.05.25 16:11</c:v>
                  </c:pt>
                  <c:pt idx="26">
                    <c:v>13.05.25 17:07</c:v>
                  </c:pt>
                  <c:pt idx="27">
                    <c:v>13.05.25 17:07</c:v>
                  </c:pt>
                  <c:pt idx="28">
                    <c:v>13.05.25 17:07</c:v>
                  </c:pt>
                  <c:pt idx="29">
                    <c:v>13.05.25 17:07</c:v>
                  </c:pt>
                  <c:pt idx="30">
                    <c:v>14.05.25 08:21</c:v>
                  </c:pt>
                  <c:pt idx="31">
                    <c:v>14.05.25 08:21</c:v>
                  </c:pt>
                  <c:pt idx="32">
                    <c:v>14.05.25 08:21</c:v>
                  </c:pt>
                  <c:pt idx="33">
                    <c:v>14.05.25 08:21</c:v>
                  </c:pt>
                  <c:pt idx="34">
                    <c:v>14.05.25 10:29</c:v>
                  </c:pt>
                  <c:pt idx="35">
                    <c:v>14.05.25 10:29</c:v>
                  </c:pt>
                  <c:pt idx="36">
                    <c:v>14.05.25 10:29</c:v>
                  </c:pt>
                  <c:pt idx="37">
                    <c:v>14.05.25 10:29</c:v>
                  </c:pt>
                  <c:pt idx="38">
                    <c:v>14.05.25 13:00</c:v>
                  </c:pt>
                  <c:pt idx="39">
                    <c:v>14.05.25 13:00</c:v>
                  </c:pt>
                  <c:pt idx="40">
                    <c:v>14.05.25 13:00</c:v>
                  </c:pt>
                  <c:pt idx="41">
                    <c:v>14.05.25 13:00</c:v>
                  </c:pt>
                  <c:pt idx="42">
                    <c:v>14.05.25 14:01</c:v>
                  </c:pt>
                  <c:pt idx="43">
                    <c:v>14.05.25 14:01</c:v>
                  </c:pt>
                  <c:pt idx="44">
                    <c:v>14.05.25 14:01</c:v>
                  </c:pt>
                  <c:pt idx="45">
                    <c:v>14.05.25 14:01</c:v>
                  </c:pt>
                  <c:pt idx="46">
                    <c:v>14.05.25 16:04</c:v>
                  </c:pt>
                  <c:pt idx="47">
                    <c:v>14.05.25 16:04</c:v>
                  </c:pt>
                  <c:pt idx="48">
                    <c:v>14.05.25 16:04</c:v>
                  </c:pt>
                  <c:pt idx="49">
                    <c:v>14.05.25 16:04</c:v>
                  </c:pt>
                  <c:pt idx="50">
                    <c:v>14.05.25 17:02</c:v>
                  </c:pt>
                  <c:pt idx="51">
                    <c:v>14.05.25 17:02</c:v>
                  </c:pt>
                  <c:pt idx="52">
                    <c:v>14.05.25 17:02</c:v>
                  </c:pt>
                  <c:pt idx="53">
                    <c:v>14.05.25 17:02</c:v>
                  </c:pt>
                  <c:pt idx="54">
                    <c:v>14.05.25 18:07</c:v>
                  </c:pt>
                  <c:pt idx="55">
                    <c:v>14.05.25 18:07</c:v>
                  </c:pt>
                  <c:pt idx="56">
                    <c:v>14.05.25 18:07</c:v>
                  </c:pt>
                  <c:pt idx="57">
                    <c:v>14.05.25 18:07</c:v>
                  </c:pt>
                  <c:pt idx="58">
                    <c:v>15.05.25 08:22</c:v>
                  </c:pt>
                  <c:pt idx="59">
                    <c:v>15.05.25 08:22</c:v>
                  </c:pt>
                  <c:pt idx="60">
                    <c:v>15.05.25 08:22</c:v>
                  </c:pt>
                  <c:pt idx="61">
                    <c:v>15.05.25 08:22</c:v>
                  </c:pt>
                  <c:pt idx="62">
                    <c:v>15.05.25 09:25</c:v>
                  </c:pt>
                  <c:pt idx="63">
                    <c:v>15.05.25 09:25</c:v>
                  </c:pt>
                  <c:pt idx="64">
                    <c:v>15.05.25 09:25</c:v>
                  </c:pt>
                  <c:pt idx="65">
                    <c:v>15.05.25 09:25</c:v>
                  </c:pt>
                  <c:pt idx="66">
                    <c:v>15.05.25 11:57</c:v>
                  </c:pt>
                  <c:pt idx="67">
                    <c:v>15.05.25 11:57</c:v>
                  </c:pt>
                  <c:pt idx="68">
                    <c:v>15.05.25 11:57</c:v>
                  </c:pt>
                  <c:pt idx="69">
                    <c:v>15.05.25 11:57</c:v>
                  </c:pt>
                  <c:pt idx="70">
                    <c:v>15.05.25 15:51</c:v>
                  </c:pt>
                  <c:pt idx="71">
                    <c:v>15.05.25 15:51</c:v>
                  </c:pt>
                  <c:pt idx="72">
                    <c:v>15.05.25 15:51</c:v>
                  </c:pt>
                  <c:pt idx="73">
                    <c:v>15.05.25 15:51</c:v>
                  </c:pt>
                  <c:pt idx="74">
                    <c:v>15.05.25 17:14</c:v>
                  </c:pt>
                  <c:pt idx="75">
                    <c:v>15.05.25 17:14</c:v>
                  </c:pt>
                  <c:pt idx="76">
                    <c:v>15.05.25 17:14</c:v>
                  </c:pt>
                  <c:pt idx="77">
                    <c:v>15.05.25 17:14</c:v>
                  </c:pt>
                  <c:pt idx="78">
                    <c:v>15.05.25 18:25</c:v>
                  </c:pt>
                  <c:pt idx="79">
                    <c:v>15.05.25 18:25</c:v>
                  </c:pt>
                  <c:pt idx="80">
                    <c:v>15.05.25 18:25</c:v>
                  </c:pt>
                  <c:pt idx="81">
                    <c:v>15.05.25 18:25</c:v>
                  </c:pt>
                </c:lvl>
                <c:lvl>
                  <c:pt idx="0">
                    <c:v>12.05.25 20:15</c:v>
                  </c:pt>
                  <c:pt idx="1">
                    <c:v>12.05.25 20:15</c:v>
                  </c:pt>
                  <c:pt idx="2">
                    <c:v>12.05.25 21:21</c:v>
                  </c:pt>
                  <c:pt idx="3">
                    <c:v>12.05.25 21:21</c:v>
                  </c:pt>
                  <c:pt idx="4">
                    <c:v>12.05.25 21:21</c:v>
                  </c:pt>
                  <c:pt idx="5">
                    <c:v>12.05.25 21:21</c:v>
                  </c:pt>
                  <c:pt idx="6">
                    <c:v>12.05.25 23:01</c:v>
                  </c:pt>
                  <c:pt idx="7">
                    <c:v>12.05.25 23:01</c:v>
                  </c:pt>
                  <c:pt idx="8">
                    <c:v>12.05.25 23:01</c:v>
                  </c:pt>
                  <c:pt idx="9">
                    <c:v>12.05.25 23:01</c:v>
                  </c:pt>
                  <c:pt idx="10">
                    <c:v>13.05.25 07:55</c:v>
                  </c:pt>
                  <c:pt idx="11">
                    <c:v>13.05.25 07:55</c:v>
                  </c:pt>
                  <c:pt idx="12">
                    <c:v>13.05.25 07:55</c:v>
                  </c:pt>
                  <c:pt idx="13">
                    <c:v>13.05.25 07:55</c:v>
                  </c:pt>
                  <c:pt idx="14">
                    <c:v>13.05.25 12:03</c:v>
                  </c:pt>
                  <c:pt idx="15">
                    <c:v>13.05.25 12:03</c:v>
                  </c:pt>
                  <c:pt idx="16">
                    <c:v>13.05.25 12:03</c:v>
                  </c:pt>
                  <c:pt idx="17">
                    <c:v>13.05.25 12:03</c:v>
                  </c:pt>
                  <c:pt idx="18">
                    <c:v>13.05.25 13:06</c:v>
                  </c:pt>
                  <c:pt idx="19">
                    <c:v>13.05.25 13:06</c:v>
                  </c:pt>
                  <c:pt idx="20">
                    <c:v>13.05.25 13:06</c:v>
                  </c:pt>
                  <c:pt idx="21">
                    <c:v>13.05.25 13:06</c:v>
                  </c:pt>
                  <c:pt idx="22">
                    <c:v>13.05.25 15:17</c:v>
                  </c:pt>
                  <c:pt idx="23">
                    <c:v>13.05.25 15:17</c:v>
                  </c:pt>
                  <c:pt idx="24">
                    <c:v>13.05.25 15:17</c:v>
                  </c:pt>
                  <c:pt idx="25">
                    <c:v>13.05.25 15:17</c:v>
                  </c:pt>
                  <c:pt idx="26">
                    <c:v>13.05.25 16:14</c:v>
                  </c:pt>
                  <c:pt idx="27">
                    <c:v>13.05.25 16:14</c:v>
                  </c:pt>
                  <c:pt idx="28">
                    <c:v>13.05.25 16:14</c:v>
                  </c:pt>
                  <c:pt idx="29">
                    <c:v>13.05.25 16:14</c:v>
                  </c:pt>
                  <c:pt idx="30">
                    <c:v>13.05.25 17:07</c:v>
                  </c:pt>
                  <c:pt idx="31">
                    <c:v>13.05.25 17:07</c:v>
                  </c:pt>
                  <c:pt idx="32">
                    <c:v>13.05.25 17:07</c:v>
                  </c:pt>
                  <c:pt idx="33">
                    <c:v>13.05.25 17:07</c:v>
                  </c:pt>
                  <c:pt idx="34">
                    <c:v>14.05.25 08:24</c:v>
                  </c:pt>
                  <c:pt idx="35">
                    <c:v>14.05.25 08:24</c:v>
                  </c:pt>
                  <c:pt idx="36">
                    <c:v>14.05.25 08:24</c:v>
                  </c:pt>
                  <c:pt idx="37">
                    <c:v>14.05.25 08:24</c:v>
                  </c:pt>
                  <c:pt idx="38">
                    <c:v>14.05.25 10:29</c:v>
                  </c:pt>
                  <c:pt idx="39">
                    <c:v>14.05.25 10:29</c:v>
                  </c:pt>
                  <c:pt idx="40">
                    <c:v>14.05.25 10:29</c:v>
                  </c:pt>
                  <c:pt idx="41">
                    <c:v>14.05.25 10:29</c:v>
                  </c:pt>
                  <c:pt idx="42">
                    <c:v>14.05.25 13:01</c:v>
                  </c:pt>
                  <c:pt idx="43">
                    <c:v>14.05.25 13:01</c:v>
                  </c:pt>
                  <c:pt idx="44">
                    <c:v>14.05.25 13:01</c:v>
                  </c:pt>
                  <c:pt idx="45">
                    <c:v>14.05.25 13:01</c:v>
                  </c:pt>
                  <c:pt idx="46">
                    <c:v>14.05.25 14:01</c:v>
                  </c:pt>
                  <c:pt idx="47">
                    <c:v>14.05.25 14:01</c:v>
                  </c:pt>
                  <c:pt idx="48">
                    <c:v>14.05.25 14:01</c:v>
                  </c:pt>
                  <c:pt idx="49">
                    <c:v>14.05.25 14:01</c:v>
                  </c:pt>
                  <c:pt idx="50">
                    <c:v>14.05.25 16:07</c:v>
                  </c:pt>
                  <c:pt idx="51">
                    <c:v>14.05.25 16:07</c:v>
                  </c:pt>
                  <c:pt idx="52">
                    <c:v>14.05.25 16:07</c:v>
                  </c:pt>
                  <c:pt idx="53">
                    <c:v>14.05.25 16:07</c:v>
                  </c:pt>
                  <c:pt idx="54">
                    <c:v>14.05.25 17:02</c:v>
                  </c:pt>
                  <c:pt idx="55">
                    <c:v>14.05.25 17:02</c:v>
                  </c:pt>
                  <c:pt idx="56">
                    <c:v>14.05.25 17:02</c:v>
                  </c:pt>
                  <c:pt idx="57">
                    <c:v>14.05.25 17:02</c:v>
                  </c:pt>
                  <c:pt idx="58">
                    <c:v>14.05.25 18:12</c:v>
                  </c:pt>
                  <c:pt idx="59">
                    <c:v>14.05.25 18:12</c:v>
                  </c:pt>
                  <c:pt idx="60">
                    <c:v>14.05.25 18:12</c:v>
                  </c:pt>
                  <c:pt idx="61">
                    <c:v>14.05.25 18:12</c:v>
                  </c:pt>
                  <c:pt idx="62">
                    <c:v>15.05.25 08:25</c:v>
                  </c:pt>
                  <c:pt idx="63">
                    <c:v>15.05.25 08:25</c:v>
                  </c:pt>
                  <c:pt idx="64">
                    <c:v>15.05.25 08:25</c:v>
                  </c:pt>
                  <c:pt idx="65">
                    <c:v>15.05.25 08:25</c:v>
                  </c:pt>
                  <c:pt idx="66">
                    <c:v>15.05.25 10:56</c:v>
                  </c:pt>
                  <c:pt idx="67">
                    <c:v>15.05.25 10:56</c:v>
                  </c:pt>
                  <c:pt idx="68">
                    <c:v>15.05.25 10:56</c:v>
                  </c:pt>
                  <c:pt idx="69">
                    <c:v>15.05.25 10:56</c:v>
                  </c:pt>
                  <c:pt idx="70">
                    <c:v>15.05.25 11:58</c:v>
                  </c:pt>
                  <c:pt idx="71">
                    <c:v>15.05.25 11:58</c:v>
                  </c:pt>
                  <c:pt idx="72">
                    <c:v>15.05.25 11:58</c:v>
                  </c:pt>
                  <c:pt idx="73">
                    <c:v>15.05.25 11:58</c:v>
                  </c:pt>
                  <c:pt idx="74">
                    <c:v>15.05.25 15:54</c:v>
                  </c:pt>
                  <c:pt idx="75">
                    <c:v>15.05.25 15:54</c:v>
                  </c:pt>
                  <c:pt idx="76">
                    <c:v>15.05.25 15:54</c:v>
                  </c:pt>
                  <c:pt idx="77">
                    <c:v>15.05.25 15:54</c:v>
                  </c:pt>
                  <c:pt idx="78">
                    <c:v>15.05.25 17:23</c:v>
                  </c:pt>
                  <c:pt idx="79">
                    <c:v>15.05.25 17:23</c:v>
                  </c:pt>
                  <c:pt idx="80">
                    <c:v>15.05.25 17:23</c:v>
                  </c:pt>
                  <c:pt idx="81">
                    <c:v>15.05.25 17:23</c:v>
                  </c:pt>
                </c:lvl>
                <c:lvl>
                  <c:pt idx="0">
                    <c:v>F3-1</c:v>
                  </c:pt>
                  <c:pt idx="1">
                    <c:v>F4-1</c:v>
                  </c:pt>
                  <c:pt idx="2">
                    <c:v>F1-2</c:v>
                  </c:pt>
                  <c:pt idx="3">
                    <c:v>F2-2</c:v>
                  </c:pt>
                  <c:pt idx="4">
                    <c:v>F3-2</c:v>
                  </c:pt>
                  <c:pt idx="5">
                    <c:v>F4-2</c:v>
                  </c:pt>
                  <c:pt idx="6">
                    <c:v>F1-3</c:v>
                  </c:pt>
                  <c:pt idx="7">
                    <c:v>F2-3</c:v>
                  </c:pt>
                  <c:pt idx="8">
                    <c:v>F3-3</c:v>
                  </c:pt>
                  <c:pt idx="9">
                    <c:v>F4-3</c:v>
                  </c:pt>
                  <c:pt idx="10">
                    <c:v>F1-4</c:v>
                  </c:pt>
                  <c:pt idx="11">
                    <c:v>F2-4</c:v>
                  </c:pt>
                  <c:pt idx="12">
                    <c:v>F3-4</c:v>
                  </c:pt>
                  <c:pt idx="13">
                    <c:v>F4-4</c:v>
                  </c:pt>
                  <c:pt idx="14">
                    <c:v>F1-5</c:v>
                  </c:pt>
                  <c:pt idx="15">
                    <c:v>F2-5</c:v>
                  </c:pt>
                  <c:pt idx="16">
                    <c:v>F3-5</c:v>
                  </c:pt>
                  <c:pt idx="17">
                    <c:v>F4-5</c:v>
                  </c:pt>
                  <c:pt idx="18">
                    <c:v>F1-6</c:v>
                  </c:pt>
                  <c:pt idx="19">
                    <c:v>F2-6</c:v>
                  </c:pt>
                  <c:pt idx="20">
                    <c:v>F3-6</c:v>
                  </c:pt>
                  <c:pt idx="21">
                    <c:v>F4-6</c:v>
                  </c:pt>
                  <c:pt idx="22">
                    <c:v>F1-7</c:v>
                  </c:pt>
                  <c:pt idx="23">
                    <c:v>F2-7</c:v>
                  </c:pt>
                  <c:pt idx="24">
                    <c:v>F3-7</c:v>
                  </c:pt>
                  <c:pt idx="25">
                    <c:v>F4-7</c:v>
                  </c:pt>
                  <c:pt idx="26">
                    <c:v>F1-8</c:v>
                  </c:pt>
                  <c:pt idx="27">
                    <c:v>F2-8</c:v>
                  </c:pt>
                  <c:pt idx="28">
                    <c:v>F3-8</c:v>
                  </c:pt>
                  <c:pt idx="29">
                    <c:v>F4-8</c:v>
                  </c:pt>
                  <c:pt idx="30">
                    <c:v>F1-9</c:v>
                  </c:pt>
                  <c:pt idx="31">
                    <c:v>F2-9</c:v>
                  </c:pt>
                  <c:pt idx="32">
                    <c:v>F3-9</c:v>
                  </c:pt>
                  <c:pt idx="33">
                    <c:v>F4-9</c:v>
                  </c:pt>
                  <c:pt idx="34">
                    <c:v>F1-10</c:v>
                  </c:pt>
                  <c:pt idx="35">
                    <c:v>F2-10</c:v>
                  </c:pt>
                  <c:pt idx="36">
                    <c:v>F3-10</c:v>
                  </c:pt>
                  <c:pt idx="37">
                    <c:v>F4-10</c:v>
                  </c:pt>
                  <c:pt idx="38">
                    <c:v>F1-11</c:v>
                  </c:pt>
                  <c:pt idx="39">
                    <c:v>F2-11</c:v>
                  </c:pt>
                  <c:pt idx="40">
                    <c:v>F3-11</c:v>
                  </c:pt>
                  <c:pt idx="41">
                    <c:v>F4-11</c:v>
                  </c:pt>
                  <c:pt idx="42">
                    <c:v>F1-12</c:v>
                  </c:pt>
                  <c:pt idx="43">
                    <c:v>F2-12</c:v>
                  </c:pt>
                  <c:pt idx="44">
                    <c:v>F3-12</c:v>
                  </c:pt>
                  <c:pt idx="45">
                    <c:v>F4-12</c:v>
                  </c:pt>
                  <c:pt idx="46">
                    <c:v>F1-13</c:v>
                  </c:pt>
                  <c:pt idx="47">
                    <c:v>F2-13</c:v>
                  </c:pt>
                  <c:pt idx="48">
                    <c:v>F3-13</c:v>
                  </c:pt>
                  <c:pt idx="49">
                    <c:v>F4-13</c:v>
                  </c:pt>
                  <c:pt idx="50">
                    <c:v>F1-14</c:v>
                  </c:pt>
                  <c:pt idx="51">
                    <c:v>F2-14</c:v>
                  </c:pt>
                  <c:pt idx="52">
                    <c:v>F3-14</c:v>
                  </c:pt>
                  <c:pt idx="53">
                    <c:v>F4-14</c:v>
                  </c:pt>
                  <c:pt idx="54">
                    <c:v>F1-15</c:v>
                  </c:pt>
                  <c:pt idx="55">
                    <c:v>F2-15</c:v>
                  </c:pt>
                  <c:pt idx="56">
                    <c:v>F3-15</c:v>
                  </c:pt>
                  <c:pt idx="57">
                    <c:v>F4-15</c:v>
                  </c:pt>
                  <c:pt idx="58">
                    <c:v>F1-16</c:v>
                  </c:pt>
                  <c:pt idx="59">
                    <c:v>F2-16</c:v>
                  </c:pt>
                  <c:pt idx="60">
                    <c:v>F3-16</c:v>
                  </c:pt>
                  <c:pt idx="61">
                    <c:v>F4-16</c:v>
                  </c:pt>
                  <c:pt idx="62">
                    <c:v>F1-17</c:v>
                  </c:pt>
                  <c:pt idx="63">
                    <c:v>F2-17</c:v>
                  </c:pt>
                  <c:pt idx="64">
                    <c:v>F3-17</c:v>
                  </c:pt>
                  <c:pt idx="65">
                    <c:v>F4-17</c:v>
                  </c:pt>
                  <c:pt idx="66">
                    <c:v>F1-18</c:v>
                  </c:pt>
                  <c:pt idx="67">
                    <c:v>F2-18</c:v>
                  </c:pt>
                  <c:pt idx="68">
                    <c:v>F3-18</c:v>
                  </c:pt>
                  <c:pt idx="69">
                    <c:v>F4-18</c:v>
                  </c:pt>
                  <c:pt idx="70">
                    <c:v>F1-19</c:v>
                  </c:pt>
                  <c:pt idx="71">
                    <c:v>F2-19</c:v>
                  </c:pt>
                  <c:pt idx="72">
                    <c:v>F3-19</c:v>
                  </c:pt>
                  <c:pt idx="73">
                    <c:v>F4-19</c:v>
                  </c:pt>
                  <c:pt idx="74">
                    <c:v>F1-20</c:v>
                  </c:pt>
                  <c:pt idx="75">
                    <c:v>F2-20</c:v>
                  </c:pt>
                  <c:pt idx="76">
                    <c:v>F3-20</c:v>
                  </c:pt>
                  <c:pt idx="77">
                    <c:v>F4-20</c:v>
                  </c:pt>
                  <c:pt idx="78">
                    <c:v>F1-21</c:v>
                  </c:pt>
                  <c:pt idx="79">
                    <c:v>F2-21</c:v>
                  </c:pt>
                  <c:pt idx="80">
                    <c:v>F3-21</c:v>
                  </c:pt>
                  <c:pt idx="81">
                    <c:v>F4-21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4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1</c:v>
                  </c:pt>
                  <c:pt idx="59">
                    <c:v>2</c:v>
                  </c:pt>
                  <c:pt idx="60">
                    <c:v>3</c:v>
                  </c:pt>
                  <c:pt idx="61">
                    <c:v>4</c:v>
                  </c:pt>
                  <c:pt idx="62">
                    <c:v>1</c:v>
                  </c:pt>
                  <c:pt idx="63">
                    <c:v>2</c:v>
                  </c:pt>
                  <c:pt idx="64">
                    <c:v>3</c:v>
                  </c:pt>
                  <c:pt idx="65">
                    <c:v>4</c:v>
                  </c:pt>
                  <c:pt idx="66">
                    <c:v>1</c:v>
                  </c:pt>
                  <c:pt idx="67">
                    <c:v>2</c:v>
                  </c:pt>
                  <c:pt idx="68">
                    <c:v>3</c:v>
                  </c:pt>
                  <c:pt idx="69">
                    <c:v>4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1</c:v>
                  </c:pt>
                  <c:pt idx="75">
                    <c:v>2</c:v>
                  </c:pt>
                  <c:pt idx="76">
                    <c:v>3</c:v>
                  </c:pt>
                  <c:pt idx="77">
                    <c:v>4</c:v>
                  </c:pt>
                  <c:pt idx="78">
                    <c:v>1</c:v>
                  </c:pt>
                  <c:pt idx="79">
                    <c:v>2</c:v>
                  </c:pt>
                  <c:pt idx="80">
                    <c:v>3</c:v>
                  </c:pt>
                  <c:pt idx="81">
                    <c:v>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6</c:v>
                  </c:pt>
                  <c:pt idx="19">
                    <c:v>6</c:v>
                  </c:pt>
                  <c:pt idx="20">
                    <c:v>6</c:v>
                  </c:pt>
                  <c:pt idx="21">
                    <c:v>6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7</c:v>
                  </c:pt>
                  <c:pt idx="26">
                    <c:v>8</c:v>
                  </c:pt>
                  <c:pt idx="27">
                    <c:v>8</c:v>
                  </c:pt>
                  <c:pt idx="28">
                    <c:v>8</c:v>
                  </c:pt>
                  <c:pt idx="29">
                    <c:v>8</c:v>
                  </c:pt>
                  <c:pt idx="30">
                    <c:v>9</c:v>
                  </c:pt>
                  <c:pt idx="31">
                    <c:v>9</c:v>
                  </c:pt>
                  <c:pt idx="32">
                    <c:v>9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10</c:v>
                  </c:pt>
                  <c:pt idx="36">
                    <c:v>10</c:v>
                  </c:pt>
                  <c:pt idx="37">
                    <c:v>10</c:v>
                  </c:pt>
                  <c:pt idx="38">
                    <c:v>11</c:v>
                  </c:pt>
                  <c:pt idx="39">
                    <c:v>11</c:v>
                  </c:pt>
                  <c:pt idx="40">
                    <c:v>11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12</c:v>
                  </c:pt>
                  <c:pt idx="44">
                    <c:v>12</c:v>
                  </c:pt>
                  <c:pt idx="45">
                    <c:v>12</c:v>
                  </c:pt>
                  <c:pt idx="46">
                    <c:v>13</c:v>
                  </c:pt>
                  <c:pt idx="47">
                    <c:v>13</c:v>
                  </c:pt>
                  <c:pt idx="48">
                    <c:v>13</c:v>
                  </c:pt>
                  <c:pt idx="49">
                    <c:v>13</c:v>
                  </c:pt>
                  <c:pt idx="50">
                    <c:v>14</c:v>
                  </c:pt>
                  <c:pt idx="51">
                    <c:v>14</c:v>
                  </c:pt>
                  <c:pt idx="52">
                    <c:v>14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15</c:v>
                  </c:pt>
                  <c:pt idx="56">
                    <c:v>15</c:v>
                  </c:pt>
                  <c:pt idx="57">
                    <c:v>15</c:v>
                  </c:pt>
                  <c:pt idx="58">
                    <c:v>16</c:v>
                  </c:pt>
                  <c:pt idx="59">
                    <c:v>16</c:v>
                  </c:pt>
                  <c:pt idx="60">
                    <c:v>16</c:v>
                  </c:pt>
                  <c:pt idx="61">
                    <c:v>16</c:v>
                  </c:pt>
                  <c:pt idx="62">
                    <c:v>17</c:v>
                  </c:pt>
                  <c:pt idx="63">
                    <c:v>17</c:v>
                  </c:pt>
                  <c:pt idx="64">
                    <c:v>17</c:v>
                  </c:pt>
                  <c:pt idx="65">
                    <c:v>17</c:v>
                  </c:pt>
                  <c:pt idx="66">
                    <c:v>18</c:v>
                  </c:pt>
                  <c:pt idx="67">
                    <c:v>18</c:v>
                  </c:pt>
                  <c:pt idx="68">
                    <c:v>18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19</c:v>
                  </c:pt>
                  <c:pt idx="72">
                    <c:v>19</c:v>
                  </c:pt>
                  <c:pt idx="73">
                    <c:v>19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21</c:v>
                  </c:pt>
                  <c:pt idx="79">
                    <c:v>21</c:v>
                  </c:pt>
                  <c:pt idx="80">
                    <c:v>21</c:v>
                  </c:pt>
                  <c:pt idx="81">
                    <c:v>21</c:v>
                  </c:pt>
                </c:lvl>
              </c:multiLvlStrCache>
            </c:multiLvlStrRef>
          </c:xVal>
          <c:yVal>
            <c:numRef>
              <c:f>sampling!$I$4:$I$85</c:f>
              <c:numCache>
                <c:formatCode>General</c:formatCode>
                <c:ptCount val="82"/>
                <c:pt idx="6">
                  <c:v>7.85</c:v>
                </c:pt>
                <c:pt idx="7">
                  <c:v>7.75</c:v>
                </c:pt>
                <c:pt idx="8">
                  <c:v>7.6</c:v>
                </c:pt>
                <c:pt idx="9">
                  <c:v>7.45</c:v>
                </c:pt>
                <c:pt idx="26">
                  <c:v>7.75</c:v>
                </c:pt>
                <c:pt idx="27">
                  <c:v>7.7</c:v>
                </c:pt>
                <c:pt idx="28">
                  <c:v>7.8</c:v>
                </c:pt>
                <c:pt idx="29">
                  <c:v>7.71</c:v>
                </c:pt>
                <c:pt idx="50">
                  <c:v>7.56</c:v>
                </c:pt>
                <c:pt idx="51">
                  <c:v>7.73</c:v>
                </c:pt>
                <c:pt idx="52">
                  <c:v>7.78</c:v>
                </c:pt>
                <c:pt idx="53">
                  <c:v>7.69</c:v>
                </c:pt>
                <c:pt idx="78">
                  <c:v>7.77</c:v>
                </c:pt>
                <c:pt idx="79">
                  <c:v>7.79</c:v>
                </c:pt>
                <c:pt idx="80">
                  <c:v>7.8</c:v>
                </c:pt>
                <c:pt idx="81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4-EE40-BADA-5FB11CCD7F74}"/>
            </c:ext>
          </c:extLst>
        </c:ser>
        <c:ser>
          <c:idx val="2"/>
          <c:order val="2"/>
          <c:tx>
            <c:strRef>
              <c:f>sampling!$J$1:$J$3</c:f>
              <c:strCache>
                <c:ptCount val="3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sampling!$A$4:$G$85</c:f>
              <c:multiLvlStrCache>
                <c:ptCount val="82"/>
                <c:lvl>
                  <c:pt idx="0">
                    <c:v>0.022222222</c:v>
                  </c:pt>
                  <c:pt idx="1">
                    <c:v>0.022222222</c:v>
                  </c:pt>
                  <c:pt idx="2">
                    <c:v>0.089930556</c:v>
                  </c:pt>
                  <c:pt idx="3">
                    <c:v>0.089930556</c:v>
                  </c:pt>
                  <c:pt idx="4">
                    <c:v>0.080208333</c:v>
                  </c:pt>
                  <c:pt idx="5">
                    <c:v>0.080208333</c:v>
                  </c:pt>
                  <c:pt idx="6">
                    <c:v>0.309375</c:v>
                  </c:pt>
                  <c:pt idx="7">
                    <c:v>0.309375</c:v>
                  </c:pt>
                  <c:pt idx="8">
                    <c:v>0.299652778</c:v>
                  </c:pt>
                  <c:pt idx="9">
                    <c:v>0.299652778</c:v>
                  </c:pt>
                  <c:pt idx="10">
                    <c:v>0.538194444</c:v>
                  </c:pt>
                  <c:pt idx="11">
                    <c:v>0.538194444</c:v>
                  </c:pt>
                  <c:pt idx="12">
                    <c:v>0.528472222</c:v>
                  </c:pt>
                  <c:pt idx="13">
                    <c:v>0.528472222</c:v>
                  </c:pt>
                  <c:pt idx="14">
                    <c:v>0.689583333</c:v>
                  </c:pt>
                  <c:pt idx="15">
                    <c:v>0.689583333</c:v>
                  </c:pt>
                  <c:pt idx="16">
                    <c:v>0.679861111</c:v>
                  </c:pt>
                  <c:pt idx="17">
                    <c:v>0.679861111</c:v>
                  </c:pt>
                  <c:pt idx="18">
                    <c:v>0.756944444</c:v>
                  </c:pt>
                  <c:pt idx="19">
                    <c:v>0.756944444</c:v>
                  </c:pt>
                  <c:pt idx="20">
                    <c:v>0.747222222</c:v>
                  </c:pt>
                  <c:pt idx="21">
                    <c:v>0.747222222</c:v>
                  </c:pt>
                  <c:pt idx="22">
                    <c:v>0.822222222</c:v>
                  </c:pt>
                  <c:pt idx="23">
                    <c:v>0.822222222</c:v>
                  </c:pt>
                  <c:pt idx="24">
                    <c:v>0.8125</c:v>
                  </c:pt>
                  <c:pt idx="25">
                    <c:v>0.8125</c:v>
                  </c:pt>
                  <c:pt idx="26">
                    <c:v>0.861458333</c:v>
                  </c:pt>
                  <c:pt idx="27">
                    <c:v>0.861458333</c:v>
                  </c:pt>
                  <c:pt idx="28">
                    <c:v>0.851736111</c:v>
                  </c:pt>
                  <c:pt idx="29">
                    <c:v>0.851736111</c:v>
                  </c:pt>
                  <c:pt idx="30">
                    <c:v>1.197222222</c:v>
                  </c:pt>
                  <c:pt idx="31">
                    <c:v>1.197222222</c:v>
                  </c:pt>
                  <c:pt idx="32">
                    <c:v>1.1875</c:v>
                  </c:pt>
                  <c:pt idx="33">
                    <c:v>1.1875</c:v>
                  </c:pt>
                  <c:pt idx="34">
                    <c:v>1.560069444</c:v>
                  </c:pt>
                  <c:pt idx="35">
                    <c:v>1.560069444</c:v>
                  </c:pt>
                  <c:pt idx="36">
                    <c:v>1.550347222</c:v>
                  </c:pt>
                  <c:pt idx="37">
                    <c:v>1.550347222</c:v>
                  </c:pt>
                  <c:pt idx="38">
                    <c:v>1.655902778</c:v>
                  </c:pt>
                  <c:pt idx="39">
                    <c:v>1.655902778</c:v>
                  </c:pt>
                  <c:pt idx="40">
                    <c:v>1.646180556</c:v>
                  </c:pt>
                  <c:pt idx="41">
                    <c:v>1.646180556</c:v>
                  </c:pt>
                  <c:pt idx="42">
                    <c:v>1.729861111</c:v>
                  </c:pt>
                  <c:pt idx="43">
                    <c:v>1.729861111</c:v>
                  </c:pt>
                  <c:pt idx="44">
                    <c:v>1.720138889</c:v>
                  </c:pt>
                  <c:pt idx="45">
                    <c:v>1.720138889</c:v>
                  </c:pt>
                  <c:pt idx="46">
                    <c:v>1.793402778</c:v>
                  </c:pt>
                  <c:pt idx="47">
                    <c:v>1.793402778</c:v>
                  </c:pt>
                  <c:pt idx="48">
                    <c:v>1.783680556</c:v>
                  </c:pt>
                  <c:pt idx="49">
                    <c:v>1.783680556</c:v>
                  </c:pt>
                  <c:pt idx="50">
                    <c:v>1.857291667</c:v>
                  </c:pt>
                  <c:pt idx="51">
                    <c:v>1.857291667</c:v>
                  </c:pt>
                  <c:pt idx="52">
                    <c:v>1.847569444</c:v>
                  </c:pt>
                  <c:pt idx="53">
                    <c:v>1.847569444</c:v>
                  </c:pt>
                  <c:pt idx="54">
                    <c:v>1.898958333</c:v>
                  </c:pt>
                  <c:pt idx="55">
                    <c:v>1.898958333</c:v>
                  </c:pt>
                  <c:pt idx="56">
                    <c:v>1.889236111</c:v>
                  </c:pt>
                  <c:pt idx="57">
                    <c:v>1.889236111</c:v>
                  </c:pt>
                  <c:pt idx="58">
                    <c:v>2.220138889</c:v>
                  </c:pt>
                  <c:pt idx="59">
                    <c:v>2.220138889</c:v>
                  </c:pt>
                  <c:pt idx="60">
                    <c:v>2.210416667</c:v>
                  </c:pt>
                  <c:pt idx="61">
                    <c:v>2.210416667</c:v>
                  </c:pt>
                  <c:pt idx="62">
                    <c:v>2.538194444</c:v>
                  </c:pt>
                  <c:pt idx="63">
                    <c:v>2.538194444</c:v>
                  </c:pt>
                  <c:pt idx="64">
                    <c:v>2.528472222</c:v>
                  </c:pt>
                  <c:pt idx="65">
                    <c:v>2.528472222</c:v>
                  </c:pt>
                  <c:pt idx="66">
                    <c:v>2.643402778</c:v>
                  </c:pt>
                  <c:pt idx="67">
                    <c:v>2.643402778</c:v>
                  </c:pt>
                  <c:pt idx="68">
                    <c:v>2.633680556</c:v>
                  </c:pt>
                  <c:pt idx="69">
                    <c:v>2.633680556</c:v>
                  </c:pt>
                  <c:pt idx="70">
                    <c:v>2.746180556</c:v>
                  </c:pt>
                  <c:pt idx="71">
                    <c:v>2.746180556</c:v>
                  </c:pt>
                  <c:pt idx="72">
                    <c:v>2.736458333</c:v>
                  </c:pt>
                  <c:pt idx="73">
                    <c:v>2.736458333</c:v>
                  </c:pt>
                  <c:pt idx="74">
                    <c:v>2.856944444</c:v>
                  </c:pt>
                  <c:pt idx="75">
                    <c:v>2.856944444</c:v>
                  </c:pt>
                  <c:pt idx="76">
                    <c:v>2.847222222</c:v>
                  </c:pt>
                  <c:pt idx="77">
                    <c:v>2.847222222</c:v>
                  </c:pt>
                  <c:pt idx="78">
                    <c:v>2.9125</c:v>
                  </c:pt>
                  <c:pt idx="79">
                    <c:v>2.9125</c:v>
                  </c:pt>
                  <c:pt idx="80">
                    <c:v>2.902777778</c:v>
                  </c:pt>
                  <c:pt idx="81">
                    <c:v>2.902777778</c:v>
                  </c:pt>
                </c:lvl>
                <c:lvl>
                  <c:pt idx="0">
                    <c:v>12.05.25 20:46</c:v>
                  </c:pt>
                  <c:pt idx="1">
                    <c:v>12.05.25 20:46</c:v>
                  </c:pt>
                  <c:pt idx="2">
                    <c:v>12.05.25 22:09</c:v>
                  </c:pt>
                  <c:pt idx="3">
                    <c:v>12.05.25 22:09</c:v>
                  </c:pt>
                  <c:pt idx="4">
                    <c:v>12.05.25 22:09</c:v>
                  </c:pt>
                  <c:pt idx="5">
                    <c:v>12.05.25 22:09</c:v>
                  </c:pt>
                  <c:pt idx="6">
                    <c:v>13.05.25 03:25</c:v>
                  </c:pt>
                  <c:pt idx="7">
                    <c:v>13.05.25 03:25</c:v>
                  </c:pt>
                  <c:pt idx="8">
                    <c:v>13.05.25 03:25</c:v>
                  </c:pt>
                  <c:pt idx="9">
                    <c:v>13.05.25 03:25</c:v>
                  </c:pt>
                  <c:pt idx="10">
                    <c:v>13.05.25 08:55</c:v>
                  </c:pt>
                  <c:pt idx="11">
                    <c:v>13.05.25 08:55</c:v>
                  </c:pt>
                  <c:pt idx="12">
                    <c:v>13.05.25 08:55</c:v>
                  </c:pt>
                  <c:pt idx="13">
                    <c:v>13.05.25 08:55</c:v>
                  </c:pt>
                  <c:pt idx="14">
                    <c:v>13.05.25 12:33</c:v>
                  </c:pt>
                  <c:pt idx="15">
                    <c:v>13.05.25 12:33</c:v>
                  </c:pt>
                  <c:pt idx="16">
                    <c:v>13.05.25 12:33</c:v>
                  </c:pt>
                  <c:pt idx="17">
                    <c:v>13.05.25 12:33</c:v>
                  </c:pt>
                  <c:pt idx="18">
                    <c:v>13.05.25 14:10</c:v>
                  </c:pt>
                  <c:pt idx="19">
                    <c:v>13.05.25 14:10</c:v>
                  </c:pt>
                  <c:pt idx="20">
                    <c:v>13.05.25 14:10</c:v>
                  </c:pt>
                  <c:pt idx="21">
                    <c:v>13.05.25 14:10</c:v>
                  </c:pt>
                  <c:pt idx="22">
                    <c:v>13.05.25 15:44</c:v>
                  </c:pt>
                  <c:pt idx="23">
                    <c:v>13.05.25 15:44</c:v>
                  </c:pt>
                  <c:pt idx="24">
                    <c:v>13.05.25 15:44</c:v>
                  </c:pt>
                  <c:pt idx="25">
                    <c:v>13.05.25 15:44</c:v>
                  </c:pt>
                  <c:pt idx="26">
                    <c:v>13.05.25 16:40</c:v>
                  </c:pt>
                  <c:pt idx="27">
                    <c:v>13.05.25 16:40</c:v>
                  </c:pt>
                  <c:pt idx="28">
                    <c:v>13.05.25 16:40</c:v>
                  </c:pt>
                  <c:pt idx="29">
                    <c:v>13.05.25 16:40</c:v>
                  </c:pt>
                  <c:pt idx="30">
                    <c:v>14.05.25 00:44</c:v>
                  </c:pt>
                  <c:pt idx="31">
                    <c:v>14.05.25 00:44</c:v>
                  </c:pt>
                  <c:pt idx="32">
                    <c:v>14.05.25 00:44</c:v>
                  </c:pt>
                  <c:pt idx="33">
                    <c:v>14.05.25 00:44</c:v>
                  </c:pt>
                  <c:pt idx="34">
                    <c:v>14.05.25 09:26</c:v>
                  </c:pt>
                  <c:pt idx="35">
                    <c:v>14.05.25 09:26</c:v>
                  </c:pt>
                  <c:pt idx="36">
                    <c:v>14.05.25 09:26</c:v>
                  </c:pt>
                  <c:pt idx="37">
                    <c:v>14.05.25 09:26</c:v>
                  </c:pt>
                  <c:pt idx="38">
                    <c:v>14.05.25 11:44</c:v>
                  </c:pt>
                  <c:pt idx="39">
                    <c:v>14.05.25 11:44</c:v>
                  </c:pt>
                  <c:pt idx="40">
                    <c:v>14.05.25 11:44</c:v>
                  </c:pt>
                  <c:pt idx="41">
                    <c:v>14.05.25 11:44</c:v>
                  </c:pt>
                  <c:pt idx="42">
                    <c:v>14.05.25 13:31</c:v>
                  </c:pt>
                  <c:pt idx="43">
                    <c:v>14.05.25 13:31</c:v>
                  </c:pt>
                  <c:pt idx="44">
                    <c:v>14.05.25 13:31</c:v>
                  </c:pt>
                  <c:pt idx="45">
                    <c:v>14.05.25 13:31</c:v>
                  </c:pt>
                  <c:pt idx="46">
                    <c:v>14.05.25 15:02</c:v>
                  </c:pt>
                  <c:pt idx="47">
                    <c:v>14.05.25 15:02</c:v>
                  </c:pt>
                  <c:pt idx="48">
                    <c:v>14.05.25 15:02</c:v>
                  </c:pt>
                  <c:pt idx="49">
                    <c:v>14.05.25 15:02</c:v>
                  </c:pt>
                  <c:pt idx="50">
                    <c:v>14.05.25 16:34</c:v>
                  </c:pt>
                  <c:pt idx="51">
                    <c:v>14.05.25 16:34</c:v>
                  </c:pt>
                  <c:pt idx="52">
                    <c:v>14.05.25 16:34</c:v>
                  </c:pt>
                  <c:pt idx="53">
                    <c:v>14.05.25 16:34</c:v>
                  </c:pt>
                  <c:pt idx="54">
                    <c:v>14.05.25 17:34</c:v>
                  </c:pt>
                  <c:pt idx="55">
                    <c:v>14.05.25 17:34</c:v>
                  </c:pt>
                  <c:pt idx="56">
                    <c:v>14.05.25 17:34</c:v>
                  </c:pt>
                  <c:pt idx="57">
                    <c:v>14.05.25 17:34</c:v>
                  </c:pt>
                  <c:pt idx="58">
                    <c:v>15.05.25 01:17</c:v>
                  </c:pt>
                  <c:pt idx="59">
                    <c:v>15.05.25 01:17</c:v>
                  </c:pt>
                  <c:pt idx="60">
                    <c:v>15.05.25 01:17</c:v>
                  </c:pt>
                  <c:pt idx="61">
                    <c:v>15.05.25 01:17</c:v>
                  </c:pt>
                  <c:pt idx="62">
                    <c:v>15.05.25 08:55</c:v>
                  </c:pt>
                  <c:pt idx="63">
                    <c:v>15.05.25 08:55</c:v>
                  </c:pt>
                  <c:pt idx="64">
                    <c:v>15.05.25 08:55</c:v>
                  </c:pt>
                  <c:pt idx="65">
                    <c:v>15.05.25 08:55</c:v>
                  </c:pt>
                  <c:pt idx="66">
                    <c:v>15.05.25 11:26</c:v>
                  </c:pt>
                  <c:pt idx="67">
                    <c:v>15.05.25 11:26</c:v>
                  </c:pt>
                  <c:pt idx="68">
                    <c:v>15.05.25 11:26</c:v>
                  </c:pt>
                  <c:pt idx="69">
                    <c:v>15.05.25 11:26</c:v>
                  </c:pt>
                  <c:pt idx="70">
                    <c:v>15.05.25 13:54</c:v>
                  </c:pt>
                  <c:pt idx="71">
                    <c:v>15.05.25 13:54</c:v>
                  </c:pt>
                  <c:pt idx="72">
                    <c:v>15.05.25 13:54</c:v>
                  </c:pt>
                  <c:pt idx="73">
                    <c:v>15.05.25 13:54</c:v>
                  </c:pt>
                  <c:pt idx="74">
                    <c:v>15.05.25 16:34</c:v>
                  </c:pt>
                  <c:pt idx="75">
                    <c:v>15.05.25 16:34</c:v>
                  </c:pt>
                  <c:pt idx="76">
                    <c:v>15.05.25 16:34</c:v>
                  </c:pt>
                  <c:pt idx="77">
                    <c:v>15.05.25 16:34</c:v>
                  </c:pt>
                  <c:pt idx="78">
                    <c:v>15.05.25 17:54</c:v>
                  </c:pt>
                  <c:pt idx="79">
                    <c:v>15.05.25 17:54</c:v>
                  </c:pt>
                  <c:pt idx="80">
                    <c:v>15.05.25 17:54</c:v>
                  </c:pt>
                  <c:pt idx="81">
                    <c:v>15.05.25 17:54</c:v>
                  </c:pt>
                </c:lvl>
                <c:lvl>
                  <c:pt idx="0">
                    <c:v>12.05.25 21:17</c:v>
                  </c:pt>
                  <c:pt idx="1">
                    <c:v>12.05.25 21:17</c:v>
                  </c:pt>
                  <c:pt idx="2">
                    <c:v>12.05.25 22:58</c:v>
                  </c:pt>
                  <c:pt idx="3">
                    <c:v>12.05.25 22:58</c:v>
                  </c:pt>
                  <c:pt idx="4">
                    <c:v>12.05.25 22:58</c:v>
                  </c:pt>
                  <c:pt idx="5">
                    <c:v>12.05.25 22:58</c:v>
                  </c:pt>
                  <c:pt idx="6">
                    <c:v>13.05.25 07:50</c:v>
                  </c:pt>
                  <c:pt idx="7">
                    <c:v>13.05.25 07:50</c:v>
                  </c:pt>
                  <c:pt idx="8">
                    <c:v>13.05.25 07:50</c:v>
                  </c:pt>
                  <c:pt idx="9">
                    <c:v>13.05.25 07:50</c:v>
                  </c:pt>
                  <c:pt idx="10">
                    <c:v>13.05.25 09:55</c:v>
                  </c:pt>
                  <c:pt idx="11">
                    <c:v>13.05.25 09:55</c:v>
                  </c:pt>
                  <c:pt idx="12">
                    <c:v>13.05.25 09:55</c:v>
                  </c:pt>
                  <c:pt idx="13">
                    <c:v>13.05.25 09:55</c:v>
                  </c:pt>
                  <c:pt idx="14">
                    <c:v>13.05.25 13:03</c:v>
                  </c:pt>
                  <c:pt idx="15">
                    <c:v>13.05.25 13:03</c:v>
                  </c:pt>
                  <c:pt idx="16">
                    <c:v>13.05.25 13:03</c:v>
                  </c:pt>
                  <c:pt idx="17">
                    <c:v>13.05.25 13:03</c:v>
                  </c:pt>
                  <c:pt idx="18">
                    <c:v>13.05.25 15:14</c:v>
                  </c:pt>
                  <c:pt idx="19">
                    <c:v>13.05.25 15:14</c:v>
                  </c:pt>
                  <c:pt idx="20">
                    <c:v>13.05.25 15:14</c:v>
                  </c:pt>
                  <c:pt idx="21">
                    <c:v>13.05.25 15:14</c:v>
                  </c:pt>
                  <c:pt idx="22">
                    <c:v>13.05.25 16:11</c:v>
                  </c:pt>
                  <c:pt idx="23">
                    <c:v>13.05.25 16:11</c:v>
                  </c:pt>
                  <c:pt idx="24">
                    <c:v>13.05.25 16:11</c:v>
                  </c:pt>
                  <c:pt idx="25">
                    <c:v>13.05.25 16:11</c:v>
                  </c:pt>
                  <c:pt idx="26">
                    <c:v>13.05.25 17:07</c:v>
                  </c:pt>
                  <c:pt idx="27">
                    <c:v>13.05.25 17:07</c:v>
                  </c:pt>
                  <c:pt idx="28">
                    <c:v>13.05.25 17:07</c:v>
                  </c:pt>
                  <c:pt idx="29">
                    <c:v>13.05.25 17:07</c:v>
                  </c:pt>
                  <c:pt idx="30">
                    <c:v>14.05.25 08:21</c:v>
                  </c:pt>
                  <c:pt idx="31">
                    <c:v>14.05.25 08:21</c:v>
                  </c:pt>
                  <c:pt idx="32">
                    <c:v>14.05.25 08:21</c:v>
                  </c:pt>
                  <c:pt idx="33">
                    <c:v>14.05.25 08:21</c:v>
                  </c:pt>
                  <c:pt idx="34">
                    <c:v>14.05.25 10:29</c:v>
                  </c:pt>
                  <c:pt idx="35">
                    <c:v>14.05.25 10:29</c:v>
                  </c:pt>
                  <c:pt idx="36">
                    <c:v>14.05.25 10:29</c:v>
                  </c:pt>
                  <c:pt idx="37">
                    <c:v>14.05.25 10:29</c:v>
                  </c:pt>
                  <c:pt idx="38">
                    <c:v>14.05.25 13:00</c:v>
                  </c:pt>
                  <c:pt idx="39">
                    <c:v>14.05.25 13:00</c:v>
                  </c:pt>
                  <c:pt idx="40">
                    <c:v>14.05.25 13:00</c:v>
                  </c:pt>
                  <c:pt idx="41">
                    <c:v>14.05.25 13:00</c:v>
                  </c:pt>
                  <c:pt idx="42">
                    <c:v>14.05.25 14:01</c:v>
                  </c:pt>
                  <c:pt idx="43">
                    <c:v>14.05.25 14:01</c:v>
                  </c:pt>
                  <c:pt idx="44">
                    <c:v>14.05.25 14:01</c:v>
                  </c:pt>
                  <c:pt idx="45">
                    <c:v>14.05.25 14:01</c:v>
                  </c:pt>
                  <c:pt idx="46">
                    <c:v>14.05.25 16:04</c:v>
                  </c:pt>
                  <c:pt idx="47">
                    <c:v>14.05.25 16:04</c:v>
                  </c:pt>
                  <c:pt idx="48">
                    <c:v>14.05.25 16:04</c:v>
                  </c:pt>
                  <c:pt idx="49">
                    <c:v>14.05.25 16:04</c:v>
                  </c:pt>
                  <c:pt idx="50">
                    <c:v>14.05.25 17:02</c:v>
                  </c:pt>
                  <c:pt idx="51">
                    <c:v>14.05.25 17:02</c:v>
                  </c:pt>
                  <c:pt idx="52">
                    <c:v>14.05.25 17:02</c:v>
                  </c:pt>
                  <c:pt idx="53">
                    <c:v>14.05.25 17:02</c:v>
                  </c:pt>
                  <c:pt idx="54">
                    <c:v>14.05.25 18:07</c:v>
                  </c:pt>
                  <c:pt idx="55">
                    <c:v>14.05.25 18:07</c:v>
                  </c:pt>
                  <c:pt idx="56">
                    <c:v>14.05.25 18:07</c:v>
                  </c:pt>
                  <c:pt idx="57">
                    <c:v>14.05.25 18:07</c:v>
                  </c:pt>
                  <c:pt idx="58">
                    <c:v>15.05.25 08:22</c:v>
                  </c:pt>
                  <c:pt idx="59">
                    <c:v>15.05.25 08:22</c:v>
                  </c:pt>
                  <c:pt idx="60">
                    <c:v>15.05.25 08:22</c:v>
                  </c:pt>
                  <c:pt idx="61">
                    <c:v>15.05.25 08:22</c:v>
                  </c:pt>
                  <c:pt idx="62">
                    <c:v>15.05.25 09:25</c:v>
                  </c:pt>
                  <c:pt idx="63">
                    <c:v>15.05.25 09:25</c:v>
                  </c:pt>
                  <c:pt idx="64">
                    <c:v>15.05.25 09:25</c:v>
                  </c:pt>
                  <c:pt idx="65">
                    <c:v>15.05.25 09:25</c:v>
                  </c:pt>
                  <c:pt idx="66">
                    <c:v>15.05.25 11:57</c:v>
                  </c:pt>
                  <c:pt idx="67">
                    <c:v>15.05.25 11:57</c:v>
                  </c:pt>
                  <c:pt idx="68">
                    <c:v>15.05.25 11:57</c:v>
                  </c:pt>
                  <c:pt idx="69">
                    <c:v>15.05.25 11:57</c:v>
                  </c:pt>
                  <c:pt idx="70">
                    <c:v>15.05.25 15:51</c:v>
                  </c:pt>
                  <c:pt idx="71">
                    <c:v>15.05.25 15:51</c:v>
                  </c:pt>
                  <c:pt idx="72">
                    <c:v>15.05.25 15:51</c:v>
                  </c:pt>
                  <c:pt idx="73">
                    <c:v>15.05.25 15:51</c:v>
                  </c:pt>
                  <c:pt idx="74">
                    <c:v>15.05.25 17:14</c:v>
                  </c:pt>
                  <c:pt idx="75">
                    <c:v>15.05.25 17:14</c:v>
                  </c:pt>
                  <c:pt idx="76">
                    <c:v>15.05.25 17:14</c:v>
                  </c:pt>
                  <c:pt idx="77">
                    <c:v>15.05.25 17:14</c:v>
                  </c:pt>
                  <c:pt idx="78">
                    <c:v>15.05.25 18:25</c:v>
                  </c:pt>
                  <c:pt idx="79">
                    <c:v>15.05.25 18:25</c:v>
                  </c:pt>
                  <c:pt idx="80">
                    <c:v>15.05.25 18:25</c:v>
                  </c:pt>
                  <c:pt idx="81">
                    <c:v>15.05.25 18:25</c:v>
                  </c:pt>
                </c:lvl>
                <c:lvl>
                  <c:pt idx="0">
                    <c:v>12.05.25 20:15</c:v>
                  </c:pt>
                  <c:pt idx="1">
                    <c:v>12.05.25 20:15</c:v>
                  </c:pt>
                  <c:pt idx="2">
                    <c:v>12.05.25 21:21</c:v>
                  </c:pt>
                  <c:pt idx="3">
                    <c:v>12.05.25 21:21</c:v>
                  </c:pt>
                  <c:pt idx="4">
                    <c:v>12.05.25 21:21</c:v>
                  </c:pt>
                  <c:pt idx="5">
                    <c:v>12.05.25 21:21</c:v>
                  </c:pt>
                  <c:pt idx="6">
                    <c:v>12.05.25 23:01</c:v>
                  </c:pt>
                  <c:pt idx="7">
                    <c:v>12.05.25 23:01</c:v>
                  </c:pt>
                  <c:pt idx="8">
                    <c:v>12.05.25 23:01</c:v>
                  </c:pt>
                  <c:pt idx="9">
                    <c:v>12.05.25 23:01</c:v>
                  </c:pt>
                  <c:pt idx="10">
                    <c:v>13.05.25 07:55</c:v>
                  </c:pt>
                  <c:pt idx="11">
                    <c:v>13.05.25 07:55</c:v>
                  </c:pt>
                  <c:pt idx="12">
                    <c:v>13.05.25 07:55</c:v>
                  </c:pt>
                  <c:pt idx="13">
                    <c:v>13.05.25 07:55</c:v>
                  </c:pt>
                  <c:pt idx="14">
                    <c:v>13.05.25 12:03</c:v>
                  </c:pt>
                  <c:pt idx="15">
                    <c:v>13.05.25 12:03</c:v>
                  </c:pt>
                  <c:pt idx="16">
                    <c:v>13.05.25 12:03</c:v>
                  </c:pt>
                  <c:pt idx="17">
                    <c:v>13.05.25 12:03</c:v>
                  </c:pt>
                  <c:pt idx="18">
                    <c:v>13.05.25 13:06</c:v>
                  </c:pt>
                  <c:pt idx="19">
                    <c:v>13.05.25 13:06</c:v>
                  </c:pt>
                  <c:pt idx="20">
                    <c:v>13.05.25 13:06</c:v>
                  </c:pt>
                  <c:pt idx="21">
                    <c:v>13.05.25 13:06</c:v>
                  </c:pt>
                  <c:pt idx="22">
                    <c:v>13.05.25 15:17</c:v>
                  </c:pt>
                  <c:pt idx="23">
                    <c:v>13.05.25 15:17</c:v>
                  </c:pt>
                  <c:pt idx="24">
                    <c:v>13.05.25 15:17</c:v>
                  </c:pt>
                  <c:pt idx="25">
                    <c:v>13.05.25 15:17</c:v>
                  </c:pt>
                  <c:pt idx="26">
                    <c:v>13.05.25 16:14</c:v>
                  </c:pt>
                  <c:pt idx="27">
                    <c:v>13.05.25 16:14</c:v>
                  </c:pt>
                  <c:pt idx="28">
                    <c:v>13.05.25 16:14</c:v>
                  </c:pt>
                  <c:pt idx="29">
                    <c:v>13.05.25 16:14</c:v>
                  </c:pt>
                  <c:pt idx="30">
                    <c:v>13.05.25 17:07</c:v>
                  </c:pt>
                  <c:pt idx="31">
                    <c:v>13.05.25 17:07</c:v>
                  </c:pt>
                  <c:pt idx="32">
                    <c:v>13.05.25 17:07</c:v>
                  </c:pt>
                  <c:pt idx="33">
                    <c:v>13.05.25 17:07</c:v>
                  </c:pt>
                  <c:pt idx="34">
                    <c:v>14.05.25 08:24</c:v>
                  </c:pt>
                  <c:pt idx="35">
                    <c:v>14.05.25 08:24</c:v>
                  </c:pt>
                  <c:pt idx="36">
                    <c:v>14.05.25 08:24</c:v>
                  </c:pt>
                  <c:pt idx="37">
                    <c:v>14.05.25 08:24</c:v>
                  </c:pt>
                  <c:pt idx="38">
                    <c:v>14.05.25 10:29</c:v>
                  </c:pt>
                  <c:pt idx="39">
                    <c:v>14.05.25 10:29</c:v>
                  </c:pt>
                  <c:pt idx="40">
                    <c:v>14.05.25 10:29</c:v>
                  </c:pt>
                  <c:pt idx="41">
                    <c:v>14.05.25 10:29</c:v>
                  </c:pt>
                  <c:pt idx="42">
                    <c:v>14.05.25 13:01</c:v>
                  </c:pt>
                  <c:pt idx="43">
                    <c:v>14.05.25 13:01</c:v>
                  </c:pt>
                  <c:pt idx="44">
                    <c:v>14.05.25 13:01</c:v>
                  </c:pt>
                  <c:pt idx="45">
                    <c:v>14.05.25 13:01</c:v>
                  </c:pt>
                  <c:pt idx="46">
                    <c:v>14.05.25 14:01</c:v>
                  </c:pt>
                  <c:pt idx="47">
                    <c:v>14.05.25 14:01</c:v>
                  </c:pt>
                  <c:pt idx="48">
                    <c:v>14.05.25 14:01</c:v>
                  </c:pt>
                  <c:pt idx="49">
                    <c:v>14.05.25 14:01</c:v>
                  </c:pt>
                  <c:pt idx="50">
                    <c:v>14.05.25 16:07</c:v>
                  </c:pt>
                  <c:pt idx="51">
                    <c:v>14.05.25 16:07</c:v>
                  </c:pt>
                  <c:pt idx="52">
                    <c:v>14.05.25 16:07</c:v>
                  </c:pt>
                  <c:pt idx="53">
                    <c:v>14.05.25 16:07</c:v>
                  </c:pt>
                  <c:pt idx="54">
                    <c:v>14.05.25 17:02</c:v>
                  </c:pt>
                  <c:pt idx="55">
                    <c:v>14.05.25 17:02</c:v>
                  </c:pt>
                  <c:pt idx="56">
                    <c:v>14.05.25 17:02</c:v>
                  </c:pt>
                  <c:pt idx="57">
                    <c:v>14.05.25 17:02</c:v>
                  </c:pt>
                  <c:pt idx="58">
                    <c:v>14.05.25 18:12</c:v>
                  </c:pt>
                  <c:pt idx="59">
                    <c:v>14.05.25 18:12</c:v>
                  </c:pt>
                  <c:pt idx="60">
                    <c:v>14.05.25 18:12</c:v>
                  </c:pt>
                  <c:pt idx="61">
                    <c:v>14.05.25 18:12</c:v>
                  </c:pt>
                  <c:pt idx="62">
                    <c:v>15.05.25 08:25</c:v>
                  </c:pt>
                  <c:pt idx="63">
                    <c:v>15.05.25 08:25</c:v>
                  </c:pt>
                  <c:pt idx="64">
                    <c:v>15.05.25 08:25</c:v>
                  </c:pt>
                  <c:pt idx="65">
                    <c:v>15.05.25 08:25</c:v>
                  </c:pt>
                  <c:pt idx="66">
                    <c:v>15.05.25 10:56</c:v>
                  </c:pt>
                  <c:pt idx="67">
                    <c:v>15.05.25 10:56</c:v>
                  </c:pt>
                  <c:pt idx="68">
                    <c:v>15.05.25 10:56</c:v>
                  </c:pt>
                  <c:pt idx="69">
                    <c:v>15.05.25 10:56</c:v>
                  </c:pt>
                  <c:pt idx="70">
                    <c:v>15.05.25 11:58</c:v>
                  </c:pt>
                  <c:pt idx="71">
                    <c:v>15.05.25 11:58</c:v>
                  </c:pt>
                  <c:pt idx="72">
                    <c:v>15.05.25 11:58</c:v>
                  </c:pt>
                  <c:pt idx="73">
                    <c:v>15.05.25 11:58</c:v>
                  </c:pt>
                  <c:pt idx="74">
                    <c:v>15.05.25 15:54</c:v>
                  </c:pt>
                  <c:pt idx="75">
                    <c:v>15.05.25 15:54</c:v>
                  </c:pt>
                  <c:pt idx="76">
                    <c:v>15.05.25 15:54</c:v>
                  </c:pt>
                  <c:pt idx="77">
                    <c:v>15.05.25 15:54</c:v>
                  </c:pt>
                  <c:pt idx="78">
                    <c:v>15.05.25 17:23</c:v>
                  </c:pt>
                  <c:pt idx="79">
                    <c:v>15.05.25 17:23</c:v>
                  </c:pt>
                  <c:pt idx="80">
                    <c:v>15.05.25 17:23</c:v>
                  </c:pt>
                  <c:pt idx="81">
                    <c:v>15.05.25 17:23</c:v>
                  </c:pt>
                </c:lvl>
                <c:lvl>
                  <c:pt idx="0">
                    <c:v>F3-1</c:v>
                  </c:pt>
                  <c:pt idx="1">
                    <c:v>F4-1</c:v>
                  </c:pt>
                  <c:pt idx="2">
                    <c:v>F1-2</c:v>
                  </c:pt>
                  <c:pt idx="3">
                    <c:v>F2-2</c:v>
                  </c:pt>
                  <c:pt idx="4">
                    <c:v>F3-2</c:v>
                  </c:pt>
                  <c:pt idx="5">
                    <c:v>F4-2</c:v>
                  </c:pt>
                  <c:pt idx="6">
                    <c:v>F1-3</c:v>
                  </c:pt>
                  <c:pt idx="7">
                    <c:v>F2-3</c:v>
                  </c:pt>
                  <c:pt idx="8">
                    <c:v>F3-3</c:v>
                  </c:pt>
                  <c:pt idx="9">
                    <c:v>F4-3</c:v>
                  </c:pt>
                  <c:pt idx="10">
                    <c:v>F1-4</c:v>
                  </c:pt>
                  <c:pt idx="11">
                    <c:v>F2-4</c:v>
                  </c:pt>
                  <c:pt idx="12">
                    <c:v>F3-4</c:v>
                  </c:pt>
                  <c:pt idx="13">
                    <c:v>F4-4</c:v>
                  </c:pt>
                  <c:pt idx="14">
                    <c:v>F1-5</c:v>
                  </c:pt>
                  <c:pt idx="15">
                    <c:v>F2-5</c:v>
                  </c:pt>
                  <c:pt idx="16">
                    <c:v>F3-5</c:v>
                  </c:pt>
                  <c:pt idx="17">
                    <c:v>F4-5</c:v>
                  </c:pt>
                  <c:pt idx="18">
                    <c:v>F1-6</c:v>
                  </c:pt>
                  <c:pt idx="19">
                    <c:v>F2-6</c:v>
                  </c:pt>
                  <c:pt idx="20">
                    <c:v>F3-6</c:v>
                  </c:pt>
                  <c:pt idx="21">
                    <c:v>F4-6</c:v>
                  </c:pt>
                  <c:pt idx="22">
                    <c:v>F1-7</c:v>
                  </c:pt>
                  <c:pt idx="23">
                    <c:v>F2-7</c:v>
                  </c:pt>
                  <c:pt idx="24">
                    <c:v>F3-7</c:v>
                  </c:pt>
                  <c:pt idx="25">
                    <c:v>F4-7</c:v>
                  </c:pt>
                  <c:pt idx="26">
                    <c:v>F1-8</c:v>
                  </c:pt>
                  <c:pt idx="27">
                    <c:v>F2-8</c:v>
                  </c:pt>
                  <c:pt idx="28">
                    <c:v>F3-8</c:v>
                  </c:pt>
                  <c:pt idx="29">
                    <c:v>F4-8</c:v>
                  </c:pt>
                  <c:pt idx="30">
                    <c:v>F1-9</c:v>
                  </c:pt>
                  <c:pt idx="31">
                    <c:v>F2-9</c:v>
                  </c:pt>
                  <c:pt idx="32">
                    <c:v>F3-9</c:v>
                  </c:pt>
                  <c:pt idx="33">
                    <c:v>F4-9</c:v>
                  </c:pt>
                  <c:pt idx="34">
                    <c:v>F1-10</c:v>
                  </c:pt>
                  <c:pt idx="35">
                    <c:v>F2-10</c:v>
                  </c:pt>
                  <c:pt idx="36">
                    <c:v>F3-10</c:v>
                  </c:pt>
                  <c:pt idx="37">
                    <c:v>F4-10</c:v>
                  </c:pt>
                  <c:pt idx="38">
                    <c:v>F1-11</c:v>
                  </c:pt>
                  <c:pt idx="39">
                    <c:v>F2-11</c:v>
                  </c:pt>
                  <c:pt idx="40">
                    <c:v>F3-11</c:v>
                  </c:pt>
                  <c:pt idx="41">
                    <c:v>F4-11</c:v>
                  </c:pt>
                  <c:pt idx="42">
                    <c:v>F1-12</c:v>
                  </c:pt>
                  <c:pt idx="43">
                    <c:v>F2-12</c:v>
                  </c:pt>
                  <c:pt idx="44">
                    <c:v>F3-12</c:v>
                  </c:pt>
                  <c:pt idx="45">
                    <c:v>F4-12</c:v>
                  </c:pt>
                  <c:pt idx="46">
                    <c:v>F1-13</c:v>
                  </c:pt>
                  <c:pt idx="47">
                    <c:v>F2-13</c:v>
                  </c:pt>
                  <c:pt idx="48">
                    <c:v>F3-13</c:v>
                  </c:pt>
                  <c:pt idx="49">
                    <c:v>F4-13</c:v>
                  </c:pt>
                  <c:pt idx="50">
                    <c:v>F1-14</c:v>
                  </c:pt>
                  <c:pt idx="51">
                    <c:v>F2-14</c:v>
                  </c:pt>
                  <c:pt idx="52">
                    <c:v>F3-14</c:v>
                  </c:pt>
                  <c:pt idx="53">
                    <c:v>F4-14</c:v>
                  </c:pt>
                  <c:pt idx="54">
                    <c:v>F1-15</c:v>
                  </c:pt>
                  <c:pt idx="55">
                    <c:v>F2-15</c:v>
                  </c:pt>
                  <c:pt idx="56">
                    <c:v>F3-15</c:v>
                  </c:pt>
                  <c:pt idx="57">
                    <c:v>F4-15</c:v>
                  </c:pt>
                  <c:pt idx="58">
                    <c:v>F1-16</c:v>
                  </c:pt>
                  <c:pt idx="59">
                    <c:v>F2-16</c:v>
                  </c:pt>
                  <c:pt idx="60">
                    <c:v>F3-16</c:v>
                  </c:pt>
                  <c:pt idx="61">
                    <c:v>F4-16</c:v>
                  </c:pt>
                  <c:pt idx="62">
                    <c:v>F1-17</c:v>
                  </c:pt>
                  <c:pt idx="63">
                    <c:v>F2-17</c:v>
                  </c:pt>
                  <c:pt idx="64">
                    <c:v>F3-17</c:v>
                  </c:pt>
                  <c:pt idx="65">
                    <c:v>F4-17</c:v>
                  </c:pt>
                  <c:pt idx="66">
                    <c:v>F1-18</c:v>
                  </c:pt>
                  <c:pt idx="67">
                    <c:v>F2-18</c:v>
                  </c:pt>
                  <c:pt idx="68">
                    <c:v>F3-18</c:v>
                  </c:pt>
                  <c:pt idx="69">
                    <c:v>F4-18</c:v>
                  </c:pt>
                  <c:pt idx="70">
                    <c:v>F1-19</c:v>
                  </c:pt>
                  <c:pt idx="71">
                    <c:v>F2-19</c:v>
                  </c:pt>
                  <c:pt idx="72">
                    <c:v>F3-19</c:v>
                  </c:pt>
                  <c:pt idx="73">
                    <c:v>F4-19</c:v>
                  </c:pt>
                  <c:pt idx="74">
                    <c:v>F1-20</c:v>
                  </c:pt>
                  <c:pt idx="75">
                    <c:v>F2-20</c:v>
                  </c:pt>
                  <c:pt idx="76">
                    <c:v>F3-20</c:v>
                  </c:pt>
                  <c:pt idx="77">
                    <c:v>F4-20</c:v>
                  </c:pt>
                  <c:pt idx="78">
                    <c:v>F1-21</c:v>
                  </c:pt>
                  <c:pt idx="79">
                    <c:v>F2-21</c:v>
                  </c:pt>
                  <c:pt idx="80">
                    <c:v>F3-21</c:v>
                  </c:pt>
                  <c:pt idx="81">
                    <c:v>F4-21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4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1</c:v>
                  </c:pt>
                  <c:pt idx="59">
                    <c:v>2</c:v>
                  </c:pt>
                  <c:pt idx="60">
                    <c:v>3</c:v>
                  </c:pt>
                  <c:pt idx="61">
                    <c:v>4</c:v>
                  </c:pt>
                  <c:pt idx="62">
                    <c:v>1</c:v>
                  </c:pt>
                  <c:pt idx="63">
                    <c:v>2</c:v>
                  </c:pt>
                  <c:pt idx="64">
                    <c:v>3</c:v>
                  </c:pt>
                  <c:pt idx="65">
                    <c:v>4</c:v>
                  </c:pt>
                  <c:pt idx="66">
                    <c:v>1</c:v>
                  </c:pt>
                  <c:pt idx="67">
                    <c:v>2</c:v>
                  </c:pt>
                  <c:pt idx="68">
                    <c:v>3</c:v>
                  </c:pt>
                  <c:pt idx="69">
                    <c:v>4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1</c:v>
                  </c:pt>
                  <c:pt idx="75">
                    <c:v>2</c:v>
                  </c:pt>
                  <c:pt idx="76">
                    <c:v>3</c:v>
                  </c:pt>
                  <c:pt idx="77">
                    <c:v>4</c:v>
                  </c:pt>
                  <c:pt idx="78">
                    <c:v>1</c:v>
                  </c:pt>
                  <c:pt idx="79">
                    <c:v>2</c:v>
                  </c:pt>
                  <c:pt idx="80">
                    <c:v>3</c:v>
                  </c:pt>
                  <c:pt idx="81">
                    <c:v>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6</c:v>
                  </c:pt>
                  <c:pt idx="19">
                    <c:v>6</c:v>
                  </c:pt>
                  <c:pt idx="20">
                    <c:v>6</c:v>
                  </c:pt>
                  <c:pt idx="21">
                    <c:v>6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7</c:v>
                  </c:pt>
                  <c:pt idx="26">
                    <c:v>8</c:v>
                  </c:pt>
                  <c:pt idx="27">
                    <c:v>8</c:v>
                  </c:pt>
                  <c:pt idx="28">
                    <c:v>8</c:v>
                  </c:pt>
                  <c:pt idx="29">
                    <c:v>8</c:v>
                  </c:pt>
                  <c:pt idx="30">
                    <c:v>9</c:v>
                  </c:pt>
                  <c:pt idx="31">
                    <c:v>9</c:v>
                  </c:pt>
                  <c:pt idx="32">
                    <c:v>9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10</c:v>
                  </c:pt>
                  <c:pt idx="36">
                    <c:v>10</c:v>
                  </c:pt>
                  <c:pt idx="37">
                    <c:v>10</c:v>
                  </c:pt>
                  <c:pt idx="38">
                    <c:v>11</c:v>
                  </c:pt>
                  <c:pt idx="39">
                    <c:v>11</c:v>
                  </c:pt>
                  <c:pt idx="40">
                    <c:v>11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12</c:v>
                  </c:pt>
                  <c:pt idx="44">
                    <c:v>12</c:v>
                  </c:pt>
                  <c:pt idx="45">
                    <c:v>12</c:v>
                  </c:pt>
                  <c:pt idx="46">
                    <c:v>13</c:v>
                  </c:pt>
                  <c:pt idx="47">
                    <c:v>13</c:v>
                  </c:pt>
                  <c:pt idx="48">
                    <c:v>13</c:v>
                  </c:pt>
                  <c:pt idx="49">
                    <c:v>13</c:v>
                  </c:pt>
                  <c:pt idx="50">
                    <c:v>14</c:v>
                  </c:pt>
                  <c:pt idx="51">
                    <c:v>14</c:v>
                  </c:pt>
                  <c:pt idx="52">
                    <c:v>14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15</c:v>
                  </c:pt>
                  <c:pt idx="56">
                    <c:v>15</c:v>
                  </c:pt>
                  <c:pt idx="57">
                    <c:v>15</c:v>
                  </c:pt>
                  <c:pt idx="58">
                    <c:v>16</c:v>
                  </c:pt>
                  <c:pt idx="59">
                    <c:v>16</c:v>
                  </c:pt>
                  <c:pt idx="60">
                    <c:v>16</c:v>
                  </c:pt>
                  <c:pt idx="61">
                    <c:v>16</c:v>
                  </c:pt>
                  <c:pt idx="62">
                    <c:v>17</c:v>
                  </c:pt>
                  <c:pt idx="63">
                    <c:v>17</c:v>
                  </c:pt>
                  <c:pt idx="64">
                    <c:v>17</c:v>
                  </c:pt>
                  <c:pt idx="65">
                    <c:v>17</c:v>
                  </c:pt>
                  <c:pt idx="66">
                    <c:v>18</c:v>
                  </c:pt>
                  <c:pt idx="67">
                    <c:v>18</c:v>
                  </c:pt>
                  <c:pt idx="68">
                    <c:v>18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19</c:v>
                  </c:pt>
                  <c:pt idx="72">
                    <c:v>19</c:v>
                  </c:pt>
                  <c:pt idx="73">
                    <c:v>19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21</c:v>
                  </c:pt>
                  <c:pt idx="79">
                    <c:v>21</c:v>
                  </c:pt>
                  <c:pt idx="80">
                    <c:v>21</c:v>
                  </c:pt>
                  <c:pt idx="81">
                    <c:v>21</c:v>
                  </c:pt>
                </c:lvl>
              </c:multiLvlStrCache>
            </c:multiLvlStrRef>
          </c:xVal>
          <c:yVal>
            <c:numRef>
              <c:f>sampling!$J$4:$J$85</c:f>
              <c:numCache>
                <c:formatCode>General</c:formatCode>
                <c:ptCount val="82"/>
                <c:pt idx="6">
                  <c:v>898</c:v>
                </c:pt>
                <c:pt idx="7">
                  <c:v>915</c:v>
                </c:pt>
                <c:pt idx="8">
                  <c:v>911</c:v>
                </c:pt>
                <c:pt idx="9">
                  <c:v>926</c:v>
                </c:pt>
                <c:pt idx="26">
                  <c:v>858</c:v>
                </c:pt>
                <c:pt idx="27">
                  <c:v>891</c:v>
                </c:pt>
                <c:pt idx="28">
                  <c:v>792</c:v>
                </c:pt>
                <c:pt idx="29">
                  <c:v>896</c:v>
                </c:pt>
                <c:pt idx="50">
                  <c:v>949</c:v>
                </c:pt>
                <c:pt idx="51">
                  <c:v>793</c:v>
                </c:pt>
                <c:pt idx="52">
                  <c:v>796</c:v>
                </c:pt>
                <c:pt idx="53">
                  <c:v>773</c:v>
                </c:pt>
                <c:pt idx="78">
                  <c:v>1063</c:v>
                </c:pt>
                <c:pt idx="79">
                  <c:v>928</c:v>
                </c:pt>
                <c:pt idx="80">
                  <c:v>867</c:v>
                </c:pt>
                <c:pt idx="81">
                  <c:v>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74-EE40-BADA-5FB11CCD7F74}"/>
            </c:ext>
          </c:extLst>
        </c:ser>
        <c:ser>
          <c:idx val="3"/>
          <c:order val="3"/>
          <c:tx>
            <c:strRef>
              <c:f>sampling!$K$1:$K$3</c:f>
              <c:strCache>
                <c:ptCount val="3"/>
                <c:pt idx="0">
                  <c:v>NO2-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sampling!$A$4:$G$85</c:f>
              <c:multiLvlStrCache>
                <c:ptCount val="82"/>
                <c:lvl>
                  <c:pt idx="0">
                    <c:v>0.022222222</c:v>
                  </c:pt>
                  <c:pt idx="1">
                    <c:v>0.022222222</c:v>
                  </c:pt>
                  <c:pt idx="2">
                    <c:v>0.089930556</c:v>
                  </c:pt>
                  <c:pt idx="3">
                    <c:v>0.089930556</c:v>
                  </c:pt>
                  <c:pt idx="4">
                    <c:v>0.080208333</c:v>
                  </c:pt>
                  <c:pt idx="5">
                    <c:v>0.080208333</c:v>
                  </c:pt>
                  <c:pt idx="6">
                    <c:v>0.309375</c:v>
                  </c:pt>
                  <c:pt idx="7">
                    <c:v>0.309375</c:v>
                  </c:pt>
                  <c:pt idx="8">
                    <c:v>0.299652778</c:v>
                  </c:pt>
                  <c:pt idx="9">
                    <c:v>0.299652778</c:v>
                  </c:pt>
                  <c:pt idx="10">
                    <c:v>0.538194444</c:v>
                  </c:pt>
                  <c:pt idx="11">
                    <c:v>0.538194444</c:v>
                  </c:pt>
                  <c:pt idx="12">
                    <c:v>0.528472222</c:v>
                  </c:pt>
                  <c:pt idx="13">
                    <c:v>0.528472222</c:v>
                  </c:pt>
                  <c:pt idx="14">
                    <c:v>0.689583333</c:v>
                  </c:pt>
                  <c:pt idx="15">
                    <c:v>0.689583333</c:v>
                  </c:pt>
                  <c:pt idx="16">
                    <c:v>0.679861111</c:v>
                  </c:pt>
                  <c:pt idx="17">
                    <c:v>0.679861111</c:v>
                  </c:pt>
                  <c:pt idx="18">
                    <c:v>0.756944444</c:v>
                  </c:pt>
                  <c:pt idx="19">
                    <c:v>0.756944444</c:v>
                  </c:pt>
                  <c:pt idx="20">
                    <c:v>0.747222222</c:v>
                  </c:pt>
                  <c:pt idx="21">
                    <c:v>0.747222222</c:v>
                  </c:pt>
                  <c:pt idx="22">
                    <c:v>0.822222222</c:v>
                  </c:pt>
                  <c:pt idx="23">
                    <c:v>0.822222222</c:v>
                  </c:pt>
                  <c:pt idx="24">
                    <c:v>0.8125</c:v>
                  </c:pt>
                  <c:pt idx="25">
                    <c:v>0.8125</c:v>
                  </c:pt>
                  <c:pt idx="26">
                    <c:v>0.861458333</c:v>
                  </c:pt>
                  <c:pt idx="27">
                    <c:v>0.861458333</c:v>
                  </c:pt>
                  <c:pt idx="28">
                    <c:v>0.851736111</c:v>
                  </c:pt>
                  <c:pt idx="29">
                    <c:v>0.851736111</c:v>
                  </c:pt>
                  <c:pt idx="30">
                    <c:v>1.197222222</c:v>
                  </c:pt>
                  <c:pt idx="31">
                    <c:v>1.197222222</c:v>
                  </c:pt>
                  <c:pt idx="32">
                    <c:v>1.1875</c:v>
                  </c:pt>
                  <c:pt idx="33">
                    <c:v>1.1875</c:v>
                  </c:pt>
                  <c:pt idx="34">
                    <c:v>1.560069444</c:v>
                  </c:pt>
                  <c:pt idx="35">
                    <c:v>1.560069444</c:v>
                  </c:pt>
                  <c:pt idx="36">
                    <c:v>1.550347222</c:v>
                  </c:pt>
                  <c:pt idx="37">
                    <c:v>1.550347222</c:v>
                  </c:pt>
                  <c:pt idx="38">
                    <c:v>1.655902778</c:v>
                  </c:pt>
                  <c:pt idx="39">
                    <c:v>1.655902778</c:v>
                  </c:pt>
                  <c:pt idx="40">
                    <c:v>1.646180556</c:v>
                  </c:pt>
                  <c:pt idx="41">
                    <c:v>1.646180556</c:v>
                  </c:pt>
                  <c:pt idx="42">
                    <c:v>1.729861111</c:v>
                  </c:pt>
                  <c:pt idx="43">
                    <c:v>1.729861111</c:v>
                  </c:pt>
                  <c:pt idx="44">
                    <c:v>1.720138889</c:v>
                  </c:pt>
                  <c:pt idx="45">
                    <c:v>1.720138889</c:v>
                  </c:pt>
                  <c:pt idx="46">
                    <c:v>1.793402778</c:v>
                  </c:pt>
                  <c:pt idx="47">
                    <c:v>1.793402778</c:v>
                  </c:pt>
                  <c:pt idx="48">
                    <c:v>1.783680556</c:v>
                  </c:pt>
                  <c:pt idx="49">
                    <c:v>1.783680556</c:v>
                  </c:pt>
                  <c:pt idx="50">
                    <c:v>1.857291667</c:v>
                  </c:pt>
                  <c:pt idx="51">
                    <c:v>1.857291667</c:v>
                  </c:pt>
                  <c:pt idx="52">
                    <c:v>1.847569444</c:v>
                  </c:pt>
                  <c:pt idx="53">
                    <c:v>1.847569444</c:v>
                  </c:pt>
                  <c:pt idx="54">
                    <c:v>1.898958333</c:v>
                  </c:pt>
                  <c:pt idx="55">
                    <c:v>1.898958333</c:v>
                  </c:pt>
                  <c:pt idx="56">
                    <c:v>1.889236111</c:v>
                  </c:pt>
                  <c:pt idx="57">
                    <c:v>1.889236111</c:v>
                  </c:pt>
                  <c:pt idx="58">
                    <c:v>2.220138889</c:v>
                  </c:pt>
                  <c:pt idx="59">
                    <c:v>2.220138889</c:v>
                  </c:pt>
                  <c:pt idx="60">
                    <c:v>2.210416667</c:v>
                  </c:pt>
                  <c:pt idx="61">
                    <c:v>2.210416667</c:v>
                  </c:pt>
                  <c:pt idx="62">
                    <c:v>2.538194444</c:v>
                  </c:pt>
                  <c:pt idx="63">
                    <c:v>2.538194444</c:v>
                  </c:pt>
                  <c:pt idx="64">
                    <c:v>2.528472222</c:v>
                  </c:pt>
                  <c:pt idx="65">
                    <c:v>2.528472222</c:v>
                  </c:pt>
                  <c:pt idx="66">
                    <c:v>2.643402778</c:v>
                  </c:pt>
                  <c:pt idx="67">
                    <c:v>2.643402778</c:v>
                  </c:pt>
                  <c:pt idx="68">
                    <c:v>2.633680556</c:v>
                  </c:pt>
                  <c:pt idx="69">
                    <c:v>2.633680556</c:v>
                  </c:pt>
                  <c:pt idx="70">
                    <c:v>2.746180556</c:v>
                  </c:pt>
                  <c:pt idx="71">
                    <c:v>2.746180556</c:v>
                  </c:pt>
                  <c:pt idx="72">
                    <c:v>2.736458333</c:v>
                  </c:pt>
                  <c:pt idx="73">
                    <c:v>2.736458333</c:v>
                  </c:pt>
                  <c:pt idx="74">
                    <c:v>2.856944444</c:v>
                  </c:pt>
                  <c:pt idx="75">
                    <c:v>2.856944444</c:v>
                  </c:pt>
                  <c:pt idx="76">
                    <c:v>2.847222222</c:v>
                  </c:pt>
                  <c:pt idx="77">
                    <c:v>2.847222222</c:v>
                  </c:pt>
                  <c:pt idx="78">
                    <c:v>2.9125</c:v>
                  </c:pt>
                  <c:pt idx="79">
                    <c:v>2.9125</c:v>
                  </c:pt>
                  <c:pt idx="80">
                    <c:v>2.902777778</c:v>
                  </c:pt>
                  <c:pt idx="81">
                    <c:v>2.902777778</c:v>
                  </c:pt>
                </c:lvl>
                <c:lvl>
                  <c:pt idx="0">
                    <c:v>12.05.25 20:46</c:v>
                  </c:pt>
                  <c:pt idx="1">
                    <c:v>12.05.25 20:46</c:v>
                  </c:pt>
                  <c:pt idx="2">
                    <c:v>12.05.25 22:09</c:v>
                  </c:pt>
                  <c:pt idx="3">
                    <c:v>12.05.25 22:09</c:v>
                  </c:pt>
                  <c:pt idx="4">
                    <c:v>12.05.25 22:09</c:v>
                  </c:pt>
                  <c:pt idx="5">
                    <c:v>12.05.25 22:09</c:v>
                  </c:pt>
                  <c:pt idx="6">
                    <c:v>13.05.25 03:25</c:v>
                  </c:pt>
                  <c:pt idx="7">
                    <c:v>13.05.25 03:25</c:v>
                  </c:pt>
                  <c:pt idx="8">
                    <c:v>13.05.25 03:25</c:v>
                  </c:pt>
                  <c:pt idx="9">
                    <c:v>13.05.25 03:25</c:v>
                  </c:pt>
                  <c:pt idx="10">
                    <c:v>13.05.25 08:55</c:v>
                  </c:pt>
                  <c:pt idx="11">
                    <c:v>13.05.25 08:55</c:v>
                  </c:pt>
                  <c:pt idx="12">
                    <c:v>13.05.25 08:55</c:v>
                  </c:pt>
                  <c:pt idx="13">
                    <c:v>13.05.25 08:55</c:v>
                  </c:pt>
                  <c:pt idx="14">
                    <c:v>13.05.25 12:33</c:v>
                  </c:pt>
                  <c:pt idx="15">
                    <c:v>13.05.25 12:33</c:v>
                  </c:pt>
                  <c:pt idx="16">
                    <c:v>13.05.25 12:33</c:v>
                  </c:pt>
                  <c:pt idx="17">
                    <c:v>13.05.25 12:33</c:v>
                  </c:pt>
                  <c:pt idx="18">
                    <c:v>13.05.25 14:10</c:v>
                  </c:pt>
                  <c:pt idx="19">
                    <c:v>13.05.25 14:10</c:v>
                  </c:pt>
                  <c:pt idx="20">
                    <c:v>13.05.25 14:10</c:v>
                  </c:pt>
                  <c:pt idx="21">
                    <c:v>13.05.25 14:10</c:v>
                  </c:pt>
                  <c:pt idx="22">
                    <c:v>13.05.25 15:44</c:v>
                  </c:pt>
                  <c:pt idx="23">
                    <c:v>13.05.25 15:44</c:v>
                  </c:pt>
                  <c:pt idx="24">
                    <c:v>13.05.25 15:44</c:v>
                  </c:pt>
                  <c:pt idx="25">
                    <c:v>13.05.25 15:44</c:v>
                  </c:pt>
                  <c:pt idx="26">
                    <c:v>13.05.25 16:40</c:v>
                  </c:pt>
                  <c:pt idx="27">
                    <c:v>13.05.25 16:40</c:v>
                  </c:pt>
                  <c:pt idx="28">
                    <c:v>13.05.25 16:40</c:v>
                  </c:pt>
                  <c:pt idx="29">
                    <c:v>13.05.25 16:40</c:v>
                  </c:pt>
                  <c:pt idx="30">
                    <c:v>14.05.25 00:44</c:v>
                  </c:pt>
                  <c:pt idx="31">
                    <c:v>14.05.25 00:44</c:v>
                  </c:pt>
                  <c:pt idx="32">
                    <c:v>14.05.25 00:44</c:v>
                  </c:pt>
                  <c:pt idx="33">
                    <c:v>14.05.25 00:44</c:v>
                  </c:pt>
                  <c:pt idx="34">
                    <c:v>14.05.25 09:26</c:v>
                  </c:pt>
                  <c:pt idx="35">
                    <c:v>14.05.25 09:26</c:v>
                  </c:pt>
                  <c:pt idx="36">
                    <c:v>14.05.25 09:26</c:v>
                  </c:pt>
                  <c:pt idx="37">
                    <c:v>14.05.25 09:26</c:v>
                  </c:pt>
                  <c:pt idx="38">
                    <c:v>14.05.25 11:44</c:v>
                  </c:pt>
                  <c:pt idx="39">
                    <c:v>14.05.25 11:44</c:v>
                  </c:pt>
                  <c:pt idx="40">
                    <c:v>14.05.25 11:44</c:v>
                  </c:pt>
                  <c:pt idx="41">
                    <c:v>14.05.25 11:44</c:v>
                  </c:pt>
                  <c:pt idx="42">
                    <c:v>14.05.25 13:31</c:v>
                  </c:pt>
                  <c:pt idx="43">
                    <c:v>14.05.25 13:31</c:v>
                  </c:pt>
                  <c:pt idx="44">
                    <c:v>14.05.25 13:31</c:v>
                  </c:pt>
                  <c:pt idx="45">
                    <c:v>14.05.25 13:31</c:v>
                  </c:pt>
                  <c:pt idx="46">
                    <c:v>14.05.25 15:02</c:v>
                  </c:pt>
                  <c:pt idx="47">
                    <c:v>14.05.25 15:02</c:v>
                  </c:pt>
                  <c:pt idx="48">
                    <c:v>14.05.25 15:02</c:v>
                  </c:pt>
                  <c:pt idx="49">
                    <c:v>14.05.25 15:02</c:v>
                  </c:pt>
                  <c:pt idx="50">
                    <c:v>14.05.25 16:34</c:v>
                  </c:pt>
                  <c:pt idx="51">
                    <c:v>14.05.25 16:34</c:v>
                  </c:pt>
                  <c:pt idx="52">
                    <c:v>14.05.25 16:34</c:v>
                  </c:pt>
                  <c:pt idx="53">
                    <c:v>14.05.25 16:34</c:v>
                  </c:pt>
                  <c:pt idx="54">
                    <c:v>14.05.25 17:34</c:v>
                  </c:pt>
                  <c:pt idx="55">
                    <c:v>14.05.25 17:34</c:v>
                  </c:pt>
                  <c:pt idx="56">
                    <c:v>14.05.25 17:34</c:v>
                  </c:pt>
                  <c:pt idx="57">
                    <c:v>14.05.25 17:34</c:v>
                  </c:pt>
                  <c:pt idx="58">
                    <c:v>15.05.25 01:17</c:v>
                  </c:pt>
                  <c:pt idx="59">
                    <c:v>15.05.25 01:17</c:v>
                  </c:pt>
                  <c:pt idx="60">
                    <c:v>15.05.25 01:17</c:v>
                  </c:pt>
                  <c:pt idx="61">
                    <c:v>15.05.25 01:17</c:v>
                  </c:pt>
                  <c:pt idx="62">
                    <c:v>15.05.25 08:55</c:v>
                  </c:pt>
                  <c:pt idx="63">
                    <c:v>15.05.25 08:55</c:v>
                  </c:pt>
                  <c:pt idx="64">
                    <c:v>15.05.25 08:55</c:v>
                  </c:pt>
                  <c:pt idx="65">
                    <c:v>15.05.25 08:55</c:v>
                  </c:pt>
                  <c:pt idx="66">
                    <c:v>15.05.25 11:26</c:v>
                  </c:pt>
                  <c:pt idx="67">
                    <c:v>15.05.25 11:26</c:v>
                  </c:pt>
                  <c:pt idx="68">
                    <c:v>15.05.25 11:26</c:v>
                  </c:pt>
                  <c:pt idx="69">
                    <c:v>15.05.25 11:26</c:v>
                  </c:pt>
                  <c:pt idx="70">
                    <c:v>15.05.25 13:54</c:v>
                  </c:pt>
                  <c:pt idx="71">
                    <c:v>15.05.25 13:54</c:v>
                  </c:pt>
                  <c:pt idx="72">
                    <c:v>15.05.25 13:54</c:v>
                  </c:pt>
                  <c:pt idx="73">
                    <c:v>15.05.25 13:54</c:v>
                  </c:pt>
                  <c:pt idx="74">
                    <c:v>15.05.25 16:34</c:v>
                  </c:pt>
                  <c:pt idx="75">
                    <c:v>15.05.25 16:34</c:v>
                  </c:pt>
                  <c:pt idx="76">
                    <c:v>15.05.25 16:34</c:v>
                  </c:pt>
                  <c:pt idx="77">
                    <c:v>15.05.25 16:34</c:v>
                  </c:pt>
                  <c:pt idx="78">
                    <c:v>15.05.25 17:54</c:v>
                  </c:pt>
                  <c:pt idx="79">
                    <c:v>15.05.25 17:54</c:v>
                  </c:pt>
                  <c:pt idx="80">
                    <c:v>15.05.25 17:54</c:v>
                  </c:pt>
                  <c:pt idx="81">
                    <c:v>15.05.25 17:54</c:v>
                  </c:pt>
                </c:lvl>
                <c:lvl>
                  <c:pt idx="0">
                    <c:v>12.05.25 21:17</c:v>
                  </c:pt>
                  <c:pt idx="1">
                    <c:v>12.05.25 21:17</c:v>
                  </c:pt>
                  <c:pt idx="2">
                    <c:v>12.05.25 22:58</c:v>
                  </c:pt>
                  <c:pt idx="3">
                    <c:v>12.05.25 22:58</c:v>
                  </c:pt>
                  <c:pt idx="4">
                    <c:v>12.05.25 22:58</c:v>
                  </c:pt>
                  <c:pt idx="5">
                    <c:v>12.05.25 22:58</c:v>
                  </c:pt>
                  <c:pt idx="6">
                    <c:v>13.05.25 07:50</c:v>
                  </c:pt>
                  <c:pt idx="7">
                    <c:v>13.05.25 07:50</c:v>
                  </c:pt>
                  <c:pt idx="8">
                    <c:v>13.05.25 07:50</c:v>
                  </c:pt>
                  <c:pt idx="9">
                    <c:v>13.05.25 07:50</c:v>
                  </c:pt>
                  <c:pt idx="10">
                    <c:v>13.05.25 09:55</c:v>
                  </c:pt>
                  <c:pt idx="11">
                    <c:v>13.05.25 09:55</c:v>
                  </c:pt>
                  <c:pt idx="12">
                    <c:v>13.05.25 09:55</c:v>
                  </c:pt>
                  <c:pt idx="13">
                    <c:v>13.05.25 09:55</c:v>
                  </c:pt>
                  <c:pt idx="14">
                    <c:v>13.05.25 13:03</c:v>
                  </c:pt>
                  <c:pt idx="15">
                    <c:v>13.05.25 13:03</c:v>
                  </c:pt>
                  <c:pt idx="16">
                    <c:v>13.05.25 13:03</c:v>
                  </c:pt>
                  <c:pt idx="17">
                    <c:v>13.05.25 13:03</c:v>
                  </c:pt>
                  <c:pt idx="18">
                    <c:v>13.05.25 15:14</c:v>
                  </c:pt>
                  <c:pt idx="19">
                    <c:v>13.05.25 15:14</c:v>
                  </c:pt>
                  <c:pt idx="20">
                    <c:v>13.05.25 15:14</c:v>
                  </c:pt>
                  <c:pt idx="21">
                    <c:v>13.05.25 15:14</c:v>
                  </c:pt>
                  <c:pt idx="22">
                    <c:v>13.05.25 16:11</c:v>
                  </c:pt>
                  <c:pt idx="23">
                    <c:v>13.05.25 16:11</c:v>
                  </c:pt>
                  <c:pt idx="24">
                    <c:v>13.05.25 16:11</c:v>
                  </c:pt>
                  <c:pt idx="25">
                    <c:v>13.05.25 16:11</c:v>
                  </c:pt>
                  <c:pt idx="26">
                    <c:v>13.05.25 17:07</c:v>
                  </c:pt>
                  <c:pt idx="27">
                    <c:v>13.05.25 17:07</c:v>
                  </c:pt>
                  <c:pt idx="28">
                    <c:v>13.05.25 17:07</c:v>
                  </c:pt>
                  <c:pt idx="29">
                    <c:v>13.05.25 17:07</c:v>
                  </c:pt>
                  <c:pt idx="30">
                    <c:v>14.05.25 08:21</c:v>
                  </c:pt>
                  <c:pt idx="31">
                    <c:v>14.05.25 08:21</c:v>
                  </c:pt>
                  <c:pt idx="32">
                    <c:v>14.05.25 08:21</c:v>
                  </c:pt>
                  <c:pt idx="33">
                    <c:v>14.05.25 08:21</c:v>
                  </c:pt>
                  <c:pt idx="34">
                    <c:v>14.05.25 10:29</c:v>
                  </c:pt>
                  <c:pt idx="35">
                    <c:v>14.05.25 10:29</c:v>
                  </c:pt>
                  <c:pt idx="36">
                    <c:v>14.05.25 10:29</c:v>
                  </c:pt>
                  <c:pt idx="37">
                    <c:v>14.05.25 10:29</c:v>
                  </c:pt>
                  <c:pt idx="38">
                    <c:v>14.05.25 13:00</c:v>
                  </c:pt>
                  <c:pt idx="39">
                    <c:v>14.05.25 13:00</c:v>
                  </c:pt>
                  <c:pt idx="40">
                    <c:v>14.05.25 13:00</c:v>
                  </c:pt>
                  <c:pt idx="41">
                    <c:v>14.05.25 13:00</c:v>
                  </c:pt>
                  <c:pt idx="42">
                    <c:v>14.05.25 14:01</c:v>
                  </c:pt>
                  <c:pt idx="43">
                    <c:v>14.05.25 14:01</c:v>
                  </c:pt>
                  <c:pt idx="44">
                    <c:v>14.05.25 14:01</c:v>
                  </c:pt>
                  <c:pt idx="45">
                    <c:v>14.05.25 14:01</c:v>
                  </c:pt>
                  <c:pt idx="46">
                    <c:v>14.05.25 16:04</c:v>
                  </c:pt>
                  <c:pt idx="47">
                    <c:v>14.05.25 16:04</c:v>
                  </c:pt>
                  <c:pt idx="48">
                    <c:v>14.05.25 16:04</c:v>
                  </c:pt>
                  <c:pt idx="49">
                    <c:v>14.05.25 16:04</c:v>
                  </c:pt>
                  <c:pt idx="50">
                    <c:v>14.05.25 17:02</c:v>
                  </c:pt>
                  <c:pt idx="51">
                    <c:v>14.05.25 17:02</c:v>
                  </c:pt>
                  <c:pt idx="52">
                    <c:v>14.05.25 17:02</c:v>
                  </c:pt>
                  <c:pt idx="53">
                    <c:v>14.05.25 17:02</c:v>
                  </c:pt>
                  <c:pt idx="54">
                    <c:v>14.05.25 18:07</c:v>
                  </c:pt>
                  <c:pt idx="55">
                    <c:v>14.05.25 18:07</c:v>
                  </c:pt>
                  <c:pt idx="56">
                    <c:v>14.05.25 18:07</c:v>
                  </c:pt>
                  <c:pt idx="57">
                    <c:v>14.05.25 18:07</c:v>
                  </c:pt>
                  <c:pt idx="58">
                    <c:v>15.05.25 08:22</c:v>
                  </c:pt>
                  <c:pt idx="59">
                    <c:v>15.05.25 08:22</c:v>
                  </c:pt>
                  <c:pt idx="60">
                    <c:v>15.05.25 08:22</c:v>
                  </c:pt>
                  <c:pt idx="61">
                    <c:v>15.05.25 08:22</c:v>
                  </c:pt>
                  <c:pt idx="62">
                    <c:v>15.05.25 09:25</c:v>
                  </c:pt>
                  <c:pt idx="63">
                    <c:v>15.05.25 09:25</c:v>
                  </c:pt>
                  <c:pt idx="64">
                    <c:v>15.05.25 09:25</c:v>
                  </c:pt>
                  <c:pt idx="65">
                    <c:v>15.05.25 09:25</c:v>
                  </c:pt>
                  <c:pt idx="66">
                    <c:v>15.05.25 11:57</c:v>
                  </c:pt>
                  <c:pt idx="67">
                    <c:v>15.05.25 11:57</c:v>
                  </c:pt>
                  <c:pt idx="68">
                    <c:v>15.05.25 11:57</c:v>
                  </c:pt>
                  <c:pt idx="69">
                    <c:v>15.05.25 11:57</c:v>
                  </c:pt>
                  <c:pt idx="70">
                    <c:v>15.05.25 15:51</c:v>
                  </c:pt>
                  <c:pt idx="71">
                    <c:v>15.05.25 15:51</c:v>
                  </c:pt>
                  <c:pt idx="72">
                    <c:v>15.05.25 15:51</c:v>
                  </c:pt>
                  <c:pt idx="73">
                    <c:v>15.05.25 15:51</c:v>
                  </c:pt>
                  <c:pt idx="74">
                    <c:v>15.05.25 17:14</c:v>
                  </c:pt>
                  <c:pt idx="75">
                    <c:v>15.05.25 17:14</c:v>
                  </c:pt>
                  <c:pt idx="76">
                    <c:v>15.05.25 17:14</c:v>
                  </c:pt>
                  <c:pt idx="77">
                    <c:v>15.05.25 17:14</c:v>
                  </c:pt>
                  <c:pt idx="78">
                    <c:v>15.05.25 18:25</c:v>
                  </c:pt>
                  <c:pt idx="79">
                    <c:v>15.05.25 18:25</c:v>
                  </c:pt>
                  <c:pt idx="80">
                    <c:v>15.05.25 18:25</c:v>
                  </c:pt>
                  <c:pt idx="81">
                    <c:v>15.05.25 18:25</c:v>
                  </c:pt>
                </c:lvl>
                <c:lvl>
                  <c:pt idx="0">
                    <c:v>12.05.25 20:15</c:v>
                  </c:pt>
                  <c:pt idx="1">
                    <c:v>12.05.25 20:15</c:v>
                  </c:pt>
                  <c:pt idx="2">
                    <c:v>12.05.25 21:21</c:v>
                  </c:pt>
                  <c:pt idx="3">
                    <c:v>12.05.25 21:21</c:v>
                  </c:pt>
                  <c:pt idx="4">
                    <c:v>12.05.25 21:21</c:v>
                  </c:pt>
                  <c:pt idx="5">
                    <c:v>12.05.25 21:21</c:v>
                  </c:pt>
                  <c:pt idx="6">
                    <c:v>12.05.25 23:01</c:v>
                  </c:pt>
                  <c:pt idx="7">
                    <c:v>12.05.25 23:01</c:v>
                  </c:pt>
                  <c:pt idx="8">
                    <c:v>12.05.25 23:01</c:v>
                  </c:pt>
                  <c:pt idx="9">
                    <c:v>12.05.25 23:01</c:v>
                  </c:pt>
                  <c:pt idx="10">
                    <c:v>13.05.25 07:55</c:v>
                  </c:pt>
                  <c:pt idx="11">
                    <c:v>13.05.25 07:55</c:v>
                  </c:pt>
                  <c:pt idx="12">
                    <c:v>13.05.25 07:55</c:v>
                  </c:pt>
                  <c:pt idx="13">
                    <c:v>13.05.25 07:55</c:v>
                  </c:pt>
                  <c:pt idx="14">
                    <c:v>13.05.25 12:03</c:v>
                  </c:pt>
                  <c:pt idx="15">
                    <c:v>13.05.25 12:03</c:v>
                  </c:pt>
                  <c:pt idx="16">
                    <c:v>13.05.25 12:03</c:v>
                  </c:pt>
                  <c:pt idx="17">
                    <c:v>13.05.25 12:03</c:v>
                  </c:pt>
                  <c:pt idx="18">
                    <c:v>13.05.25 13:06</c:v>
                  </c:pt>
                  <c:pt idx="19">
                    <c:v>13.05.25 13:06</c:v>
                  </c:pt>
                  <c:pt idx="20">
                    <c:v>13.05.25 13:06</c:v>
                  </c:pt>
                  <c:pt idx="21">
                    <c:v>13.05.25 13:06</c:v>
                  </c:pt>
                  <c:pt idx="22">
                    <c:v>13.05.25 15:17</c:v>
                  </c:pt>
                  <c:pt idx="23">
                    <c:v>13.05.25 15:17</c:v>
                  </c:pt>
                  <c:pt idx="24">
                    <c:v>13.05.25 15:17</c:v>
                  </c:pt>
                  <c:pt idx="25">
                    <c:v>13.05.25 15:17</c:v>
                  </c:pt>
                  <c:pt idx="26">
                    <c:v>13.05.25 16:14</c:v>
                  </c:pt>
                  <c:pt idx="27">
                    <c:v>13.05.25 16:14</c:v>
                  </c:pt>
                  <c:pt idx="28">
                    <c:v>13.05.25 16:14</c:v>
                  </c:pt>
                  <c:pt idx="29">
                    <c:v>13.05.25 16:14</c:v>
                  </c:pt>
                  <c:pt idx="30">
                    <c:v>13.05.25 17:07</c:v>
                  </c:pt>
                  <c:pt idx="31">
                    <c:v>13.05.25 17:07</c:v>
                  </c:pt>
                  <c:pt idx="32">
                    <c:v>13.05.25 17:07</c:v>
                  </c:pt>
                  <c:pt idx="33">
                    <c:v>13.05.25 17:07</c:v>
                  </c:pt>
                  <c:pt idx="34">
                    <c:v>14.05.25 08:24</c:v>
                  </c:pt>
                  <c:pt idx="35">
                    <c:v>14.05.25 08:24</c:v>
                  </c:pt>
                  <c:pt idx="36">
                    <c:v>14.05.25 08:24</c:v>
                  </c:pt>
                  <c:pt idx="37">
                    <c:v>14.05.25 08:24</c:v>
                  </c:pt>
                  <c:pt idx="38">
                    <c:v>14.05.25 10:29</c:v>
                  </c:pt>
                  <c:pt idx="39">
                    <c:v>14.05.25 10:29</c:v>
                  </c:pt>
                  <c:pt idx="40">
                    <c:v>14.05.25 10:29</c:v>
                  </c:pt>
                  <c:pt idx="41">
                    <c:v>14.05.25 10:29</c:v>
                  </c:pt>
                  <c:pt idx="42">
                    <c:v>14.05.25 13:01</c:v>
                  </c:pt>
                  <c:pt idx="43">
                    <c:v>14.05.25 13:01</c:v>
                  </c:pt>
                  <c:pt idx="44">
                    <c:v>14.05.25 13:01</c:v>
                  </c:pt>
                  <c:pt idx="45">
                    <c:v>14.05.25 13:01</c:v>
                  </c:pt>
                  <c:pt idx="46">
                    <c:v>14.05.25 14:01</c:v>
                  </c:pt>
                  <c:pt idx="47">
                    <c:v>14.05.25 14:01</c:v>
                  </c:pt>
                  <c:pt idx="48">
                    <c:v>14.05.25 14:01</c:v>
                  </c:pt>
                  <c:pt idx="49">
                    <c:v>14.05.25 14:01</c:v>
                  </c:pt>
                  <c:pt idx="50">
                    <c:v>14.05.25 16:07</c:v>
                  </c:pt>
                  <c:pt idx="51">
                    <c:v>14.05.25 16:07</c:v>
                  </c:pt>
                  <c:pt idx="52">
                    <c:v>14.05.25 16:07</c:v>
                  </c:pt>
                  <c:pt idx="53">
                    <c:v>14.05.25 16:07</c:v>
                  </c:pt>
                  <c:pt idx="54">
                    <c:v>14.05.25 17:02</c:v>
                  </c:pt>
                  <c:pt idx="55">
                    <c:v>14.05.25 17:02</c:v>
                  </c:pt>
                  <c:pt idx="56">
                    <c:v>14.05.25 17:02</c:v>
                  </c:pt>
                  <c:pt idx="57">
                    <c:v>14.05.25 17:02</c:v>
                  </c:pt>
                  <c:pt idx="58">
                    <c:v>14.05.25 18:12</c:v>
                  </c:pt>
                  <c:pt idx="59">
                    <c:v>14.05.25 18:12</c:v>
                  </c:pt>
                  <c:pt idx="60">
                    <c:v>14.05.25 18:12</c:v>
                  </c:pt>
                  <c:pt idx="61">
                    <c:v>14.05.25 18:12</c:v>
                  </c:pt>
                  <c:pt idx="62">
                    <c:v>15.05.25 08:25</c:v>
                  </c:pt>
                  <c:pt idx="63">
                    <c:v>15.05.25 08:25</c:v>
                  </c:pt>
                  <c:pt idx="64">
                    <c:v>15.05.25 08:25</c:v>
                  </c:pt>
                  <c:pt idx="65">
                    <c:v>15.05.25 08:25</c:v>
                  </c:pt>
                  <c:pt idx="66">
                    <c:v>15.05.25 10:56</c:v>
                  </c:pt>
                  <c:pt idx="67">
                    <c:v>15.05.25 10:56</c:v>
                  </c:pt>
                  <c:pt idx="68">
                    <c:v>15.05.25 10:56</c:v>
                  </c:pt>
                  <c:pt idx="69">
                    <c:v>15.05.25 10:56</c:v>
                  </c:pt>
                  <c:pt idx="70">
                    <c:v>15.05.25 11:58</c:v>
                  </c:pt>
                  <c:pt idx="71">
                    <c:v>15.05.25 11:58</c:v>
                  </c:pt>
                  <c:pt idx="72">
                    <c:v>15.05.25 11:58</c:v>
                  </c:pt>
                  <c:pt idx="73">
                    <c:v>15.05.25 11:58</c:v>
                  </c:pt>
                  <c:pt idx="74">
                    <c:v>15.05.25 15:54</c:v>
                  </c:pt>
                  <c:pt idx="75">
                    <c:v>15.05.25 15:54</c:v>
                  </c:pt>
                  <c:pt idx="76">
                    <c:v>15.05.25 15:54</c:v>
                  </c:pt>
                  <c:pt idx="77">
                    <c:v>15.05.25 15:54</c:v>
                  </c:pt>
                  <c:pt idx="78">
                    <c:v>15.05.25 17:23</c:v>
                  </c:pt>
                  <c:pt idx="79">
                    <c:v>15.05.25 17:23</c:v>
                  </c:pt>
                  <c:pt idx="80">
                    <c:v>15.05.25 17:23</c:v>
                  </c:pt>
                  <c:pt idx="81">
                    <c:v>15.05.25 17:23</c:v>
                  </c:pt>
                </c:lvl>
                <c:lvl>
                  <c:pt idx="0">
                    <c:v>F3-1</c:v>
                  </c:pt>
                  <c:pt idx="1">
                    <c:v>F4-1</c:v>
                  </c:pt>
                  <c:pt idx="2">
                    <c:v>F1-2</c:v>
                  </c:pt>
                  <c:pt idx="3">
                    <c:v>F2-2</c:v>
                  </c:pt>
                  <c:pt idx="4">
                    <c:v>F3-2</c:v>
                  </c:pt>
                  <c:pt idx="5">
                    <c:v>F4-2</c:v>
                  </c:pt>
                  <c:pt idx="6">
                    <c:v>F1-3</c:v>
                  </c:pt>
                  <c:pt idx="7">
                    <c:v>F2-3</c:v>
                  </c:pt>
                  <c:pt idx="8">
                    <c:v>F3-3</c:v>
                  </c:pt>
                  <c:pt idx="9">
                    <c:v>F4-3</c:v>
                  </c:pt>
                  <c:pt idx="10">
                    <c:v>F1-4</c:v>
                  </c:pt>
                  <c:pt idx="11">
                    <c:v>F2-4</c:v>
                  </c:pt>
                  <c:pt idx="12">
                    <c:v>F3-4</c:v>
                  </c:pt>
                  <c:pt idx="13">
                    <c:v>F4-4</c:v>
                  </c:pt>
                  <c:pt idx="14">
                    <c:v>F1-5</c:v>
                  </c:pt>
                  <c:pt idx="15">
                    <c:v>F2-5</c:v>
                  </c:pt>
                  <c:pt idx="16">
                    <c:v>F3-5</c:v>
                  </c:pt>
                  <c:pt idx="17">
                    <c:v>F4-5</c:v>
                  </c:pt>
                  <c:pt idx="18">
                    <c:v>F1-6</c:v>
                  </c:pt>
                  <c:pt idx="19">
                    <c:v>F2-6</c:v>
                  </c:pt>
                  <c:pt idx="20">
                    <c:v>F3-6</c:v>
                  </c:pt>
                  <c:pt idx="21">
                    <c:v>F4-6</c:v>
                  </c:pt>
                  <c:pt idx="22">
                    <c:v>F1-7</c:v>
                  </c:pt>
                  <c:pt idx="23">
                    <c:v>F2-7</c:v>
                  </c:pt>
                  <c:pt idx="24">
                    <c:v>F3-7</c:v>
                  </c:pt>
                  <c:pt idx="25">
                    <c:v>F4-7</c:v>
                  </c:pt>
                  <c:pt idx="26">
                    <c:v>F1-8</c:v>
                  </c:pt>
                  <c:pt idx="27">
                    <c:v>F2-8</c:v>
                  </c:pt>
                  <c:pt idx="28">
                    <c:v>F3-8</c:v>
                  </c:pt>
                  <c:pt idx="29">
                    <c:v>F4-8</c:v>
                  </c:pt>
                  <c:pt idx="30">
                    <c:v>F1-9</c:v>
                  </c:pt>
                  <c:pt idx="31">
                    <c:v>F2-9</c:v>
                  </c:pt>
                  <c:pt idx="32">
                    <c:v>F3-9</c:v>
                  </c:pt>
                  <c:pt idx="33">
                    <c:v>F4-9</c:v>
                  </c:pt>
                  <c:pt idx="34">
                    <c:v>F1-10</c:v>
                  </c:pt>
                  <c:pt idx="35">
                    <c:v>F2-10</c:v>
                  </c:pt>
                  <c:pt idx="36">
                    <c:v>F3-10</c:v>
                  </c:pt>
                  <c:pt idx="37">
                    <c:v>F4-10</c:v>
                  </c:pt>
                  <c:pt idx="38">
                    <c:v>F1-11</c:v>
                  </c:pt>
                  <c:pt idx="39">
                    <c:v>F2-11</c:v>
                  </c:pt>
                  <c:pt idx="40">
                    <c:v>F3-11</c:v>
                  </c:pt>
                  <c:pt idx="41">
                    <c:v>F4-11</c:v>
                  </c:pt>
                  <c:pt idx="42">
                    <c:v>F1-12</c:v>
                  </c:pt>
                  <c:pt idx="43">
                    <c:v>F2-12</c:v>
                  </c:pt>
                  <c:pt idx="44">
                    <c:v>F3-12</c:v>
                  </c:pt>
                  <c:pt idx="45">
                    <c:v>F4-12</c:v>
                  </c:pt>
                  <c:pt idx="46">
                    <c:v>F1-13</c:v>
                  </c:pt>
                  <c:pt idx="47">
                    <c:v>F2-13</c:v>
                  </c:pt>
                  <c:pt idx="48">
                    <c:v>F3-13</c:v>
                  </c:pt>
                  <c:pt idx="49">
                    <c:v>F4-13</c:v>
                  </c:pt>
                  <c:pt idx="50">
                    <c:v>F1-14</c:v>
                  </c:pt>
                  <c:pt idx="51">
                    <c:v>F2-14</c:v>
                  </c:pt>
                  <c:pt idx="52">
                    <c:v>F3-14</c:v>
                  </c:pt>
                  <c:pt idx="53">
                    <c:v>F4-14</c:v>
                  </c:pt>
                  <c:pt idx="54">
                    <c:v>F1-15</c:v>
                  </c:pt>
                  <c:pt idx="55">
                    <c:v>F2-15</c:v>
                  </c:pt>
                  <c:pt idx="56">
                    <c:v>F3-15</c:v>
                  </c:pt>
                  <c:pt idx="57">
                    <c:v>F4-15</c:v>
                  </c:pt>
                  <c:pt idx="58">
                    <c:v>F1-16</c:v>
                  </c:pt>
                  <c:pt idx="59">
                    <c:v>F2-16</c:v>
                  </c:pt>
                  <c:pt idx="60">
                    <c:v>F3-16</c:v>
                  </c:pt>
                  <c:pt idx="61">
                    <c:v>F4-16</c:v>
                  </c:pt>
                  <c:pt idx="62">
                    <c:v>F1-17</c:v>
                  </c:pt>
                  <c:pt idx="63">
                    <c:v>F2-17</c:v>
                  </c:pt>
                  <c:pt idx="64">
                    <c:v>F3-17</c:v>
                  </c:pt>
                  <c:pt idx="65">
                    <c:v>F4-17</c:v>
                  </c:pt>
                  <c:pt idx="66">
                    <c:v>F1-18</c:v>
                  </c:pt>
                  <c:pt idx="67">
                    <c:v>F2-18</c:v>
                  </c:pt>
                  <c:pt idx="68">
                    <c:v>F3-18</c:v>
                  </c:pt>
                  <c:pt idx="69">
                    <c:v>F4-18</c:v>
                  </c:pt>
                  <c:pt idx="70">
                    <c:v>F1-19</c:v>
                  </c:pt>
                  <c:pt idx="71">
                    <c:v>F2-19</c:v>
                  </c:pt>
                  <c:pt idx="72">
                    <c:v>F3-19</c:v>
                  </c:pt>
                  <c:pt idx="73">
                    <c:v>F4-19</c:v>
                  </c:pt>
                  <c:pt idx="74">
                    <c:v>F1-20</c:v>
                  </c:pt>
                  <c:pt idx="75">
                    <c:v>F2-20</c:v>
                  </c:pt>
                  <c:pt idx="76">
                    <c:v>F3-20</c:v>
                  </c:pt>
                  <c:pt idx="77">
                    <c:v>F4-20</c:v>
                  </c:pt>
                  <c:pt idx="78">
                    <c:v>F1-21</c:v>
                  </c:pt>
                  <c:pt idx="79">
                    <c:v>F2-21</c:v>
                  </c:pt>
                  <c:pt idx="80">
                    <c:v>F3-21</c:v>
                  </c:pt>
                  <c:pt idx="81">
                    <c:v>F4-21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4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1</c:v>
                  </c:pt>
                  <c:pt idx="59">
                    <c:v>2</c:v>
                  </c:pt>
                  <c:pt idx="60">
                    <c:v>3</c:v>
                  </c:pt>
                  <c:pt idx="61">
                    <c:v>4</c:v>
                  </c:pt>
                  <c:pt idx="62">
                    <c:v>1</c:v>
                  </c:pt>
                  <c:pt idx="63">
                    <c:v>2</c:v>
                  </c:pt>
                  <c:pt idx="64">
                    <c:v>3</c:v>
                  </c:pt>
                  <c:pt idx="65">
                    <c:v>4</c:v>
                  </c:pt>
                  <c:pt idx="66">
                    <c:v>1</c:v>
                  </c:pt>
                  <c:pt idx="67">
                    <c:v>2</c:v>
                  </c:pt>
                  <c:pt idx="68">
                    <c:v>3</c:v>
                  </c:pt>
                  <c:pt idx="69">
                    <c:v>4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1</c:v>
                  </c:pt>
                  <c:pt idx="75">
                    <c:v>2</c:v>
                  </c:pt>
                  <c:pt idx="76">
                    <c:v>3</c:v>
                  </c:pt>
                  <c:pt idx="77">
                    <c:v>4</c:v>
                  </c:pt>
                  <c:pt idx="78">
                    <c:v>1</c:v>
                  </c:pt>
                  <c:pt idx="79">
                    <c:v>2</c:v>
                  </c:pt>
                  <c:pt idx="80">
                    <c:v>3</c:v>
                  </c:pt>
                  <c:pt idx="81">
                    <c:v>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6</c:v>
                  </c:pt>
                  <c:pt idx="19">
                    <c:v>6</c:v>
                  </c:pt>
                  <c:pt idx="20">
                    <c:v>6</c:v>
                  </c:pt>
                  <c:pt idx="21">
                    <c:v>6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7</c:v>
                  </c:pt>
                  <c:pt idx="26">
                    <c:v>8</c:v>
                  </c:pt>
                  <c:pt idx="27">
                    <c:v>8</c:v>
                  </c:pt>
                  <c:pt idx="28">
                    <c:v>8</c:v>
                  </c:pt>
                  <c:pt idx="29">
                    <c:v>8</c:v>
                  </c:pt>
                  <c:pt idx="30">
                    <c:v>9</c:v>
                  </c:pt>
                  <c:pt idx="31">
                    <c:v>9</c:v>
                  </c:pt>
                  <c:pt idx="32">
                    <c:v>9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10</c:v>
                  </c:pt>
                  <c:pt idx="36">
                    <c:v>10</c:v>
                  </c:pt>
                  <c:pt idx="37">
                    <c:v>10</c:v>
                  </c:pt>
                  <c:pt idx="38">
                    <c:v>11</c:v>
                  </c:pt>
                  <c:pt idx="39">
                    <c:v>11</c:v>
                  </c:pt>
                  <c:pt idx="40">
                    <c:v>11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12</c:v>
                  </c:pt>
                  <c:pt idx="44">
                    <c:v>12</c:v>
                  </c:pt>
                  <c:pt idx="45">
                    <c:v>12</c:v>
                  </c:pt>
                  <c:pt idx="46">
                    <c:v>13</c:v>
                  </c:pt>
                  <c:pt idx="47">
                    <c:v>13</c:v>
                  </c:pt>
                  <c:pt idx="48">
                    <c:v>13</c:v>
                  </c:pt>
                  <c:pt idx="49">
                    <c:v>13</c:v>
                  </c:pt>
                  <c:pt idx="50">
                    <c:v>14</c:v>
                  </c:pt>
                  <c:pt idx="51">
                    <c:v>14</c:v>
                  </c:pt>
                  <c:pt idx="52">
                    <c:v>14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15</c:v>
                  </c:pt>
                  <c:pt idx="56">
                    <c:v>15</c:v>
                  </c:pt>
                  <c:pt idx="57">
                    <c:v>15</c:v>
                  </c:pt>
                  <c:pt idx="58">
                    <c:v>16</c:v>
                  </c:pt>
                  <c:pt idx="59">
                    <c:v>16</c:v>
                  </c:pt>
                  <c:pt idx="60">
                    <c:v>16</c:v>
                  </c:pt>
                  <c:pt idx="61">
                    <c:v>16</c:v>
                  </c:pt>
                  <c:pt idx="62">
                    <c:v>17</c:v>
                  </c:pt>
                  <c:pt idx="63">
                    <c:v>17</c:v>
                  </c:pt>
                  <c:pt idx="64">
                    <c:v>17</c:v>
                  </c:pt>
                  <c:pt idx="65">
                    <c:v>17</c:v>
                  </c:pt>
                  <c:pt idx="66">
                    <c:v>18</c:v>
                  </c:pt>
                  <c:pt idx="67">
                    <c:v>18</c:v>
                  </c:pt>
                  <c:pt idx="68">
                    <c:v>18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19</c:v>
                  </c:pt>
                  <c:pt idx="72">
                    <c:v>19</c:v>
                  </c:pt>
                  <c:pt idx="73">
                    <c:v>19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21</c:v>
                  </c:pt>
                  <c:pt idx="79">
                    <c:v>21</c:v>
                  </c:pt>
                  <c:pt idx="80">
                    <c:v>21</c:v>
                  </c:pt>
                  <c:pt idx="81">
                    <c:v>21</c:v>
                  </c:pt>
                </c:lvl>
              </c:multiLvlStrCache>
            </c:multiLvlStrRef>
          </c:xVal>
          <c:yVal>
            <c:numRef>
              <c:f>sampling!$K$4:$K$85</c:f>
              <c:numCache>
                <c:formatCode>General</c:formatCode>
                <c:ptCount val="8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19.099775999999995</c:v>
                </c:pt>
                <c:pt idx="8">
                  <c:v>16.626621999999998</c:v>
                </c:pt>
                <c:pt idx="9">
                  <c:v>13.184258999999997</c:v>
                </c:pt>
                <c:pt idx="10">
                  <c:v>59.789517999999994</c:v>
                </c:pt>
                <c:pt idx="11">
                  <c:v>111.725752</c:v>
                </c:pt>
                <c:pt idx="12">
                  <c:v>105.108394</c:v>
                </c:pt>
                <c:pt idx="13">
                  <c:v>99.293140000000008</c:v>
                </c:pt>
                <c:pt idx="14">
                  <c:v>123.63746799999998</c:v>
                </c:pt>
                <c:pt idx="15">
                  <c:v>134.338176</c:v>
                </c:pt>
                <c:pt idx="16">
                  <c:v>150.86331999999999</c:v>
                </c:pt>
                <c:pt idx="17">
                  <c:v>153.030552</c:v>
                </c:pt>
                <c:pt idx="18">
                  <c:v>137.89374400000003</c:v>
                </c:pt>
                <c:pt idx="19">
                  <c:v>144.310576</c:v>
                </c:pt>
                <c:pt idx="20">
                  <c:v>169.44316800000001</c:v>
                </c:pt>
                <c:pt idx="21">
                  <c:v>149.1232</c:v>
                </c:pt>
                <c:pt idx="38">
                  <c:v>-0.24387099999999995</c:v>
                </c:pt>
                <c:pt idx="39">
                  <c:v>-0.6603194999999995</c:v>
                </c:pt>
                <c:pt idx="40">
                  <c:v>59.922405999999995</c:v>
                </c:pt>
                <c:pt idx="41">
                  <c:v>62.69917199999999</c:v>
                </c:pt>
                <c:pt idx="42">
                  <c:v>-0.14776750000000005</c:v>
                </c:pt>
                <c:pt idx="43">
                  <c:v>-0.56421599999999961</c:v>
                </c:pt>
                <c:pt idx="44">
                  <c:v>43.707463000000004</c:v>
                </c:pt>
                <c:pt idx="45">
                  <c:v>48.512638000000003</c:v>
                </c:pt>
                <c:pt idx="46">
                  <c:v>-0.27590549999999991</c:v>
                </c:pt>
                <c:pt idx="47">
                  <c:v>-0.72438849999999944</c:v>
                </c:pt>
                <c:pt idx="48">
                  <c:v>29.035662000000002</c:v>
                </c:pt>
                <c:pt idx="49">
                  <c:v>47.468373999999997</c:v>
                </c:pt>
                <c:pt idx="62">
                  <c:v>-0.7564229999999994</c:v>
                </c:pt>
                <c:pt idx="63">
                  <c:v>-1.9629499999999744E-2</c:v>
                </c:pt>
                <c:pt idx="64">
                  <c:v>-0.53218149999999964</c:v>
                </c:pt>
                <c:pt idx="65">
                  <c:v>-0.40404349999999978</c:v>
                </c:pt>
                <c:pt idx="66">
                  <c:v>-0.50014699999999923</c:v>
                </c:pt>
                <c:pt idx="67">
                  <c:v>-0.62828499999999954</c:v>
                </c:pt>
                <c:pt idx="68">
                  <c:v>-0.27590549999999947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74-EE40-BADA-5FB11CCD7F74}"/>
            </c:ext>
          </c:extLst>
        </c:ser>
        <c:ser>
          <c:idx val="4"/>
          <c:order val="4"/>
          <c:tx>
            <c:strRef>
              <c:f>sampling!$M$1:$M$3</c:f>
              <c:strCache>
                <c:ptCount val="3"/>
                <c:pt idx="0">
                  <c:v>experiment start</c:v>
                </c:pt>
                <c:pt idx="1">
                  <c:v>12.05.25 20:00</c:v>
                </c:pt>
                <c:pt idx="2">
                  <c:v>12.05.25 20:14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sampling!$A$4:$G$85</c:f>
              <c:multiLvlStrCache>
                <c:ptCount val="82"/>
                <c:lvl>
                  <c:pt idx="0">
                    <c:v>0.022222222</c:v>
                  </c:pt>
                  <c:pt idx="1">
                    <c:v>0.022222222</c:v>
                  </c:pt>
                  <c:pt idx="2">
                    <c:v>0.089930556</c:v>
                  </c:pt>
                  <c:pt idx="3">
                    <c:v>0.089930556</c:v>
                  </c:pt>
                  <c:pt idx="4">
                    <c:v>0.080208333</c:v>
                  </c:pt>
                  <c:pt idx="5">
                    <c:v>0.080208333</c:v>
                  </c:pt>
                  <c:pt idx="6">
                    <c:v>0.309375</c:v>
                  </c:pt>
                  <c:pt idx="7">
                    <c:v>0.309375</c:v>
                  </c:pt>
                  <c:pt idx="8">
                    <c:v>0.299652778</c:v>
                  </c:pt>
                  <c:pt idx="9">
                    <c:v>0.299652778</c:v>
                  </c:pt>
                  <c:pt idx="10">
                    <c:v>0.538194444</c:v>
                  </c:pt>
                  <c:pt idx="11">
                    <c:v>0.538194444</c:v>
                  </c:pt>
                  <c:pt idx="12">
                    <c:v>0.528472222</c:v>
                  </c:pt>
                  <c:pt idx="13">
                    <c:v>0.528472222</c:v>
                  </c:pt>
                  <c:pt idx="14">
                    <c:v>0.689583333</c:v>
                  </c:pt>
                  <c:pt idx="15">
                    <c:v>0.689583333</c:v>
                  </c:pt>
                  <c:pt idx="16">
                    <c:v>0.679861111</c:v>
                  </c:pt>
                  <c:pt idx="17">
                    <c:v>0.679861111</c:v>
                  </c:pt>
                  <c:pt idx="18">
                    <c:v>0.756944444</c:v>
                  </c:pt>
                  <c:pt idx="19">
                    <c:v>0.756944444</c:v>
                  </c:pt>
                  <c:pt idx="20">
                    <c:v>0.747222222</c:v>
                  </c:pt>
                  <c:pt idx="21">
                    <c:v>0.747222222</c:v>
                  </c:pt>
                  <c:pt idx="22">
                    <c:v>0.822222222</c:v>
                  </c:pt>
                  <c:pt idx="23">
                    <c:v>0.822222222</c:v>
                  </c:pt>
                  <c:pt idx="24">
                    <c:v>0.8125</c:v>
                  </c:pt>
                  <c:pt idx="25">
                    <c:v>0.8125</c:v>
                  </c:pt>
                  <c:pt idx="26">
                    <c:v>0.861458333</c:v>
                  </c:pt>
                  <c:pt idx="27">
                    <c:v>0.861458333</c:v>
                  </c:pt>
                  <c:pt idx="28">
                    <c:v>0.851736111</c:v>
                  </c:pt>
                  <c:pt idx="29">
                    <c:v>0.851736111</c:v>
                  </c:pt>
                  <c:pt idx="30">
                    <c:v>1.197222222</c:v>
                  </c:pt>
                  <c:pt idx="31">
                    <c:v>1.197222222</c:v>
                  </c:pt>
                  <c:pt idx="32">
                    <c:v>1.1875</c:v>
                  </c:pt>
                  <c:pt idx="33">
                    <c:v>1.1875</c:v>
                  </c:pt>
                  <c:pt idx="34">
                    <c:v>1.560069444</c:v>
                  </c:pt>
                  <c:pt idx="35">
                    <c:v>1.560069444</c:v>
                  </c:pt>
                  <c:pt idx="36">
                    <c:v>1.550347222</c:v>
                  </c:pt>
                  <c:pt idx="37">
                    <c:v>1.550347222</c:v>
                  </c:pt>
                  <c:pt idx="38">
                    <c:v>1.655902778</c:v>
                  </c:pt>
                  <c:pt idx="39">
                    <c:v>1.655902778</c:v>
                  </c:pt>
                  <c:pt idx="40">
                    <c:v>1.646180556</c:v>
                  </c:pt>
                  <c:pt idx="41">
                    <c:v>1.646180556</c:v>
                  </c:pt>
                  <c:pt idx="42">
                    <c:v>1.729861111</c:v>
                  </c:pt>
                  <c:pt idx="43">
                    <c:v>1.729861111</c:v>
                  </c:pt>
                  <c:pt idx="44">
                    <c:v>1.720138889</c:v>
                  </c:pt>
                  <c:pt idx="45">
                    <c:v>1.720138889</c:v>
                  </c:pt>
                  <c:pt idx="46">
                    <c:v>1.793402778</c:v>
                  </c:pt>
                  <c:pt idx="47">
                    <c:v>1.793402778</c:v>
                  </c:pt>
                  <c:pt idx="48">
                    <c:v>1.783680556</c:v>
                  </c:pt>
                  <c:pt idx="49">
                    <c:v>1.783680556</c:v>
                  </c:pt>
                  <c:pt idx="50">
                    <c:v>1.857291667</c:v>
                  </c:pt>
                  <c:pt idx="51">
                    <c:v>1.857291667</c:v>
                  </c:pt>
                  <c:pt idx="52">
                    <c:v>1.847569444</c:v>
                  </c:pt>
                  <c:pt idx="53">
                    <c:v>1.847569444</c:v>
                  </c:pt>
                  <c:pt idx="54">
                    <c:v>1.898958333</c:v>
                  </c:pt>
                  <c:pt idx="55">
                    <c:v>1.898958333</c:v>
                  </c:pt>
                  <c:pt idx="56">
                    <c:v>1.889236111</c:v>
                  </c:pt>
                  <c:pt idx="57">
                    <c:v>1.889236111</c:v>
                  </c:pt>
                  <c:pt idx="58">
                    <c:v>2.220138889</c:v>
                  </c:pt>
                  <c:pt idx="59">
                    <c:v>2.220138889</c:v>
                  </c:pt>
                  <c:pt idx="60">
                    <c:v>2.210416667</c:v>
                  </c:pt>
                  <c:pt idx="61">
                    <c:v>2.210416667</c:v>
                  </c:pt>
                  <c:pt idx="62">
                    <c:v>2.538194444</c:v>
                  </c:pt>
                  <c:pt idx="63">
                    <c:v>2.538194444</c:v>
                  </c:pt>
                  <c:pt idx="64">
                    <c:v>2.528472222</c:v>
                  </c:pt>
                  <c:pt idx="65">
                    <c:v>2.528472222</c:v>
                  </c:pt>
                  <c:pt idx="66">
                    <c:v>2.643402778</c:v>
                  </c:pt>
                  <c:pt idx="67">
                    <c:v>2.643402778</c:v>
                  </c:pt>
                  <c:pt idx="68">
                    <c:v>2.633680556</c:v>
                  </c:pt>
                  <c:pt idx="69">
                    <c:v>2.633680556</c:v>
                  </c:pt>
                  <c:pt idx="70">
                    <c:v>2.746180556</c:v>
                  </c:pt>
                  <c:pt idx="71">
                    <c:v>2.746180556</c:v>
                  </c:pt>
                  <c:pt idx="72">
                    <c:v>2.736458333</c:v>
                  </c:pt>
                  <c:pt idx="73">
                    <c:v>2.736458333</c:v>
                  </c:pt>
                  <c:pt idx="74">
                    <c:v>2.856944444</c:v>
                  </c:pt>
                  <c:pt idx="75">
                    <c:v>2.856944444</c:v>
                  </c:pt>
                  <c:pt idx="76">
                    <c:v>2.847222222</c:v>
                  </c:pt>
                  <c:pt idx="77">
                    <c:v>2.847222222</c:v>
                  </c:pt>
                  <c:pt idx="78">
                    <c:v>2.9125</c:v>
                  </c:pt>
                  <c:pt idx="79">
                    <c:v>2.9125</c:v>
                  </c:pt>
                  <c:pt idx="80">
                    <c:v>2.902777778</c:v>
                  </c:pt>
                  <c:pt idx="81">
                    <c:v>2.902777778</c:v>
                  </c:pt>
                </c:lvl>
                <c:lvl>
                  <c:pt idx="0">
                    <c:v>12.05.25 20:46</c:v>
                  </c:pt>
                  <c:pt idx="1">
                    <c:v>12.05.25 20:46</c:v>
                  </c:pt>
                  <c:pt idx="2">
                    <c:v>12.05.25 22:09</c:v>
                  </c:pt>
                  <c:pt idx="3">
                    <c:v>12.05.25 22:09</c:v>
                  </c:pt>
                  <c:pt idx="4">
                    <c:v>12.05.25 22:09</c:v>
                  </c:pt>
                  <c:pt idx="5">
                    <c:v>12.05.25 22:09</c:v>
                  </c:pt>
                  <c:pt idx="6">
                    <c:v>13.05.25 03:25</c:v>
                  </c:pt>
                  <c:pt idx="7">
                    <c:v>13.05.25 03:25</c:v>
                  </c:pt>
                  <c:pt idx="8">
                    <c:v>13.05.25 03:25</c:v>
                  </c:pt>
                  <c:pt idx="9">
                    <c:v>13.05.25 03:25</c:v>
                  </c:pt>
                  <c:pt idx="10">
                    <c:v>13.05.25 08:55</c:v>
                  </c:pt>
                  <c:pt idx="11">
                    <c:v>13.05.25 08:55</c:v>
                  </c:pt>
                  <c:pt idx="12">
                    <c:v>13.05.25 08:55</c:v>
                  </c:pt>
                  <c:pt idx="13">
                    <c:v>13.05.25 08:55</c:v>
                  </c:pt>
                  <c:pt idx="14">
                    <c:v>13.05.25 12:33</c:v>
                  </c:pt>
                  <c:pt idx="15">
                    <c:v>13.05.25 12:33</c:v>
                  </c:pt>
                  <c:pt idx="16">
                    <c:v>13.05.25 12:33</c:v>
                  </c:pt>
                  <c:pt idx="17">
                    <c:v>13.05.25 12:33</c:v>
                  </c:pt>
                  <c:pt idx="18">
                    <c:v>13.05.25 14:10</c:v>
                  </c:pt>
                  <c:pt idx="19">
                    <c:v>13.05.25 14:10</c:v>
                  </c:pt>
                  <c:pt idx="20">
                    <c:v>13.05.25 14:10</c:v>
                  </c:pt>
                  <c:pt idx="21">
                    <c:v>13.05.25 14:10</c:v>
                  </c:pt>
                  <c:pt idx="22">
                    <c:v>13.05.25 15:44</c:v>
                  </c:pt>
                  <c:pt idx="23">
                    <c:v>13.05.25 15:44</c:v>
                  </c:pt>
                  <c:pt idx="24">
                    <c:v>13.05.25 15:44</c:v>
                  </c:pt>
                  <c:pt idx="25">
                    <c:v>13.05.25 15:44</c:v>
                  </c:pt>
                  <c:pt idx="26">
                    <c:v>13.05.25 16:40</c:v>
                  </c:pt>
                  <c:pt idx="27">
                    <c:v>13.05.25 16:40</c:v>
                  </c:pt>
                  <c:pt idx="28">
                    <c:v>13.05.25 16:40</c:v>
                  </c:pt>
                  <c:pt idx="29">
                    <c:v>13.05.25 16:40</c:v>
                  </c:pt>
                  <c:pt idx="30">
                    <c:v>14.05.25 00:44</c:v>
                  </c:pt>
                  <c:pt idx="31">
                    <c:v>14.05.25 00:44</c:v>
                  </c:pt>
                  <c:pt idx="32">
                    <c:v>14.05.25 00:44</c:v>
                  </c:pt>
                  <c:pt idx="33">
                    <c:v>14.05.25 00:44</c:v>
                  </c:pt>
                  <c:pt idx="34">
                    <c:v>14.05.25 09:26</c:v>
                  </c:pt>
                  <c:pt idx="35">
                    <c:v>14.05.25 09:26</c:v>
                  </c:pt>
                  <c:pt idx="36">
                    <c:v>14.05.25 09:26</c:v>
                  </c:pt>
                  <c:pt idx="37">
                    <c:v>14.05.25 09:26</c:v>
                  </c:pt>
                  <c:pt idx="38">
                    <c:v>14.05.25 11:44</c:v>
                  </c:pt>
                  <c:pt idx="39">
                    <c:v>14.05.25 11:44</c:v>
                  </c:pt>
                  <c:pt idx="40">
                    <c:v>14.05.25 11:44</c:v>
                  </c:pt>
                  <c:pt idx="41">
                    <c:v>14.05.25 11:44</c:v>
                  </c:pt>
                  <c:pt idx="42">
                    <c:v>14.05.25 13:31</c:v>
                  </c:pt>
                  <c:pt idx="43">
                    <c:v>14.05.25 13:31</c:v>
                  </c:pt>
                  <c:pt idx="44">
                    <c:v>14.05.25 13:31</c:v>
                  </c:pt>
                  <c:pt idx="45">
                    <c:v>14.05.25 13:31</c:v>
                  </c:pt>
                  <c:pt idx="46">
                    <c:v>14.05.25 15:02</c:v>
                  </c:pt>
                  <c:pt idx="47">
                    <c:v>14.05.25 15:02</c:v>
                  </c:pt>
                  <c:pt idx="48">
                    <c:v>14.05.25 15:02</c:v>
                  </c:pt>
                  <c:pt idx="49">
                    <c:v>14.05.25 15:02</c:v>
                  </c:pt>
                  <c:pt idx="50">
                    <c:v>14.05.25 16:34</c:v>
                  </c:pt>
                  <c:pt idx="51">
                    <c:v>14.05.25 16:34</c:v>
                  </c:pt>
                  <c:pt idx="52">
                    <c:v>14.05.25 16:34</c:v>
                  </c:pt>
                  <c:pt idx="53">
                    <c:v>14.05.25 16:34</c:v>
                  </c:pt>
                  <c:pt idx="54">
                    <c:v>14.05.25 17:34</c:v>
                  </c:pt>
                  <c:pt idx="55">
                    <c:v>14.05.25 17:34</c:v>
                  </c:pt>
                  <c:pt idx="56">
                    <c:v>14.05.25 17:34</c:v>
                  </c:pt>
                  <c:pt idx="57">
                    <c:v>14.05.25 17:34</c:v>
                  </c:pt>
                  <c:pt idx="58">
                    <c:v>15.05.25 01:17</c:v>
                  </c:pt>
                  <c:pt idx="59">
                    <c:v>15.05.25 01:17</c:v>
                  </c:pt>
                  <c:pt idx="60">
                    <c:v>15.05.25 01:17</c:v>
                  </c:pt>
                  <c:pt idx="61">
                    <c:v>15.05.25 01:17</c:v>
                  </c:pt>
                  <c:pt idx="62">
                    <c:v>15.05.25 08:55</c:v>
                  </c:pt>
                  <c:pt idx="63">
                    <c:v>15.05.25 08:55</c:v>
                  </c:pt>
                  <c:pt idx="64">
                    <c:v>15.05.25 08:55</c:v>
                  </c:pt>
                  <c:pt idx="65">
                    <c:v>15.05.25 08:55</c:v>
                  </c:pt>
                  <c:pt idx="66">
                    <c:v>15.05.25 11:26</c:v>
                  </c:pt>
                  <c:pt idx="67">
                    <c:v>15.05.25 11:26</c:v>
                  </c:pt>
                  <c:pt idx="68">
                    <c:v>15.05.25 11:26</c:v>
                  </c:pt>
                  <c:pt idx="69">
                    <c:v>15.05.25 11:26</c:v>
                  </c:pt>
                  <c:pt idx="70">
                    <c:v>15.05.25 13:54</c:v>
                  </c:pt>
                  <c:pt idx="71">
                    <c:v>15.05.25 13:54</c:v>
                  </c:pt>
                  <c:pt idx="72">
                    <c:v>15.05.25 13:54</c:v>
                  </c:pt>
                  <c:pt idx="73">
                    <c:v>15.05.25 13:54</c:v>
                  </c:pt>
                  <c:pt idx="74">
                    <c:v>15.05.25 16:34</c:v>
                  </c:pt>
                  <c:pt idx="75">
                    <c:v>15.05.25 16:34</c:v>
                  </c:pt>
                  <c:pt idx="76">
                    <c:v>15.05.25 16:34</c:v>
                  </c:pt>
                  <c:pt idx="77">
                    <c:v>15.05.25 16:34</c:v>
                  </c:pt>
                  <c:pt idx="78">
                    <c:v>15.05.25 17:54</c:v>
                  </c:pt>
                  <c:pt idx="79">
                    <c:v>15.05.25 17:54</c:v>
                  </c:pt>
                  <c:pt idx="80">
                    <c:v>15.05.25 17:54</c:v>
                  </c:pt>
                  <c:pt idx="81">
                    <c:v>15.05.25 17:54</c:v>
                  </c:pt>
                </c:lvl>
                <c:lvl>
                  <c:pt idx="0">
                    <c:v>12.05.25 21:17</c:v>
                  </c:pt>
                  <c:pt idx="1">
                    <c:v>12.05.25 21:17</c:v>
                  </c:pt>
                  <c:pt idx="2">
                    <c:v>12.05.25 22:58</c:v>
                  </c:pt>
                  <c:pt idx="3">
                    <c:v>12.05.25 22:58</c:v>
                  </c:pt>
                  <c:pt idx="4">
                    <c:v>12.05.25 22:58</c:v>
                  </c:pt>
                  <c:pt idx="5">
                    <c:v>12.05.25 22:58</c:v>
                  </c:pt>
                  <c:pt idx="6">
                    <c:v>13.05.25 07:50</c:v>
                  </c:pt>
                  <c:pt idx="7">
                    <c:v>13.05.25 07:50</c:v>
                  </c:pt>
                  <c:pt idx="8">
                    <c:v>13.05.25 07:50</c:v>
                  </c:pt>
                  <c:pt idx="9">
                    <c:v>13.05.25 07:50</c:v>
                  </c:pt>
                  <c:pt idx="10">
                    <c:v>13.05.25 09:55</c:v>
                  </c:pt>
                  <c:pt idx="11">
                    <c:v>13.05.25 09:55</c:v>
                  </c:pt>
                  <c:pt idx="12">
                    <c:v>13.05.25 09:55</c:v>
                  </c:pt>
                  <c:pt idx="13">
                    <c:v>13.05.25 09:55</c:v>
                  </c:pt>
                  <c:pt idx="14">
                    <c:v>13.05.25 13:03</c:v>
                  </c:pt>
                  <c:pt idx="15">
                    <c:v>13.05.25 13:03</c:v>
                  </c:pt>
                  <c:pt idx="16">
                    <c:v>13.05.25 13:03</c:v>
                  </c:pt>
                  <c:pt idx="17">
                    <c:v>13.05.25 13:03</c:v>
                  </c:pt>
                  <c:pt idx="18">
                    <c:v>13.05.25 15:14</c:v>
                  </c:pt>
                  <c:pt idx="19">
                    <c:v>13.05.25 15:14</c:v>
                  </c:pt>
                  <c:pt idx="20">
                    <c:v>13.05.25 15:14</c:v>
                  </c:pt>
                  <c:pt idx="21">
                    <c:v>13.05.25 15:14</c:v>
                  </c:pt>
                  <c:pt idx="22">
                    <c:v>13.05.25 16:11</c:v>
                  </c:pt>
                  <c:pt idx="23">
                    <c:v>13.05.25 16:11</c:v>
                  </c:pt>
                  <c:pt idx="24">
                    <c:v>13.05.25 16:11</c:v>
                  </c:pt>
                  <c:pt idx="25">
                    <c:v>13.05.25 16:11</c:v>
                  </c:pt>
                  <c:pt idx="26">
                    <c:v>13.05.25 17:07</c:v>
                  </c:pt>
                  <c:pt idx="27">
                    <c:v>13.05.25 17:07</c:v>
                  </c:pt>
                  <c:pt idx="28">
                    <c:v>13.05.25 17:07</c:v>
                  </c:pt>
                  <c:pt idx="29">
                    <c:v>13.05.25 17:07</c:v>
                  </c:pt>
                  <c:pt idx="30">
                    <c:v>14.05.25 08:21</c:v>
                  </c:pt>
                  <c:pt idx="31">
                    <c:v>14.05.25 08:21</c:v>
                  </c:pt>
                  <c:pt idx="32">
                    <c:v>14.05.25 08:21</c:v>
                  </c:pt>
                  <c:pt idx="33">
                    <c:v>14.05.25 08:21</c:v>
                  </c:pt>
                  <c:pt idx="34">
                    <c:v>14.05.25 10:29</c:v>
                  </c:pt>
                  <c:pt idx="35">
                    <c:v>14.05.25 10:29</c:v>
                  </c:pt>
                  <c:pt idx="36">
                    <c:v>14.05.25 10:29</c:v>
                  </c:pt>
                  <c:pt idx="37">
                    <c:v>14.05.25 10:29</c:v>
                  </c:pt>
                  <c:pt idx="38">
                    <c:v>14.05.25 13:00</c:v>
                  </c:pt>
                  <c:pt idx="39">
                    <c:v>14.05.25 13:00</c:v>
                  </c:pt>
                  <c:pt idx="40">
                    <c:v>14.05.25 13:00</c:v>
                  </c:pt>
                  <c:pt idx="41">
                    <c:v>14.05.25 13:00</c:v>
                  </c:pt>
                  <c:pt idx="42">
                    <c:v>14.05.25 14:01</c:v>
                  </c:pt>
                  <c:pt idx="43">
                    <c:v>14.05.25 14:01</c:v>
                  </c:pt>
                  <c:pt idx="44">
                    <c:v>14.05.25 14:01</c:v>
                  </c:pt>
                  <c:pt idx="45">
                    <c:v>14.05.25 14:01</c:v>
                  </c:pt>
                  <c:pt idx="46">
                    <c:v>14.05.25 16:04</c:v>
                  </c:pt>
                  <c:pt idx="47">
                    <c:v>14.05.25 16:04</c:v>
                  </c:pt>
                  <c:pt idx="48">
                    <c:v>14.05.25 16:04</c:v>
                  </c:pt>
                  <c:pt idx="49">
                    <c:v>14.05.25 16:04</c:v>
                  </c:pt>
                  <c:pt idx="50">
                    <c:v>14.05.25 17:02</c:v>
                  </c:pt>
                  <c:pt idx="51">
                    <c:v>14.05.25 17:02</c:v>
                  </c:pt>
                  <c:pt idx="52">
                    <c:v>14.05.25 17:02</c:v>
                  </c:pt>
                  <c:pt idx="53">
                    <c:v>14.05.25 17:02</c:v>
                  </c:pt>
                  <c:pt idx="54">
                    <c:v>14.05.25 18:07</c:v>
                  </c:pt>
                  <c:pt idx="55">
                    <c:v>14.05.25 18:07</c:v>
                  </c:pt>
                  <c:pt idx="56">
                    <c:v>14.05.25 18:07</c:v>
                  </c:pt>
                  <c:pt idx="57">
                    <c:v>14.05.25 18:07</c:v>
                  </c:pt>
                  <c:pt idx="58">
                    <c:v>15.05.25 08:22</c:v>
                  </c:pt>
                  <c:pt idx="59">
                    <c:v>15.05.25 08:22</c:v>
                  </c:pt>
                  <c:pt idx="60">
                    <c:v>15.05.25 08:22</c:v>
                  </c:pt>
                  <c:pt idx="61">
                    <c:v>15.05.25 08:22</c:v>
                  </c:pt>
                  <c:pt idx="62">
                    <c:v>15.05.25 09:25</c:v>
                  </c:pt>
                  <c:pt idx="63">
                    <c:v>15.05.25 09:25</c:v>
                  </c:pt>
                  <c:pt idx="64">
                    <c:v>15.05.25 09:25</c:v>
                  </c:pt>
                  <c:pt idx="65">
                    <c:v>15.05.25 09:25</c:v>
                  </c:pt>
                  <c:pt idx="66">
                    <c:v>15.05.25 11:57</c:v>
                  </c:pt>
                  <c:pt idx="67">
                    <c:v>15.05.25 11:57</c:v>
                  </c:pt>
                  <c:pt idx="68">
                    <c:v>15.05.25 11:57</c:v>
                  </c:pt>
                  <c:pt idx="69">
                    <c:v>15.05.25 11:57</c:v>
                  </c:pt>
                  <c:pt idx="70">
                    <c:v>15.05.25 15:51</c:v>
                  </c:pt>
                  <c:pt idx="71">
                    <c:v>15.05.25 15:51</c:v>
                  </c:pt>
                  <c:pt idx="72">
                    <c:v>15.05.25 15:51</c:v>
                  </c:pt>
                  <c:pt idx="73">
                    <c:v>15.05.25 15:51</c:v>
                  </c:pt>
                  <c:pt idx="74">
                    <c:v>15.05.25 17:14</c:v>
                  </c:pt>
                  <c:pt idx="75">
                    <c:v>15.05.25 17:14</c:v>
                  </c:pt>
                  <c:pt idx="76">
                    <c:v>15.05.25 17:14</c:v>
                  </c:pt>
                  <c:pt idx="77">
                    <c:v>15.05.25 17:14</c:v>
                  </c:pt>
                  <c:pt idx="78">
                    <c:v>15.05.25 18:25</c:v>
                  </c:pt>
                  <c:pt idx="79">
                    <c:v>15.05.25 18:25</c:v>
                  </c:pt>
                  <c:pt idx="80">
                    <c:v>15.05.25 18:25</c:v>
                  </c:pt>
                  <c:pt idx="81">
                    <c:v>15.05.25 18:25</c:v>
                  </c:pt>
                </c:lvl>
                <c:lvl>
                  <c:pt idx="0">
                    <c:v>12.05.25 20:15</c:v>
                  </c:pt>
                  <c:pt idx="1">
                    <c:v>12.05.25 20:15</c:v>
                  </c:pt>
                  <c:pt idx="2">
                    <c:v>12.05.25 21:21</c:v>
                  </c:pt>
                  <c:pt idx="3">
                    <c:v>12.05.25 21:21</c:v>
                  </c:pt>
                  <c:pt idx="4">
                    <c:v>12.05.25 21:21</c:v>
                  </c:pt>
                  <c:pt idx="5">
                    <c:v>12.05.25 21:21</c:v>
                  </c:pt>
                  <c:pt idx="6">
                    <c:v>12.05.25 23:01</c:v>
                  </c:pt>
                  <c:pt idx="7">
                    <c:v>12.05.25 23:01</c:v>
                  </c:pt>
                  <c:pt idx="8">
                    <c:v>12.05.25 23:01</c:v>
                  </c:pt>
                  <c:pt idx="9">
                    <c:v>12.05.25 23:01</c:v>
                  </c:pt>
                  <c:pt idx="10">
                    <c:v>13.05.25 07:55</c:v>
                  </c:pt>
                  <c:pt idx="11">
                    <c:v>13.05.25 07:55</c:v>
                  </c:pt>
                  <c:pt idx="12">
                    <c:v>13.05.25 07:55</c:v>
                  </c:pt>
                  <c:pt idx="13">
                    <c:v>13.05.25 07:55</c:v>
                  </c:pt>
                  <c:pt idx="14">
                    <c:v>13.05.25 12:03</c:v>
                  </c:pt>
                  <c:pt idx="15">
                    <c:v>13.05.25 12:03</c:v>
                  </c:pt>
                  <c:pt idx="16">
                    <c:v>13.05.25 12:03</c:v>
                  </c:pt>
                  <c:pt idx="17">
                    <c:v>13.05.25 12:03</c:v>
                  </c:pt>
                  <c:pt idx="18">
                    <c:v>13.05.25 13:06</c:v>
                  </c:pt>
                  <c:pt idx="19">
                    <c:v>13.05.25 13:06</c:v>
                  </c:pt>
                  <c:pt idx="20">
                    <c:v>13.05.25 13:06</c:v>
                  </c:pt>
                  <c:pt idx="21">
                    <c:v>13.05.25 13:06</c:v>
                  </c:pt>
                  <c:pt idx="22">
                    <c:v>13.05.25 15:17</c:v>
                  </c:pt>
                  <c:pt idx="23">
                    <c:v>13.05.25 15:17</c:v>
                  </c:pt>
                  <c:pt idx="24">
                    <c:v>13.05.25 15:17</c:v>
                  </c:pt>
                  <c:pt idx="25">
                    <c:v>13.05.25 15:17</c:v>
                  </c:pt>
                  <c:pt idx="26">
                    <c:v>13.05.25 16:14</c:v>
                  </c:pt>
                  <c:pt idx="27">
                    <c:v>13.05.25 16:14</c:v>
                  </c:pt>
                  <c:pt idx="28">
                    <c:v>13.05.25 16:14</c:v>
                  </c:pt>
                  <c:pt idx="29">
                    <c:v>13.05.25 16:14</c:v>
                  </c:pt>
                  <c:pt idx="30">
                    <c:v>13.05.25 17:07</c:v>
                  </c:pt>
                  <c:pt idx="31">
                    <c:v>13.05.25 17:07</c:v>
                  </c:pt>
                  <c:pt idx="32">
                    <c:v>13.05.25 17:07</c:v>
                  </c:pt>
                  <c:pt idx="33">
                    <c:v>13.05.25 17:07</c:v>
                  </c:pt>
                  <c:pt idx="34">
                    <c:v>14.05.25 08:24</c:v>
                  </c:pt>
                  <c:pt idx="35">
                    <c:v>14.05.25 08:24</c:v>
                  </c:pt>
                  <c:pt idx="36">
                    <c:v>14.05.25 08:24</c:v>
                  </c:pt>
                  <c:pt idx="37">
                    <c:v>14.05.25 08:24</c:v>
                  </c:pt>
                  <c:pt idx="38">
                    <c:v>14.05.25 10:29</c:v>
                  </c:pt>
                  <c:pt idx="39">
                    <c:v>14.05.25 10:29</c:v>
                  </c:pt>
                  <c:pt idx="40">
                    <c:v>14.05.25 10:29</c:v>
                  </c:pt>
                  <c:pt idx="41">
                    <c:v>14.05.25 10:29</c:v>
                  </c:pt>
                  <c:pt idx="42">
                    <c:v>14.05.25 13:01</c:v>
                  </c:pt>
                  <c:pt idx="43">
                    <c:v>14.05.25 13:01</c:v>
                  </c:pt>
                  <c:pt idx="44">
                    <c:v>14.05.25 13:01</c:v>
                  </c:pt>
                  <c:pt idx="45">
                    <c:v>14.05.25 13:01</c:v>
                  </c:pt>
                  <c:pt idx="46">
                    <c:v>14.05.25 14:01</c:v>
                  </c:pt>
                  <c:pt idx="47">
                    <c:v>14.05.25 14:01</c:v>
                  </c:pt>
                  <c:pt idx="48">
                    <c:v>14.05.25 14:01</c:v>
                  </c:pt>
                  <c:pt idx="49">
                    <c:v>14.05.25 14:01</c:v>
                  </c:pt>
                  <c:pt idx="50">
                    <c:v>14.05.25 16:07</c:v>
                  </c:pt>
                  <c:pt idx="51">
                    <c:v>14.05.25 16:07</c:v>
                  </c:pt>
                  <c:pt idx="52">
                    <c:v>14.05.25 16:07</c:v>
                  </c:pt>
                  <c:pt idx="53">
                    <c:v>14.05.25 16:07</c:v>
                  </c:pt>
                  <c:pt idx="54">
                    <c:v>14.05.25 17:02</c:v>
                  </c:pt>
                  <c:pt idx="55">
                    <c:v>14.05.25 17:02</c:v>
                  </c:pt>
                  <c:pt idx="56">
                    <c:v>14.05.25 17:02</c:v>
                  </c:pt>
                  <c:pt idx="57">
                    <c:v>14.05.25 17:02</c:v>
                  </c:pt>
                  <c:pt idx="58">
                    <c:v>14.05.25 18:12</c:v>
                  </c:pt>
                  <c:pt idx="59">
                    <c:v>14.05.25 18:12</c:v>
                  </c:pt>
                  <c:pt idx="60">
                    <c:v>14.05.25 18:12</c:v>
                  </c:pt>
                  <c:pt idx="61">
                    <c:v>14.05.25 18:12</c:v>
                  </c:pt>
                  <c:pt idx="62">
                    <c:v>15.05.25 08:25</c:v>
                  </c:pt>
                  <c:pt idx="63">
                    <c:v>15.05.25 08:25</c:v>
                  </c:pt>
                  <c:pt idx="64">
                    <c:v>15.05.25 08:25</c:v>
                  </c:pt>
                  <c:pt idx="65">
                    <c:v>15.05.25 08:25</c:v>
                  </c:pt>
                  <c:pt idx="66">
                    <c:v>15.05.25 10:56</c:v>
                  </c:pt>
                  <c:pt idx="67">
                    <c:v>15.05.25 10:56</c:v>
                  </c:pt>
                  <c:pt idx="68">
                    <c:v>15.05.25 10:56</c:v>
                  </c:pt>
                  <c:pt idx="69">
                    <c:v>15.05.25 10:56</c:v>
                  </c:pt>
                  <c:pt idx="70">
                    <c:v>15.05.25 11:58</c:v>
                  </c:pt>
                  <c:pt idx="71">
                    <c:v>15.05.25 11:58</c:v>
                  </c:pt>
                  <c:pt idx="72">
                    <c:v>15.05.25 11:58</c:v>
                  </c:pt>
                  <c:pt idx="73">
                    <c:v>15.05.25 11:58</c:v>
                  </c:pt>
                  <c:pt idx="74">
                    <c:v>15.05.25 15:54</c:v>
                  </c:pt>
                  <c:pt idx="75">
                    <c:v>15.05.25 15:54</c:v>
                  </c:pt>
                  <c:pt idx="76">
                    <c:v>15.05.25 15:54</c:v>
                  </c:pt>
                  <c:pt idx="77">
                    <c:v>15.05.25 15:54</c:v>
                  </c:pt>
                  <c:pt idx="78">
                    <c:v>15.05.25 17:23</c:v>
                  </c:pt>
                  <c:pt idx="79">
                    <c:v>15.05.25 17:23</c:v>
                  </c:pt>
                  <c:pt idx="80">
                    <c:v>15.05.25 17:23</c:v>
                  </c:pt>
                  <c:pt idx="81">
                    <c:v>15.05.25 17:23</c:v>
                  </c:pt>
                </c:lvl>
                <c:lvl>
                  <c:pt idx="0">
                    <c:v>F3-1</c:v>
                  </c:pt>
                  <c:pt idx="1">
                    <c:v>F4-1</c:v>
                  </c:pt>
                  <c:pt idx="2">
                    <c:v>F1-2</c:v>
                  </c:pt>
                  <c:pt idx="3">
                    <c:v>F2-2</c:v>
                  </c:pt>
                  <c:pt idx="4">
                    <c:v>F3-2</c:v>
                  </c:pt>
                  <c:pt idx="5">
                    <c:v>F4-2</c:v>
                  </c:pt>
                  <c:pt idx="6">
                    <c:v>F1-3</c:v>
                  </c:pt>
                  <c:pt idx="7">
                    <c:v>F2-3</c:v>
                  </c:pt>
                  <c:pt idx="8">
                    <c:v>F3-3</c:v>
                  </c:pt>
                  <c:pt idx="9">
                    <c:v>F4-3</c:v>
                  </c:pt>
                  <c:pt idx="10">
                    <c:v>F1-4</c:v>
                  </c:pt>
                  <c:pt idx="11">
                    <c:v>F2-4</c:v>
                  </c:pt>
                  <c:pt idx="12">
                    <c:v>F3-4</c:v>
                  </c:pt>
                  <c:pt idx="13">
                    <c:v>F4-4</c:v>
                  </c:pt>
                  <c:pt idx="14">
                    <c:v>F1-5</c:v>
                  </c:pt>
                  <c:pt idx="15">
                    <c:v>F2-5</c:v>
                  </c:pt>
                  <c:pt idx="16">
                    <c:v>F3-5</c:v>
                  </c:pt>
                  <c:pt idx="17">
                    <c:v>F4-5</c:v>
                  </c:pt>
                  <c:pt idx="18">
                    <c:v>F1-6</c:v>
                  </c:pt>
                  <c:pt idx="19">
                    <c:v>F2-6</c:v>
                  </c:pt>
                  <c:pt idx="20">
                    <c:v>F3-6</c:v>
                  </c:pt>
                  <c:pt idx="21">
                    <c:v>F4-6</c:v>
                  </c:pt>
                  <c:pt idx="22">
                    <c:v>F1-7</c:v>
                  </c:pt>
                  <c:pt idx="23">
                    <c:v>F2-7</c:v>
                  </c:pt>
                  <c:pt idx="24">
                    <c:v>F3-7</c:v>
                  </c:pt>
                  <c:pt idx="25">
                    <c:v>F4-7</c:v>
                  </c:pt>
                  <c:pt idx="26">
                    <c:v>F1-8</c:v>
                  </c:pt>
                  <c:pt idx="27">
                    <c:v>F2-8</c:v>
                  </c:pt>
                  <c:pt idx="28">
                    <c:v>F3-8</c:v>
                  </c:pt>
                  <c:pt idx="29">
                    <c:v>F4-8</c:v>
                  </c:pt>
                  <c:pt idx="30">
                    <c:v>F1-9</c:v>
                  </c:pt>
                  <c:pt idx="31">
                    <c:v>F2-9</c:v>
                  </c:pt>
                  <c:pt idx="32">
                    <c:v>F3-9</c:v>
                  </c:pt>
                  <c:pt idx="33">
                    <c:v>F4-9</c:v>
                  </c:pt>
                  <c:pt idx="34">
                    <c:v>F1-10</c:v>
                  </c:pt>
                  <c:pt idx="35">
                    <c:v>F2-10</c:v>
                  </c:pt>
                  <c:pt idx="36">
                    <c:v>F3-10</c:v>
                  </c:pt>
                  <c:pt idx="37">
                    <c:v>F4-10</c:v>
                  </c:pt>
                  <c:pt idx="38">
                    <c:v>F1-11</c:v>
                  </c:pt>
                  <c:pt idx="39">
                    <c:v>F2-11</c:v>
                  </c:pt>
                  <c:pt idx="40">
                    <c:v>F3-11</c:v>
                  </c:pt>
                  <c:pt idx="41">
                    <c:v>F4-11</c:v>
                  </c:pt>
                  <c:pt idx="42">
                    <c:v>F1-12</c:v>
                  </c:pt>
                  <c:pt idx="43">
                    <c:v>F2-12</c:v>
                  </c:pt>
                  <c:pt idx="44">
                    <c:v>F3-12</c:v>
                  </c:pt>
                  <c:pt idx="45">
                    <c:v>F4-12</c:v>
                  </c:pt>
                  <c:pt idx="46">
                    <c:v>F1-13</c:v>
                  </c:pt>
                  <c:pt idx="47">
                    <c:v>F2-13</c:v>
                  </c:pt>
                  <c:pt idx="48">
                    <c:v>F3-13</c:v>
                  </c:pt>
                  <c:pt idx="49">
                    <c:v>F4-13</c:v>
                  </c:pt>
                  <c:pt idx="50">
                    <c:v>F1-14</c:v>
                  </c:pt>
                  <c:pt idx="51">
                    <c:v>F2-14</c:v>
                  </c:pt>
                  <c:pt idx="52">
                    <c:v>F3-14</c:v>
                  </c:pt>
                  <c:pt idx="53">
                    <c:v>F4-14</c:v>
                  </c:pt>
                  <c:pt idx="54">
                    <c:v>F1-15</c:v>
                  </c:pt>
                  <c:pt idx="55">
                    <c:v>F2-15</c:v>
                  </c:pt>
                  <c:pt idx="56">
                    <c:v>F3-15</c:v>
                  </c:pt>
                  <c:pt idx="57">
                    <c:v>F4-15</c:v>
                  </c:pt>
                  <c:pt idx="58">
                    <c:v>F1-16</c:v>
                  </c:pt>
                  <c:pt idx="59">
                    <c:v>F2-16</c:v>
                  </c:pt>
                  <c:pt idx="60">
                    <c:v>F3-16</c:v>
                  </c:pt>
                  <c:pt idx="61">
                    <c:v>F4-16</c:v>
                  </c:pt>
                  <c:pt idx="62">
                    <c:v>F1-17</c:v>
                  </c:pt>
                  <c:pt idx="63">
                    <c:v>F2-17</c:v>
                  </c:pt>
                  <c:pt idx="64">
                    <c:v>F3-17</c:v>
                  </c:pt>
                  <c:pt idx="65">
                    <c:v>F4-17</c:v>
                  </c:pt>
                  <c:pt idx="66">
                    <c:v>F1-18</c:v>
                  </c:pt>
                  <c:pt idx="67">
                    <c:v>F2-18</c:v>
                  </c:pt>
                  <c:pt idx="68">
                    <c:v>F3-18</c:v>
                  </c:pt>
                  <c:pt idx="69">
                    <c:v>F4-18</c:v>
                  </c:pt>
                  <c:pt idx="70">
                    <c:v>F1-19</c:v>
                  </c:pt>
                  <c:pt idx="71">
                    <c:v>F2-19</c:v>
                  </c:pt>
                  <c:pt idx="72">
                    <c:v>F3-19</c:v>
                  </c:pt>
                  <c:pt idx="73">
                    <c:v>F4-19</c:v>
                  </c:pt>
                  <c:pt idx="74">
                    <c:v>F1-20</c:v>
                  </c:pt>
                  <c:pt idx="75">
                    <c:v>F2-20</c:v>
                  </c:pt>
                  <c:pt idx="76">
                    <c:v>F3-20</c:v>
                  </c:pt>
                  <c:pt idx="77">
                    <c:v>F4-20</c:v>
                  </c:pt>
                  <c:pt idx="78">
                    <c:v>F1-21</c:v>
                  </c:pt>
                  <c:pt idx="79">
                    <c:v>F2-21</c:v>
                  </c:pt>
                  <c:pt idx="80">
                    <c:v>F3-21</c:v>
                  </c:pt>
                  <c:pt idx="81">
                    <c:v>F4-21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4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1</c:v>
                  </c:pt>
                  <c:pt idx="59">
                    <c:v>2</c:v>
                  </c:pt>
                  <c:pt idx="60">
                    <c:v>3</c:v>
                  </c:pt>
                  <c:pt idx="61">
                    <c:v>4</c:v>
                  </c:pt>
                  <c:pt idx="62">
                    <c:v>1</c:v>
                  </c:pt>
                  <c:pt idx="63">
                    <c:v>2</c:v>
                  </c:pt>
                  <c:pt idx="64">
                    <c:v>3</c:v>
                  </c:pt>
                  <c:pt idx="65">
                    <c:v>4</c:v>
                  </c:pt>
                  <c:pt idx="66">
                    <c:v>1</c:v>
                  </c:pt>
                  <c:pt idx="67">
                    <c:v>2</c:v>
                  </c:pt>
                  <c:pt idx="68">
                    <c:v>3</c:v>
                  </c:pt>
                  <c:pt idx="69">
                    <c:v>4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1</c:v>
                  </c:pt>
                  <c:pt idx="75">
                    <c:v>2</c:v>
                  </c:pt>
                  <c:pt idx="76">
                    <c:v>3</c:v>
                  </c:pt>
                  <c:pt idx="77">
                    <c:v>4</c:v>
                  </c:pt>
                  <c:pt idx="78">
                    <c:v>1</c:v>
                  </c:pt>
                  <c:pt idx="79">
                    <c:v>2</c:v>
                  </c:pt>
                  <c:pt idx="80">
                    <c:v>3</c:v>
                  </c:pt>
                  <c:pt idx="81">
                    <c:v>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6</c:v>
                  </c:pt>
                  <c:pt idx="19">
                    <c:v>6</c:v>
                  </c:pt>
                  <c:pt idx="20">
                    <c:v>6</c:v>
                  </c:pt>
                  <c:pt idx="21">
                    <c:v>6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7</c:v>
                  </c:pt>
                  <c:pt idx="26">
                    <c:v>8</c:v>
                  </c:pt>
                  <c:pt idx="27">
                    <c:v>8</c:v>
                  </c:pt>
                  <c:pt idx="28">
                    <c:v>8</c:v>
                  </c:pt>
                  <c:pt idx="29">
                    <c:v>8</c:v>
                  </c:pt>
                  <c:pt idx="30">
                    <c:v>9</c:v>
                  </c:pt>
                  <c:pt idx="31">
                    <c:v>9</c:v>
                  </c:pt>
                  <c:pt idx="32">
                    <c:v>9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10</c:v>
                  </c:pt>
                  <c:pt idx="36">
                    <c:v>10</c:v>
                  </c:pt>
                  <c:pt idx="37">
                    <c:v>10</c:v>
                  </c:pt>
                  <c:pt idx="38">
                    <c:v>11</c:v>
                  </c:pt>
                  <c:pt idx="39">
                    <c:v>11</c:v>
                  </c:pt>
                  <c:pt idx="40">
                    <c:v>11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12</c:v>
                  </c:pt>
                  <c:pt idx="44">
                    <c:v>12</c:v>
                  </c:pt>
                  <c:pt idx="45">
                    <c:v>12</c:v>
                  </c:pt>
                  <c:pt idx="46">
                    <c:v>13</c:v>
                  </c:pt>
                  <c:pt idx="47">
                    <c:v>13</c:v>
                  </c:pt>
                  <c:pt idx="48">
                    <c:v>13</c:v>
                  </c:pt>
                  <c:pt idx="49">
                    <c:v>13</c:v>
                  </c:pt>
                  <c:pt idx="50">
                    <c:v>14</c:v>
                  </c:pt>
                  <c:pt idx="51">
                    <c:v>14</c:v>
                  </c:pt>
                  <c:pt idx="52">
                    <c:v>14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15</c:v>
                  </c:pt>
                  <c:pt idx="56">
                    <c:v>15</c:v>
                  </c:pt>
                  <c:pt idx="57">
                    <c:v>15</c:v>
                  </c:pt>
                  <c:pt idx="58">
                    <c:v>16</c:v>
                  </c:pt>
                  <c:pt idx="59">
                    <c:v>16</c:v>
                  </c:pt>
                  <c:pt idx="60">
                    <c:v>16</c:v>
                  </c:pt>
                  <c:pt idx="61">
                    <c:v>16</c:v>
                  </c:pt>
                  <c:pt idx="62">
                    <c:v>17</c:v>
                  </c:pt>
                  <c:pt idx="63">
                    <c:v>17</c:v>
                  </c:pt>
                  <c:pt idx="64">
                    <c:v>17</c:v>
                  </c:pt>
                  <c:pt idx="65">
                    <c:v>17</c:v>
                  </c:pt>
                  <c:pt idx="66">
                    <c:v>18</c:v>
                  </c:pt>
                  <c:pt idx="67">
                    <c:v>18</c:v>
                  </c:pt>
                  <c:pt idx="68">
                    <c:v>18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19</c:v>
                  </c:pt>
                  <c:pt idx="72">
                    <c:v>19</c:v>
                  </c:pt>
                  <c:pt idx="73">
                    <c:v>19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21</c:v>
                  </c:pt>
                  <c:pt idx="79">
                    <c:v>21</c:v>
                  </c:pt>
                  <c:pt idx="80">
                    <c:v>21</c:v>
                  </c:pt>
                  <c:pt idx="81">
                    <c:v>21</c:v>
                  </c:pt>
                </c:lvl>
              </c:multiLvlStrCache>
            </c:multiLvlStrRef>
          </c:xVal>
          <c:yVal>
            <c:numRef>
              <c:f>sampling!$M$4:$M$85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74-EE40-BADA-5FB11CCD7F74}"/>
            </c:ext>
          </c:extLst>
        </c:ser>
        <c:ser>
          <c:idx val="5"/>
          <c:order val="5"/>
          <c:tx>
            <c:strRef>
              <c:f>sampling!$N$1:$N$3</c:f>
              <c:strCache>
                <c:ptCount val="3"/>
                <c:pt idx="0">
                  <c:v>experiment start</c:v>
                </c:pt>
                <c:pt idx="1">
                  <c:v>for 1,2</c:v>
                </c:pt>
                <c:pt idx="2">
                  <c:v>for 3,4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sampling!$A$4:$G$85</c:f>
              <c:multiLvlStrCache>
                <c:ptCount val="82"/>
                <c:lvl>
                  <c:pt idx="0">
                    <c:v>0.022222222</c:v>
                  </c:pt>
                  <c:pt idx="1">
                    <c:v>0.022222222</c:v>
                  </c:pt>
                  <c:pt idx="2">
                    <c:v>0.089930556</c:v>
                  </c:pt>
                  <c:pt idx="3">
                    <c:v>0.089930556</c:v>
                  </c:pt>
                  <c:pt idx="4">
                    <c:v>0.080208333</c:v>
                  </c:pt>
                  <c:pt idx="5">
                    <c:v>0.080208333</c:v>
                  </c:pt>
                  <c:pt idx="6">
                    <c:v>0.309375</c:v>
                  </c:pt>
                  <c:pt idx="7">
                    <c:v>0.309375</c:v>
                  </c:pt>
                  <c:pt idx="8">
                    <c:v>0.299652778</c:v>
                  </c:pt>
                  <c:pt idx="9">
                    <c:v>0.299652778</c:v>
                  </c:pt>
                  <c:pt idx="10">
                    <c:v>0.538194444</c:v>
                  </c:pt>
                  <c:pt idx="11">
                    <c:v>0.538194444</c:v>
                  </c:pt>
                  <c:pt idx="12">
                    <c:v>0.528472222</c:v>
                  </c:pt>
                  <c:pt idx="13">
                    <c:v>0.528472222</c:v>
                  </c:pt>
                  <c:pt idx="14">
                    <c:v>0.689583333</c:v>
                  </c:pt>
                  <c:pt idx="15">
                    <c:v>0.689583333</c:v>
                  </c:pt>
                  <c:pt idx="16">
                    <c:v>0.679861111</c:v>
                  </c:pt>
                  <c:pt idx="17">
                    <c:v>0.679861111</c:v>
                  </c:pt>
                  <c:pt idx="18">
                    <c:v>0.756944444</c:v>
                  </c:pt>
                  <c:pt idx="19">
                    <c:v>0.756944444</c:v>
                  </c:pt>
                  <c:pt idx="20">
                    <c:v>0.747222222</c:v>
                  </c:pt>
                  <c:pt idx="21">
                    <c:v>0.747222222</c:v>
                  </c:pt>
                  <c:pt idx="22">
                    <c:v>0.822222222</c:v>
                  </c:pt>
                  <c:pt idx="23">
                    <c:v>0.822222222</c:v>
                  </c:pt>
                  <c:pt idx="24">
                    <c:v>0.8125</c:v>
                  </c:pt>
                  <c:pt idx="25">
                    <c:v>0.8125</c:v>
                  </c:pt>
                  <c:pt idx="26">
                    <c:v>0.861458333</c:v>
                  </c:pt>
                  <c:pt idx="27">
                    <c:v>0.861458333</c:v>
                  </c:pt>
                  <c:pt idx="28">
                    <c:v>0.851736111</c:v>
                  </c:pt>
                  <c:pt idx="29">
                    <c:v>0.851736111</c:v>
                  </c:pt>
                  <c:pt idx="30">
                    <c:v>1.197222222</c:v>
                  </c:pt>
                  <c:pt idx="31">
                    <c:v>1.197222222</c:v>
                  </c:pt>
                  <c:pt idx="32">
                    <c:v>1.1875</c:v>
                  </c:pt>
                  <c:pt idx="33">
                    <c:v>1.1875</c:v>
                  </c:pt>
                  <c:pt idx="34">
                    <c:v>1.560069444</c:v>
                  </c:pt>
                  <c:pt idx="35">
                    <c:v>1.560069444</c:v>
                  </c:pt>
                  <c:pt idx="36">
                    <c:v>1.550347222</c:v>
                  </c:pt>
                  <c:pt idx="37">
                    <c:v>1.550347222</c:v>
                  </c:pt>
                  <c:pt idx="38">
                    <c:v>1.655902778</c:v>
                  </c:pt>
                  <c:pt idx="39">
                    <c:v>1.655902778</c:v>
                  </c:pt>
                  <c:pt idx="40">
                    <c:v>1.646180556</c:v>
                  </c:pt>
                  <c:pt idx="41">
                    <c:v>1.646180556</c:v>
                  </c:pt>
                  <c:pt idx="42">
                    <c:v>1.729861111</c:v>
                  </c:pt>
                  <c:pt idx="43">
                    <c:v>1.729861111</c:v>
                  </c:pt>
                  <c:pt idx="44">
                    <c:v>1.720138889</c:v>
                  </c:pt>
                  <c:pt idx="45">
                    <c:v>1.720138889</c:v>
                  </c:pt>
                  <c:pt idx="46">
                    <c:v>1.793402778</c:v>
                  </c:pt>
                  <c:pt idx="47">
                    <c:v>1.793402778</c:v>
                  </c:pt>
                  <c:pt idx="48">
                    <c:v>1.783680556</c:v>
                  </c:pt>
                  <c:pt idx="49">
                    <c:v>1.783680556</c:v>
                  </c:pt>
                  <c:pt idx="50">
                    <c:v>1.857291667</c:v>
                  </c:pt>
                  <c:pt idx="51">
                    <c:v>1.857291667</c:v>
                  </c:pt>
                  <c:pt idx="52">
                    <c:v>1.847569444</c:v>
                  </c:pt>
                  <c:pt idx="53">
                    <c:v>1.847569444</c:v>
                  </c:pt>
                  <c:pt idx="54">
                    <c:v>1.898958333</c:v>
                  </c:pt>
                  <c:pt idx="55">
                    <c:v>1.898958333</c:v>
                  </c:pt>
                  <c:pt idx="56">
                    <c:v>1.889236111</c:v>
                  </c:pt>
                  <c:pt idx="57">
                    <c:v>1.889236111</c:v>
                  </c:pt>
                  <c:pt idx="58">
                    <c:v>2.220138889</c:v>
                  </c:pt>
                  <c:pt idx="59">
                    <c:v>2.220138889</c:v>
                  </c:pt>
                  <c:pt idx="60">
                    <c:v>2.210416667</c:v>
                  </c:pt>
                  <c:pt idx="61">
                    <c:v>2.210416667</c:v>
                  </c:pt>
                  <c:pt idx="62">
                    <c:v>2.538194444</c:v>
                  </c:pt>
                  <c:pt idx="63">
                    <c:v>2.538194444</c:v>
                  </c:pt>
                  <c:pt idx="64">
                    <c:v>2.528472222</c:v>
                  </c:pt>
                  <c:pt idx="65">
                    <c:v>2.528472222</c:v>
                  </c:pt>
                  <c:pt idx="66">
                    <c:v>2.643402778</c:v>
                  </c:pt>
                  <c:pt idx="67">
                    <c:v>2.643402778</c:v>
                  </c:pt>
                  <c:pt idx="68">
                    <c:v>2.633680556</c:v>
                  </c:pt>
                  <c:pt idx="69">
                    <c:v>2.633680556</c:v>
                  </c:pt>
                  <c:pt idx="70">
                    <c:v>2.746180556</c:v>
                  </c:pt>
                  <c:pt idx="71">
                    <c:v>2.746180556</c:v>
                  </c:pt>
                  <c:pt idx="72">
                    <c:v>2.736458333</c:v>
                  </c:pt>
                  <c:pt idx="73">
                    <c:v>2.736458333</c:v>
                  </c:pt>
                  <c:pt idx="74">
                    <c:v>2.856944444</c:v>
                  </c:pt>
                  <c:pt idx="75">
                    <c:v>2.856944444</c:v>
                  </c:pt>
                  <c:pt idx="76">
                    <c:v>2.847222222</c:v>
                  </c:pt>
                  <c:pt idx="77">
                    <c:v>2.847222222</c:v>
                  </c:pt>
                  <c:pt idx="78">
                    <c:v>2.9125</c:v>
                  </c:pt>
                  <c:pt idx="79">
                    <c:v>2.9125</c:v>
                  </c:pt>
                  <c:pt idx="80">
                    <c:v>2.902777778</c:v>
                  </c:pt>
                  <c:pt idx="81">
                    <c:v>2.902777778</c:v>
                  </c:pt>
                </c:lvl>
                <c:lvl>
                  <c:pt idx="0">
                    <c:v>12.05.25 20:46</c:v>
                  </c:pt>
                  <c:pt idx="1">
                    <c:v>12.05.25 20:46</c:v>
                  </c:pt>
                  <c:pt idx="2">
                    <c:v>12.05.25 22:09</c:v>
                  </c:pt>
                  <c:pt idx="3">
                    <c:v>12.05.25 22:09</c:v>
                  </c:pt>
                  <c:pt idx="4">
                    <c:v>12.05.25 22:09</c:v>
                  </c:pt>
                  <c:pt idx="5">
                    <c:v>12.05.25 22:09</c:v>
                  </c:pt>
                  <c:pt idx="6">
                    <c:v>13.05.25 03:25</c:v>
                  </c:pt>
                  <c:pt idx="7">
                    <c:v>13.05.25 03:25</c:v>
                  </c:pt>
                  <c:pt idx="8">
                    <c:v>13.05.25 03:25</c:v>
                  </c:pt>
                  <c:pt idx="9">
                    <c:v>13.05.25 03:25</c:v>
                  </c:pt>
                  <c:pt idx="10">
                    <c:v>13.05.25 08:55</c:v>
                  </c:pt>
                  <c:pt idx="11">
                    <c:v>13.05.25 08:55</c:v>
                  </c:pt>
                  <c:pt idx="12">
                    <c:v>13.05.25 08:55</c:v>
                  </c:pt>
                  <c:pt idx="13">
                    <c:v>13.05.25 08:55</c:v>
                  </c:pt>
                  <c:pt idx="14">
                    <c:v>13.05.25 12:33</c:v>
                  </c:pt>
                  <c:pt idx="15">
                    <c:v>13.05.25 12:33</c:v>
                  </c:pt>
                  <c:pt idx="16">
                    <c:v>13.05.25 12:33</c:v>
                  </c:pt>
                  <c:pt idx="17">
                    <c:v>13.05.25 12:33</c:v>
                  </c:pt>
                  <c:pt idx="18">
                    <c:v>13.05.25 14:10</c:v>
                  </c:pt>
                  <c:pt idx="19">
                    <c:v>13.05.25 14:10</c:v>
                  </c:pt>
                  <c:pt idx="20">
                    <c:v>13.05.25 14:10</c:v>
                  </c:pt>
                  <c:pt idx="21">
                    <c:v>13.05.25 14:10</c:v>
                  </c:pt>
                  <c:pt idx="22">
                    <c:v>13.05.25 15:44</c:v>
                  </c:pt>
                  <c:pt idx="23">
                    <c:v>13.05.25 15:44</c:v>
                  </c:pt>
                  <c:pt idx="24">
                    <c:v>13.05.25 15:44</c:v>
                  </c:pt>
                  <c:pt idx="25">
                    <c:v>13.05.25 15:44</c:v>
                  </c:pt>
                  <c:pt idx="26">
                    <c:v>13.05.25 16:40</c:v>
                  </c:pt>
                  <c:pt idx="27">
                    <c:v>13.05.25 16:40</c:v>
                  </c:pt>
                  <c:pt idx="28">
                    <c:v>13.05.25 16:40</c:v>
                  </c:pt>
                  <c:pt idx="29">
                    <c:v>13.05.25 16:40</c:v>
                  </c:pt>
                  <c:pt idx="30">
                    <c:v>14.05.25 00:44</c:v>
                  </c:pt>
                  <c:pt idx="31">
                    <c:v>14.05.25 00:44</c:v>
                  </c:pt>
                  <c:pt idx="32">
                    <c:v>14.05.25 00:44</c:v>
                  </c:pt>
                  <c:pt idx="33">
                    <c:v>14.05.25 00:44</c:v>
                  </c:pt>
                  <c:pt idx="34">
                    <c:v>14.05.25 09:26</c:v>
                  </c:pt>
                  <c:pt idx="35">
                    <c:v>14.05.25 09:26</c:v>
                  </c:pt>
                  <c:pt idx="36">
                    <c:v>14.05.25 09:26</c:v>
                  </c:pt>
                  <c:pt idx="37">
                    <c:v>14.05.25 09:26</c:v>
                  </c:pt>
                  <c:pt idx="38">
                    <c:v>14.05.25 11:44</c:v>
                  </c:pt>
                  <c:pt idx="39">
                    <c:v>14.05.25 11:44</c:v>
                  </c:pt>
                  <c:pt idx="40">
                    <c:v>14.05.25 11:44</c:v>
                  </c:pt>
                  <c:pt idx="41">
                    <c:v>14.05.25 11:44</c:v>
                  </c:pt>
                  <c:pt idx="42">
                    <c:v>14.05.25 13:31</c:v>
                  </c:pt>
                  <c:pt idx="43">
                    <c:v>14.05.25 13:31</c:v>
                  </c:pt>
                  <c:pt idx="44">
                    <c:v>14.05.25 13:31</c:v>
                  </c:pt>
                  <c:pt idx="45">
                    <c:v>14.05.25 13:31</c:v>
                  </c:pt>
                  <c:pt idx="46">
                    <c:v>14.05.25 15:02</c:v>
                  </c:pt>
                  <c:pt idx="47">
                    <c:v>14.05.25 15:02</c:v>
                  </c:pt>
                  <c:pt idx="48">
                    <c:v>14.05.25 15:02</c:v>
                  </c:pt>
                  <c:pt idx="49">
                    <c:v>14.05.25 15:02</c:v>
                  </c:pt>
                  <c:pt idx="50">
                    <c:v>14.05.25 16:34</c:v>
                  </c:pt>
                  <c:pt idx="51">
                    <c:v>14.05.25 16:34</c:v>
                  </c:pt>
                  <c:pt idx="52">
                    <c:v>14.05.25 16:34</c:v>
                  </c:pt>
                  <c:pt idx="53">
                    <c:v>14.05.25 16:34</c:v>
                  </c:pt>
                  <c:pt idx="54">
                    <c:v>14.05.25 17:34</c:v>
                  </c:pt>
                  <c:pt idx="55">
                    <c:v>14.05.25 17:34</c:v>
                  </c:pt>
                  <c:pt idx="56">
                    <c:v>14.05.25 17:34</c:v>
                  </c:pt>
                  <c:pt idx="57">
                    <c:v>14.05.25 17:34</c:v>
                  </c:pt>
                  <c:pt idx="58">
                    <c:v>15.05.25 01:17</c:v>
                  </c:pt>
                  <c:pt idx="59">
                    <c:v>15.05.25 01:17</c:v>
                  </c:pt>
                  <c:pt idx="60">
                    <c:v>15.05.25 01:17</c:v>
                  </c:pt>
                  <c:pt idx="61">
                    <c:v>15.05.25 01:17</c:v>
                  </c:pt>
                  <c:pt idx="62">
                    <c:v>15.05.25 08:55</c:v>
                  </c:pt>
                  <c:pt idx="63">
                    <c:v>15.05.25 08:55</c:v>
                  </c:pt>
                  <c:pt idx="64">
                    <c:v>15.05.25 08:55</c:v>
                  </c:pt>
                  <c:pt idx="65">
                    <c:v>15.05.25 08:55</c:v>
                  </c:pt>
                  <c:pt idx="66">
                    <c:v>15.05.25 11:26</c:v>
                  </c:pt>
                  <c:pt idx="67">
                    <c:v>15.05.25 11:26</c:v>
                  </c:pt>
                  <c:pt idx="68">
                    <c:v>15.05.25 11:26</c:v>
                  </c:pt>
                  <c:pt idx="69">
                    <c:v>15.05.25 11:26</c:v>
                  </c:pt>
                  <c:pt idx="70">
                    <c:v>15.05.25 13:54</c:v>
                  </c:pt>
                  <c:pt idx="71">
                    <c:v>15.05.25 13:54</c:v>
                  </c:pt>
                  <c:pt idx="72">
                    <c:v>15.05.25 13:54</c:v>
                  </c:pt>
                  <c:pt idx="73">
                    <c:v>15.05.25 13:54</c:v>
                  </c:pt>
                  <c:pt idx="74">
                    <c:v>15.05.25 16:34</c:v>
                  </c:pt>
                  <c:pt idx="75">
                    <c:v>15.05.25 16:34</c:v>
                  </c:pt>
                  <c:pt idx="76">
                    <c:v>15.05.25 16:34</c:v>
                  </c:pt>
                  <c:pt idx="77">
                    <c:v>15.05.25 16:34</c:v>
                  </c:pt>
                  <c:pt idx="78">
                    <c:v>15.05.25 17:54</c:v>
                  </c:pt>
                  <c:pt idx="79">
                    <c:v>15.05.25 17:54</c:v>
                  </c:pt>
                  <c:pt idx="80">
                    <c:v>15.05.25 17:54</c:v>
                  </c:pt>
                  <c:pt idx="81">
                    <c:v>15.05.25 17:54</c:v>
                  </c:pt>
                </c:lvl>
                <c:lvl>
                  <c:pt idx="0">
                    <c:v>12.05.25 21:17</c:v>
                  </c:pt>
                  <c:pt idx="1">
                    <c:v>12.05.25 21:17</c:v>
                  </c:pt>
                  <c:pt idx="2">
                    <c:v>12.05.25 22:58</c:v>
                  </c:pt>
                  <c:pt idx="3">
                    <c:v>12.05.25 22:58</c:v>
                  </c:pt>
                  <c:pt idx="4">
                    <c:v>12.05.25 22:58</c:v>
                  </c:pt>
                  <c:pt idx="5">
                    <c:v>12.05.25 22:58</c:v>
                  </c:pt>
                  <c:pt idx="6">
                    <c:v>13.05.25 07:50</c:v>
                  </c:pt>
                  <c:pt idx="7">
                    <c:v>13.05.25 07:50</c:v>
                  </c:pt>
                  <c:pt idx="8">
                    <c:v>13.05.25 07:50</c:v>
                  </c:pt>
                  <c:pt idx="9">
                    <c:v>13.05.25 07:50</c:v>
                  </c:pt>
                  <c:pt idx="10">
                    <c:v>13.05.25 09:55</c:v>
                  </c:pt>
                  <c:pt idx="11">
                    <c:v>13.05.25 09:55</c:v>
                  </c:pt>
                  <c:pt idx="12">
                    <c:v>13.05.25 09:55</c:v>
                  </c:pt>
                  <c:pt idx="13">
                    <c:v>13.05.25 09:55</c:v>
                  </c:pt>
                  <c:pt idx="14">
                    <c:v>13.05.25 13:03</c:v>
                  </c:pt>
                  <c:pt idx="15">
                    <c:v>13.05.25 13:03</c:v>
                  </c:pt>
                  <c:pt idx="16">
                    <c:v>13.05.25 13:03</c:v>
                  </c:pt>
                  <c:pt idx="17">
                    <c:v>13.05.25 13:03</c:v>
                  </c:pt>
                  <c:pt idx="18">
                    <c:v>13.05.25 15:14</c:v>
                  </c:pt>
                  <c:pt idx="19">
                    <c:v>13.05.25 15:14</c:v>
                  </c:pt>
                  <c:pt idx="20">
                    <c:v>13.05.25 15:14</c:v>
                  </c:pt>
                  <c:pt idx="21">
                    <c:v>13.05.25 15:14</c:v>
                  </c:pt>
                  <c:pt idx="22">
                    <c:v>13.05.25 16:11</c:v>
                  </c:pt>
                  <c:pt idx="23">
                    <c:v>13.05.25 16:11</c:v>
                  </c:pt>
                  <c:pt idx="24">
                    <c:v>13.05.25 16:11</c:v>
                  </c:pt>
                  <c:pt idx="25">
                    <c:v>13.05.25 16:11</c:v>
                  </c:pt>
                  <c:pt idx="26">
                    <c:v>13.05.25 17:07</c:v>
                  </c:pt>
                  <c:pt idx="27">
                    <c:v>13.05.25 17:07</c:v>
                  </c:pt>
                  <c:pt idx="28">
                    <c:v>13.05.25 17:07</c:v>
                  </c:pt>
                  <c:pt idx="29">
                    <c:v>13.05.25 17:07</c:v>
                  </c:pt>
                  <c:pt idx="30">
                    <c:v>14.05.25 08:21</c:v>
                  </c:pt>
                  <c:pt idx="31">
                    <c:v>14.05.25 08:21</c:v>
                  </c:pt>
                  <c:pt idx="32">
                    <c:v>14.05.25 08:21</c:v>
                  </c:pt>
                  <c:pt idx="33">
                    <c:v>14.05.25 08:21</c:v>
                  </c:pt>
                  <c:pt idx="34">
                    <c:v>14.05.25 10:29</c:v>
                  </c:pt>
                  <c:pt idx="35">
                    <c:v>14.05.25 10:29</c:v>
                  </c:pt>
                  <c:pt idx="36">
                    <c:v>14.05.25 10:29</c:v>
                  </c:pt>
                  <c:pt idx="37">
                    <c:v>14.05.25 10:29</c:v>
                  </c:pt>
                  <c:pt idx="38">
                    <c:v>14.05.25 13:00</c:v>
                  </c:pt>
                  <c:pt idx="39">
                    <c:v>14.05.25 13:00</c:v>
                  </c:pt>
                  <c:pt idx="40">
                    <c:v>14.05.25 13:00</c:v>
                  </c:pt>
                  <c:pt idx="41">
                    <c:v>14.05.25 13:00</c:v>
                  </c:pt>
                  <c:pt idx="42">
                    <c:v>14.05.25 14:01</c:v>
                  </c:pt>
                  <c:pt idx="43">
                    <c:v>14.05.25 14:01</c:v>
                  </c:pt>
                  <c:pt idx="44">
                    <c:v>14.05.25 14:01</c:v>
                  </c:pt>
                  <c:pt idx="45">
                    <c:v>14.05.25 14:01</c:v>
                  </c:pt>
                  <c:pt idx="46">
                    <c:v>14.05.25 16:04</c:v>
                  </c:pt>
                  <c:pt idx="47">
                    <c:v>14.05.25 16:04</c:v>
                  </c:pt>
                  <c:pt idx="48">
                    <c:v>14.05.25 16:04</c:v>
                  </c:pt>
                  <c:pt idx="49">
                    <c:v>14.05.25 16:04</c:v>
                  </c:pt>
                  <c:pt idx="50">
                    <c:v>14.05.25 17:02</c:v>
                  </c:pt>
                  <c:pt idx="51">
                    <c:v>14.05.25 17:02</c:v>
                  </c:pt>
                  <c:pt idx="52">
                    <c:v>14.05.25 17:02</c:v>
                  </c:pt>
                  <c:pt idx="53">
                    <c:v>14.05.25 17:02</c:v>
                  </c:pt>
                  <c:pt idx="54">
                    <c:v>14.05.25 18:07</c:v>
                  </c:pt>
                  <c:pt idx="55">
                    <c:v>14.05.25 18:07</c:v>
                  </c:pt>
                  <c:pt idx="56">
                    <c:v>14.05.25 18:07</c:v>
                  </c:pt>
                  <c:pt idx="57">
                    <c:v>14.05.25 18:07</c:v>
                  </c:pt>
                  <c:pt idx="58">
                    <c:v>15.05.25 08:22</c:v>
                  </c:pt>
                  <c:pt idx="59">
                    <c:v>15.05.25 08:22</c:v>
                  </c:pt>
                  <c:pt idx="60">
                    <c:v>15.05.25 08:22</c:v>
                  </c:pt>
                  <c:pt idx="61">
                    <c:v>15.05.25 08:22</c:v>
                  </c:pt>
                  <c:pt idx="62">
                    <c:v>15.05.25 09:25</c:v>
                  </c:pt>
                  <c:pt idx="63">
                    <c:v>15.05.25 09:25</c:v>
                  </c:pt>
                  <c:pt idx="64">
                    <c:v>15.05.25 09:25</c:v>
                  </c:pt>
                  <c:pt idx="65">
                    <c:v>15.05.25 09:25</c:v>
                  </c:pt>
                  <c:pt idx="66">
                    <c:v>15.05.25 11:57</c:v>
                  </c:pt>
                  <c:pt idx="67">
                    <c:v>15.05.25 11:57</c:v>
                  </c:pt>
                  <c:pt idx="68">
                    <c:v>15.05.25 11:57</c:v>
                  </c:pt>
                  <c:pt idx="69">
                    <c:v>15.05.25 11:57</c:v>
                  </c:pt>
                  <c:pt idx="70">
                    <c:v>15.05.25 15:51</c:v>
                  </c:pt>
                  <c:pt idx="71">
                    <c:v>15.05.25 15:51</c:v>
                  </c:pt>
                  <c:pt idx="72">
                    <c:v>15.05.25 15:51</c:v>
                  </c:pt>
                  <c:pt idx="73">
                    <c:v>15.05.25 15:51</c:v>
                  </c:pt>
                  <c:pt idx="74">
                    <c:v>15.05.25 17:14</c:v>
                  </c:pt>
                  <c:pt idx="75">
                    <c:v>15.05.25 17:14</c:v>
                  </c:pt>
                  <c:pt idx="76">
                    <c:v>15.05.25 17:14</c:v>
                  </c:pt>
                  <c:pt idx="77">
                    <c:v>15.05.25 17:14</c:v>
                  </c:pt>
                  <c:pt idx="78">
                    <c:v>15.05.25 18:25</c:v>
                  </c:pt>
                  <c:pt idx="79">
                    <c:v>15.05.25 18:25</c:v>
                  </c:pt>
                  <c:pt idx="80">
                    <c:v>15.05.25 18:25</c:v>
                  </c:pt>
                  <c:pt idx="81">
                    <c:v>15.05.25 18:25</c:v>
                  </c:pt>
                </c:lvl>
                <c:lvl>
                  <c:pt idx="0">
                    <c:v>12.05.25 20:15</c:v>
                  </c:pt>
                  <c:pt idx="1">
                    <c:v>12.05.25 20:15</c:v>
                  </c:pt>
                  <c:pt idx="2">
                    <c:v>12.05.25 21:21</c:v>
                  </c:pt>
                  <c:pt idx="3">
                    <c:v>12.05.25 21:21</c:v>
                  </c:pt>
                  <c:pt idx="4">
                    <c:v>12.05.25 21:21</c:v>
                  </c:pt>
                  <c:pt idx="5">
                    <c:v>12.05.25 21:21</c:v>
                  </c:pt>
                  <c:pt idx="6">
                    <c:v>12.05.25 23:01</c:v>
                  </c:pt>
                  <c:pt idx="7">
                    <c:v>12.05.25 23:01</c:v>
                  </c:pt>
                  <c:pt idx="8">
                    <c:v>12.05.25 23:01</c:v>
                  </c:pt>
                  <c:pt idx="9">
                    <c:v>12.05.25 23:01</c:v>
                  </c:pt>
                  <c:pt idx="10">
                    <c:v>13.05.25 07:55</c:v>
                  </c:pt>
                  <c:pt idx="11">
                    <c:v>13.05.25 07:55</c:v>
                  </c:pt>
                  <c:pt idx="12">
                    <c:v>13.05.25 07:55</c:v>
                  </c:pt>
                  <c:pt idx="13">
                    <c:v>13.05.25 07:55</c:v>
                  </c:pt>
                  <c:pt idx="14">
                    <c:v>13.05.25 12:03</c:v>
                  </c:pt>
                  <c:pt idx="15">
                    <c:v>13.05.25 12:03</c:v>
                  </c:pt>
                  <c:pt idx="16">
                    <c:v>13.05.25 12:03</c:v>
                  </c:pt>
                  <c:pt idx="17">
                    <c:v>13.05.25 12:03</c:v>
                  </c:pt>
                  <c:pt idx="18">
                    <c:v>13.05.25 13:06</c:v>
                  </c:pt>
                  <c:pt idx="19">
                    <c:v>13.05.25 13:06</c:v>
                  </c:pt>
                  <c:pt idx="20">
                    <c:v>13.05.25 13:06</c:v>
                  </c:pt>
                  <c:pt idx="21">
                    <c:v>13.05.25 13:06</c:v>
                  </c:pt>
                  <c:pt idx="22">
                    <c:v>13.05.25 15:17</c:v>
                  </c:pt>
                  <c:pt idx="23">
                    <c:v>13.05.25 15:17</c:v>
                  </c:pt>
                  <c:pt idx="24">
                    <c:v>13.05.25 15:17</c:v>
                  </c:pt>
                  <c:pt idx="25">
                    <c:v>13.05.25 15:17</c:v>
                  </c:pt>
                  <c:pt idx="26">
                    <c:v>13.05.25 16:14</c:v>
                  </c:pt>
                  <c:pt idx="27">
                    <c:v>13.05.25 16:14</c:v>
                  </c:pt>
                  <c:pt idx="28">
                    <c:v>13.05.25 16:14</c:v>
                  </c:pt>
                  <c:pt idx="29">
                    <c:v>13.05.25 16:14</c:v>
                  </c:pt>
                  <c:pt idx="30">
                    <c:v>13.05.25 17:07</c:v>
                  </c:pt>
                  <c:pt idx="31">
                    <c:v>13.05.25 17:07</c:v>
                  </c:pt>
                  <c:pt idx="32">
                    <c:v>13.05.25 17:07</c:v>
                  </c:pt>
                  <c:pt idx="33">
                    <c:v>13.05.25 17:07</c:v>
                  </c:pt>
                  <c:pt idx="34">
                    <c:v>14.05.25 08:24</c:v>
                  </c:pt>
                  <c:pt idx="35">
                    <c:v>14.05.25 08:24</c:v>
                  </c:pt>
                  <c:pt idx="36">
                    <c:v>14.05.25 08:24</c:v>
                  </c:pt>
                  <c:pt idx="37">
                    <c:v>14.05.25 08:24</c:v>
                  </c:pt>
                  <c:pt idx="38">
                    <c:v>14.05.25 10:29</c:v>
                  </c:pt>
                  <c:pt idx="39">
                    <c:v>14.05.25 10:29</c:v>
                  </c:pt>
                  <c:pt idx="40">
                    <c:v>14.05.25 10:29</c:v>
                  </c:pt>
                  <c:pt idx="41">
                    <c:v>14.05.25 10:29</c:v>
                  </c:pt>
                  <c:pt idx="42">
                    <c:v>14.05.25 13:01</c:v>
                  </c:pt>
                  <c:pt idx="43">
                    <c:v>14.05.25 13:01</c:v>
                  </c:pt>
                  <c:pt idx="44">
                    <c:v>14.05.25 13:01</c:v>
                  </c:pt>
                  <c:pt idx="45">
                    <c:v>14.05.25 13:01</c:v>
                  </c:pt>
                  <c:pt idx="46">
                    <c:v>14.05.25 14:01</c:v>
                  </c:pt>
                  <c:pt idx="47">
                    <c:v>14.05.25 14:01</c:v>
                  </c:pt>
                  <c:pt idx="48">
                    <c:v>14.05.25 14:01</c:v>
                  </c:pt>
                  <c:pt idx="49">
                    <c:v>14.05.25 14:01</c:v>
                  </c:pt>
                  <c:pt idx="50">
                    <c:v>14.05.25 16:07</c:v>
                  </c:pt>
                  <c:pt idx="51">
                    <c:v>14.05.25 16:07</c:v>
                  </c:pt>
                  <c:pt idx="52">
                    <c:v>14.05.25 16:07</c:v>
                  </c:pt>
                  <c:pt idx="53">
                    <c:v>14.05.25 16:07</c:v>
                  </c:pt>
                  <c:pt idx="54">
                    <c:v>14.05.25 17:02</c:v>
                  </c:pt>
                  <c:pt idx="55">
                    <c:v>14.05.25 17:02</c:v>
                  </c:pt>
                  <c:pt idx="56">
                    <c:v>14.05.25 17:02</c:v>
                  </c:pt>
                  <c:pt idx="57">
                    <c:v>14.05.25 17:02</c:v>
                  </c:pt>
                  <c:pt idx="58">
                    <c:v>14.05.25 18:12</c:v>
                  </c:pt>
                  <c:pt idx="59">
                    <c:v>14.05.25 18:12</c:v>
                  </c:pt>
                  <c:pt idx="60">
                    <c:v>14.05.25 18:12</c:v>
                  </c:pt>
                  <c:pt idx="61">
                    <c:v>14.05.25 18:12</c:v>
                  </c:pt>
                  <c:pt idx="62">
                    <c:v>15.05.25 08:25</c:v>
                  </c:pt>
                  <c:pt idx="63">
                    <c:v>15.05.25 08:25</c:v>
                  </c:pt>
                  <c:pt idx="64">
                    <c:v>15.05.25 08:25</c:v>
                  </c:pt>
                  <c:pt idx="65">
                    <c:v>15.05.25 08:25</c:v>
                  </c:pt>
                  <c:pt idx="66">
                    <c:v>15.05.25 10:56</c:v>
                  </c:pt>
                  <c:pt idx="67">
                    <c:v>15.05.25 10:56</c:v>
                  </c:pt>
                  <c:pt idx="68">
                    <c:v>15.05.25 10:56</c:v>
                  </c:pt>
                  <c:pt idx="69">
                    <c:v>15.05.25 10:56</c:v>
                  </c:pt>
                  <c:pt idx="70">
                    <c:v>15.05.25 11:58</c:v>
                  </c:pt>
                  <c:pt idx="71">
                    <c:v>15.05.25 11:58</c:v>
                  </c:pt>
                  <c:pt idx="72">
                    <c:v>15.05.25 11:58</c:v>
                  </c:pt>
                  <c:pt idx="73">
                    <c:v>15.05.25 11:58</c:v>
                  </c:pt>
                  <c:pt idx="74">
                    <c:v>15.05.25 15:54</c:v>
                  </c:pt>
                  <c:pt idx="75">
                    <c:v>15.05.25 15:54</c:v>
                  </c:pt>
                  <c:pt idx="76">
                    <c:v>15.05.25 15:54</c:v>
                  </c:pt>
                  <c:pt idx="77">
                    <c:v>15.05.25 15:54</c:v>
                  </c:pt>
                  <c:pt idx="78">
                    <c:v>15.05.25 17:23</c:v>
                  </c:pt>
                  <c:pt idx="79">
                    <c:v>15.05.25 17:23</c:v>
                  </c:pt>
                  <c:pt idx="80">
                    <c:v>15.05.25 17:23</c:v>
                  </c:pt>
                  <c:pt idx="81">
                    <c:v>15.05.25 17:23</c:v>
                  </c:pt>
                </c:lvl>
                <c:lvl>
                  <c:pt idx="0">
                    <c:v>F3-1</c:v>
                  </c:pt>
                  <c:pt idx="1">
                    <c:v>F4-1</c:v>
                  </c:pt>
                  <c:pt idx="2">
                    <c:v>F1-2</c:v>
                  </c:pt>
                  <c:pt idx="3">
                    <c:v>F2-2</c:v>
                  </c:pt>
                  <c:pt idx="4">
                    <c:v>F3-2</c:v>
                  </c:pt>
                  <c:pt idx="5">
                    <c:v>F4-2</c:v>
                  </c:pt>
                  <c:pt idx="6">
                    <c:v>F1-3</c:v>
                  </c:pt>
                  <c:pt idx="7">
                    <c:v>F2-3</c:v>
                  </c:pt>
                  <c:pt idx="8">
                    <c:v>F3-3</c:v>
                  </c:pt>
                  <c:pt idx="9">
                    <c:v>F4-3</c:v>
                  </c:pt>
                  <c:pt idx="10">
                    <c:v>F1-4</c:v>
                  </c:pt>
                  <c:pt idx="11">
                    <c:v>F2-4</c:v>
                  </c:pt>
                  <c:pt idx="12">
                    <c:v>F3-4</c:v>
                  </c:pt>
                  <c:pt idx="13">
                    <c:v>F4-4</c:v>
                  </c:pt>
                  <c:pt idx="14">
                    <c:v>F1-5</c:v>
                  </c:pt>
                  <c:pt idx="15">
                    <c:v>F2-5</c:v>
                  </c:pt>
                  <c:pt idx="16">
                    <c:v>F3-5</c:v>
                  </c:pt>
                  <c:pt idx="17">
                    <c:v>F4-5</c:v>
                  </c:pt>
                  <c:pt idx="18">
                    <c:v>F1-6</c:v>
                  </c:pt>
                  <c:pt idx="19">
                    <c:v>F2-6</c:v>
                  </c:pt>
                  <c:pt idx="20">
                    <c:v>F3-6</c:v>
                  </c:pt>
                  <c:pt idx="21">
                    <c:v>F4-6</c:v>
                  </c:pt>
                  <c:pt idx="22">
                    <c:v>F1-7</c:v>
                  </c:pt>
                  <c:pt idx="23">
                    <c:v>F2-7</c:v>
                  </c:pt>
                  <c:pt idx="24">
                    <c:v>F3-7</c:v>
                  </c:pt>
                  <c:pt idx="25">
                    <c:v>F4-7</c:v>
                  </c:pt>
                  <c:pt idx="26">
                    <c:v>F1-8</c:v>
                  </c:pt>
                  <c:pt idx="27">
                    <c:v>F2-8</c:v>
                  </c:pt>
                  <c:pt idx="28">
                    <c:v>F3-8</c:v>
                  </c:pt>
                  <c:pt idx="29">
                    <c:v>F4-8</c:v>
                  </c:pt>
                  <c:pt idx="30">
                    <c:v>F1-9</c:v>
                  </c:pt>
                  <c:pt idx="31">
                    <c:v>F2-9</c:v>
                  </c:pt>
                  <c:pt idx="32">
                    <c:v>F3-9</c:v>
                  </c:pt>
                  <c:pt idx="33">
                    <c:v>F4-9</c:v>
                  </c:pt>
                  <c:pt idx="34">
                    <c:v>F1-10</c:v>
                  </c:pt>
                  <c:pt idx="35">
                    <c:v>F2-10</c:v>
                  </c:pt>
                  <c:pt idx="36">
                    <c:v>F3-10</c:v>
                  </c:pt>
                  <c:pt idx="37">
                    <c:v>F4-10</c:v>
                  </c:pt>
                  <c:pt idx="38">
                    <c:v>F1-11</c:v>
                  </c:pt>
                  <c:pt idx="39">
                    <c:v>F2-11</c:v>
                  </c:pt>
                  <c:pt idx="40">
                    <c:v>F3-11</c:v>
                  </c:pt>
                  <c:pt idx="41">
                    <c:v>F4-11</c:v>
                  </c:pt>
                  <c:pt idx="42">
                    <c:v>F1-12</c:v>
                  </c:pt>
                  <c:pt idx="43">
                    <c:v>F2-12</c:v>
                  </c:pt>
                  <c:pt idx="44">
                    <c:v>F3-12</c:v>
                  </c:pt>
                  <c:pt idx="45">
                    <c:v>F4-12</c:v>
                  </c:pt>
                  <c:pt idx="46">
                    <c:v>F1-13</c:v>
                  </c:pt>
                  <c:pt idx="47">
                    <c:v>F2-13</c:v>
                  </c:pt>
                  <c:pt idx="48">
                    <c:v>F3-13</c:v>
                  </c:pt>
                  <c:pt idx="49">
                    <c:v>F4-13</c:v>
                  </c:pt>
                  <c:pt idx="50">
                    <c:v>F1-14</c:v>
                  </c:pt>
                  <c:pt idx="51">
                    <c:v>F2-14</c:v>
                  </c:pt>
                  <c:pt idx="52">
                    <c:v>F3-14</c:v>
                  </c:pt>
                  <c:pt idx="53">
                    <c:v>F4-14</c:v>
                  </c:pt>
                  <c:pt idx="54">
                    <c:v>F1-15</c:v>
                  </c:pt>
                  <c:pt idx="55">
                    <c:v>F2-15</c:v>
                  </c:pt>
                  <c:pt idx="56">
                    <c:v>F3-15</c:v>
                  </c:pt>
                  <c:pt idx="57">
                    <c:v>F4-15</c:v>
                  </c:pt>
                  <c:pt idx="58">
                    <c:v>F1-16</c:v>
                  </c:pt>
                  <c:pt idx="59">
                    <c:v>F2-16</c:v>
                  </c:pt>
                  <c:pt idx="60">
                    <c:v>F3-16</c:v>
                  </c:pt>
                  <c:pt idx="61">
                    <c:v>F4-16</c:v>
                  </c:pt>
                  <c:pt idx="62">
                    <c:v>F1-17</c:v>
                  </c:pt>
                  <c:pt idx="63">
                    <c:v>F2-17</c:v>
                  </c:pt>
                  <c:pt idx="64">
                    <c:v>F3-17</c:v>
                  </c:pt>
                  <c:pt idx="65">
                    <c:v>F4-17</c:v>
                  </c:pt>
                  <c:pt idx="66">
                    <c:v>F1-18</c:v>
                  </c:pt>
                  <c:pt idx="67">
                    <c:v>F2-18</c:v>
                  </c:pt>
                  <c:pt idx="68">
                    <c:v>F3-18</c:v>
                  </c:pt>
                  <c:pt idx="69">
                    <c:v>F4-18</c:v>
                  </c:pt>
                  <c:pt idx="70">
                    <c:v>F1-19</c:v>
                  </c:pt>
                  <c:pt idx="71">
                    <c:v>F2-19</c:v>
                  </c:pt>
                  <c:pt idx="72">
                    <c:v>F3-19</c:v>
                  </c:pt>
                  <c:pt idx="73">
                    <c:v>F4-19</c:v>
                  </c:pt>
                  <c:pt idx="74">
                    <c:v>F1-20</c:v>
                  </c:pt>
                  <c:pt idx="75">
                    <c:v>F2-20</c:v>
                  </c:pt>
                  <c:pt idx="76">
                    <c:v>F3-20</c:v>
                  </c:pt>
                  <c:pt idx="77">
                    <c:v>F4-20</c:v>
                  </c:pt>
                  <c:pt idx="78">
                    <c:v>F1-21</c:v>
                  </c:pt>
                  <c:pt idx="79">
                    <c:v>F2-21</c:v>
                  </c:pt>
                  <c:pt idx="80">
                    <c:v>F3-21</c:v>
                  </c:pt>
                  <c:pt idx="81">
                    <c:v>F4-21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1</c:v>
                  </c:pt>
                  <c:pt idx="43">
                    <c:v>2</c:v>
                  </c:pt>
                  <c:pt idx="44">
                    <c:v>3</c:v>
                  </c:pt>
                  <c:pt idx="45">
                    <c:v>4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4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1</c:v>
                  </c:pt>
                  <c:pt idx="59">
                    <c:v>2</c:v>
                  </c:pt>
                  <c:pt idx="60">
                    <c:v>3</c:v>
                  </c:pt>
                  <c:pt idx="61">
                    <c:v>4</c:v>
                  </c:pt>
                  <c:pt idx="62">
                    <c:v>1</c:v>
                  </c:pt>
                  <c:pt idx="63">
                    <c:v>2</c:v>
                  </c:pt>
                  <c:pt idx="64">
                    <c:v>3</c:v>
                  </c:pt>
                  <c:pt idx="65">
                    <c:v>4</c:v>
                  </c:pt>
                  <c:pt idx="66">
                    <c:v>1</c:v>
                  </c:pt>
                  <c:pt idx="67">
                    <c:v>2</c:v>
                  </c:pt>
                  <c:pt idx="68">
                    <c:v>3</c:v>
                  </c:pt>
                  <c:pt idx="69">
                    <c:v>4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1</c:v>
                  </c:pt>
                  <c:pt idx="75">
                    <c:v>2</c:v>
                  </c:pt>
                  <c:pt idx="76">
                    <c:v>3</c:v>
                  </c:pt>
                  <c:pt idx="77">
                    <c:v>4</c:v>
                  </c:pt>
                  <c:pt idx="78">
                    <c:v>1</c:v>
                  </c:pt>
                  <c:pt idx="79">
                    <c:v>2</c:v>
                  </c:pt>
                  <c:pt idx="80">
                    <c:v>3</c:v>
                  </c:pt>
                  <c:pt idx="81">
                    <c:v>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3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6</c:v>
                  </c:pt>
                  <c:pt idx="19">
                    <c:v>6</c:v>
                  </c:pt>
                  <c:pt idx="20">
                    <c:v>6</c:v>
                  </c:pt>
                  <c:pt idx="21">
                    <c:v>6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7</c:v>
                  </c:pt>
                  <c:pt idx="26">
                    <c:v>8</c:v>
                  </c:pt>
                  <c:pt idx="27">
                    <c:v>8</c:v>
                  </c:pt>
                  <c:pt idx="28">
                    <c:v>8</c:v>
                  </c:pt>
                  <c:pt idx="29">
                    <c:v>8</c:v>
                  </c:pt>
                  <c:pt idx="30">
                    <c:v>9</c:v>
                  </c:pt>
                  <c:pt idx="31">
                    <c:v>9</c:v>
                  </c:pt>
                  <c:pt idx="32">
                    <c:v>9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10</c:v>
                  </c:pt>
                  <c:pt idx="36">
                    <c:v>10</c:v>
                  </c:pt>
                  <c:pt idx="37">
                    <c:v>10</c:v>
                  </c:pt>
                  <c:pt idx="38">
                    <c:v>11</c:v>
                  </c:pt>
                  <c:pt idx="39">
                    <c:v>11</c:v>
                  </c:pt>
                  <c:pt idx="40">
                    <c:v>11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12</c:v>
                  </c:pt>
                  <c:pt idx="44">
                    <c:v>12</c:v>
                  </c:pt>
                  <c:pt idx="45">
                    <c:v>12</c:v>
                  </c:pt>
                  <c:pt idx="46">
                    <c:v>13</c:v>
                  </c:pt>
                  <c:pt idx="47">
                    <c:v>13</c:v>
                  </c:pt>
                  <c:pt idx="48">
                    <c:v>13</c:v>
                  </c:pt>
                  <c:pt idx="49">
                    <c:v>13</c:v>
                  </c:pt>
                  <c:pt idx="50">
                    <c:v>14</c:v>
                  </c:pt>
                  <c:pt idx="51">
                    <c:v>14</c:v>
                  </c:pt>
                  <c:pt idx="52">
                    <c:v>14</c:v>
                  </c:pt>
                  <c:pt idx="53">
                    <c:v>14</c:v>
                  </c:pt>
                  <c:pt idx="54">
                    <c:v>15</c:v>
                  </c:pt>
                  <c:pt idx="55">
                    <c:v>15</c:v>
                  </c:pt>
                  <c:pt idx="56">
                    <c:v>15</c:v>
                  </c:pt>
                  <c:pt idx="57">
                    <c:v>15</c:v>
                  </c:pt>
                  <c:pt idx="58">
                    <c:v>16</c:v>
                  </c:pt>
                  <c:pt idx="59">
                    <c:v>16</c:v>
                  </c:pt>
                  <c:pt idx="60">
                    <c:v>16</c:v>
                  </c:pt>
                  <c:pt idx="61">
                    <c:v>16</c:v>
                  </c:pt>
                  <c:pt idx="62">
                    <c:v>17</c:v>
                  </c:pt>
                  <c:pt idx="63">
                    <c:v>17</c:v>
                  </c:pt>
                  <c:pt idx="64">
                    <c:v>17</c:v>
                  </c:pt>
                  <c:pt idx="65">
                    <c:v>17</c:v>
                  </c:pt>
                  <c:pt idx="66">
                    <c:v>18</c:v>
                  </c:pt>
                  <c:pt idx="67">
                    <c:v>18</c:v>
                  </c:pt>
                  <c:pt idx="68">
                    <c:v>18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19</c:v>
                  </c:pt>
                  <c:pt idx="72">
                    <c:v>19</c:v>
                  </c:pt>
                  <c:pt idx="73">
                    <c:v>19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21</c:v>
                  </c:pt>
                  <c:pt idx="79">
                    <c:v>21</c:v>
                  </c:pt>
                  <c:pt idx="80">
                    <c:v>21</c:v>
                  </c:pt>
                  <c:pt idx="81">
                    <c:v>21</c:v>
                  </c:pt>
                </c:lvl>
              </c:multiLvlStrCache>
            </c:multiLvlStrRef>
          </c:xVal>
          <c:yVal>
            <c:numRef>
              <c:f>sampling!$N$4:$N$85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74-EE40-BADA-5FB11CCD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32016"/>
        <c:axId val="716833728"/>
      </c:scatterChart>
      <c:valAx>
        <c:axId val="71683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6833728"/>
        <c:crosses val="autoZero"/>
        <c:crossBetween val="midCat"/>
      </c:valAx>
      <c:valAx>
        <c:axId val="7168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683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2</xdr:row>
      <xdr:rowOff>152400</xdr:rowOff>
    </xdr:from>
    <xdr:to>
      <xdr:col>19</xdr:col>
      <xdr:colOff>379240</xdr:colOff>
      <xdr:row>18</xdr:row>
      <xdr:rowOff>50494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F5066-6B76-2D47-968F-C771796C4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1</xdr:row>
      <xdr:rowOff>0</xdr:rowOff>
    </xdr:from>
    <xdr:to>
      <xdr:col>19</xdr:col>
      <xdr:colOff>215900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33A74-A834-D34D-A5A2-0DE17375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168910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6A0C9-43D6-964F-8E69-861E28C65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1</xdr:row>
      <xdr:rowOff>50800</xdr:rowOff>
    </xdr:from>
    <xdr:to>
      <xdr:col>21</xdr:col>
      <xdr:colOff>25400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6CD2C-59EE-0E54-B566-1181D0149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542636</xdr:colOff>
      <xdr:row>3</xdr:row>
      <xdr:rowOff>175490</xdr:rowOff>
    </xdr:from>
    <xdr:to>
      <xdr:col>23</xdr:col>
      <xdr:colOff>311726</xdr:colOff>
      <xdr:row>21</xdr:row>
      <xdr:rowOff>11544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DB941-49F7-AAC4-4737-9F8E0ADAA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D5F0-D8DF-6146-A719-90B0660FC49C}">
  <dimension ref="A1:L17"/>
  <sheetViews>
    <sheetView workbookViewId="0">
      <selection activeCell="C11" sqref="C11"/>
    </sheetView>
  </sheetViews>
  <sheetFormatPr baseColWidth="10" defaultRowHeight="16" x14ac:dyDescent="0.2"/>
  <sheetData>
    <row r="1" spans="1:12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">
      <c r="A2">
        <v>18</v>
      </c>
      <c r="B2">
        <v>1</v>
      </c>
      <c r="C2" t="str">
        <f>_xlfn.CONCAT("F",B2,"-",A2)</f>
        <v>F1-18</v>
      </c>
      <c r="D2">
        <v>3.9E-2</v>
      </c>
      <c r="E2">
        <v>3.5000000000000003E-2</v>
      </c>
      <c r="G2">
        <f>64.069*AVERAGE(D2:E2)-2.8707</f>
        <v>-0.50014699999999923</v>
      </c>
      <c r="H2">
        <v>50</v>
      </c>
      <c r="I2">
        <v>0.80100000000000005</v>
      </c>
      <c r="J2">
        <v>0.81100000000000005</v>
      </c>
      <c r="K2">
        <v>0.872</v>
      </c>
      <c r="L2">
        <f t="shared" ref="L2:L7" si="0">SUM(I2:K2)/3</f>
        <v>0.82799999999999996</v>
      </c>
    </row>
    <row r="3" spans="1:12" x14ac:dyDescent="0.2">
      <c r="A3">
        <v>18</v>
      </c>
      <c r="B3">
        <v>2</v>
      </c>
      <c r="C3" t="str">
        <f t="shared" ref="C3:C17" si="1">_xlfn.CONCAT("F",B3,"-",A3)</f>
        <v>F2-18</v>
      </c>
      <c r="D3">
        <v>3.5000000000000003E-2</v>
      </c>
      <c r="E3">
        <v>3.5000000000000003E-2</v>
      </c>
      <c r="G3">
        <f t="shared" ref="G3:G17" si="2">64.069*AVERAGE(D3:E3)-2.8707</f>
        <v>-0.62828499999999954</v>
      </c>
      <c r="H3">
        <v>40</v>
      </c>
      <c r="I3">
        <v>0.65700000000000003</v>
      </c>
      <c r="J3">
        <v>0.65400000000000003</v>
      </c>
      <c r="K3">
        <v>0.68500000000000005</v>
      </c>
      <c r="L3">
        <f t="shared" si="0"/>
        <v>0.66533333333333333</v>
      </c>
    </row>
    <row r="4" spans="1:12" x14ac:dyDescent="0.2">
      <c r="A4">
        <v>18</v>
      </c>
      <c r="B4">
        <v>3</v>
      </c>
      <c r="C4" t="str">
        <f t="shared" si="1"/>
        <v>F3-18</v>
      </c>
      <c r="D4">
        <v>3.9E-2</v>
      </c>
      <c r="E4">
        <v>4.2000000000000003E-2</v>
      </c>
      <c r="G4">
        <f t="shared" si="2"/>
        <v>-0.27590549999999947</v>
      </c>
      <c r="H4">
        <v>30</v>
      </c>
      <c r="I4">
        <v>0.50700000000000001</v>
      </c>
      <c r="J4">
        <v>0.497</v>
      </c>
      <c r="K4">
        <v>0.53300000000000003</v>
      </c>
      <c r="L4">
        <f t="shared" si="0"/>
        <v>0.51233333333333331</v>
      </c>
    </row>
    <row r="5" spans="1:12" x14ac:dyDescent="0.2">
      <c r="A5">
        <v>17</v>
      </c>
      <c r="B5">
        <v>1</v>
      </c>
      <c r="C5" t="str">
        <f t="shared" si="1"/>
        <v>F1-17</v>
      </c>
      <c r="D5">
        <v>3.4000000000000002E-2</v>
      </c>
      <c r="E5">
        <v>3.2000000000000001E-2</v>
      </c>
      <c r="G5">
        <f t="shared" si="2"/>
        <v>-0.7564229999999994</v>
      </c>
      <c r="H5">
        <v>20</v>
      </c>
      <c r="I5">
        <v>0.35299999999999998</v>
      </c>
      <c r="J5">
        <v>0.35499999999999998</v>
      </c>
      <c r="K5">
        <v>0.373</v>
      </c>
      <c r="L5">
        <f t="shared" si="0"/>
        <v>0.36033333333333334</v>
      </c>
    </row>
    <row r="6" spans="1:12" x14ac:dyDescent="0.2">
      <c r="A6">
        <v>17</v>
      </c>
      <c r="B6">
        <v>2</v>
      </c>
      <c r="C6" t="str">
        <f t="shared" si="1"/>
        <v>F2-17</v>
      </c>
      <c r="D6">
        <v>4.7E-2</v>
      </c>
      <c r="E6">
        <v>4.2000000000000003E-2</v>
      </c>
      <c r="G6">
        <f t="shared" si="2"/>
        <v>-1.9629499999999744E-2</v>
      </c>
      <c r="H6">
        <v>10</v>
      </c>
      <c r="I6">
        <v>0.19900000000000001</v>
      </c>
      <c r="J6">
        <v>0.19400000000000001</v>
      </c>
      <c r="K6">
        <v>0.20899999999999999</v>
      </c>
      <c r="L6">
        <f t="shared" si="0"/>
        <v>0.20066666666666666</v>
      </c>
    </row>
    <row r="7" spans="1:12" x14ac:dyDescent="0.2">
      <c r="A7">
        <v>17</v>
      </c>
      <c r="B7">
        <v>3</v>
      </c>
      <c r="C7" t="str">
        <f t="shared" si="1"/>
        <v>F3-17</v>
      </c>
      <c r="D7">
        <v>3.6999999999999998E-2</v>
      </c>
      <c r="E7">
        <v>3.5999999999999997E-2</v>
      </c>
      <c r="G7">
        <f t="shared" si="2"/>
        <v>-0.53218149999999964</v>
      </c>
      <c r="H7">
        <v>5</v>
      </c>
      <c r="I7">
        <v>0.113</v>
      </c>
      <c r="J7">
        <v>0.106</v>
      </c>
      <c r="K7">
        <v>0.112</v>
      </c>
      <c r="L7">
        <f t="shared" si="0"/>
        <v>0.11033333333333334</v>
      </c>
    </row>
    <row r="8" spans="1:12" x14ac:dyDescent="0.2">
      <c r="A8">
        <v>17</v>
      </c>
      <c r="B8">
        <v>4</v>
      </c>
      <c r="C8" t="str">
        <f t="shared" si="1"/>
        <v>F4-17</v>
      </c>
      <c r="D8">
        <v>3.7999999999999999E-2</v>
      </c>
      <c r="E8">
        <v>3.9E-2</v>
      </c>
      <c r="G8">
        <f t="shared" si="2"/>
        <v>-0.40404349999999978</v>
      </c>
      <c r="H8">
        <v>1</v>
      </c>
      <c r="I8">
        <v>4.9000000000000002E-2</v>
      </c>
      <c r="J8">
        <v>4.4999999999999998E-2</v>
      </c>
      <c r="K8">
        <v>4.9000000000000002E-2</v>
      </c>
      <c r="L8">
        <f>SUM(I8:K8)/2</f>
        <v>7.1500000000000008E-2</v>
      </c>
    </row>
    <row r="9" spans="1:12" x14ac:dyDescent="0.2">
      <c r="A9">
        <v>13</v>
      </c>
      <c r="B9">
        <v>1</v>
      </c>
      <c r="C9" t="str">
        <f t="shared" si="1"/>
        <v>F1-13</v>
      </c>
      <c r="D9">
        <v>4.3999999999999997E-2</v>
      </c>
      <c r="E9">
        <v>3.6999999999999998E-2</v>
      </c>
      <c r="G9">
        <f t="shared" si="2"/>
        <v>-0.27590549999999991</v>
      </c>
    </row>
    <row r="10" spans="1:12" x14ac:dyDescent="0.2">
      <c r="A10">
        <v>13</v>
      </c>
      <c r="B10">
        <v>2</v>
      </c>
      <c r="C10" t="str">
        <f t="shared" si="1"/>
        <v>F2-13</v>
      </c>
      <c r="D10">
        <v>3.5000000000000003E-2</v>
      </c>
      <c r="E10">
        <v>3.2000000000000001E-2</v>
      </c>
      <c r="G10">
        <f t="shared" si="2"/>
        <v>-0.72438849999999944</v>
      </c>
    </row>
    <row r="11" spans="1:12" x14ac:dyDescent="0.2">
      <c r="A11">
        <v>13</v>
      </c>
      <c r="B11">
        <v>3</v>
      </c>
      <c r="C11" t="str">
        <f t="shared" si="1"/>
        <v>F3-13</v>
      </c>
      <c r="D11">
        <v>0.501</v>
      </c>
      <c r="E11">
        <v>0.495</v>
      </c>
      <c r="G11">
        <f t="shared" si="2"/>
        <v>29.035662000000002</v>
      </c>
    </row>
    <row r="12" spans="1:12" x14ac:dyDescent="0.2">
      <c r="A12">
        <v>12</v>
      </c>
      <c r="B12">
        <v>1</v>
      </c>
      <c r="C12" t="str">
        <f t="shared" si="1"/>
        <v>F1-12</v>
      </c>
      <c r="D12">
        <v>3.9E-2</v>
      </c>
      <c r="E12">
        <v>4.5999999999999999E-2</v>
      </c>
      <c r="G12">
        <f t="shared" si="2"/>
        <v>-0.14776750000000005</v>
      </c>
    </row>
    <row r="13" spans="1:12" x14ac:dyDescent="0.2">
      <c r="A13">
        <v>12</v>
      </c>
      <c r="B13">
        <v>2</v>
      </c>
      <c r="C13" t="str">
        <f t="shared" si="1"/>
        <v>F2-12</v>
      </c>
      <c r="D13">
        <v>3.7999999999999999E-2</v>
      </c>
      <c r="E13">
        <v>3.4000000000000002E-2</v>
      </c>
      <c r="G13">
        <f t="shared" si="2"/>
        <v>-0.56421599999999961</v>
      </c>
    </row>
    <row r="14" spans="1:12" x14ac:dyDescent="0.2">
      <c r="A14">
        <v>12</v>
      </c>
      <c r="B14">
        <v>3</v>
      </c>
      <c r="C14" t="str">
        <f t="shared" si="1"/>
        <v>F3-12</v>
      </c>
      <c r="D14">
        <v>0.72799999999999998</v>
      </c>
      <c r="E14">
        <v>0.72599999999999998</v>
      </c>
      <c r="G14">
        <f t="shared" si="2"/>
        <v>43.707463000000004</v>
      </c>
    </row>
    <row r="15" spans="1:12" x14ac:dyDescent="0.2">
      <c r="A15">
        <v>12</v>
      </c>
      <c r="B15">
        <v>4</v>
      </c>
      <c r="C15" t="str">
        <f t="shared" si="1"/>
        <v>F4-12</v>
      </c>
      <c r="D15">
        <v>0.80400000000000005</v>
      </c>
      <c r="E15">
        <v>0.8</v>
      </c>
      <c r="G15">
        <f t="shared" si="2"/>
        <v>48.512638000000003</v>
      </c>
    </row>
    <row r="16" spans="1:12" x14ac:dyDescent="0.2">
      <c r="A16">
        <v>11</v>
      </c>
      <c r="B16">
        <v>1</v>
      </c>
      <c r="C16" t="str">
        <f t="shared" si="1"/>
        <v>F1-11</v>
      </c>
      <c r="D16">
        <v>3.7999999999999999E-2</v>
      </c>
      <c r="E16">
        <v>4.3999999999999997E-2</v>
      </c>
      <c r="G16">
        <f t="shared" si="2"/>
        <v>-0.24387099999999995</v>
      </c>
    </row>
    <row r="17" spans="1:7" x14ac:dyDescent="0.2">
      <c r="A17">
        <v>11</v>
      </c>
      <c r="B17">
        <v>2</v>
      </c>
      <c r="C17" t="str">
        <f t="shared" si="1"/>
        <v>F2-11</v>
      </c>
      <c r="D17">
        <v>3.5000000000000003E-2</v>
      </c>
      <c r="E17">
        <v>3.4000000000000002E-2</v>
      </c>
      <c r="G17">
        <f t="shared" si="2"/>
        <v>-0.6603194999999995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2BD3-475B-2C46-BEA3-601A68A0865E}">
  <dimension ref="A1:M10"/>
  <sheetViews>
    <sheetView topLeftCell="F1" zoomScale="125" workbookViewId="0">
      <selection sqref="A1:M11"/>
    </sheetView>
  </sheetViews>
  <sheetFormatPr baseColWidth="10" defaultRowHeight="16" x14ac:dyDescent="0.2"/>
  <cols>
    <col min="7" max="7" width="15.33203125" bestFit="1" customWidth="1"/>
  </cols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13</v>
      </c>
      <c r="B2">
        <v>4</v>
      </c>
      <c r="C2" t="str">
        <f>_xlfn.CONCAT("F",B2,"-",A2)</f>
        <v>F4-13</v>
      </c>
      <c r="D2">
        <v>0.76500000000000001</v>
      </c>
      <c r="E2">
        <v>0.73299999999999998</v>
      </c>
      <c r="G2">
        <f>67.726*AVERAGE(D2:E2)-3.2584</f>
        <v>47.468373999999997</v>
      </c>
      <c r="H2">
        <v>50</v>
      </c>
      <c r="I2">
        <v>0.81</v>
      </c>
      <c r="J2">
        <v>0.78500000000000003</v>
      </c>
      <c r="K2">
        <v>0.77300000000000002</v>
      </c>
      <c r="L2">
        <f t="shared" ref="L2:L7" si="0">SUM(I2:K2)/3</f>
        <v>0.78933333333333344</v>
      </c>
    </row>
    <row r="3" spans="1:13" x14ac:dyDescent="0.2">
      <c r="A3">
        <v>11</v>
      </c>
      <c r="B3">
        <v>3</v>
      </c>
      <c r="C3" t="str">
        <f t="shared" ref="C3:C8" si="1">_xlfn.CONCAT("F",B3,"-",A3)</f>
        <v>F3-11</v>
      </c>
      <c r="D3">
        <v>0.497</v>
      </c>
      <c r="E3">
        <v>0.48399999999999999</v>
      </c>
      <c r="F3" t="s">
        <v>14</v>
      </c>
      <c r="G3">
        <f>(67.726*AVERAGE(D3:E3)-3.2584)*2</f>
        <v>59.922405999999995</v>
      </c>
      <c r="H3">
        <v>40</v>
      </c>
      <c r="I3">
        <v>0.65</v>
      </c>
      <c r="J3">
        <v>0.63500000000000001</v>
      </c>
      <c r="K3">
        <v>0.623</v>
      </c>
      <c r="L3">
        <f t="shared" si="0"/>
        <v>0.63600000000000001</v>
      </c>
    </row>
    <row r="4" spans="1:13" x14ac:dyDescent="0.2">
      <c r="A4">
        <v>11</v>
      </c>
      <c r="B4">
        <v>4</v>
      </c>
      <c r="C4" t="str">
        <f t="shared" si="1"/>
        <v>F4-11</v>
      </c>
      <c r="D4">
        <v>0.51600000000000001</v>
      </c>
      <c r="E4">
        <v>0.50600000000000001</v>
      </c>
      <c r="F4" t="s">
        <v>14</v>
      </c>
      <c r="G4">
        <f>(67.726*AVERAGE(D4:E4)-3.2584)*2</f>
        <v>62.69917199999999</v>
      </c>
      <c r="H4">
        <v>30</v>
      </c>
      <c r="I4">
        <v>0.49199999999999999</v>
      </c>
      <c r="J4">
        <v>0.48599999999999999</v>
      </c>
      <c r="K4">
        <v>0.47899999999999998</v>
      </c>
      <c r="L4">
        <f t="shared" si="0"/>
        <v>0.48566666666666664</v>
      </c>
    </row>
    <row r="5" spans="1:13" x14ac:dyDescent="0.2">
      <c r="A5">
        <v>5</v>
      </c>
      <c r="B5">
        <v>1</v>
      </c>
      <c r="C5" t="str">
        <f t="shared" si="1"/>
        <v>F1-5</v>
      </c>
      <c r="D5">
        <v>0.502</v>
      </c>
      <c r="E5">
        <v>0.50700000000000001</v>
      </c>
      <c r="F5" t="s">
        <v>15</v>
      </c>
      <c r="G5">
        <f>(67.726*AVERAGE(D5:E5)-3.2584)*4</f>
        <v>123.63746799999998</v>
      </c>
      <c r="H5">
        <v>20</v>
      </c>
      <c r="I5">
        <v>0.35399999999999998</v>
      </c>
      <c r="J5">
        <v>0.34599999999999997</v>
      </c>
      <c r="K5">
        <v>0.35099999999999998</v>
      </c>
      <c r="L5">
        <f t="shared" si="0"/>
        <v>0.35033333333333333</v>
      </c>
    </row>
    <row r="6" spans="1:13" x14ac:dyDescent="0.2">
      <c r="A6">
        <v>5</v>
      </c>
      <c r="B6">
        <v>2</v>
      </c>
      <c r="C6" t="str">
        <f t="shared" si="1"/>
        <v>F2-5</v>
      </c>
      <c r="D6">
        <v>0.53500000000000003</v>
      </c>
      <c r="E6">
        <v>0.55300000000000005</v>
      </c>
      <c r="F6" t="s">
        <v>15</v>
      </c>
      <c r="G6">
        <f t="shared" ref="G6:G8" si="2">(67.726*AVERAGE(D6:E6)-3.2584)*4</f>
        <v>134.338176</v>
      </c>
      <c r="H6">
        <v>10</v>
      </c>
      <c r="I6">
        <v>0.20100000000000001</v>
      </c>
      <c r="J6">
        <v>0.19600000000000001</v>
      </c>
      <c r="K6">
        <v>0.19400000000000001</v>
      </c>
      <c r="L6">
        <f t="shared" si="0"/>
        <v>0.19699999999999998</v>
      </c>
    </row>
    <row r="7" spans="1:13" x14ac:dyDescent="0.2">
      <c r="A7">
        <v>5</v>
      </c>
      <c r="B7">
        <v>3</v>
      </c>
      <c r="C7" t="str">
        <f t="shared" si="1"/>
        <v>F3-5</v>
      </c>
      <c r="D7">
        <v>0.624</v>
      </c>
      <c r="E7">
        <v>0.58599999999999997</v>
      </c>
      <c r="F7" t="s">
        <v>15</v>
      </c>
      <c r="G7">
        <f t="shared" si="2"/>
        <v>150.86331999999999</v>
      </c>
      <c r="H7">
        <v>5</v>
      </c>
      <c r="I7">
        <v>0.11600000000000001</v>
      </c>
      <c r="J7">
        <v>0.11</v>
      </c>
      <c r="K7">
        <v>0.108</v>
      </c>
      <c r="L7">
        <f t="shared" si="0"/>
        <v>0.11133333333333334</v>
      </c>
    </row>
    <row r="8" spans="1:13" x14ac:dyDescent="0.2">
      <c r="A8">
        <v>5</v>
      </c>
      <c r="B8">
        <v>4</v>
      </c>
      <c r="C8" t="str">
        <f t="shared" si="1"/>
        <v>F4-5</v>
      </c>
      <c r="D8">
        <v>0.61</v>
      </c>
      <c r="E8">
        <v>0.61599999999999999</v>
      </c>
      <c r="F8" t="s">
        <v>15</v>
      </c>
      <c r="G8">
        <f t="shared" si="2"/>
        <v>153.030552</v>
      </c>
      <c r="H8">
        <v>1</v>
      </c>
      <c r="I8">
        <v>6.5000000000000002E-2</v>
      </c>
      <c r="K8">
        <v>7.5999999999999998E-2</v>
      </c>
      <c r="L8">
        <f>SUM(I8:K8)/2</f>
        <v>7.0500000000000007E-2</v>
      </c>
    </row>
    <row r="10" spans="1:13" x14ac:dyDescent="0.2">
      <c r="H10">
        <v>200</v>
      </c>
      <c r="L10">
        <v>1.9</v>
      </c>
      <c r="M10">
        <f>-4.6806+70.427*L10</f>
        <v>129.13070000000002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7866-145E-4840-B852-3EC052744DCC}">
  <dimension ref="A1:M17"/>
  <sheetViews>
    <sheetView workbookViewId="0">
      <selection activeCell="H16" sqref="H16"/>
    </sheetView>
  </sheetViews>
  <sheetFormatPr baseColWidth="10" defaultRowHeight="16" x14ac:dyDescent="0.2"/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2</v>
      </c>
      <c r="B2">
        <v>1</v>
      </c>
      <c r="C2" t="str">
        <f>_xlfn.CONCAT("F",B2,"-",A2)</f>
        <v>F1-2</v>
      </c>
      <c r="D2">
        <v>3.5000000000000003E-2</v>
      </c>
      <c r="E2">
        <v>3.7999999999999999E-2</v>
      </c>
      <c r="G2">
        <v>0</v>
      </c>
      <c r="H2">
        <v>50</v>
      </c>
      <c r="I2">
        <v>0.78100000000000003</v>
      </c>
      <c r="J2">
        <v>0.77900000000000003</v>
      </c>
      <c r="K2">
        <v>0.78400000000000003</v>
      </c>
      <c r="L2">
        <f>AVERAGE(I2:K2)</f>
        <v>0.78133333333333344</v>
      </c>
    </row>
    <row r="3" spans="1:13" x14ac:dyDescent="0.2">
      <c r="A3">
        <v>2</v>
      </c>
      <c r="B3">
        <v>2</v>
      </c>
      <c r="C3" t="str">
        <f t="shared" ref="C3:C17" si="0">_xlfn.CONCAT("F",B3,"-",A3)</f>
        <v>F2-2</v>
      </c>
      <c r="D3">
        <v>3.5000000000000003E-2</v>
      </c>
      <c r="E3">
        <v>0.04</v>
      </c>
      <c r="G3">
        <v>0</v>
      </c>
      <c r="H3">
        <v>40</v>
      </c>
      <c r="I3">
        <v>0.63900000000000001</v>
      </c>
      <c r="J3">
        <v>0.63400000000000001</v>
      </c>
      <c r="K3">
        <v>0.64500000000000002</v>
      </c>
      <c r="L3">
        <f t="shared" ref="L3:L8" si="1">AVERAGE(I3:K3)</f>
        <v>0.63933333333333342</v>
      </c>
    </row>
    <row r="4" spans="1:13" x14ac:dyDescent="0.2">
      <c r="A4">
        <v>2</v>
      </c>
      <c r="B4">
        <v>3</v>
      </c>
      <c r="C4" t="str">
        <f t="shared" si="0"/>
        <v>F3-2</v>
      </c>
      <c r="D4">
        <v>0.04</v>
      </c>
      <c r="E4">
        <v>3.7999999999999999E-2</v>
      </c>
      <c r="G4">
        <v>0</v>
      </c>
      <c r="H4">
        <v>30</v>
      </c>
      <c r="I4">
        <v>0.501</v>
      </c>
      <c r="J4">
        <v>0.497</v>
      </c>
      <c r="K4">
        <v>0.49399999999999999</v>
      </c>
      <c r="L4">
        <f t="shared" si="1"/>
        <v>0.49733333333333335</v>
      </c>
    </row>
    <row r="5" spans="1:13" x14ac:dyDescent="0.2">
      <c r="A5">
        <v>2</v>
      </c>
      <c r="B5">
        <v>4</v>
      </c>
      <c r="C5" t="str">
        <f t="shared" si="0"/>
        <v>F4-2</v>
      </c>
      <c r="D5">
        <v>3.9E-2</v>
      </c>
      <c r="E5">
        <v>3.5999999999999997E-2</v>
      </c>
      <c r="G5">
        <v>0</v>
      </c>
      <c r="H5">
        <v>20</v>
      </c>
      <c r="I5">
        <v>0.35499999999999998</v>
      </c>
      <c r="J5">
        <v>0.35699999999999998</v>
      </c>
      <c r="K5">
        <v>0.35299999999999998</v>
      </c>
      <c r="L5">
        <f t="shared" si="1"/>
        <v>0.35499999999999998</v>
      </c>
    </row>
    <row r="6" spans="1:13" x14ac:dyDescent="0.2">
      <c r="A6">
        <v>3</v>
      </c>
      <c r="B6">
        <v>1</v>
      </c>
      <c r="C6" t="str">
        <f t="shared" si="0"/>
        <v>F1-3</v>
      </c>
      <c r="F6" t="s">
        <v>14</v>
      </c>
      <c r="H6">
        <v>10</v>
      </c>
      <c r="I6">
        <v>0.19400000000000001</v>
      </c>
      <c r="J6">
        <v>0.19400000000000001</v>
      </c>
      <c r="K6">
        <v>0.20100000000000001</v>
      </c>
      <c r="L6">
        <f t="shared" si="1"/>
        <v>0.19633333333333333</v>
      </c>
    </row>
    <row r="7" spans="1:13" x14ac:dyDescent="0.2">
      <c r="A7">
        <v>3</v>
      </c>
      <c r="B7">
        <v>2</v>
      </c>
      <c r="C7" t="str">
        <f t="shared" si="0"/>
        <v>F2-3</v>
      </c>
      <c r="D7">
        <v>0.36399999999999999</v>
      </c>
      <c r="E7">
        <v>0.29199999999999998</v>
      </c>
      <c r="G7">
        <f>66.842*AVERAGE(D7:E7)-2.8244</f>
        <v>19.099775999999995</v>
      </c>
      <c r="H7">
        <v>5</v>
      </c>
      <c r="I7">
        <v>0.112</v>
      </c>
      <c r="J7">
        <v>0.113</v>
      </c>
      <c r="K7">
        <v>0.114</v>
      </c>
      <c r="L7">
        <f t="shared" si="1"/>
        <v>0.113</v>
      </c>
    </row>
    <row r="8" spans="1:13" x14ac:dyDescent="0.2">
      <c r="A8">
        <v>3</v>
      </c>
      <c r="B8">
        <v>3</v>
      </c>
      <c r="C8" t="str">
        <f t="shared" si="0"/>
        <v>F3-3</v>
      </c>
      <c r="D8">
        <v>0.29199999999999998</v>
      </c>
      <c r="E8">
        <v>0.28999999999999998</v>
      </c>
      <c r="G8">
        <f t="shared" ref="G8:G9" si="2">66.842*AVERAGE(D8:E8)-2.8244</f>
        <v>16.626621999999998</v>
      </c>
      <c r="H8">
        <v>1</v>
      </c>
      <c r="I8">
        <v>4.7E-2</v>
      </c>
      <c r="J8">
        <v>4.7E-2</v>
      </c>
      <c r="K8">
        <v>4.8000000000000001E-2</v>
      </c>
      <c r="L8">
        <f t="shared" si="1"/>
        <v>4.7333333333333338E-2</v>
      </c>
    </row>
    <row r="9" spans="1:13" x14ac:dyDescent="0.2">
      <c r="A9">
        <v>3</v>
      </c>
      <c r="B9">
        <v>4</v>
      </c>
      <c r="C9" t="str">
        <f t="shared" si="0"/>
        <v>F4-3</v>
      </c>
      <c r="D9">
        <v>0.23799999999999999</v>
      </c>
      <c r="E9">
        <v>0.24099999999999999</v>
      </c>
      <c r="G9">
        <f t="shared" si="2"/>
        <v>13.184258999999997</v>
      </c>
    </row>
    <row r="10" spans="1:13" x14ac:dyDescent="0.2">
      <c r="A10">
        <v>4</v>
      </c>
      <c r="B10">
        <v>1</v>
      </c>
      <c r="C10" t="str">
        <f t="shared" si="0"/>
        <v>F1-4</v>
      </c>
      <c r="D10">
        <v>0.5</v>
      </c>
      <c r="E10">
        <v>0.47899999999999998</v>
      </c>
      <c r="F10" t="s">
        <v>14</v>
      </c>
      <c r="G10">
        <f>(66.842*AVERAGE(D10:E10)-2.8244)*2</f>
        <v>59.789517999999994</v>
      </c>
      <c r="H10">
        <v>200</v>
      </c>
      <c r="L10">
        <v>1.9</v>
      </c>
      <c r="M10">
        <f>-4.6806+70.427*L10</f>
        <v>129.13070000000002</v>
      </c>
    </row>
    <row r="11" spans="1:13" x14ac:dyDescent="0.2">
      <c r="A11">
        <v>4</v>
      </c>
      <c r="B11">
        <v>2</v>
      </c>
      <c r="C11" t="str">
        <f t="shared" si="0"/>
        <v>F2-4</v>
      </c>
      <c r="D11">
        <v>0.92600000000000005</v>
      </c>
      <c r="E11">
        <v>0.83</v>
      </c>
      <c r="F11" t="s">
        <v>14</v>
      </c>
      <c r="G11">
        <f t="shared" ref="G11:G14" si="3">(66.842*AVERAGE(D11:E11)-2.8244)*2</f>
        <v>111.725752</v>
      </c>
    </row>
    <row r="12" spans="1:13" x14ac:dyDescent="0.2">
      <c r="A12">
        <v>4</v>
      </c>
      <c r="B12">
        <v>3</v>
      </c>
      <c r="C12" t="str">
        <f t="shared" si="0"/>
        <v>F3-4</v>
      </c>
      <c r="D12">
        <v>0.83</v>
      </c>
      <c r="E12">
        <v>0.82699999999999996</v>
      </c>
      <c r="F12" t="s">
        <v>14</v>
      </c>
      <c r="G12">
        <f t="shared" si="3"/>
        <v>105.108394</v>
      </c>
    </row>
    <row r="13" spans="1:13" x14ac:dyDescent="0.2">
      <c r="A13">
        <v>4</v>
      </c>
      <c r="B13">
        <v>4</v>
      </c>
      <c r="C13" t="str">
        <f t="shared" si="0"/>
        <v>F4-4</v>
      </c>
      <c r="D13">
        <v>0.76200000000000001</v>
      </c>
      <c r="E13">
        <v>0.80800000000000005</v>
      </c>
      <c r="F13" t="s">
        <v>14</v>
      </c>
      <c r="G13">
        <f t="shared" si="3"/>
        <v>99.293140000000008</v>
      </c>
    </row>
    <row r="14" spans="1:13" x14ac:dyDescent="0.2">
      <c r="A14">
        <v>6</v>
      </c>
      <c r="B14">
        <v>1</v>
      </c>
      <c r="C14" t="str">
        <f t="shared" si="0"/>
        <v>F1-6</v>
      </c>
      <c r="D14">
        <v>0.55800000000000005</v>
      </c>
      <c r="F14" t="s">
        <v>15</v>
      </c>
      <c r="G14">
        <f>(66.842*AVERAGE(D14:E14)-2.8244)*4</f>
        <v>137.89374400000003</v>
      </c>
    </row>
    <row r="15" spans="1:13" x14ac:dyDescent="0.2">
      <c r="A15">
        <v>6</v>
      </c>
      <c r="B15">
        <v>2</v>
      </c>
      <c r="C15" t="str">
        <f t="shared" si="0"/>
        <v>F2-6</v>
      </c>
      <c r="D15">
        <v>0.58199999999999996</v>
      </c>
      <c r="F15" t="s">
        <v>15</v>
      </c>
      <c r="G15">
        <f t="shared" ref="G15:G17" si="4">(66.842*AVERAGE(D15:E15)-2.8244)*4</f>
        <v>144.310576</v>
      </c>
    </row>
    <row r="16" spans="1:13" x14ac:dyDescent="0.2">
      <c r="A16">
        <v>6</v>
      </c>
      <c r="B16">
        <v>3</v>
      </c>
      <c r="C16" t="str">
        <f t="shared" si="0"/>
        <v>F3-6</v>
      </c>
      <c r="D16">
        <v>0.67600000000000005</v>
      </c>
      <c r="F16" t="s">
        <v>15</v>
      </c>
      <c r="G16">
        <f t="shared" si="4"/>
        <v>169.44316800000001</v>
      </c>
    </row>
    <row r="17" spans="1:7" x14ac:dyDescent="0.2">
      <c r="A17">
        <v>6</v>
      </c>
      <c r="B17">
        <v>4</v>
      </c>
      <c r="C17" t="str">
        <f t="shared" si="0"/>
        <v>F4-6</v>
      </c>
      <c r="D17">
        <v>0.6</v>
      </c>
      <c r="F17" t="s">
        <v>15</v>
      </c>
      <c r="G17">
        <f t="shared" si="4"/>
        <v>149.1232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EACF-0DE4-5246-AC39-8A2F27C18FD3}">
  <dimension ref="A1:M17"/>
  <sheetViews>
    <sheetView workbookViewId="0">
      <selection activeCell="H21" sqref="H21"/>
    </sheetView>
  </sheetViews>
  <sheetFormatPr baseColWidth="10" defaultRowHeight="16" x14ac:dyDescent="0.2"/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29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">
      <c r="A2">
        <v>7</v>
      </c>
      <c r="B2">
        <v>1</v>
      </c>
      <c r="C2" t="str">
        <f>_xlfn.CONCAT("F",B2,"-",A2)</f>
        <v>F1-7</v>
      </c>
      <c r="D2">
        <v>4.7E-2</v>
      </c>
      <c r="G2">
        <f>AVERAGE(D2:E2)*$K$11 + $K$12</f>
        <v>1.0854529550232428</v>
      </c>
      <c r="I2">
        <v>1000</v>
      </c>
      <c r="J2">
        <v>1.518</v>
      </c>
      <c r="K2">
        <v>1.5069999999999999</v>
      </c>
      <c r="L2">
        <v>1.492</v>
      </c>
      <c r="M2">
        <f t="shared" ref="M2:M7" si="0">SUM(J2:L2)/3</f>
        <v>1.5056666666666665</v>
      </c>
    </row>
    <row r="3" spans="1:13" x14ac:dyDescent="0.2">
      <c r="A3">
        <v>15</v>
      </c>
      <c r="B3">
        <v>1</v>
      </c>
      <c r="C3" t="str">
        <f t="shared" ref="C3:C17" si="1">_xlfn.CONCAT("F",B3,"-",A3)</f>
        <v>F1-15</v>
      </c>
      <c r="D3">
        <v>0.05</v>
      </c>
      <c r="G3">
        <f t="shared" ref="G3:G17" si="2">AVERAGE(D3:E3)*680.7 - 30.907</f>
        <v>3.1280000000000037</v>
      </c>
      <c r="I3">
        <v>500</v>
      </c>
      <c r="J3">
        <v>0.72599999999999998</v>
      </c>
      <c r="K3">
        <v>0.82399999999999995</v>
      </c>
      <c r="L3">
        <v>0.78500000000000003</v>
      </c>
      <c r="M3">
        <f t="shared" si="0"/>
        <v>0.77833333333333332</v>
      </c>
    </row>
    <row r="4" spans="1:13" x14ac:dyDescent="0.2">
      <c r="A4">
        <v>20</v>
      </c>
      <c r="B4">
        <v>1</v>
      </c>
      <c r="C4" t="str">
        <f t="shared" si="1"/>
        <v>F1-20</v>
      </c>
      <c r="D4">
        <v>6.3E-2</v>
      </c>
      <c r="G4">
        <f t="shared" si="2"/>
        <v>11.977100000000004</v>
      </c>
      <c r="I4">
        <v>250</v>
      </c>
      <c r="J4">
        <v>0.41299999999999998</v>
      </c>
      <c r="K4">
        <v>0.41399999999999998</v>
      </c>
      <c r="L4">
        <v>0.41699999999999998</v>
      </c>
      <c r="M4">
        <f t="shared" si="0"/>
        <v>0.41466666666666668</v>
      </c>
    </row>
    <row r="5" spans="1:13" x14ac:dyDescent="0.2">
      <c r="A5">
        <v>26</v>
      </c>
      <c r="B5">
        <v>1</v>
      </c>
      <c r="C5" t="str">
        <f t="shared" si="1"/>
        <v>F1-26</v>
      </c>
      <c r="D5">
        <v>7.1999999999999995E-2</v>
      </c>
      <c r="G5">
        <f t="shared" si="2"/>
        <v>18.103399999999997</v>
      </c>
      <c r="I5">
        <v>100</v>
      </c>
      <c r="J5">
        <v>0.19400000000000001</v>
      </c>
      <c r="K5">
        <v>0.193</v>
      </c>
      <c r="L5">
        <v>0.19600000000000001</v>
      </c>
      <c r="M5">
        <f t="shared" si="0"/>
        <v>0.19433333333333333</v>
      </c>
    </row>
    <row r="6" spans="1:13" x14ac:dyDescent="0.2">
      <c r="A6">
        <v>7</v>
      </c>
      <c r="B6">
        <v>2</v>
      </c>
      <c r="C6" t="str">
        <f t="shared" si="1"/>
        <v>F2-7</v>
      </c>
      <c r="D6">
        <v>4.2000000000000003E-2</v>
      </c>
      <c r="G6">
        <f t="shared" si="2"/>
        <v>-2.3175999999999952</v>
      </c>
      <c r="I6">
        <v>50</v>
      </c>
      <c r="J6">
        <v>0.11799999999999999</v>
      </c>
      <c r="K6">
        <v>0.129</v>
      </c>
      <c r="L6">
        <v>0.12</v>
      </c>
      <c r="M6">
        <f t="shared" si="0"/>
        <v>0.12233333333333334</v>
      </c>
    </row>
    <row r="7" spans="1:13" x14ac:dyDescent="0.2">
      <c r="A7">
        <v>15</v>
      </c>
      <c r="B7">
        <v>2</v>
      </c>
      <c r="C7" t="str">
        <f t="shared" si="1"/>
        <v>F2-15</v>
      </c>
      <c r="D7">
        <v>4.4999999999999998E-2</v>
      </c>
      <c r="G7">
        <f t="shared" si="2"/>
        <v>-0.27549999999999741</v>
      </c>
      <c r="I7">
        <v>25</v>
      </c>
      <c r="J7">
        <v>7.4999999999999997E-2</v>
      </c>
      <c r="K7">
        <v>8.1000000000000003E-2</v>
      </c>
      <c r="L7">
        <v>7.9000000000000001E-2</v>
      </c>
      <c r="M7">
        <f t="shared" si="0"/>
        <v>7.8333333333333324E-2</v>
      </c>
    </row>
    <row r="8" spans="1:13" x14ac:dyDescent="0.2">
      <c r="A8">
        <v>20</v>
      </c>
      <c r="B8">
        <v>2</v>
      </c>
      <c r="C8" t="str">
        <f t="shared" si="1"/>
        <v>F2-20</v>
      </c>
      <c r="D8">
        <v>6.2E-2</v>
      </c>
      <c r="G8">
        <f t="shared" si="2"/>
        <v>11.296400000000002</v>
      </c>
      <c r="I8">
        <v>0</v>
      </c>
      <c r="J8">
        <v>4.4999999999999998E-2</v>
      </c>
      <c r="K8">
        <v>0.04</v>
      </c>
      <c r="L8">
        <v>4.4999999999999998E-2</v>
      </c>
      <c r="M8">
        <f>SUM(J8:L8)/3</f>
        <v>4.3333333333333335E-2</v>
      </c>
    </row>
    <row r="9" spans="1:13" x14ac:dyDescent="0.2">
      <c r="A9">
        <v>26</v>
      </c>
      <c r="B9">
        <v>2</v>
      </c>
      <c r="C9" t="str">
        <f t="shared" si="1"/>
        <v>F2-26</v>
      </c>
      <c r="D9">
        <v>6.6000000000000003E-2</v>
      </c>
      <c r="G9">
        <f t="shared" si="2"/>
        <v>14.019200000000009</v>
      </c>
    </row>
    <row r="10" spans="1:13" x14ac:dyDescent="0.2">
      <c r="A10">
        <v>7</v>
      </c>
      <c r="B10">
        <v>3</v>
      </c>
      <c r="C10" t="str">
        <f t="shared" si="1"/>
        <v>F3-7</v>
      </c>
      <c r="D10">
        <v>4.9000000000000002E-2</v>
      </c>
      <c r="G10">
        <f t="shared" si="2"/>
        <v>2.447300000000002</v>
      </c>
    </row>
    <row r="11" spans="1:13" x14ac:dyDescent="0.2">
      <c r="A11">
        <v>15</v>
      </c>
      <c r="B11">
        <v>3</v>
      </c>
      <c r="C11" t="str">
        <f t="shared" si="1"/>
        <v>F3-15</v>
      </c>
      <c r="D11">
        <v>0.04</v>
      </c>
      <c r="G11">
        <f t="shared" si="2"/>
        <v>-3.6789999999999985</v>
      </c>
      <c r="J11" t="s">
        <v>31</v>
      </c>
      <c r="K11">
        <f>SLOPE(I3:I8,M3:M8)</f>
        <v>680.69709654386895</v>
      </c>
    </row>
    <row r="12" spans="1:13" x14ac:dyDescent="0.2">
      <c r="A12">
        <v>20</v>
      </c>
      <c r="B12">
        <v>3</v>
      </c>
      <c r="C12" t="str">
        <f t="shared" si="1"/>
        <v>F3-20</v>
      </c>
      <c r="D12">
        <v>4.9000000000000002E-2</v>
      </c>
      <c r="G12">
        <f t="shared" si="2"/>
        <v>2.447300000000002</v>
      </c>
      <c r="K12">
        <f>INTERCEPT(I3:I8,M3:M8)</f>
        <v>-30.907310582538599</v>
      </c>
    </row>
    <row r="13" spans="1:13" x14ac:dyDescent="0.2">
      <c r="A13">
        <v>26</v>
      </c>
      <c r="B13">
        <v>3</v>
      </c>
      <c r="C13" t="str">
        <f t="shared" si="1"/>
        <v>F3-26</v>
      </c>
      <c r="D13">
        <v>4.3999999999999997E-2</v>
      </c>
      <c r="G13">
        <f t="shared" si="2"/>
        <v>-0.95619999999999905</v>
      </c>
    </row>
    <row r="14" spans="1:13" x14ac:dyDescent="0.2">
      <c r="A14">
        <v>7</v>
      </c>
      <c r="B14">
        <v>4</v>
      </c>
      <c r="C14" t="str">
        <f t="shared" si="1"/>
        <v>F4-7</v>
      </c>
      <c r="D14">
        <v>4.4999999999999998E-2</v>
      </c>
      <c r="G14">
        <f t="shared" si="2"/>
        <v>-0.27549999999999741</v>
      </c>
    </row>
    <row r="15" spans="1:13" x14ac:dyDescent="0.2">
      <c r="A15">
        <v>15</v>
      </c>
      <c r="B15">
        <v>4</v>
      </c>
      <c r="C15" t="str">
        <f t="shared" si="1"/>
        <v>F4-15</v>
      </c>
      <c r="D15">
        <v>3.9E-2</v>
      </c>
      <c r="G15">
        <f t="shared" si="2"/>
        <v>-4.3596999999999966</v>
      </c>
    </row>
    <row r="16" spans="1:13" x14ac:dyDescent="0.2">
      <c r="A16">
        <v>20</v>
      </c>
      <c r="B16">
        <v>4</v>
      </c>
      <c r="C16" t="str">
        <f t="shared" si="1"/>
        <v>F4-20</v>
      </c>
      <c r="D16">
        <v>5.0999999999999997E-2</v>
      </c>
      <c r="G16">
        <f t="shared" si="2"/>
        <v>3.8086999999999982</v>
      </c>
    </row>
    <row r="17" spans="1:7" x14ac:dyDescent="0.2">
      <c r="A17">
        <v>26</v>
      </c>
      <c r="B17">
        <v>4</v>
      </c>
      <c r="C17" t="str">
        <f t="shared" si="1"/>
        <v>F4-26</v>
      </c>
      <c r="D17">
        <v>3.4000000000000002E-2</v>
      </c>
      <c r="G17">
        <f t="shared" si="2"/>
        <v>-7.7631999999999977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3D95-A703-174C-8A27-2C251D35502B}">
  <dimension ref="A1:N145"/>
  <sheetViews>
    <sheetView tabSelected="1" topLeftCell="B5" zoomScale="110" workbookViewId="0">
      <selection activeCell="L22" sqref="L22"/>
    </sheetView>
  </sheetViews>
  <sheetFormatPr baseColWidth="10" defaultRowHeight="16" x14ac:dyDescent="0.2"/>
  <cols>
    <col min="4" max="6" width="13" bestFit="1" customWidth="1"/>
    <col min="7" max="7" width="13.1640625" customWidth="1"/>
    <col min="9" max="10" width="13" bestFit="1" customWidth="1"/>
    <col min="13" max="13" width="13" bestFit="1" customWidth="1"/>
  </cols>
  <sheetData>
    <row r="1" spans="1:14" x14ac:dyDescent="0.2">
      <c r="A1" t="s">
        <v>20</v>
      </c>
      <c r="B1" t="s">
        <v>8</v>
      </c>
      <c r="C1" t="s">
        <v>5</v>
      </c>
      <c r="D1" t="s">
        <v>21</v>
      </c>
      <c r="E1" t="s">
        <v>22</v>
      </c>
      <c r="F1" t="s">
        <v>23</v>
      </c>
      <c r="G1" t="s">
        <v>28</v>
      </c>
      <c r="H1" t="s">
        <v>24</v>
      </c>
      <c r="I1" t="s">
        <v>25</v>
      </c>
      <c r="J1" t="s">
        <v>26</v>
      </c>
      <c r="K1" t="s">
        <v>27</v>
      </c>
      <c r="L1" t="s">
        <v>30</v>
      </c>
      <c r="M1" t="s">
        <v>17</v>
      </c>
    </row>
    <row r="2" spans="1:14" x14ac:dyDescent="0.2">
      <c r="A2">
        <v>1</v>
      </c>
      <c r="B2">
        <v>1</v>
      </c>
      <c r="C2" t="str">
        <f>_xlfn.CONCAT("F",B2,"-",A2)</f>
        <v>F1-1</v>
      </c>
      <c r="D2" s="1">
        <v>45789.84375</v>
      </c>
      <c r="E2" s="1">
        <v>45789.886805555558</v>
      </c>
      <c r="F2" s="1">
        <f>(E2-D2)/2+D2</f>
        <v>45789.865277777775</v>
      </c>
      <c r="G2">
        <f t="shared" ref="G2:G33" si="0" xml:space="preserve"> F2-IF(OR(B2=1,B2=2),$M$2,$M$3)</f>
        <v>3.1944444439432118E-2</v>
      </c>
      <c r="M2" s="1">
        <v>45789.833333333336</v>
      </c>
      <c r="N2" t="s">
        <v>18</v>
      </c>
    </row>
    <row r="3" spans="1:14" x14ac:dyDescent="0.2">
      <c r="A3">
        <v>1</v>
      </c>
      <c r="B3">
        <v>2</v>
      </c>
      <c r="C3" t="str">
        <f t="shared" ref="C3:C66" si="1">_xlfn.CONCAT("F",B3,"-",A3)</f>
        <v>F2-1</v>
      </c>
      <c r="D3" s="1">
        <v>45789.84375</v>
      </c>
      <c r="E3" s="1">
        <v>45789.886805555558</v>
      </c>
      <c r="F3" s="1">
        <f t="shared" ref="F3:F66" si="2">(E3-D3)/2+D3</f>
        <v>45789.865277777775</v>
      </c>
      <c r="G3">
        <f t="shared" si="0"/>
        <v>3.1944444439432118E-2</v>
      </c>
      <c r="M3" s="1">
        <v>45789.843055555553</v>
      </c>
      <c r="N3" t="s">
        <v>19</v>
      </c>
    </row>
    <row r="4" spans="1:14" x14ac:dyDescent="0.2">
      <c r="A4">
        <v>1</v>
      </c>
      <c r="B4">
        <v>3</v>
      </c>
      <c r="C4" t="str">
        <f t="shared" si="1"/>
        <v>F3-1</v>
      </c>
      <c r="D4" s="1">
        <v>45789.84375</v>
      </c>
      <c r="E4" s="1">
        <v>45789.886805555558</v>
      </c>
      <c r="F4" s="1">
        <f t="shared" si="2"/>
        <v>45789.865277777775</v>
      </c>
      <c r="G4">
        <f t="shared" si="0"/>
        <v>2.2222222221898846E-2</v>
      </c>
    </row>
    <row r="5" spans="1:14" x14ac:dyDescent="0.2">
      <c r="A5">
        <v>1</v>
      </c>
      <c r="B5">
        <v>4</v>
      </c>
      <c r="C5" t="str">
        <f t="shared" si="1"/>
        <v>F4-1</v>
      </c>
      <c r="D5" s="1">
        <v>45789.84375</v>
      </c>
      <c r="E5" s="1">
        <v>45789.886805555558</v>
      </c>
      <c r="F5" s="1">
        <f t="shared" si="2"/>
        <v>45789.865277777775</v>
      </c>
      <c r="G5">
        <f t="shared" si="0"/>
        <v>2.2222222221898846E-2</v>
      </c>
    </row>
    <row r="6" spans="1:14" x14ac:dyDescent="0.2">
      <c r="A6">
        <v>2</v>
      </c>
      <c r="B6">
        <v>1</v>
      </c>
      <c r="C6" t="str">
        <f t="shared" si="1"/>
        <v>F1-2</v>
      </c>
      <c r="D6" s="1">
        <v>45789.88958333333</v>
      </c>
      <c r="E6" s="1">
        <v>45789.956944444442</v>
      </c>
      <c r="F6" s="1">
        <f t="shared" si="2"/>
        <v>45789.923263888886</v>
      </c>
      <c r="G6">
        <f t="shared" si="0"/>
        <v>8.9930555550381541E-2</v>
      </c>
      <c r="K6">
        <f>VLOOKUP(C6,standard_curve_plate_3!$C$2:$G$17,5,FALSE)</f>
        <v>0</v>
      </c>
    </row>
    <row r="7" spans="1:14" x14ac:dyDescent="0.2">
      <c r="A7">
        <v>2</v>
      </c>
      <c r="B7">
        <v>2</v>
      </c>
      <c r="C7" t="str">
        <f t="shared" si="1"/>
        <v>F2-2</v>
      </c>
      <c r="D7" s="1">
        <v>45789.88958333333</v>
      </c>
      <c r="E7" s="1">
        <v>45789.956944444442</v>
      </c>
      <c r="F7" s="1">
        <f t="shared" si="2"/>
        <v>45789.923263888886</v>
      </c>
      <c r="G7">
        <f t="shared" si="0"/>
        <v>8.9930555550381541E-2</v>
      </c>
      <c r="K7">
        <f>VLOOKUP(C7,standard_curve_plate_3!$C$2:$G$17,5,FALSE)</f>
        <v>0</v>
      </c>
    </row>
    <row r="8" spans="1:14" x14ac:dyDescent="0.2">
      <c r="A8">
        <v>2</v>
      </c>
      <c r="B8">
        <v>3</v>
      </c>
      <c r="C8" t="str">
        <f t="shared" si="1"/>
        <v>F3-2</v>
      </c>
      <c r="D8" s="1">
        <v>45789.88958333333</v>
      </c>
      <c r="E8" s="1">
        <v>45789.956944444442</v>
      </c>
      <c r="F8" s="1">
        <f t="shared" si="2"/>
        <v>45789.923263888886</v>
      </c>
      <c r="G8">
        <f t="shared" si="0"/>
        <v>8.0208333332848269E-2</v>
      </c>
      <c r="K8">
        <f>VLOOKUP(C8,standard_curve_plate_3!$C$2:$G$17,5,FALSE)</f>
        <v>0</v>
      </c>
    </row>
    <row r="9" spans="1:14" x14ac:dyDescent="0.2">
      <c r="A9">
        <v>2</v>
      </c>
      <c r="B9">
        <v>4</v>
      </c>
      <c r="C9" t="str">
        <f t="shared" si="1"/>
        <v>F4-2</v>
      </c>
      <c r="D9" s="1">
        <v>45789.88958333333</v>
      </c>
      <c r="E9" s="1">
        <v>45789.956944444442</v>
      </c>
      <c r="F9" s="1">
        <f t="shared" si="2"/>
        <v>45789.923263888886</v>
      </c>
      <c r="G9">
        <f t="shared" si="0"/>
        <v>8.0208333332848269E-2</v>
      </c>
      <c r="K9">
        <f>VLOOKUP(C9,standard_curve_plate_3!$C$2:$G$17,5,FALSE)</f>
        <v>0</v>
      </c>
    </row>
    <row r="10" spans="1:14" x14ac:dyDescent="0.2">
      <c r="A10">
        <v>3</v>
      </c>
      <c r="B10">
        <v>1</v>
      </c>
      <c r="C10" t="str">
        <f t="shared" si="1"/>
        <v>F1-3</v>
      </c>
      <c r="D10" s="1">
        <v>45789.959027777775</v>
      </c>
      <c r="E10" s="1">
        <v>45790.326388888891</v>
      </c>
      <c r="F10" s="1">
        <f t="shared" si="2"/>
        <v>45790.142708333333</v>
      </c>
      <c r="G10">
        <f t="shared" si="0"/>
        <v>0.30937499999708962</v>
      </c>
      <c r="I10">
        <v>7.85</v>
      </c>
      <c r="J10">
        <v>898</v>
      </c>
      <c r="K10">
        <f>VLOOKUP(C10,standard_curve_plate_3!$C$2:$G$17,5,FALSE)</f>
        <v>0</v>
      </c>
    </row>
    <row r="11" spans="1:14" x14ac:dyDescent="0.2">
      <c r="A11">
        <v>3</v>
      </c>
      <c r="B11">
        <v>2</v>
      </c>
      <c r="C11" t="str">
        <f t="shared" si="1"/>
        <v>F2-3</v>
      </c>
      <c r="D11" s="1">
        <v>45789.959027777775</v>
      </c>
      <c r="E11" s="1">
        <v>45790.326388888891</v>
      </c>
      <c r="F11" s="1">
        <f t="shared" si="2"/>
        <v>45790.142708333333</v>
      </c>
      <c r="G11">
        <f t="shared" si="0"/>
        <v>0.30937499999708962</v>
      </c>
      <c r="I11">
        <v>7.75</v>
      </c>
      <c r="J11">
        <v>915</v>
      </c>
      <c r="K11">
        <f>VLOOKUP(C11,standard_curve_plate_3!$C$2:$G$17,5,FALSE)</f>
        <v>19.099775999999995</v>
      </c>
    </row>
    <row r="12" spans="1:14" x14ac:dyDescent="0.2">
      <c r="A12">
        <v>3</v>
      </c>
      <c r="B12">
        <v>3</v>
      </c>
      <c r="C12" t="str">
        <f t="shared" si="1"/>
        <v>F3-3</v>
      </c>
      <c r="D12" s="1">
        <v>45789.959027777775</v>
      </c>
      <c r="E12" s="1">
        <v>45790.326388888891</v>
      </c>
      <c r="F12" s="1">
        <f t="shared" si="2"/>
        <v>45790.142708333333</v>
      </c>
      <c r="G12">
        <f t="shared" si="0"/>
        <v>0.29965277777955635</v>
      </c>
      <c r="I12">
        <v>7.6</v>
      </c>
      <c r="J12">
        <v>911</v>
      </c>
      <c r="K12">
        <f>VLOOKUP(C12,standard_curve_plate_3!$C$2:$G$17,5,FALSE)</f>
        <v>16.626621999999998</v>
      </c>
    </row>
    <row r="13" spans="1:14" x14ac:dyDescent="0.2">
      <c r="A13">
        <v>3</v>
      </c>
      <c r="B13">
        <v>4</v>
      </c>
      <c r="C13" t="str">
        <f t="shared" si="1"/>
        <v>F4-3</v>
      </c>
      <c r="D13" s="1">
        <v>45789.959027777775</v>
      </c>
      <c r="E13" s="1">
        <v>45790.326388888891</v>
      </c>
      <c r="F13" s="1">
        <f t="shared" si="2"/>
        <v>45790.142708333333</v>
      </c>
      <c r="G13">
        <f t="shared" si="0"/>
        <v>0.29965277777955635</v>
      </c>
      <c r="I13">
        <v>7.45</v>
      </c>
      <c r="J13">
        <v>926</v>
      </c>
      <c r="K13">
        <f>VLOOKUP(C13,standard_curve_plate_3!$C$2:$G$17,5,FALSE)</f>
        <v>13.184258999999997</v>
      </c>
    </row>
    <row r="14" spans="1:14" x14ac:dyDescent="0.2">
      <c r="A14">
        <v>4</v>
      </c>
      <c r="B14">
        <v>1</v>
      </c>
      <c r="C14" t="str">
        <f t="shared" si="1"/>
        <v>F1-4</v>
      </c>
      <c r="D14" s="1">
        <v>45790.329861111109</v>
      </c>
      <c r="E14" s="1">
        <v>45790.413194444445</v>
      </c>
      <c r="F14" s="1">
        <f t="shared" si="2"/>
        <v>45790.371527777781</v>
      </c>
      <c r="G14">
        <f t="shared" si="0"/>
        <v>0.53819444444525288</v>
      </c>
      <c r="H14">
        <f>2.21/60*1000</f>
        <v>36.833333333333336</v>
      </c>
      <c r="K14">
        <f>VLOOKUP(C14,standard_curve_plate_3!$C$2:$G$17,5,FALSE)</f>
        <v>59.789517999999994</v>
      </c>
    </row>
    <row r="15" spans="1:14" x14ac:dyDescent="0.2">
      <c r="A15">
        <v>4</v>
      </c>
      <c r="B15">
        <v>2</v>
      </c>
      <c r="C15" t="str">
        <f t="shared" si="1"/>
        <v>F2-4</v>
      </c>
      <c r="D15" s="1">
        <v>45790.329861111109</v>
      </c>
      <c r="E15" s="1">
        <v>45790.413194444445</v>
      </c>
      <c r="F15" s="1">
        <f t="shared" si="2"/>
        <v>45790.371527777781</v>
      </c>
      <c r="G15">
        <f t="shared" si="0"/>
        <v>0.53819444444525288</v>
      </c>
      <c r="H15">
        <f>2.48/60*1000</f>
        <v>41.333333333333336</v>
      </c>
      <c r="K15">
        <f>VLOOKUP(C15,standard_curve_plate_3!$C$2:$G$17,5,FALSE)</f>
        <v>111.725752</v>
      </c>
    </row>
    <row r="16" spans="1:14" x14ac:dyDescent="0.2">
      <c r="A16">
        <v>4</v>
      </c>
      <c r="B16">
        <v>3</v>
      </c>
      <c r="C16" t="str">
        <f t="shared" si="1"/>
        <v>F3-4</v>
      </c>
      <c r="D16" s="1">
        <v>45790.329861111109</v>
      </c>
      <c r="E16" s="1">
        <v>45790.413194444445</v>
      </c>
      <c r="F16" s="1">
        <f t="shared" si="2"/>
        <v>45790.371527777781</v>
      </c>
      <c r="G16">
        <f t="shared" si="0"/>
        <v>0.52847222222771961</v>
      </c>
      <c r="H16">
        <f>2.18/60*1000</f>
        <v>36.333333333333336</v>
      </c>
      <c r="K16">
        <f>VLOOKUP(C16,standard_curve_plate_3!$C$2:$G$17,5,FALSE)</f>
        <v>105.108394</v>
      </c>
    </row>
    <row r="17" spans="1:12" x14ac:dyDescent="0.2">
      <c r="A17">
        <v>4</v>
      </c>
      <c r="B17">
        <v>4</v>
      </c>
      <c r="C17" t="str">
        <f t="shared" si="1"/>
        <v>F4-4</v>
      </c>
      <c r="D17" s="1">
        <v>45790.329861111109</v>
      </c>
      <c r="E17" s="1">
        <v>45790.413194444445</v>
      </c>
      <c r="F17" s="1">
        <f t="shared" si="2"/>
        <v>45790.371527777781</v>
      </c>
      <c r="G17">
        <f t="shared" si="0"/>
        <v>0.52847222222771961</v>
      </c>
      <c r="H17">
        <f>2.08/60*1000</f>
        <v>34.666666666666664</v>
      </c>
      <c r="K17">
        <f>VLOOKUP(C17,standard_curve_plate_3!$C$2:$G$17,5,FALSE)</f>
        <v>99.293140000000008</v>
      </c>
    </row>
    <row r="18" spans="1:12" x14ac:dyDescent="0.2">
      <c r="A18">
        <v>5</v>
      </c>
      <c r="B18">
        <v>1</v>
      </c>
      <c r="C18" t="str">
        <f t="shared" si="1"/>
        <v>F1-5</v>
      </c>
      <c r="D18" s="1">
        <v>45790.502083333333</v>
      </c>
      <c r="E18" s="1">
        <v>45790.543749999997</v>
      </c>
      <c r="F18" s="1">
        <f t="shared" si="2"/>
        <v>45790.522916666669</v>
      </c>
      <c r="G18">
        <f t="shared" si="0"/>
        <v>0.68958333333284827</v>
      </c>
      <c r="K18">
        <f>VLOOKUP(sampling!C18,'standard_curve_plate 2'!$C$2:$G$8,5,FALSE)</f>
        <v>123.63746799999998</v>
      </c>
    </row>
    <row r="19" spans="1:12" x14ac:dyDescent="0.2">
      <c r="A19">
        <v>5</v>
      </c>
      <c r="B19">
        <v>2</v>
      </c>
      <c r="C19" t="str">
        <f t="shared" si="1"/>
        <v>F2-5</v>
      </c>
      <c r="D19" s="1">
        <v>45790.502083333333</v>
      </c>
      <c r="E19" s="1">
        <v>45790.543749999997</v>
      </c>
      <c r="F19" s="1">
        <f t="shared" si="2"/>
        <v>45790.522916666669</v>
      </c>
      <c r="G19">
        <f t="shared" si="0"/>
        <v>0.68958333333284827</v>
      </c>
      <c r="K19">
        <f>VLOOKUP(sampling!C19,'standard_curve_plate 2'!$C$2:$G$8,5,FALSE)</f>
        <v>134.338176</v>
      </c>
    </row>
    <row r="20" spans="1:12" x14ac:dyDescent="0.2">
      <c r="A20">
        <v>5</v>
      </c>
      <c r="B20">
        <v>3</v>
      </c>
      <c r="C20" t="str">
        <f t="shared" si="1"/>
        <v>F3-5</v>
      </c>
      <c r="D20" s="1">
        <v>45790.502083333333</v>
      </c>
      <c r="E20" s="1">
        <v>45790.543749999997</v>
      </c>
      <c r="F20" s="1">
        <f t="shared" si="2"/>
        <v>45790.522916666669</v>
      </c>
      <c r="G20">
        <f t="shared" si="0"/>
        <v>0.679861111115315</v>
      </c>
      <c r="K20">
        <f>VLOOKUP(sampling!C20,'standard_curve_plate 2'!$C$2:$G$8,5,FALSE)</f>
        <v>150.86331999999999</v>
      </c>
    </row>
    <row r="21" spans="1:12" x14ac:dyDescent="0.2">
      <c r="A21">
        <v>5</v>
      </c>
      <c r="B21">
        <v>4</v>
      </c>
      <c r="C21" t="str">
        <f t="shared" si="1"/>
        <v>F4-5</v>
      </c>
      <c r="D21" s="1">
        <v>45790.502083333333</v>
      </c>
      <c r="E21" s="1">
        <v>45790.543749999997</v>
      </c>
      <c r="F21" s="1">
        <f t="shared" si="2"/>
        <v>45790.522916666669</v>
      </c>
      <c r="G21">
        <f t="shared" si="0"/>
        <v>0.679861111115315</v>
      </c>
      <c r="K21">
        <f>VLOOKUP(sampling!C21,'standard_curve_plate 2'!$C$2:$G$8,5,FALSE)</f>
        <v>153.030552</v>
      </c>
    </row>
    <row r="22" spans="1:12" x14ac:dyDescent="0.2">
      <c r="A22">
        <v>6</v>
      </c>
      <c r="B22">
        <v>1</v>
      </c>
      <c r="C22" t="str">
        <f t="shared" si="1"/>
        <v>F1-6</v>
      </c>
      <c r="D22" s="1">
        <v>45790.54583333333</v>
      </c>
      <c r="E22" s="1">
        <v>45790.634722222225</v>
      </c>
      <c r="F22" s="1">
        <f t="shared" si="2"/>
        <v>45790.590277777781</v>
      </c>
      <c r="G22">
        <f t="shared" si="0"/>
        <v>0.75694444444525288</v>
      </c>
      <c r="H22">
        <v>34.6</v>
      </c>
      <c r="K22">
        <f>VLOOKUP(C22,standard_curve_plate_3!$C$2:$G$17,5,FALSE)</f>
        <v>137.89374400000003</v>
      </c>
    </row>
    <row r="23" spans="1:12" x14ac:dyDescent="0.2">
      <c r="A23">
        <v>6</v>
      </c>
      <c r="B23">
        <v>2</v>
      </c>
      <c r="C23" t="str">
        <f t="shared" si="1"/>
        <v>F2-6</v>
      </c>
      <c r="D23" s="1">
        <v>45790.54583333333</v>
      </c>
      <c r="E23" s="1">
        <v>45790.634722222225</v>
      </c>
      <c r="F23" s="1">
        <f t="shared" si="2"/>
        <v>45790.590277777781</v>
      </c>
      <c r="G23">
        <f t="shared" si="0"/>
        <v>0.75694444444525288</v>
      </c>
      <c r="H23">
        <v>37.200000000000003</v>
      </c>
      <c r="K23">
        <f>VLOOKUP(C23,standard_curve_plate_3!$C$2:$G$17,5,FALSE)</f>
        <v>144.310576</v>
      </c>
    </row>
    <row r="24" spans="1:12" x14ac:dyDescent="0.2">
      <c r="A24">
        <v>6</v>
      </c>
      <c r="B24">
        <v>3</v>
      </c>
      <c r="C24" t="str">
        <f t="shared" si="1"/>
        <v>F3-6</v>
      </c>
      <c r="D24" s="1">
        <v>45790.54583333333</v>
      </c>
      <c r="E24" s="1">
        <v>45790.634722222225</v>
      </c>
      <c r="F24" s="1">
        <f t="shared" si="2"/>
        <v>45790.590277777781</v>
      </c>
      <c r="G24">
        <f t="shared" si="0"/>
        <v>0.74722222222771961</v>
      </c>
      <c r="H24">
        <v>35.700000000000003</v>
      </c>
      <c r="K24">
        <f>VLOOKUP(C24,standard_curve_plate_3!$C$2:$G$17,5,FALSE)</f>
        <v>169.44316800000001</v>
      </c>
    </row>
    <row r="25" spans="1:12" x14ac:dyDescent="0.2">
      <c r="A25">
        <v>6</v>
      </c>
      <c r="B25">
        <v>4</v>
      </c>
      <c r="C25" t="str">
        <f t="shared" si="1"/>
        <v>F4-6</v>
      </c>
      <c r="D25" s="1">
        <v>45790.54583333333</v>
      </c>
      <c r="E25" s="1">
        <v>45790.634722222225</v>
      </c>
      <c r="F25" s="1">
        <f t="shared" si="2"/>
        <v>45790.590277777781</v>
      </c>
      <c r="G25">
        <f t="shared" si="0"/>
        <v>0.74722222222771961</v>
      </c>
      <c r="H25">
        <v>34.1</v>
      </c>
      <c r="K25">
        <f>VLOOKUP(C25,standard_curve_plate_3!$C$2:$G$17,5,FALSE)</f>
        <v>149.1232</v>
      </c>
    </row>
    <row r="26" spans="1:12" x14ac:dyDescent="0.2">
      <c r="A26">
        <v>7</v>
      </c>
      <c r="B26">
        <v>1</v>
      </c>
      <c r="C26" t="str">
        <f t="shared" si="1"/>
        <v>F1-7</v>
      </c>
      <c r="D26" s="1">
        <v>45790.636805555558</v>
      </c>
      <c r="E26" s="1">
        <v>45790.674305555556</v>
      </c>
      <c r="F26" s="1">
        <f t="shared" si="2"/>
        <v>45790.655555555553</v>
      </c>
      <c r="G26">
        <f t="shared" si="0"/>
        <v>0.82222222221753327</v>
      </c>
      <c r="L26">
        <f>VLOOKUP(sampling!C26,fe_plate_1!$C$2:$G$17,5,FALSE)</f>
        <v>1.0854529550232428</v>
      </c>
    </row>
    <row r="27" spans="1:12" x14ac:dyDescent="0.2">
      <c r="A27">
        <v>7</v>
      </c>
      <c r="B27">
        <v>2</v>
      </c>
      <c r="C27" t="str">
        <f t="shared" si="1"/>
        <v>F2-7</v>
      </c>
      <c r="D27" s="1">
        <v>45790.636805555558</v>
      </c>
      <c r="E27" s="1">
        <v>45790.674305555556</v>
      </c>
      <c r="F27" s="1">
        <f t="shared" si="2"/>
        <v>45790.655555555553</v>
      </c>
      <c r="G27">
        <f t="shared" si="0"/>
        <v>0.82222222221753327</v>
      </c>
      <c r="L27">
        <f>VLOOKUP(sampling!C27,fe_plate_1!$C$2:$G$17,5,FALSE)</f>
        <v>-2.3175999999999952</v>
      </c>
    </row>
    <row r="28" spans="1:12" x14ac:dyDescent="0.2">
      <c r="A28">
        <v>7</v>
      </c>
      <c r="B28">
        <v>3</v>
      </c>
      <c r="C28" t="str">
        <f t="shared" si="1"/>
        <v>F3-7</v>
      </c>
      <c r="D28" s="1">
        <v>45790.636805555558</v>
      </c>
      <c r="E28" s="1">
        <v>45790.674305555556</v>
      </c>
      <c r="F28" s="1">
        <f t="shared" si="2"/>
        <v>45790.655555555553</v>
      </c>
      <c r="G28">
        <f t="shared" si="0"/>
        <v>0.8125</v>
      </c>
      <c r="L28">
        <f>VLOOKUP(sampling!C28,fe_plate_1!$C$2:$G$17,5,FALSE)</f>
        <v>2.447300000000002</v>
      </c>
    </row>
    <row r="29" spans="1:12" x14ac:dyDescent="0.2">
      <c r="A29">
        <v>7</v>
      </c>
      <c r="B29">
        <v>4</v>
      </c>
      <c r="C29" t="str">
        <f t="shared" si="1"/>
        <v>F4-7</v>
      </c>
      <c r="D29" s="1">
        <v>45790.636805555558</v>
      </c>
      <c r="E29" s="1">
        <v>45790.674305555556</v>
      </c>
      <c r="F29" s="1">
        <f t="shared" si="2"/>
        <v>45790.655555555553</v>
      </c>
      <c r="G29">
        <f t="shared" si="0"/>
        <v>0.8125</v>
      </c>
      <c r="L29">
        <f>VLOOKUP(sampling!C29,fe_plate_1!$C$2:$G$17,5,FALSE)</f>
        <v>-0.27549999999999741</v>
      </c>
    </row>
    <row r="30" spans="1:12" x14ac:dyDescent="0.2">
      <c r="A30">
        <v>8</v>
      </c>
      <c r="B30">
        <v>1</v>
      </c>
      <c r="C30" t="str">
        <f t="shared" si="1"/>
        <v>F1-8</v>
      </c>
      <c r="D30" s="1">
        <v>45790.676388888889</v>
      </c>
      <c r="E30" s="1">
        <v>45790.713194444441</v>
      </c>
      <c r="F30" s="1">
        <f t="shared" si="2"/>
        <v>45790.694791666669</v>
      </c>
      <c r="G30">
        <f t="shared" si="0"/>
        <v>0.86145833333284827</v>
      </c>
      <c r="H30">
        <v>34.700000000000003</v>
      </c>
      <c r="I30">
        <v>7.75</v>
      </c>
      <c r="J30">
        <v>858</v>
      </c>
    </row>
    <row r="31" spans="1:12" x14ac:dyDescent="0.2">
      <c r="A31">
        <v>8</v>
      </c>
      <c r="B31">
        <v>2</v>
      </c>
      <c r="C31" t="str">
        <f t="shared" si="1"/>
        <v>F2-8</v>
      </c>
      <c r="D31" s="1">
        <v>45790.676388888889</v>
      </c>
      <c r="E31" s="1">
        <v>45790.713194444441</v>
      </c>
      <c r="F31" s="1">
        <f t="shared" si="2"/>
        <v>45790.694791666669</v>
      </c>
      <c r="G31">
        <f t="shared" si="0"/>
        <v>0.86145833333284827</v>
      </c>
      <c r="H31">
        <v>37.200000000000003</v>
      </c>
      <c r="I31">
        <v>7.7</v>
      </c>
      <c r="J31">
        <v>891</v>
      </c>
    </row>
    <row r="32" spans="1:12" x14ac:dyDescent="0.2">
      <c r="A32">
        <v>8</v>
      </c>
      <c r="B32">
        <v>3</v>
      </c>
      <c r="C32" t="str">
        <f t="shared" si="1"/>
        <v>F3-8</v>
      </c>
      <c r="D32" s="1">
        <v>45790.676388888889</v>
      </c>
      <c r="E32" s="1">
        <v>45790.713194444441</v>
      </c>
      <c r="F32" s="1">
        <f t="shared" si="2"/>
        <v>45790.694791666669</v>
      </c>
      <c r="G32">
        <f t="shared" si="0"/>
        <v>0.851736111115315</v>
      </c>
      <c r="H32">
        <v>35.799999999999997</v>
      </c>
      <c r="I32">
        <v>7.8</v>
      </c>
      <c r="J32">
        <v>792</v>
      </c>
    </row>
    <row r="33" spans="1:11" x14ac:dyDescent="0.2">
      <c r="A33">
        <v>8</v>
      </c>
      <c r="B33">
        <v>4</v>
      </c>
      <c r="C33" t="str">
        <f t="shared" si="1"/>
        <v>F4-8</v>
      </c>
      <c r="D33" s="1">
        <v>45790.676388888889</v>
      </c>
      <c r="E33" s="1">
        <v>45790.713194444441</v>
      </c>
      <c r="F33" s="1">
        <f t="shared" si="2"/>
        <v>45790.694791666669</v>
      </c>
      <c r="G33">
        <f t="shared" si="0"/>
        <v>0.851736111115315</v>
      </c>
      <c r="H33">
        <v>34.299999999999997</v>
      </c>
      <c r="I33">
        <v>7.71</v>
      </c>
      <c r="J33">
        <v>896</v>
      </c>
    </row>
    <row r="34" spans="1:11" x14ac:dyDescent="0.2">
      <c r="A34">
        <v>9</v>
      </c>
      <c r="B34">
        <v>1</v>
      </c>
      <c r="C34" t="str">
        <f t="shared" si="1"/>
        <v>F1-9</v>
      </c>
      <c r="D34" s="1">
        <v>45790.713194444441</v>
      </c>
      <c r="E34" s="1">
        <v>45791.347916666666</v>
      </c>
      <c r="F34" s="1">
        <f t="shared" si="2"/>
        <v>45791.030555555553</v>
      </c>
      <c r="G34">
        <f t="shared" ref="G34:G65" si="3" xml:space="preserve"> F34-IF(OR(B34=1,B34=2),$M$2,$M$3)</f>
        <v>1.1972222222175333</v>
      </c>
      <c r="H34">
        <v>34.1</v>
      </c>
    </row>
    <row r="35" spans="1:11" x14ac:dyDescent="0.2">
      <c r="A35">
        <v>9</v>
      </c>
      <c r="B35">
        <v>2</v>
      </c>
      <c r="C35" t="str">
        <f t="shared" si="1"/>
        <v>F2-9</v>
      </c>
      <c r="D35" s="1">
        <v>45790.713194444441</v>
      </c>
      <c r="E35" s="1">
        <v>45791.347916666666</v>
      </c>
      <c r="F35" s="1">
        <f t="shared" si="2"/>
        <v>45791.030555555553</v>
      </c>
      <c r="G35">
        <f t="shared" si="3"/>
        <v>1.1972222222175333</v>
      </c>
      <c r="H35">
        <v>36.799999999999997</v>
      </c>
    </row>
    <row r="36" spans="1:11" x14ac:dyDescent="0.2">
      <c r="A36">
        <v>9</v>
      </c>
      <c r="B36">
        <v>3</v>
      </c>
      <c r="C36" t="str">
        <f t="shared" si="1"/>
        <v>F3-9</v>
      </c>
      <c r="D36" s="1">
        <v>45790.713194444441</v>
      </c>
      <c r="E36" s="1">
        <v>45791.347916666666</v>
      </c>
      <c r="F36" s="1">
        <f t="shared" si="2"/>
        <v>45791.030555555553</v>
      </c>
      <c r="G36">
        <f t="shared" si="3"/>
        <v>1.1875</v>
      </c>
      <c r="H36">
        <v>33.6</v>
      </c>
    </row>
    <row r="37" spans="1:11" x14ac:dyDescent="0.2">
      <c r="A37">
        <v>9</v>
      </c>
      <c r="B37">
        <v>4</v>
      </c>
      <c r="C37" t="str">
        <f t="shared" si="1"/>
        <v>F4-9</v>
      </c>
      <c r="D37" s="1">
        <v>45790.713194444441</v>
      </c>
      <c r="E37" s="1">
        <v>45791.347916666666</v>
      </c>
      <c r="F37" s="1">
        <f t="shared" si="2"/>
        <v>45791.030555555553</v>
      </c>
      <c r="G37">
        <f t="shared" si="3"/>
        <v>1.1875</v>
      </c>
      <c r="H37">
        <v>35.1</v>
      </c>
    </row>
    <row r="38" spans="1:11" x14ac:dyDescent="0.2">
      <c r="A38">
        <v>10</v>
      </c>
      <c r="B38">
        <v>1</v>
      </c>
      <c r="C38" t="str">
        <f t="shared" si="1"/>
        <v>F1-10</v>
      </c>
      <c r="D38" s="1">
        <v>45791.35</v>
      </c>
      <c r="E38" s="1">
        <v>45791.436805555553</v>
      </c>
      <c r="F38" s="1">
        <f t="shared" si="2"/>
        <v>45791.393402777772</v>
      </c>
      <c r="G38">
        <f t="shared" si="3"/>
        <v>1.5600694444365217</v>
      </c>
    </row>
    <row r="39" spans="1:11" x14ac:dyDescent="0.2">
      <c r="A39">
        <v>10</v>
      </c>
      <c r="B39">
        <v>2</v>
      </c>
      <c r="C39" t="str">
        <f t="shared" si="1"/>
        <v>F2-10</v>
      </c>
      <c r="D39" s="1">
        <v>45791.35</v>
      </c>
      <c r="E39" s="1">
        <v>45791.436805555553</v>
      </c>
      <c r="F39" s="1">
        <f t="shared" si="2"/>
        <v>45791.393402777772</v>
      </c>
      <c r="G39">
        <f t="shared" si="3"/>
        <v>1.5600694444365217</v>
      </c>
    </row>
    <row r="40" spans="1:11" x14ac:dyDescent="0.2">
      <c r="A40">
        <v>10</v>
      </c>
      <c r="B40">
        <v>3</v>
      </c>
      <c r="C40" t="str">
        <f t="shared" si="1"/>
        <v>F3-10</v>
      </c>
      <c r="D40" s="1">
        <v>45791.35</v>
      </c>
      <c r="E40" s="1">
        <v>45791.436805555553</v>
      </c>
      <c r="F40" s="1">
        <f t="shared" si="2"/>
        <v>45791.393402777772</v>
      </c>
      <c r="G40">
        <f t="shared" si="3"/>
        <v>1.5503472222189885</v>
      </c>
    </row>
    <row r="41" spans="1:11" x14ac:dyDescent="0.2">
      <c r="A41">
        <v>10</v>
      </c>
      <c r="B41">
        <v>4</v>
      </c>
      <c r="C41" t="str">
        <f t="shared" si="1"/>
        <v>F4-10</v>
      </c>
      <c r="D41" s="1">
        <v>45791.35</v>
      </c>
      <c r="E41" s="1">
        <v>45791.436805555553</v>
      </c>
      <c r="F41" s="1">
        <f t="shared" si="2"/>
        <v>45791.393402777772</v>
      </c>
      <c r="G41">
        <f t="shared" si="3"/>
        <v>1.5503472222189885</v>
      </c>
    </row>
    <row r="42" spans="1:11" x14ac:dyDescent="0.2">
      <c r="A42">
        <v>11</v>
      </c>
      <c r="B42">
        <v>1</v>
      </c>
      <c r="C42" t="str">
        <f t="shared" si="1"/>
        <v>F1-11</v>
      </c>
      <c r="D42" s="1">
        <v>45791.436805555553</v>
      </c>
      <c r="E42" s="1">
        <v>45791.541666666664</v>
      </c>
      <c r="F42" s="1">
        <f t="shared" si="2"/>
        <v>45791.489236111112</v>
      </c>
      <c r="G42">
        <f t="shared" si="3"/>
        <v>1.655902777776646</v>
      </c>
      <c r="K42">
        <f>VLOOKUP(sampling!C42,standard_curve_plate_1!$C$2:$G$17,5,FALSE)</f>
        <v>-0.24387099999999995</v>
      </c>
    </row>
    <row r="43" spans="1:11" x14ac:dyDescent="0.2">
      <c r="A43">
        <v>11</v>
      </c>
      <c r="B43">
        <v>2</v>
      </c>
      <c r="C43" t="str">
        <f t="shared" si="1"/>
        <v>F2-11</v>
      </c>
      <c r="D43" s="1">
        <v>45791.436805555553</v>
      </c>
      <c r="E43" s="1">
        <v>45791.541666666664</v>
      </c>
      <c r="F43" s="1">
        <f t="shared" si="2"/>
        <v>45791.489236111112</v>
      </c>
      <c r="G43">
        <f t="shared" si="3"/>
        <v>1.655902777776646</v>
      </c>
      <c r="K43">
        <f>VLOOKUP(sampling!C43,standard_curve_plate_1!$C$2:$G$17,5,FALSE)</f>
        <v>-0.6603194999999995</v>
      </c>
    </row>
    <row r="44" spans="1:11" x14ac:dyDescent="0.2">
      <c r="A44">
        <v>11</v>
      </c>
      <c r="B44">
        <v>3</v>
      </c>
      <c r="C44" t="str">
        <f t="shared" si="1"/>
        <v>F3-11</v>
      </c>
      <c r="D44" s="1">
        <v>45791.436805555553</v>
      </c>
      <c r="E44" s="1">
        <v>45791.541666666664</v>
      </c>
      <c r="F44" s="1">
        <f t="shared" si="2"/>
        <v>45791.489236111112</v>
      </c>
      <c r="G44">
        <f t="shared" si="3"/>
        <v>1.6461805555591127</v>
      </c>
      <c r="K44">
        <f>VLOOKUP(sampling!C44,'standard_curve_plate 2'!$C$2:$G$8,5,FALSE)</f>
        <v>59.922405999999995</v>
      </c>
    </row>
    <row r="45" spans="1:11" x14ac:dyDescent="0.2">
      <c r="A45">
        <v>11</v>
      </c>
      <c r="B45">
        <v>4</v>
      </c>
      <c r="C45" t="str">
        <f t="shared" si="1"/>
        <v>F4-11</v>
      </c>
      <c r="D45" s="1">
        <v>45791.436805555553</v>
      </c>
      <c r="E45" s="1">
        <v>45791.541666666664</v>
      </c>
      <c r="F45" s="1">
        <f t="shared" si="2"/>
        <v>45791.489236111112</v>
      </c>
      <c r="G45">
        <f t="shared" si="3"/>
        <v>1.6461805555591127</v>
      </c>
      <c r="K45">
        <f>VLOOKUP(sampling!C45,'standard_curve_plate 2'!$C$2:$G$8,5,FALSE)</f>
        <v>62.69917199999999</v>
      </c>
    </row>
    <row r="46" spans="1:11" x14ac:dyDescent="0.2">
      <c r="A46">
        <v>12</v>
      </c>
      <c r="B46">
        <v>1</v>
      </c>
      <c r="C46" t="str">
        <f t="shared" si="1"/>
        <v>F1-12</v>
      </c>
      <c r="D46" s="1">
        <v>45791.542361111111</v>
      </c>
      <c r="E46" s="1">
        <v>45791.584027777775</v>
      </c>
      <c r="F46" s="1">
        <f t="shared" si="2"/>
        <v>45791.563194444447</v>
      </c>
      <c r="G46">
        <f t="shared" si="3"/>
        <v>1.7298611111109494</v>
      </c>
      <c r="K46">
        <f>VLOOKUP(sampling!C46,standard_curve_plate_1!$C$2:$G$17,5,FALSE)</f>
        <v>-0.14776750000000005</v>
      </c>
    </row>
    <row r="47" spans="1:11" x14ac:dyDescent="0.2">
      <c r="A47">
        <v>12</v>
      </c>
      <c r="B47">
        <v>2</v>
      </c>
      <c r="C47" t="str">
        <f t="shared" si="1"/>
        <v>F2-12</v>
      </c>
      <c r="D47" s="1">
        <v>45791.542361111111</v>
      </c>
      <c r="E47" s="1">
        <v>45791.584027777775</v>
      </c>
      <c r="F47" s="1">
        <f t="shared" si="2"/>
        <v>45791.563194444447</v>
      </c>
      <c r="G47">
        <f t="shared" si="3"/>
        <v>1.7298611111109494</v>
      </c>
      <c r="K47">
        <f>VLOOKUP(sampling!C47,standard_curve_plate_1!$C$2:$G$17,5,FALSE)</f>
        <v>-0.56421599999999961</v>
      </c>
    </row>
    <row r="48" spans="1:11" x14ac:dyDescent="0.2">
      <c r="A48">
        <v>12</v>
      </c>
      <c r="B48">
        <v>3</v>
      </c>
      <c r="C48" t="str">
        <f t="shared" si="1"/>
        <v>F3-12</v>
      </c>
      <c r="D48" s="1">
        <v>45791.542361111111</v>
      </c>
      <c r="E48" s="1">
        <v>45791.584027777775</v>
      </c>
      <c r="F48" s="1">
        <f t="shared" si="2"/>
        <v>45791.563194444447</v>
      </c>
      <c r="G48">
        <f t="shared" si="3"/>
        <v>1.7201388888934162</v>
      </c>
      <c r="K48">
        <f>VLOOKUP(sampling!C48,standard_curve_plate_1!$C$2:$G$17,5,FALSE)</f>
        <v>43.707463000000004</v>
      </c>
    </row>
    <row r="49" spans="1:12" x14ac:dyDescent="0.2">
      <c r="A49">
        <v>12</v>
      </c>
      <c r="B49">
        <v>4</v>
      </c>
      <c r="C49" t="str">
        <f t="shared" si="1"/>
        <v>F4-12</v>
      </c>
      <c r="D49" s="1">
        <v>45791.542361111111</v>
      </c>
      <c r="E49" s="1">
        <v>45791.584027777775</v>
      </c>
      <c r="F49" s="1">
        <f t="shared" si="2"/>
        <v>45791.563194444447</v>
      </c>
      <c r="G49">
        <f t="shared" si="3"/>
        <v>1.7201388888934162</v>
      </c>
      <c r="K49">
        <f>VLOOKUP(sampling!C49,standard_curve_plate_1!$C$2:$G$17,5,FALSE)</f>
        <v>48.512638000000003</v>
      </c>
    </row>
    <row r="50" spans="1:12" x14ac:dyDescent="0.2">
      <c r="A50">
        <v>13</v>
      </c>
      <c r="B50">
        <v>1</v>
      </c>
      <c r="C50" t="str">
        <f t="shared" si="1"/>
        <v>F1-13</v>
      </c>
      <c r="D50" s="1">
        <v>45791.584027777775</v>
      </c>
      <c r="E50" s="1">
        <v>45791.669444444444</v>
      </c>
      <c r="F50" s="1">
        <f t="shared" si="2"/>
        <v>45791.626736111109</v>
      </c>
      <c r="G50">
        <f t="shared" si="3"/>
        <v>1.7934027777737356</v>
      </c>
      <c r="K50">
        <f>VLOOKUP(sampling!C50,standard_curve_plate_1!$C$2:$G$17,5,FALSE)</f>
        <v>-0.27590549999999991</v>
      </c>
    </row>
    <row r="51" spans="1:12" x14ac:dyDescent="0.2">
      <c r="A51">
        <v>13</v>
      </c>
      <c r="B51">
        <v>2</v>
      </c>
      <c r="C51" t="str">
        <f t="shared" si="1"/>
        <v>F2-13</v>
      </c>
      <c r="D51" s="1">
        <v>45791.584027777775</v>
      </c>
      <c r="E51" s="1">
        <v>45791.669444444444</v>
      </c>
      <c r="F51" s="1">
        <f t="shared" si="2"/>
        <v>45791.626736111109</v>
      </c>
      <c r="G51">
        <f t="shared" si="3"/>
        <v>1.7934027777737356</v>
      </c>
      <c r="K51">
        <f>VLOOKUP(sampling!C51,standard_curve_plate_1!$C$2:$G$17,5,FALSE)</f>
        <v>-0.72438849999999944</v>
      </c>
    </row>
    <row r="52" spans="1:12" x14ac:dyDescent="0.2">
      <c r="A52">
        <v>13</v>
      </c>
      <c r="B52">
        <v>3</v>
      </c>
      <c r="C52" t="str">
        <f t="shared" si="1"/>
        <v>F3-13</v>
      </c>
      <c r="D52" s="1">
        <v>45791.584027777775</v>
      </c>
      <c r="E52" s="1">
        <v>45791.669444444444</v>
      </c>
      <c r="F52" s="1">
        <f t="shared" si="2"/>
        <v>45791.626736111109</v>
      </c>
      <c r="G52">
        <f t="shared" si="3"/>
        <v>1.7836805555562023</v>
      </c>
      <c r="K52">
        <f>VLOOKUP(sampling!C52,standard_curve_plate_1!$C$2:$G$17,5,FALSE)</f>
        <v>29.035662000000002</v>
      </c>
    </row>
    <row r="53" spans="1:12" x14ac:dyDescent="0.2">
      <c r="A53">
        <v>13</v>
      </c>
      <c r="B53">
        <v>4</v>
      </c>
      <c r="C53" t="str">
        <f t="shared" si="1"/>
        <v>F4-13</v>
      </c>
      <c r="D53" s="1">
        <v>45791.584027777775</v>
      </c>
      <c r="E53" s="1">
        <v>45791.669444444444</v>
      </c>
      <c r="F53" s="1">
        <f t="shared" si="2"/>
        <v>45791.626736111109</v>
      </c>
      <c r="G53">
        <f t="shared" si="3"/>
        <v>1.7836805555562023</v>
      </c>
      <c r="K53">
        <f>VLOOKUP(sampling!C53,'standard_curve_plate 2'!$C$2:$G$8,5,FALSE)</f>
        <v>47.468373999999997</v>
      </c>
    </row>
    <row r="54" spans="1:12" x14ac:dyDescent="0.2">
      <c r="A54">
        <v>14</v>
      </c>
      <c r="B54">
        <v>1</v>
      </c>
      <c r="C54" t="str">
        <f t="shared" si="1"/>
        <v>F1-14</v>
      </c>
      <c r="D54" s="1">
        <v>45791.671527777777</v>
      </c>
      <c r="E54" s="1">
        <v>45791.709722222222</v>
      </c>
      <c r="F54" s="1">
        <f t="shared" si="2"/>
        <v>45791.690625000003</v>
      </c>
      <c r="G54">
        <f t="shared" si="3"/>
        <v>1.8572916666671517</v>
      </c>
      <c r="H54">
        <v>30.54</v>
      </c>
      <c r="I54">
        <v>7.56</v>
      </c>
      <c r="J54">
        <v>949</v>
      </c>
    </row>
    <row r="55" spans="1:12" x14ac:dyDescent="0.2">
      <c r="A55">
        <v>14</v>
      </c>
      <c r="B55">
        <v>2</v>
      </c>
      <c r="C55" t="str">
        <f t="shared" si="1"/>
        <v>F2-14</v>
      </c>
      <c r="D55" s="1">
        <v>45791.671527777777</v>
      </c>
      <c r="E55" s="1">
        <v>45791.709722222222</v>
      </c>
      <c r="F55" s="1">
        <f t="shared" si="2"/>
        <v>45791.690625000003</v>
      </c>
      <c r="G55">
        <f t="shared" si="3"/>
        <v>1.8572916666671517</v>
      </c>
      <c r="H55">
        <v>32.54</v>
      </c>
      <c r="I55">
        <v>7.73</v>
      </c>
      <c r="J55">
        <v>793</v>
      </c>
    </row>
    <row r="56" spans="1:12" x14ac:dyDescent="0.2">
      <c r="A56">
        <v>14</v>
      </c>
      <c r="B56">
        <v>3</v>
      </c>
      <c r="C56" t="str">
        <f t="shared" si="1"/>
        <v>F3-14</v>
      </c>
      <c r="D56" s="1">
        <v>45791.671527777777</v>
      </c>
      <c r="E56" s="1">
        <v>45791.709722222222</v>
      </c>
      <c r="F56" s="1">
        <f t="shared" si="2"/>
        <v>45791.690625000003</v>
      </c>
      <c r="G56">
        <f t="shared" si="3"/>
        <v>1.8475694444496185</v>
      </c>
      <c r="H56">
        <v>32</v>
      </c>
      <c r="I56">
        <v>7.78</v>
      </c>
      <c r="J56">
        <v>796</v>
      </c>
    </row>
    <row r="57" spans="1:12" x14ac:dyDescent="0.2">
      <c r="A57">
        <v>14</v>
      </c>
      <c r="B57">
        <v>4</v>
      </c>
      <c r="C57" t="str">
        <f t="shared" si="1"/>
        <v>F4-14</v>
      </c>
      <c r="D57" s="1">
        <v>45791.671527777777</v>
      </c>
      <c r="E57" s="1">
        <v>45791.709722222222</v>
      </c>
      <c r="F57" s="1">
        <f t="shared" si="2"/>
        <v>45791.690625000003</v>
      </c>
      <c r="G57">
        <f t="shared" si="3"/>
        <v>1.8475694444496185</v>
      </c>
      <c r="H57">
        <v>30.9</v>
      </c>
      <c r="I57">
        <v>7.69</v>
      </c>
      <c r="J57">
        <v>773</v>
      </c>
    </row>
    <row r="58" spans="1:12" x14ac:dyDescent="0.2">
      <c r="A58">
        <v>15</v>
      </c>
      <c r="B58">
        <v>1</v>
      </c>
      <c r="C58" t="str">
        <f t="shared" si="1"/>
        <v>F1-15</v>
      </c>
      <c r="D58" s="1">
        <v>45791.709722222222</v>
      </c>
      <c r="E58" s="1">
        <v>45791.754861111112</v>
      </c>
      <c r="F58" s="1">
        <f t="shared" si="2"/>
        <v>45791.732291666667</v>
      </c>
      <c r="G58">
        <f t="shared" si="3"/>
        <v>1.8989583333313931</v>
      </c>
      <c r="L58">
        <f>VLOOKUP(sampling!C58,fe_plate_1!$C$2:$G$17,5,FALSE)</f>
        <v>3.1280000000000037</v>
      </c>
    </row>
    <row r="59" spans="1:12" x14ac:dyDescent="0.2">
      <c r="A59">
        <v>15</v>
      </c>
      <c r="B59">
        <v>2</v>
      </c>
      <c r="C59" t="str">
        <f t="shared" si="1"/>
        <v>F2-15</v>
      </c>
      <c r="D59" s="1">
        <v>45791.709722222222</v>
      </c>
      <c r="E59" s="1">
        <v>45791.754861111112</v>
      </c>
      <c r="F59" s="1">
        <f t="shared" si="2"/>
        <v>45791.732291666667</v>
      </c>
      <c r="G59">
        <f t="shared" si="3"/>
        <v>1.8989583333313931</v>
      </c>
      <c r="L59">
        <f>VLOOKUP(sampling!C59,fe_plate_1!$C$2:$G$17,5,FALSE)</f>
        <v>-0.27549999999999741</v>
      </c>
    </row>
    <row r="60" spans="1:12" x14ac:dyDescent="0.2">
      <c r="A60">
        <v>15</v>
      </c>
      <c r="B60">
        <v>3</v>
      </c>
      <c r="C60" t="str">
        <f t="shared" si="1"/>
        <v>F3-15</v>
      </c>
      <c r="D60" s="1">
        <v>45791.709722222222</v>
      </c>
      <c r="E60" s="1">
        <v>45791.754861111112</v>
      </c>
      <c r="F60" s="1">
        <f t="shared" si="2"/>
        <v>45791.732291666667</v>
      </c>
      <c r="G60">
        <f t="shared" si="3"/>
        <v>1.8892361111138598</v>
      </c>
      <c r="L60">
        <f>VLOOKUP(sampling!C60,fe_plate_1!$C$2:$G$17,5,FALSE)</f>
        <v>-3.6789999999999985</v>
      </c>
    </row>
    <row r="61" spans="1:12" x14ac:dyDescent="0.2">
      <c r="A61">
        <v>15</v>
      </c>
      <c r="B61">
        <v>4</v>
      </c>
      <c r="C61" t="str">
        <f t="shared" si="1"/>
        <v>F4-15</v>
      </c>
      <c r="D61" s="1">
        <v>45791.709722222222</v>
      </c>
      <c r="E61" s="1">
        <v>45791.754861111112</v>
      </c>
      <c r="F61" s="1">
        <f t="shared" si="2"/>
        <v>45791.732291666667</v>
      </c>
      <c r="G61">
        <f t="shared" si="3"/>
        <v>1.8892361111138598</v>
      </c>
      <c r="L61">
        <f>VLOOKUP(sampling!C61,fe_plate_1!$C$2:$G$17,5,FALSE)</f>
        <v>-4.3596999999999966</v>
      </c>
    </row>
    <row r="62" spans="1:12" x14ac:dyDescent="0.2">
      <c r="A62">
        <v>16</v>
      </c>
      <c r="B62">
        <v>1</v>
      </c>
      <c r="C62" t="str">
        <f t="shared" si="1"/>
        <v>F1-16</v>
      </c>
      <c r="D62" s="1">
        <v>45791.758333333331</v>
      </c>
      <c r="E62" s="1">
        <v>45792.348611111112</v>
      </c>
      <c r="F62" s="1">
        <f t="shared" si="2"/>
        <v>45792.053472222222</v>
      </c>
      <c r="G62">
        <f t="shared" si="3"/>
        <v>2.2201388888861402</v>
      </c>
    </row>
    <row r="63" spans="1:12" x14ac:dyDescent="0.2">
      <c r="A63">
        <v>16</v>
      </c>
      <c r="B63">
        <v>2</v>
      </c>
      <c r="C63" t="str">
        <f t="shared" si="1"/>
        <v>F2-16</v>
      </c>
      <c r="D63" s="1">
        <v>45791.758333333331</v>
      </c>
      <c r="E63" s="1">
        <v>45792.348611111112</v>
      </c>
      <c r="F63" s="1">
        <f t="shared" si="2"/>
        <v>45792.053472222222</v>
      </c>
      <c r="G63">
        <f t="shared" si="3"/>
        <v>2.2201388888861402</v>
      </c>
    </row>
    <row r="64" spans="1:12" x14ac:dyDescent="0.2">
      <c r="A64">
        <v>16</v>
      </c>
      <c r="B64">
        <v>3</v>
      </c>
      <c r="C64" t="str">
        <f t="shared" si="1"/>
        <v>F3-16</v>
      </c>
      <c r="D64" s="1">
        <v>45791.758333333331</v>
      </c>
      <c r="E64" s="1">
        <v>45792.348611111112</v>
      </c>
      <c r="F64" s="1">
        <f t="shared" si="2"/>
        <v>45792.053472222222</v>
      </c>
      <c r="G64">
        <f t="shared" si="3"/>
        <v>2.2104166666686069</v>
      </c>
    </row>
    <row r="65" spans="1:12" x14ac:dyDescent="0.2">
      <c r="A65">
        <v>16</v>
      </c>
      <c r="B65">
        <v>4</v>
      </c>
      <c r="C65" t="str">
        <f t="shared" si="1"/>
        <v>F4-16</v>
      </c>
      <c r="D65" s="1">
        <v>45791.758333333331</v>
      </c>
      <c r="E65" s="1">
        <v>45792.348611111112</v>
      </c>
      <c r="F65" s="1">
        <f t="shared" si="2"/>
        <v>45792.053472222222</v>
      </c>
      <c r="G65">
        <f t="shared" si="3"/>
        <v>2.2104166666686069</v>
      </c>
    </row>
    <row r="66" spans="1:12" x14ac:dyDescent="0.2">
      <c r="A66">
        <v>17</v>
      </c>
      <c r="B66">
        <v>1</v>
      </c>
      <c r="C66" t="str">
        <f t="shared" si="1"/>
        <v>F1-17</v>
      </c>
      <c r="D66" s="1">
        <v>45792.350694444445</v>
      </c>
      <c r="E66" s="1">
        <v>45792.392361111109</v>
      </c>
      <c r="F66" s="1">
        <f t="shared" si="2"/>
        <v>45792.371527777781</v>
      </c>
      <c r="G66">
        <f t="shared" ref="G66:G129" si="4" xml:space="preserve"> F66-IF(OR(B66=1,B66=2),$M$2,$M$3)</f>
        <v>2.5381944444452529</v>
      </c>
      <c r="H66">
        <v>33.5</v>
      </c>
      <c r="K66">
        <f>VLOOKUP(sampling!C66,standard_curve_plate_1!$C$2:$G$17,5,FALSE)</f>
        <v>-0.7564229999999994</v>
      </c>
    </row>
    <row r="67" spans="1:12" x14ac:dyDescent="0.2">
      <c r="A67">
        <v>17</v>
      </c>
      <c r="B67">
        <v>2</v>
      </c>
      <c r="C67" t="str">
        <f t="shared" ref="C67:C130" si="5">_xlfn.CONCAT("F",B67,"-",A67)</f>
        <v>F2-17</v>
      </c>
      <c r="D67" s="1">
        <v>45792.350694444445</v>
      </c>
      <c r="E67" s="1">
        <v>45792.392361111109</v>
      </c>
      <c r="F67" s="1">
        <f t="shared" ref="F67:F130" si="6">(E67-D67)/2+D67</f>
        <v>45792.371527777781</v>
      </c>
      <c r="G67">
        <f t="shared" si="4"/>
        <v>2.5381944444452529</v>
      </c>
      <c r="H67">
        <v>35.299999999999997</v>
      </c>
      <c r="K67">
        <f>VLOOKUP(sampling!C67,standard_curve_plate_1!$C$2:$G$17,5,FALSE)</f>
        <v>-1.9629499999999744E-2</v>
      </c>
    </row>
    <row r="68" spans="1:12" x14ac:dyDescent="0.2">
      <c r="A68">
        <v>17</v>
      </c>
      <c r="B68">
        <v>3</v>
      </c>
      <c r="C68" t="str">
        <f t="shared" si="5"/>
        <v>F3-17</v>
      </c>
      <c r="D68" s="1">
        <v>45792.350694444445</v>
      </c>
      <c r="E68" s="1">
        <v>45792.392361111109</v>
      </c>
      <c r="F68" s="1">
        <f t="shared" si="6"/>
        <v>45792.371527777781</v>
      </c>
      <c r="G68">
        <f t="shared" si="4"/>
        <v>2.5284722222277196</v>
      </c>
      <c r="H68">
        <v>34.799999999999997</v>
      </c>
      <c r="K68">
        <f>VLOOKUP(sampling!C68,standard_curve_plate_1!$C$2:$G$17,5,FALSE)</f>
        <v>-0.53218149999999964</v>
      </c>
    </row>
    <row r="69" spans="1:12" x14ac:dyDescent="0.2">
      <c r="A69">
        <v>17</v>
      </c>
      <c r="B69">
        <v>4</v>
      </c>
      <c r="C69" t="str">
        <f t="shared" si="5"/>
        <v>F4-17</v>
      </c>
      <c r="D69" s="1">
        <v>45792.350694444445</v>
      </c>
      <c r="E69" s="1">
        <v>45792.392361111109</v>
      </c>
      <c r="F69" s="1">
        <f t="shared" si="6"/>
        <v>45792.371527777781</v>
      </c>
      <c r="G69">
        <f t="shared" si="4"/>
        <v>2.5284722222277196</v>
      </c>
      <c r="H69">
        <v>33.299999999999997</v>
      </c>
      <c r="K69">
        <f>VLOOKUP(sampling!C69,standard_curve_plate_1!$C$2:$G$17,5,FALSE)</f>
        <v>-0.40404349999999978</v>
      </c>
    </row>
    <row r="70" spans="1:12" x14ac:dyDescent="0.2">
      <c r="A70">
        <v>18</v>
      </c>
      <c r="B70">
        <v>1</v>
      </c>
      <c r="C70" t="str">
        <f t="shared" si="5"/>
        <v>F1-18</v>
      </c>
      <c r="D70" s="1">
        <v>45792.455555555556</v>
      </c>
      <c r="E70" s="1">
        <v>45792.497916666667</v>
      </c>
      <c r="F70" s="1">
        <f t="shared" si="6"/>
        <v>45792.476736111115</v>
      </c>
      <c r="G70">
        <f t="shared" si="4"/>
        <v>2.6434027777795563</v>
      </c>
      <c r="K70">
        <f>VLOOKUP(sampling!C70,standard_curve_plate_1!$C$2:$G$17,5,FALSE)</f>
        <v>-0.50014699999999923</v>
      </c>
    </row>
    <row r="71" spans="1:12" x14ac:dyDescent="0.2">
      <c r="A71">
        <v>18</v>
      </c>
      <c r="B71">
        <v>2</v>
      </c>
      <c r="C71" t="str">
        <f t="shared" si="5"/>
        <v>F2-18</v>
      </c>
      <c r="D71" s="1">
        <v>45792.455555555556</v>
      </c>
      <c r="E71" s="1">
        <v>45792.497916666667</v>
      </c>
      <c r="F71" s="1">
        <f t="shared" si="6"/>
        <v>45792.476736111115</v>
      </c>
      <c r="G71">
        <f t="shared" si="4"/>
        <v>2.6434027777795563</v>
      </c>
      <c r="K71">
        <f>VLOOKUP(sampling!C71,standard_curve_plate_1!$C$2:$G$17,5,FALSE)</f>
        <v>-0.62828499999999954</v>
      </c>
    </row>
    <row r="72" spans="1:12" x14ac:dyDescent="0.2">
      <c r="A72">
        <v>18</v>
      </c>
      <c r="B72">
        <v>3</v>
      </c>
      <c r="C72" t="str">
        <f t="shared" si="5"/>
        <v>F3-18</v>
      </c>
      <c r="D72" s="1">
        <v>45792.455555555556</v>
      </c>
      <c r="E72" s="1">
        <v>45792.497916666667</v>
      </c>
      <c r="F72" s="1">
        <f t="shared" si="6"/>
        <v>45792.476736111115</v>
      </c>
      <c r="G72">
        <f t="shared" si="4"/>
        <v>2.6336805555620231</v>
      </c>
      <c r="K72">
        <f>VLOOKUP(sampling!C72,standard_curve_plate_1!$C$2:$G$17,5,FALSE)</f>
        <v>-0.27590549999999947</v>
      </c>
    </row>
    <row r="73" spans="1:12" x14ac:dyDescent="0.2">
      <c r="A73">
        <v>18</v>
      </c>
      <c r="B73">
        <v>4</v>
      </c>
      <c r="C73" t="str">
        <f t="shared" si="5"/>
        <v>F4-18</v>
      </c>
      <c r="D73" s="1">
        <v>45792.455555555556</v>
      </c>
      <c r="E73" s="1">
        <v>45792.497916666667</v>
      </c>
      <c r="F73" s="1">
        <f t="shared" si="6"/>
        <v>45792.476736111115</v>
      </c>
      <c r="G73">
        <f t="shared" si="4"/>
        <v>2.6336805555620231</v>
      </c>
    </row>
    <row r="74" spans="1:12" x14ac:dyDescent="0.2">
      <c r="A74">
        <v>19</v>
      </c>
      <c r="B74">
        <v>1</v>
      </c>
      <c r="C74" t="str">
        <f t="shared" si="5"/>
        <v>F1-19</v>
      </c>
      <c r="D74" s="1">
        <v>45792.498611111114</v>
      </c>
      <c r="E74" s="1">
        <v>45792.660416666666</v>
      </c>
      <c r="F74" s="1">
        <f t="shared" si="6"/>
        <v>45792.579513888893</v>
      </c>
      <c r="G74">
        <f t="shared" si="4"/>
        <v>2.7461805555576575</v>
      </c>
    </row>
    <row r="75" spans="1:12" x14ac:dyDescent="0.2">
      <c r="A75">
        <v>19</v>
      </c>
      <c r="B75">
        <v>2</v>
      </c>
      <c r="C75" t="str">
        <f t="shared" si="5"/>
        <v>F2-19</v>
      </c>
      <c r="D75" s="1">
        <v>45792.498611111114</v>
      </c>
      <c r="E75" s="1">
        <v>45792.660416666666</v>
      </c>
      <c r="F75" s="1">
        <f t="shared" si="6"/>
        <v>45792.579513888893</v>
      </c>
      <c r="G75">
        <f t="shared" si="4"/>
        <v>2.7461805555576575</v>
      </c>
    </row>
    <row r="76" spans="1:12" x14ac:dyDescent="0.2">
      <c r="A76">
        <v>19</v>
      </c>
      <c r="B76">
        <v>3</v>
      </c>
      <c r="C76" t="str">
        <f t="shared" si="5"/>
        <v>F3-19</v>
      </c>
      <c r="D76" s="1">
        <v>45792.498611111114</v>
      </c>
      <c r="E76" s="1">
        <v>45792.660416666666</v>
      </c>
      <c r="F76" s="1">
        <f t="shared" si="6"/>
        <v>45792.579513888893</v>
      </c>
      <c r="G76">
        <f t="shared" si="4"/>
        <v>2.7364583333401242</v>
      </c>
    </row>
    <row r="77" spans="1:12" x14ac:dyDescent="0.2">
      <c r="A77">
        <v>19</v>
      </c>
      <c r="B77">
        <v>4</v>
      </c>
      <c r="C77" t="str">
        <f t="shared" si="5"/>
        <v>F4-19</v>
      </c>
      <c r="D77" s="1">
        <v>45792.498611111114</v>
      </c>
      <c r="E77" s="1">
        <v>45792.660416666666</v>
      </c>
      <c r="F77" s="1">
        <f t="shared" si="6"/>
        <v>45792.579513888893</v>
      </c>
      <c r="G77">
        <f t="shared" si="4"/>
        <v>2.7364583333401242</v>
      </c>
    </row>
    <row r="78" spans="1:12" x14ac:dyDescent="0.2">
      <c r="A78">
        <v>20</v>
      </c>
      <c r="B78">
        <v>1</v>
      </c>
      <c r="C78" t="str">
        <f t="shared" si="5"/>
        <v>F1-20</v>
      </c>
      <c r="D78" s="1">
        <v>45792.662499999999</v>
      </c>
      <c r="E78" s="1">
        <v>45792.718055555553</v>
      </c>
      <c r="F78" s="1">
        <f t="shared" si="6"/>
        <v>45792.690277777772</v>
      </c>
      <c r="G78">
        <f t="shared" si="4"/>
        <v>2.8569444444365217</v>
      </c>
      <c r="L78">
        <f>VLOOKUP(sampling!C78,fe_plate_1!$C$2:$G$17,5,FALSE)</f>
        <v>11.977100000000004</v>
      </c>
    </row>
    <row r="79" spans="1:12" x14ac:dyDescent="0.2">
      <c r="A79">
        <v>20</v>
      </c>
      <c r="B79">
        <v>2</v>
      </c>
      <c r="C79" t="str">
        <f t="shared" si="5"/>
        <v>F2-20</v>
      </c>
      <c r="D79" s="1">
        <v>45792.662499999999</v>
      </c>
      <c r="E79" s="1">
        <v>45792.718055555553</v>
      </c>
      <c r="F79" s="1">
        <f t="shared" si="6"/>
        <v>45792.690277777772</v>
      </c>
      <c r="G79">
        <f t="shared" si="4"/>
        <v>2.8569444444365217</v>
      </c>
      <c r="L79">
        <f>VLOOKUP(sampling!C79,fe_plate_1!$C$2:$G$17,5,FALSE)</f>
        <v>11.296400000000002</v>
      </c>
    </row>
    <row r="80" spans="1:12" x14ac:dyDescent="0.2">
      <c r="A80">
        <v>20</v>
      </c>
      <c r="B80">
        <v>3</v>
      </c>
      <c r="C80" t="str">
        <f t="shared" si="5"/>
        <v>F3-20</v>
      </c>
      <c r="D80" s="1">
        <v>45792.662499999999</v>
      </c>
      <c r="E80" s="1">
        <v>45792.718055555553</v>
      </c>
      <c r="F80" s="1">
        <f t="shared" si="6"/>
        <v>45792.690277777772</v>
      </c>
      <c r="G80">
        <f t="shared" si="4"/>
        <v>2.8472222222189885</v>
      </c>
      <c r="L80">
        <f>VLOOKUP(sampling!C80,fe_plate_1!$C$2:$G$17,5,FALSE)</f>
        <v>2.447300000000002</v>
      </c>
    </row>
    <row r="81" spans="1:12" x14ac:dyDescent="0.2">
      <c r="A81">
        <v>20</v>
      </c>
      <c r="B81">
        <v>4</v>
      </c>
      <c r="C81" t="str">
        <f t="shared" si="5"/>
        <v>F4-20</v>
      </c>
      <c r="D81" s="1">
        <v>45792.662499999999</v>
      </c>
      <c r="E81" s="1">
        <v>45792.718055555553</v>
      </c>
      <c r="F81" s="1">
        <f t="shared" si="6"/>
        <v>45792.690277777772</v>
      </c>
      <c r="G81">
        <f t="shared" si="4"/>
        <v>2.8472222222189885</v>
      </c>
      <c r="L81">
        <f>VLOOKUP(sampling!C81,fe_plate_1!$C$2:$G$17,5,FALSE)</f>
        <v>3.8086999999999982</v>
      </c>
    </row>
    <row r="82" spans="1:12" x14ac:dyDescent="0.2">
      <c r="A82">
        <v>21</v>
      </c>
      <c r="B82">
        <v>1</v>
      </c>
      <c r="C82" t="str">
        <f t="shared" si="5"/>
        <v>F1-21</v>
      </c>
      <c r="D82" s="1">
        <v>45792.724305555559</v>
      </c>
      <c r="E82" s="1">
        <v>45792.767361111109</v>
      </c>
      <c r="F82" s="1">
        <f t="shared" si="6"/>
        <v>45792.745833333334</v>
      </c>
      <c r="G82">
        <f t="shared" si="4"/>
        <v>2.9124999999985448</v>
      </c>
      <c r="H82">
        <v>34</v>
      </c>
      <c r="I82">
        <v>7.77</v>
      </c>
      <c r="J82">
        <v>1063</v>
      </c>
    </row>
    <row r="83" spans="1:12" x14ac:dyDescent="0.2">
      <c r="A83">
        <v>21</v>
      </c>
      <c r="B83">
        <v>2</v>
      </c>
      <c r="C83" t="str">
        <f t="shared" si="5"/>
        <v>F2-21</v>
      </c>
      <c r="D83" s="1">
        <v>45792.724305555559</v>
      </c>
      <c r="E83" s="1">
        <v>45792.767361111109</v>
      </c>
      <c r="F83" s="1">
        <f t="shared" si="6"/>
        <v>45792.745833333334</v>
      </c>
      <c r="G83">
        <f t="shared" si="4"/>
        <v>2.9124999999985448</v>
      </c>
      <c r="H83">
        <v>33.22</v>
      </c>
      <c r="I83">
        <v>7.79</v>
      </c>
      <c r="J83">
        <v>928</v>
      </c>
    </row>
    <row r="84" spans="1:12" x14ac:dyDescent="0.2">
      <c r="A84">
        <v>21</v>
      </c>
      <c r="B84">
        <v>3</v>
      </c>
      <c r="C84" t="str">
        <f t="shared" si="5"/>
        <v>F3-21</v>
      </c>
      <c r="D84" s="1">
        <v>45792.724305555559</v>
      </c>
      <c r="E84" s="1">
        <v>45792.767361111109</v>
      </c>
      <c r="F84" s="1">
        <f t="shared" si="6"/>
        <v>45792.745833333334</v>
      </c>
      <c r="G84">
        <f t="shared" si="4"/>
        <v>2.9027777777810115</v>
      </c>
      <c r="H84">
        <v>34.83</v>
      </c>
      <c r="I84">
        <v>7.8</v>
      </c>
      <c r="J84">
        <v>867</v>
      </c>
    </row>
    <row r="85" spans="1:12" x14ac:dyDescent="0.2">
      <c r="A85">
        <v>21</v>
      </c>
      <c r="B85">
        <v>4</v>
      </c>
      <c r="C85" t="str">
        <f t="shared" si="5"/>
        <v>F4-21</v>
      </c>
      <c r="D85" s="1">
        <v>45792.724305555559</v>
      </c>
      <c r="E85" s="1">
        <v>45792.767361111109</v>
      </c>
      <c r="F85" s="1">
        <f t="shared" si="6"/>
        <v>45792.745833333334</v>
      </c>
      <c r="G85">
        <f t="shared" si="4"/>
        <v>2.9027777777810115</v>
      </c>
      <c r="H85">
        <v>33.4</v>
      </c>
      <c r="I85">
        <v>7.7</v>
      </c>
      <c r="J85">
        <v>962</v>
      </c>
    </row>
    <row r="86" spans="1:12" x14ac:dyDescent="0.2">
      <c r="A86">
        <v>22</v>
      </c>
      <c r="B86">
        <v>1</v>
      </c>
      <c r="C86" t="str">
        <f t="shared" si="5"/>
        <v>F1-22</v>
      </c>
      <c r="D86" s="1">
        <v>45792.769444444442</v>
      </c>
      <c r="E86" s="1">
        <v>45793.347222222219</v>
      </c>
      <c r="F86" s="1">
        <f t="shared" si="6"/>
        <v>45793.058333333334</v>
      </c>
      <c r="G86">
        <f t="shared" si="4"/>
        <v>3.2249999999985448</v>
      </c>
    </row>
    <row r="87" spans="1:12" x14ac:dyDescent="0.2">
      <c r="A87">
        <v>22</v>
      </c>
      <c r="B87">
        <v>2</v>
      </c>
      <c r="C87" t="str">
        <f t="shared" si="5"/>
        <v>F2-22</v>
      </c>
      <c r="D87" s="1">
        <v>45792.769444444442</v>
      </c>
      <c r="E87" s="1">
        <v>45793.347222222219</v>
      </c>
      <c r="F87" s="1">
        <f t="shared" si="6"/>
        <v>45793.058333333334</v>
      </c>
      <c r="G87">
        <f t="shared" si="4"/>
        <v>3.2249999999985448</v>
      </c>
    </row>
    <row r="88" spans="1:12" x14ac:dyDescent="0.2">
      <c r="A88">
        <v>22</v>
      </c>
      <c r="B88">
        <v>3</v>
      </c>
      <c r="C88" t="str">
        <f t="shared" si="5"/>
        <v>F3-22</v>
      </c>
      <c r="D88" s="1">
        <v>45792.769444444442</v>
      </c>
      <c r="E88" s="1">
        <v>45793.347222222219</v>
      </c>
      <c r="F88" s="1">
        <f t="shared" si="6"/>
        <v>45793.058333333334</v>
      </c>
      <c r="G88">
        <f t="shared" si="4"/>
        <v>3.2152777777810115</v>
      </c>
    </row>
    <row r="89" spans="1:12" x14ac:dyDescent="0.2">
      <c r="A89">
        <v>22</v>
      </c>
      <c r="B89">
        <v>4</v>
      </c>
      <c r="C89" t="str">
        <f t="shared" si="5"/>
        <v>F4-22</v>
      </c>
      <c r="D89" s="1">
        <v>45792.769444444442</v>
      </c>
      <c r="E89" s="1">
        <v>45793.347222222219</v>
      </c>
      <c r="F89" s="1">
        <f t="shared" si="6"/>
        <v>45793.058333333334</v>
      </c>
      <c r="G89">
        <f t="shared" si="4"/>
        <v>3.2152777777810115</v>
      </c>
    </row>
    <row r="90" spans="1:12" x14ac:dyDescent="0.2">
      <c r="A90">
        <v>23</v>
      </c>
      <c r="B90" s="2">
        <v>1</v>
      </c>
      <c r="C90" t="str">
        <f t="shared" si="5"/>
        <v>F1-23</v>
      </c>
      <c r="D90" s="1">
        <v>45793.35</v>
      </c>
      <c r="E90" s="1">
        <v>45793.395833333336</v>
      </c>
      <c r="F90" s="1">
        <f t="shared" si="6"/>
        <v>45793.372916666667</v>
      </c>
      <c r="G90">
        <f t="shared" si="4"/>
        <v>3.5395833333313931</v>
      </c>
    </row>
    <row r="91" spans="1:12" x14ac:dyDescent="0.2">
      <c r="A91">
        <v>23</v>
      </c>
      <c r="B91" s="2">
        <v>2</v>
      </c>
      <c r="C91" t="str">
        <f t="shared" si="5"/>
        <v>F2-23</v>
      </c>
      <c r="D91" s="1">
        <v>45793.35</v>
      </c>
      <c r="E91" s="1">
        <v>45793.395833333336</v>
      </c>
      <c r="F91" s="1">
        <f t="shared" si="6"/>
        <v>45793.372916666667</v>
      </c>
      <c r="G91">
        <f t="shared" si="4"/>
        <v>3.5395833333313931</v>
      </c>
    </row>
    <row r="92" spans="1:12" x14ac:dyDescent="0.2">
      <c r="A92">
        <v>23</v>
      </c>
      <c r="B92" s="2">
        <v>3</v>
      </c>
      <c r="C92" t="str">
        <f t="shared" si="5"/>
        <v>F3-23</v>
      </c>
      <c r="D92" s="1">
        <v>45793.35</v>
      </c>
      <c r="E92" s="1">
        <v>45793.395833333336</v>
      </c>
      <c r="F92" s="1">
        <f t="shared" si="6"/>
        <v>45793.372916666667</v>
      </c>
      <c r="G92">
        <f t="shared" si="4"/>
        <v>3.5298611111138598</v>
      </c>
    </row>
    <row r="93" spans="1:12" x14ac:dyDescent="0.2">
      <c r="A93">
        <v>23</v>
      </c>
      <c r="B93" s="2">
        <v>4</v>
      </c>
      <c r="C93" t="str">
        <f t="shared" si="5"/>
        <v>F4-23</v>
      </c>
      <c r="D93" s="1">
        <v>45793.35</v>
      </c>
      <c r="E93" s="1">
        <v>45793.395833333336</v>
      </c>
      <c r="F93" s="1">
        <f t="shared" si="6"/>
        <v>45793.372916666667</v>
      </c>
      <c r="G93">
        <f t="shared" si="4"/>
        <v>3.5298611111138598</v>
      </c>
    </row>
    <row r="94" spans="1:12" x14ac:dyDescent="0.2">
      <c r="A94">
        <v>24</v>
      </c>
      <c r="B94" s="2">
        <v>1</v>
      </c>
      <c r="C94" t="str">
        <f t="shared" si="5"/>
        <v>F1-24</v>
      </c>
      <c r="D94" s="1">
        <v>45793.463194444441</v>
      </c>
      <c r="E94" s="1">
        <v>45793.551388888889</v>
      </c>
      <c r="F94" s="1">
        <f t="shared" si="6"/>
        <v>45793.507291666669</v>
      </c>
      <c r="G94">
        <f t="shared" si="4"/>
        <v>3.6739583333328483</v>
      </c>
    </row>
    <row r="95" spans="1:12" x14ac:dyDescent="0.2">
      <c r="A95">
        <v>24</v>
      </c>
      <c r="B95" s="2">
        <v>2</v>
      </c>
      <c r="C95" t="str">
        <f t="shared" si="5"/>
        <v>F2-24</v>
      </c>
      <c r="D95" s="1">
        <v>45793.463194444441</v>
      </c>
      <c r="E95" s="1">
        <v>45793.551388888889</v>
      </c>
      <c r="F95" s="1">
        <f t="shared" si="6"/>
        <v>45793.507291666669</v>
      </c>
      <c r="G95">
        <f t="shared" si="4"/>
        <v>3.6739583333328483</v>
      </c>
    </row>
    <row r="96" spans="1:12" x14ac:dyDescent="0.2">
      <c r="A96">
        <v>24</v>
      </c>
      <c r="B96" s="2">
        <v>3</v>
      </c>
      <c r="C96" t="str">
        <f t="shared" si="5"/>
        <v>F3-24</v>
      </c>
      <c r="D96" s="1">
        <v>45793.463194444441</v>
      </c>
      <c r="E96" s="1">
        <v>45793.551388888889</v>
      </c>
      <c r="F96" s="1">
        <f t="shared" si="6"/>
        <v>45793.507291666669</v>
      </c>
      <c r="G96">
        <f t="shared" si="4"/>
        <v>3.664236111115315</v>
      </c>
    </row>
    <row r="97" spans="1:12" x14ac:dyDescent="0.2">
      <c r="A97">
        <v>24</v>
      </c>
      <c r="B97" s="2">
        <v>4</v>
      </c>
      <c r="C97" t="str">
        <f t="shared" si="5"/>
        <v>F4-24</v>
      </c>
      <c r="D97" s="1">
        <v>45793.463194444441</v>
      </c>
      <c r="E97" s="1">
        <v>45793.551388888889</v>
      </c>
      <c r="F97" s="1">
        <f t="shared" si="6"/>
        <v>45793.507291666669</v>
      </c>
      <c r="G97">
        <f t="shared" si="4"/>
        <v>3.664236111115315</v>
      </c>
    </row>
    <row r="98" spans="1:12" x14ac:dyDescent="0.2">
      <c r="A98">
        <v>25</v>
      </c>
      <c r="B98" s="2">
        <v>1</v>
      </c>
      <c r="C98" t="str">
        <f t="shared" si="5"/>
        <v>F1-25</v>
      </c>
      <c r="D98" s="1">
        <v>45793.552777777775</v>
      </c>
      <c r="E98" s="1">
        <v>45793.567361111112</v>
      </c>
      <c r="F98" s="1">
        <f t="shared" si="6"/>
        <v>45793.560069444444</v>
      </c>
      <c r="G98">
        <f t="shared" si="4"/>
        <v>3.726736111108039</v>
      </c>
      <c r="H98">
        <v>32.799999999999997</v>
      </c>
    </row>
    <row r="99" spans="1:12" x14ac:dyDescent="0.2">
      <c r="A99">
        <v>25</v>
      </c>
      <c r="B99" s="2">
        <v>2</v>
      </c>
      <c r="C99" t="str">
        <f t="shared" si="5"/>
        <v>F2-25</v>
      </c>
      <c r="D99" s="1">
        <v>45793.552777777775</v>
      </c>
      <c r="E99" s="1">
        <v>45793.567361111112</v>
      </c>
      <c r="F99" s="1">
        <f t="shared" si="6"/>
        <v>45793.560069444444</v>
      </c>
      <c r="G99">
        <f t="shared" si="4"/>
        <v>3.726736111108039</v>
      </c>
      <c r="H99">
        <v>34.299999999999997</v>
      </c>
    </row>
    <row r="100" spans="1:12" x14ac:dyDescent="0.2">
      <c r="A100">
        <v>25</v>
      </c>
      <c r="B100" s="2">
        <v>3</v>
      </c>
      <c r="C100" t="str">
        <f t="shared" si="5"/>
        <v>F3-25</v>
      </c>
      <c r="D100" s="1">
        <v>45793.552777777775</v>
      </c>
      <c r="E100" s="1">
        <v>45793.567361111112</v>
      </c>
      <c r="F100" s="1">
        <f t="shared" si="6"/>
        <v>45793.560069444444</v>
      </c>
      <c r="G100">
        <f t="shared" si="4"/>
        <v>3.7170138888905058</v>
      </c>
      <c r="H100">
        <v>34.299999999999997</v>
      </c>
    </row>
    <row r="101" spans="1:12" x14ac:dyDescent="0.2">
      <c r="A101">
        <v>25</v>
      </c>
      <c r="B101" s="2">
        <v>4</v>
      </c>
      <c r="C101" t="str">
        <f t="shared" si="5"/>
        <v>F4-25</v>
      </c>
      <c r="D101" s="1">
        <v>45793.552777777775</v>
      </c>
      <c r="E101" s="1">
        <v>45793.567361111112</v>
      </c>
      <c r="F101" s="1">
        <f t="shared" si="6"/>
        <v>45793.560069444444</v>
      </c>
      <c r="G101">
        <f t="shared" si="4"/>
        <v>3.7170138888905058</v>
      </c>
      <c r="H101">
        <v>33.33</v>
      </c>
    </row>
    <row r="102" spans="1:12" x14ac:dyDescent="0.2">
      <c r="A102">
        <v>26</v>
      </c>
      <c r="B102" s="2">
        <v>1</v>
      </c>
      <c r="C102" t="str">
        <f t="shared" si="5"/>
        <v>F1-26</v>
      </c>
      <c r="D102" s="1">
        <v>45793.568055555559</v>
      </c>
      <c r="E102" s="1">
        <v>45793.602083333331</v>
      </c>
      <c r="F102" s="1">
        <f t="shared" si="6"/>
        <v>45793.585069444445</v>
      </c>
      <c r="G102">
        <f t="shared" si="4"/>
        <v>3.7517361111094942</v>
      </c>
      <c r="L102">
        <f>VLOOKUP(sampling!C102,fe_plate_1!$C$2:$G$17,5,FALSE)</f>
        <v>18.103399999999997</v>
      </c>
    </row>
    <row r="103" spans="1:12" x14ac:dyDescent="0.2">
      <c r="A103">
        <v>26</v>
      </c>
      <c r="B103" s="2">
        <v>2</v>
      </c>
      <c r="C103" t="str">
        <f t="shared" si="5"/>
        <v>F2-26</v>
      </c>
      <c r="D103" s="1">
        <v>45793.568055555559</v>
      </c>
      <c r="E103" s="1">
        <v>45793.602083333331</v>
      </c>
      <c r="F103" s="1">
        <f t="shared" si="6"/>
        <v>45793.585069444445</v>
      </c>
      <c r="G103">
        <f t="shared" si="4"/>
        <v>3.7517361111094942</v>
      </c>
      <c r="L103">
        <f>VLOOKUP(sampling!C103,fe_plate_1!$C$2:$G$17,5,FALSE)</f>
        <v>14.019200000000009</v>
      </c>
    </row>
    <row r="104" spans="1:12" x14ac:dyDescent="0.2">
      <c r="A104">
        <v>26</v>
      </c>
      <c r="B104" s="2">
        <v>3</v>
      </c>
      <c r="C104" t="str">
        <f t="shared" si="5"/>
        <v>F3-26</v>
      </c>
      <c r="D104" s="1">
        <v>45793.568055555559</v>
      </c>
      <c r="E104" s="1">
        <v>45793.602083333331</v>
      </c>
      <c r="F104" s="1">
        <f t="shared" si="6"/>
        <v>45793.585069444445</v>
      </c>
      <c r="G104">
        <f t="shared" si="4"/>
        <v>3.742013888891961</v>
      </c>
      <c r="L104">
        <f>VLOOKUP(sampling!C104,fe_plate_1!$C$2:$G$17,5,FALSE)</f>
        <v>-0.95619999999999905</v>
      </c>
    </row>
    <row r="105" spans="1:12" x14ac:dyDescent="0.2">
      <c r="A105">
        <v>26</v>
      </c>
      <c r="B105" s="2">
        <v>4</v>
      </c>
      <c r="C105" t="str">
        <f t="shared" si="5"/>
        <v>F4-26</v>
      </c>
      <c r="D105" s="1">
        <v>45793.568055555559</v>
      </c>
      <c r="E105" s="1">
        <v>45793.602083333331</v>
      </c>
      <c r="F105" s="1">
        <f t="shared" si="6"/>
        <v>45793.585069444445</v>
      </c>
      <c r="G105">
        <f t="shared" si="4"/>
        <v>3.742013888891961</v>
      </c>
      <c r="L105">
        <f>VLOOKUP(sampling!C105,fe_plate_1!$C$2:$G$17,5,FALSE)</f>
        <v>-7.7631999999999977</v>
      </c>
    </row>
    <row r="106" spans="1:12" x14ac:dyDescent="0.2">
      <c r="A106">
        <v>27</v>
      </c>
      <c r="B106" s="2">
        <v>1</v>
      </c>
      <c r="C106" t="str">
        <f t="shared" si="5"/>
        <v>F1-27</v>
      </c>
      <c r="D106" s="1">
        <v>45793.604166666664</v>
      </c>
      <c r="E106" s="1">
        <v>45793.772916666669</v>
      </c>
      <c r="F106" s="1">
        <f t="shared" si="6"/>
        <v>45793.688541666663</v>
      </c>
      <c r="G106">
        <f t="shared" si="4"/>
        <v>3.8552083333270275</v>
      </c>
    </row>
    <row r="107" spans="1:12" x14ac:dyDescent="0.2">
      <c r="A107">
        <v>27</v>
      </c>
      <c r="B107" s="2">
        <v>2</v>
      </c>
      <c r="C107" t="str">
        <f t="shared" si="5"/>
        <v>F2-27</v>
      </c>
      <c r="D107" s="1">
        <v>45793.604166666664</v>
      </c>
      <c r="E107" s="1">
        <v>45793.772916666669</v>
      </c>
      <c r="F107" s="1">
        <f t="shared" si="6"/>
        <v>45793.688541666663</v>
      </c>
      <c r="G107">
        <f t="shared" si="4"/>
        <v>3.8552083333270275</v>
      </c>
    </row>
    <row r="108" spans="1:12" x14ac:dyDescent="0.2">
      <c r="A108">
        <v>27</v>
      </c>
      <c r="B108" s="2">
        <v>3</v>
      </c>
      <c r="C108" t="str">
        <f t="shared" si="5"/>
        <v>F3-27</v>
      </c>
      <c r="D108" s="1">
        <v>45793.604166666664</v>
      </c>
      <c r="E108" s="1">
        <v>45793.772916666669</v>
      </c>
      <c r="F108" s="1">
        <f t="shared" si="6"/>
        <v>45793.688541666663</v>
      </c>
      <c r="G108">
        <f t="shared" si="4"/>
        <v>3.8454861111094942</v>
      </c>
    </row>
    <row r="109" spans="1:12" x14ac:dyDescent="0.2">
      <c r="A109">
        <v>27</v>
      </c>
      <c r="B109" s="2">
        <v>4</v>
      </c>
      <c r="C109" t="str">
        <f t="shared" si="5"/>
        <v>F4-27</v>
      </c>
      <c r="D109" s="1">
        <v>45793.604166666664</v>
      </c>
      <c r="E109" s="1">
        <v>45793.772916666669</v>
      </c>
      <c r="F109" s="1">
        <f t="shared" si="6"/>
        <v>45793.688541666663</v>
      </c>
      <c r="G109">
        <f t="shared" si="4"/>
        <v>3.8454861111094942</v>
      </c>
    </row>
    <row r="110" spans="1:12" x14ac:dyDescent="0.2">
      <c r="A110">
        <v>28</v>
      </c>
      <c r="B110" s="2">
        <v>1</v>
      </c>
      <c r="C110" t="str">
        <f t="shared" si="5"/>
        <v>F1-28</v>
      </c>
      <c r="D110" s="1">
        <v>45793.774305555555</v>
      </c>
      <c r="E110" s="1">
        <v>45794.342361111114</v>
      </c>
      <c r="F110" s="1">
        <f t="shared" si="6"/>
        <v>45794.058333333334</v>
      </c>
      <c r="G110">
        <f t="shared" si="4"/>
        <v>4.2249999999985448</v>
      </c>
      <c r="H110">
        <v>32.56</v>
      </c>
    </row>
    <row r="111" spans="1:12" x14ac:dyDescent="0.2">
      <c r="A111">
        <v>28</v>
      </c>
      <c r="B111" s="2">
        <v>2</v>
      </c>
      <c r="C111" t="str">
        <f t="shared" si="5"/>
        <v>F2-28</v>
      </c>
      <c r="D111" s="1">
        <v>45793.774305555555</v>
      </c>
      <c r="E111" s="1">
        <v>45794.342361111114</v>
      </c>
      <c r="F111" s="1">
        <f t="shared" si="6"/>
        <v>45794.058333333334</v>
      </c>
      <c r="G111">
        <f t="shared" si="4"/>
        <v>4.2249999999985448</v>
      </c>
      <c r="H111">
        <v>35.409999999999997</v>
      </c>
    </row>
    <row r="112" spans="1:12" x14ac:dyDescent="0.2">
      <c r="A112">
        <v>28</v>
      </c>
      <c r="B112" s="2">
        <v>3</v>
      </c>
      <c r="C112" t="str">
        <f t="shared" si="5"/>
        <v>F3-28</v>
      </c>
      <c r="D112" s="1">
        <v>45793.774305555555</v>
      </c>
      <c r="E112" s="1">
        <v>45794.342361111114</v>
      </c>
      <c r="F112" s="1">
        <f t="shared" si="6"/>
        <v>45794.058333333334</v>
      </c>
      <c r="G112">
        <f t="shared" si="4"/>
        <v>4.2152777777810115</v>
      </c>
      <c r="H112">
        <v>32.549999999999997</v>
      </c>
    </row>
    <row r="113" spans="1:10" x14ac:dyDescent="0.2">
      <c r="A113">
        <v>28</v>
      </c>
      <c r="B113" s="2">
        <v>4</v>
      </c>
      <c r="C113" t="str">
        <f t="shared" si="5"/>
        <v>F4-28</v>
      </c>
      <c r="D113" s="1">
        <v>45793.774305555555</v>
      </c>
      <c r="E113" s="1">
        <v>45794.342361111114</v>
      </c>
      <c r="F113" s="1">
        <f t="shared" si="6"/>
        <v>45794.058333333334</v>
      </c>
      <c r="G113">
        <f t="shared" si="4"/>
        <v>4.2152777777810115</v>
      </c>
      <c r="H113">
        <v>33.909999999999997</v>
      </c>
    </row>
    <row r="114" spans="1:10" x14ac:dyDescent="0.2">
      <c r="A114">
        <v>29</v>
      </c>
      <c r="B114" s="2">
        <v>1</v>
      </c>
      <c r="C114" t="str">
        <f t="shared" si="5"/>
        <v>F1-29</v>
      </c>
      <c r="D114" s="1">
        <v>45794.344444444447</v>
      </c>
      <c r="E114" s="1">
        <v>45794.602083333331</v>
      </c>
      <c r="F114" s="1">
        <f t="shared" si="6"/>
        <v>45794.473263888889</v>
      </c>
      <c r="G114">
        <f t="shared" si="4"/>
        <v>4.6399305555532919</v>
      </c>
      <c r="H114">
        <v>32.6</v>
      </c>
      <c r="I114" s="4">
        <v>7.72</v>
      </c>
      <c r="J114" s="4">
        <v>1079</v>
      </c>
    </row>
    <row r="115" spans="1:10" x14ac:dyDescent="0.2">
      <c r="A115">
        <v>29</v>
      </c>
      <c r="B115" s="2">
        <v>2</v>
      </c>
      <c r="C115" t="str">
        <f t="shared" si="5"/>
        <v>F2-29</v>
      </c>
      <c r="D115" s="1">
        <v>45794.344444444447</v>
      </c>
      <c r="E115" s="1">
        <v>45794.602083333331</v>
      </c>
      <c r="F115" s="1">
        <f t="shared" si="6"/>
        <v>45794.473263888889</v>
      </c>
      <c r="G115">
        <f t="shared" si="4"/>
        <v>4.6399305555532919</v>
      </c>
      <c r="H115">
        <v>35.5</v>
      </c>
      <c r="I115" s="4">
        <v>7.61</v>
      </c>
      <c r="J115" s="4">
        <v>955</v>
      </c>
    </row>
    <row r="116" spans="1:10" x14ac:dyDescent="0.2">
      <c r="A116">
        <v>29</v>
      </c>
      <c r="B116" s="2">
        <v>3</v>
      </c>
      <c r="C116" t="str">
        <f t="shared" si="5"/>
        <v>F3-29</v>
      </c>
      <c r="D116" s="1">
        <v>45794.344444444447</v>
      </c>
      <c r="E116" s="1">
        <v>45794.602083333331</v>
      </c>
      <c r="F116" s="1">
        <f t="shared" si="6"/>
        <v>45794.473263888889</v>
      </c>
      <c r="G116">
        <f t="shared" si="4"/>
        <v>4.6302083333357587</v>
      </c>
      <c r="H116">
        <v>34</v>
      </c>
      <c r="I116" s="4">
        <v>7.86</v>
      </c>
      <c r="J116" s="4">
        <v>1019</v>
      </c>
    </row>
    <row r="117" spans="1:10" x14ac:dyDescent="0.2">
      <c r="A117">
        <v>29</v>
      </c>
      <c r="B117" s="2">
        <v>4</v>
      </c>
      <c r="C117" t="str">
        <f t="shared" si="5"/>
        <v>F4-29</v>
      </c>
      <c r="D117" s="1">
        <v>45794.344444444447</v>
      </c>
      <c r="E117" s="1">
        <v>45794.602083333331</v>
      </c>
      <c r="F117" s="1">
        <f t="shared" si="6"/>
        <v>45794.473263888889</v>
      </c>
      <c r="G117">
        <f t="shared" si="4"/>
        <v>4.6302083333357587</v>
      </c>
      <c r="H117">
        <v>32.700000000000003</v>
      </c>
      <c r="I117" s="4">
        <v>7.56</v>
      </c>
      <c r="J117" s="4">
        <v>990</v>
      </c>
    </row>
    <row r="118" spans="1:10" x14ac:dyDescent="0.2">
      <c r="A118">
        <v>30</v>
      </c>
      <c r="B118" s="2">
        <v>1</v>
      </c>
      <c r="C118" t="str">
        <f t="shared" si="5"/>
        <v>F1-30</v>
      </c>
      <c r="D118" s="1">
        <v>45794.604861111111</v>
      </c>
      <c r="E118" s="1">
        <v>45794.652777777781</v>
      </c>
      <c r="F118" s="1">
        <f t="shared" si="6"/>
        <v>45794.62881944445</v>
      </c>
      <c r="G118">
        <f t="shared" si="4"/>
        <v>4.7954861111138598</v>
      </c>
    </row>
    <row r="119" spans="1:10" x14ac:dyDescent="0.2">
      <c r="A119">
        <v>30</v>
      </c>
      <c r="B119" s="2">
        <v>2</v>
      </c>
      <c r="C119" t="str">
        <f t="shared" si="5"/>
        <v>F2-30</v>
      </c>
      <c r="D119" s="1">
        <v>45794.604861111111</v>
      </c>
      <c r="E119" s="1">
        <v>45794.652777777781</v>
      </c>
      <c r="F119" s="1">
        <f t="shared" si="6"/>
        <v>45794.62881944445</v>
      </c>
      <c r="G119">
        <f t="shared" si="4"/>
        <v>4.7954861111138598</v>
      </c>
    </row>
    <row r="120" spans="1:10" x14ac:dyDescent="0.2">
      <c r="A120">
        <v>30</v>
      </c>
      <c r="B120" s="2">
        <v>3</v>
      </c>
      <c r="C120" t="str">
        <f t="shared" si="5"/>
        <v>F3-30</v>
      </c>
      <c r="D120" s="1">
        <v>45794.604861111111</v>
      </c>
      <c r="E120" s="1">
        <v>45794.652777777781</v>
      </c>
      <c r="F120" s="1">
        <f t="shared" si="6"/>
        <v>45794.62881944445</v>
      </c>
      <c r="G120">
        <f t="shared" si="4"/>
        <v>4.7857638888963265</v>
      </c>
    </row>
    <row r="121" spans="1:10" x14ac:dyDescent="0.2">
      <c r="A121">
        <v>30</v>
      </c>
      <c r="B121" s="2">
        <v>4</v>
      </c>
      <c r="C121" t="str">
        <f t="shared" si="5"/>
        <v>F4-30</v>
      </c>
      <c r="D121" s="1">
        <v>45794.604861111111</v>
      </c>
      <c r="E121" s="1">
        <v>45794.652777777781</v>
      </c>
      <c r="F121" s="1">
        <f t="shared" si="6"/>
        <v>45794.62881944445</v>
      </c>
      <c r="G121">
        <f t="shared" si="4"/>
        <v>4.7857638888963265</v>
      </c>
    </row>
    <row r="122" spans="1:10" x14ac:dyDescent="0.2">
      <c r="A122">
        <v>31</v>
      </c>
      <c r="B122" s="2">
        <v>1</v>
      </c>
      <c r="C122" t="str">
        <f t="shared" si="5"/>
        <v>F1-31</v>
      </c>
      <c r="D122" s="1">
        <v>45794.655555555553</v>
      </c>
      <c r="E122" s="3">
        <v>45794.818749999999</v>
      </c>
      <c r="F122" s="1">
        <f t="shared" si="6"/>
        <v>45794.737152777772</v>
      </c>
      <c r="G122">
        <f t="shared" si="4"/>
        <v>4.9038194444365217</v>
      </c>
      <c r="H122">
        <v>32.200000000000003</v>
      </c>
    </row>
    <row r="123" spans="1:10" x14ac:dyDescent="0.2">
      <c r="A123">
        <v>31</v>
      </c>
      <c r="B123" s="2">
        <v>2</v>
      </c>
      <c r="C123" t="str">
        <f t="shared" si="5"/>
        <v>F2-31</v>
      </c>
      <c r="D123" s="1">
        <v>45794.655555555553</v>
      </c>
      <c r="E123" s="3">
        <v>45794.818749999999</v>
      </c>
      <c r="F123" s="1">
        <f t="shared" si="6"/>
        <v>45794.737152777772</v>
      </c>
      <c r="G123">
        <f t="shared" si="4"/>
        <v>4.9038194444365217</v>
      </c>
      <c r="H123">
        <v>33.200000000000003</v>
      </c>
    </row>
    <row r="124" spans="1:10" x14ac:dyDescent="0.2">
      <c r="A124">
        <v>31</v>
      </c>
      <c r="B124" s="2">
        <v>3</v>
      </c>
      <c r="C124" t="str">
        <f t="shared" si="5"/>
        <v>F3-31</v>
      </c>
      <c r="D124" s="1">
        <v>45794.655555555553</v>
      </c>
      <c r="E124" s="3">
        <v>45794.818749999999</v>
      </c>
      <c r="F124" s="1">
        <f t="shared" si="6"/>
        <v>45794.737152777772</v>
      </c>
      <c r="G124">
        <f t="shared" si="4"/>
        <v>4.8940972222189885</v>
      </c>
      <c r="H124">
        <v>33.799999999999997</v>
      </c>
    </row>
    <row r="125" spans="1:10" x14ac:dyDescent="0.2">
      <c r="A125">
        <v>31</v>
      </c>
      <c r="B125" s="2">
        <v>4</v>
      </c>
      <c r="C125" t="str">
        <f t="shared" si="5"/>
        <v>F4-31</v>
      </c>
      <c r="D125" s="1">
        <v>45794.655555555553</v>
      </c>
      <c r="E125" s="3">
        <v>45794.818749999999</v>
      </c>
      <c r="F125" s="1">
        <f t="shared" si="6"/>
        <v>45794.737152777772</v>
      </c>
      <c r="G125">
        <f t="shared" si="4"/>
        <v>4.8940972222189885</v>
      </c>
      <c r="H125">
        <v>32.4</v>
      </c>
    </row>
    <row r="126" spans="1:10" x14ac:dyDescent="0.2">
      <c r="A126">
        <v>32</v>
      </c>
      <c r="B126" s="2">
        <v>1</v>
      </c>
      <c r="C126" t="str">
        <f t="shared" si="5"/>
        <v>F1-32</v>
      </c>
      <c r="D126" s="3">
        <v>45794.820138888892</v>
      </c>
      <c r="E126" s="1">
        <v>45795.363888888889</v>
      </c>
      <c r="F126" s="1">
        <f t="shared" si="6"/>
        <v>45795.092013888891</v>
      </c>
      <c r="G126">
        <f t="shared" si="4"/>
        <v>5.2586805555547471</v>
      </c>
      <c r="H126">
        <v>32.5</v>
      </c>
    </row>
    <row r="127" spans="1:10" x14ac:dyDescent="0.2">
      <c r="A127">
        <v>32</v>
      </c>
      <c r="B127" s="2">
        <v>2</v>
      </c>
      <c r="C127" t="str">
        <f t="shared" si="5"/>
        <v>F2-32</v>
      </c>
      <c r="D127" s="3">
        <v>45794.820138888892</v>
      </c>
      <c r="E127" s="1">
        <v>45795.363888888889</v>
      </c>
      <c r="F127" s="1">
        <f t="shared" si="6"/>
        <v>45795.092013888891</v>
      </c>
      <c r="G127">
        <f t="shared" si="4"/>
        <v>5.2586805555547471</v>
      </c>
      <c r="H127">
        <v>33.4</v>
      </c>
    </row>
    <row r="128" spans="1:10" x14ac:dyDescent="0.2">
      <c r="A128">
        <v>32</v>
      </c>
      <c r="B128" s="2">
        <v>3</v>
      </c>
      <c r="C128" t="str">
        <f t="shared" si="5"/>
        <v>F3-32</v>
      </c>
      <c r="D128" s="3">
        <v>45794.820138888892</v>
      </c>
      <c r="E128" s="1">
        <v>45795.363888888889</v>
      </c>
      <c r="F128" s="1">
        <f t="shared" si="6"/>
        <v>45795.092013888891</v>
      </c>
      <c r="G128">
        <f t="shared" si="4"/>
        <v>5.2489583333372138</v>
      </c>
      <c r="H128">
        <v>33.9</v>
      </c>
    </row>
    <row r="129" spans="1:10" x14ac:dyDescent="0.2">
      <c r="A129">
        <v>32</v>
      </c>
      <c r="B129" s="2">
        <v>4</v>
      </c>
      <c r="C129" t="str">
        <f t="shared" si="5"/>
        <v>F4-32</v>
      </c>
      <c r="D129" s="3">
        <v>45794.820138888892</v>
      </c>
      <c r="E129" s="1">
        <v>45795.363888888889</v>
      </c>
      <c r="F129" s="1">
        <f t="shared" si="6"/>
        <v>45795.092013888891</v>
      </c>
      <c r="G129">
        <f t="shared" si="4"/>
        <v>5.2489583333372138</v>
      </c>
      <c r="H129">
        <v>32.5</v>
      </c>
    </row>
    <row r="130" spans="1:10" x14ac:dyDescent="0.2">
      <c r="A130">
        <v>33</v>
      </c>
      <c r="B130" s="2">
        <v>1</v>
      </c>
      <c r="C130" t="str">
        <f t="shared" si="5"/>
        <v>F1-33</v>
      </c>
      <c r="D130" s="3">
        <v>45795.366666666669</v>
      </c>
      <c r="E130" s="1">
        <v>45795.816666666666</v>
      </c>
      <c r="F130" s="1">
        <f t="shared" si="6"/>
        <v>45795.591666666667</v>
      </c>
      <c r="G130">
        <f t="shared" ref="G130:G145" si="7" xml:space="preserve"> F130-IF(OR(B130=1,B130=2),$M$2,$M$3)</f>
        <v>5.7583333333313931</v>
      </c>
      <c r="H130">
        <v>32.299999999999997</v>
      </c>
      <c r="I130">
        <v>7.58</v>
      </c>
      <c r="J130">
        <v>1068</v>
      </c>
    </row>
    <row r="131" spans="1:10" x14ac:dyDescent="0.2">
      <c r="A131">
        <v>33</v>
      </c>
      <c r="B131" s="2">
        <v>2</v>
      </c>
      <c r="C131" t="str">
        <f t="shared" ref="C131:C145" si="8">_xlfn.CONCAT("F",B131,"-",A131)</f>
        <v>F2-33</v>
      </c>
      <c r="D131" s="3">
        <v>45795.366666666669</v>
      </c>
      <c r="E131" s="1">
        <v>45795.816666666666</v>
      </c>
      <c r="F131" s="1">
        <f t="shared" ref="F131:F145" si="9">(E131-D131)/2+D131</f>
        <v>45795.591666666667</v>
      </c>
      <c r="G131">
        <f t="shared" si="7"/>
        <v>5.7583333333313931</v>
      </c>
      <c r="H131">
        <v>32.9</v>
      </c>
      <c r="I131">
        <v>7.59</v>
      </c>
      <c r="J131">
        <v>870</v>
      </c>
    </row>
    <row r="132" spans="1:10" x14ac:dyDescent="0.2">
      <c r="A132">
        <v>33</v>
      </c>
      <c r="B132" s="2">
        <v>3</v>
      </c>
      <c r="C132" t="str">
        <f t="shared" si="8"/>
        <v>F3-33</v>
      </c>
      <c r="D132" s="3">
        <v>45795.366666666669</v>
      </c>
      <c r="E132" s="1">
        <v>45795.816666666666</v>
      </c>
      <c r="F132" s="1">
        <f t="shared" si="9"/>
        <v>45795.591666666667</v>
      </c>
      <c r="G132">
        <f t="shared" si="7"/>
        <v>5.7486111111138598</v>
      </c>
      <c r="I132">
        <v>7.51</v>
      </c>
      <c r="J132">
        <v>919</v>
      </c>
    </row>
    <row r="133" spans="1:10" x14ac:dyDescent="0.2">
      <c r="A133">
        <v>33</v>
      </c>
      <c r="B133" s="2">
        <v>4</v>
      </c>
      <c r="C133" t="str">
        <f t="shared" si="8"/>
        <v>F4-33</v>
      </c>
      <c r="D133" s="3">
        <v>45795.366666666669</v>
      </c>
      <c r="E133" s="1">
        <v>45795.816666666666</v>
      </c>
      <c r="F133" s="1">
        <f t="shared" si="9"/>
        <v>45795.591666666667</v>
      </c>
      <c r="G133">
        <f t="shared" si="7"/>
        <v>5.7486111111138598</v>
      </c>
      <c r="H133">
        <v>33.700000000000003</v>
      </c>
      <c r="I133">
        <v>7.59</v>
      </c>
      <c r="J133">
        <v>910</v>
      </c>
    </row>
    <row r="134" spans="1:10" x14ac:dyDescent="0.2">
      <c r="A134">
        <v>34</v>
      </c>
      <c r="B134" s="2">
        <v>1</v>
      </c>
      <c r="C134" t="str">
        <f t="shared" si="8"/>
        <v>F1-34</v>
      </c>
      <c r="D134" s="1">
        <v>45795.818055555559</v>
      </c>
      <c r="E134" s="1">
        <v>45796.382638888892</v>
      </c>
      <c r="F134" s="1">
        <f t="shared" si="9"/>
        <v>45796.100347222222</v>
      </c>
      <c r="G134">
        <f t="shared" si="7"/>
        <v>6.2670138888861402</v>
      </c>
      <c r="H134">
        <v>32.299999999999997</v>
      </c>
      <c r="J134">
        <v>914</v>
      </c>
    </row>
    <row r="135" spans="1:10" x14ac:dyDescent="0.2">
      <c r="A135">
        <v>34</v>
      </c>
      <c r="B135" s="2">
        <v>2</v>
      </c>
      <c r="C135" t="str">
        <f t="shared" si="8"/>
        <v>F2-34</v>
      </c>
      <c r="D135" s="1">
        <v>45795.818055555559</v>
      </c>
      <c r="E135" s="1">
        <v>45796.382638888892</v>
      </c>
      <c r="F135" s="1">
        <f t="shared" si="9"/>
        <v>45796.100347222222</v>
      </c>
      <c r="G135">
        <f t="shared" si="7"/>
        <v>6.2670138888861402</v>
      </c>
      <c r="H135">
        <v>33.4</v>
      </c>
      <c r="J135">
        <v>927</v>
      </c>
    </row>
    <row r="136" spans="1:10" x14ac:dyDescent="0.2">
      <c r="A136">
        <v>34</v>
      </c>
      <c r="B136" s="2">
        <v>3</v>
      </c>
      <c r="C136" t="str">
        <f t="shared" si="8"/>
        <v>F3-34</v>
      </c>
      <c r="D136" s="1">
        <v>45795.818055555559</v>
      </c>
      <c r="E136" s="1">
        <v>45796.382638888892</v>
      </c>
      <c r="F136" s="1">
        <f t="shared" si="9"/>
        <v>45796.100347222222</v>
      </c>
      <c r="G136">
        <f t="shared" si="7"/>
        <v>6.2572916666686069</v>
      </c>
      <c r="H136">
        <v>33.5</v>
      </c>
      <c r="J136">
        <v>944</v>
      </c>
    </row>
    <row r="137" spans="1:10" x14ac:dyDescent="0.2">
      <c r="A137">
        <v>34</v>
      </c>
      <c r="B137" s="2">
        <v>4</v>
      </c>
      <c r="C137" t="str">
        <f t="shared" si="8"/>
        <v>F4-34</v>
      </c>
      <c r="D137" s="1">
        <v>45795.818055555559</v>
      </c>
      <c r="E137" s="1">
        <v>45796.382638888892</v>
      </c>
      <c r="F137" s="1">
        <f t="shared" si="9"/>
        <v>45796.100347222222</v>
      </c>
      <c r="G137">
        <f t="shared" si="7"/>
        <v>6.2572916666686069</v>
      </c>
      <c r="H137">
        <v>33.4</v>
      </c>
      <c r="J137">
        <v>1046</v>
      </c>
    </row>
    <row r="138" spans="1:10" x14ac:dyDescent="0.2">
      <c r="A138">
        <v>35</v>
      </c>
      <c r="B138" s="2">
        <v>1</v>
      </c>
      <c r="C138" t="str">
        <f t="shared" si="8"/>
        <v>F1-35</v>
      </c>
      <c r="D138" s="1">
        <v>45796.384027777778</v>
      </c>
      <c r="E138" s="1">
        <v>45796.420138888891</v>
      </c>
      <c r="F138" s="1">
        <f t="shared" si="9"/>
        <v>45796.402083333334</v>
      </c>
      <c r="G138">
        <f t="shared" si="7"/>
        <v>6.5687499999985448</v>
      </c>
    </row>
    <row r="139" spans="1:10" x14ac:dyDescent="0.2">
      <c r="A139">
        <v>35</v>
      </c>
      <c r="B139" s="2">
        <v>2</v>
      </c>
      <c r="C139" t="str">
        <f t="shared" si="8"/>
        <v>F2-35</v>
      </c>
      <c r="D139" s="1">
        <v>45796.384027777778</v>
      </c>
      <c r="E139" s="1">
        <v>45796.420138888891</v>
      </c>
      <c r="F139" s="1">
        <f t="shared" si="9"/>
        <v>45796.402083333334</v>
      </c>
      <c r="G139">
        <f t="shared" si="7"/>
        <v>6.5687499999985448</v>
      </c>
    </row>
    <row r="140" spans="1:10" x14ac:dyDescent="0.2">
      <c r="A140">
        <v>35</v>
      </c>
      <c r="B140" s="2">
        <v>3</v>
      </c>
      <c r="C140" t="str">
        <f t="shared" si="8"/>
        <v>F3-35</v>
      </c>
      <c r="D140" s="1">
        <v>45796.384027777778</v>
      </c>
      <c r="E140" s="1">
        <v>45796.420138888891</v>
      </c>
      <c r="F140" s="1">
        <f t="shared" si="9"/>
        <v>45796.402083333334</v>
      </c>
      <c r="G140">
        <f t="shared" si="7"/>
        <v>6.5590277777810115</v>
      </c>
    </row>
    <row r="141" spans="1:10" x14ac:dyDescent="0.2">
      <c r="A141">
        <v>35</v>
      </c>
      <c r="B141" s="2">
        <v>4</v>
      </c>
      <c r="C141" t="str">
        <f t="shared" si="8"/>
        <v>F4-35</v>
      </c>
      <c r="D141" s="1">
        <v>45796.384027777778</v>
      </c>
      <c r="E141" s="1">
        <v>45796.420138888891</v>
      </c>
      <c r="F141" s="1">
        <f t="shared" si="9"/>
        <v>45796.402083333334</v>
      </c>
      <c r="G141">
        <f t="shared" si="7"/>
        <v>6.5590277777810115</v>
      </c>
    </row>
    <row r="142" spans="1:10" x14ac:dyDescent="0.2">
      <c r="A142">
        <v>36</v>
      </c>
      <c r="B142" s="2">
        <v>1</v>
      </c>
      <c r="C142" t="str">
        <f t="shared" si="8"/>
        <v>F1-36</v>
      </c>
      <c r="D142" s="1">
        <v>45796.421527777777</v>
      </c>
      <c r="F142" s="1">
        <f t="shared" si="9"/>
        <v>22898.210763888888</v>
      </c>
    </row>
    <row r="143" spans="1:10" x14ac:dyDescent="0.2">
      <c r="A143">
        <v>36</v>
      </c>
      <c r="B143" s="2">
        <v>2</v>
      </c>
      <c r="C143" t="str">
        <f t="shared" si="8"/>
        <v>F2-36</v>
      </c>
      <c r="D143" s="1">
        <v>45796.421527777777</v>
      </c>
      <c r="F143" s="1">
        <f t="shared" si="9"/>
        <v>22898.210763888888</v>
      </c>
    </row>
    <row r="144" spans="1:10" x14ac:dyDescent="0.2">
      <c r="A144">
        <v>36</v>
      </c>
      <c r="B144" s="2">
        <v>3</v>
      </c>
      <c r="C144" t="str">
        <f t="shared" si="8"/>
        <v>F3-36</v>
      </c>
      <c r="D144" s="1">
        <v>45796.421527777777</v>
      </c>
      <c r="F144" s="1">
        <f t="shared" si="9"/>
        <v>22898.210763888888</v>
      </c>
    </row>
    <row r="145" spans="1:6" x14ac:dyDescent="0.2">
      <c r="A145">
        <v>36</v>
      </c>
      <c r="B145" s="2">
        <v>4</v>
      </c>
      <c r="C145" t="str">
        <f t="shared" si="8"/>
        <v>F4-36</v>
      </c>
      <c r="D145" s="1">
        <v>45796.421527777777</v>
      </c>
      <c r="F145" s="1">
        <f t="shared" si="9"/>
        <v>22898.210763888888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900E-9887-B243-BF49-26E84C1A4CE3}">
  <dimension ref="A1:E25"/>
  <sheetViews>
    <sheetView workbookViewId="0">
      <selection activeCell="C2" sqref="C2"/>
    </sheetView>
  </sheetViews>
  <sheetFormatPr baseColWidth="10" defaultRowHeight="16" x14ac:dyDescent="0.2"/>
  <sheetData>
    <row r="1" spans="1:5" x14ac:dyDescent="0.2">
      <c r="A1" t="s">
        <v>9</v>
      </c>
      <c r="B1" t="s">
        <v>8</v>
      </c>
      <c r="C1" t="s">
        <v>5</v>
      </c>
      <c r="D1" t="s">
        <v>6</v>
      </c>
      <c r="E1" t="s">
        <v>7</v>
      </c>
    </row>
    <row r="2" spans="1:5" x14ac:dyDescent="0.2">
      <c r="A2">
        <v>5</v>
      </c>
      <c r="B2">
        <v>1</v>
      </c>
      <c r="C2" t="str">
        <f>_xlfn.CONCAT("F",B2,"-",A2)</f>
        <v>F1-5</v>
      </c>
    </row>
    <row r="3" spans="1:5" x14ac:dyDescent="0.2">
      <c r="A3">
        <v>11</v>
      </c>
      <c r="B3">
        <v>1</v>
      </c>
      <c r="C3" t="str">
        <f t="shared" ref="C3:C25" si="0">_xlfn.CONCAT("F",B3,"-",A3)</f>
        <v>F1-11</v>
      </c>
      <c r="D3">
        <v>3.7999999999999999E-2</v>
      </c>
      <c r="E3">
        <v>4.3999999999999997E-2</v>
      </c>
    </row>
    <row r="4" spans="1:5" x14ac:dyDescent="0.2">
      <c r="A4">
        <v>12</v>
      </c>
      <c r="B4">
        <v>1</v>
      </c>
      <c r="C4" t="str">
        <f t="shared" si="0"/>
        <v>F1-12</v>
      </c>
      <c r="D4">
        <v>4.5999999999999999E-2</v>
      </c>
      <c r="E4">
        <v>3.7999999999999999E-2</v>
      </c>
    </row>
    <row r="5" spans="1:5" x14ac:dyDescent="0.2">
      <c r="A5">
        <v>13</v>
      </c>
      <c r="B5">
        <v>1</v>
      </c>
      <c r="C5" t="str">
        <f t="shared" si="0"/>
        <v>F1-13</v>
      </c>
      <c r="D5">
        <v>3.6999999999999998E-2</v>
      </c>
      <c r="E5">
        <v>3.9E-2</v>
      </c>
    </row>
    <row r="6" spans="1:5" x14ac:dyDescent="0.2">
      <c r="A6">
        <v>17</v>
      </c>
      <c r="B6">
        <v>1</v>
      </c>
      <c r="C6" t="str">
        <f t="shared" si="0"/>
        <v>F1-17</v>
      </c>
      <c r="D6">
        <v>4.7E-2</v>
      </c>
      <c r="E6">
        <v>4.2000000000000003E-2</v>
      </c>
    </row>
    <row r="7" spans="1:5" x14ac:dyDescent="0.2">
      <c r="A7">
        <v>18</v>
      </c>
      <c r="B7">
        <v>1</v>
      </c>
      <c r="C7" t="str">
        <f t="shared" si="0"/>
        <v>F1-18</v>
      </c>
      <c r="D7">
        <v>3.9E-2</v>
      </c>
      <c r="E7">
        <v>3.5000000000000003E-2</v>
      </c>
    </row>
    <row r="8" spans="1:5" x14ac:dyDescent="0.2">
      <c r="A8">
        <v>5</v>
      </c>
      <c r="B8">
        <v>2</v>
      </c>
      <c r="C8" t="str">
        <f t="shared" si="0"/>
        <v>F2-5</v>
      </c>
    </row>
    <row r="9" spans="1:5" x14ac:dyDescent="0.2">
      <c r="A9">
        <v>11</v>
      </c>
      <c r="B9">
        <v>2</v>
      </c>
      <c r="C9" t="str">
        <f t="shared" si="0"/>
        <v>F2-11</v>
      </c>
    </row>
    <row r="10" spans="1:5" x14ac:dyDescent="0.2">
      <c r="A10">
        <v>12</v>
      </c>
      <c r="B10">
        <v>2</v>
      </c>
      <c r="C10" t="str">
        <f t="shared" si="0"/>
        <v>F2-12</v>
      </c>
      <c r="D10">
        <v>3.7999999999999999E-2</v>
      </c>
      <c r="E10">
        <v>3.4000000000000002E-2</v>
      </c>
    </row>
    <row r="11" spans="1:5" x14ac:dyDescent="0.2">
      <c r="A11">
        <v>13</v>
      </c>
      <c r="B11">
        <v>2</v>
      </c>
      <c r="C11" t="str">
        <f t="shared" si="0"/>
        <v>F2-13</v>
      </c>
      <c r="D11">
        <v>3.5000000000000003E-2</v>
      </c>
      <c r="E11">
        <v>3.2000000000000001E-2</v>
      </c>
    </row>
    <row r="12" spans="1:5" x14ac:dyDescent="0.2">
      <c r="A12">
        <v>17</v>
      </c>
      <c r="B12">
        <v>2</v>
      </c>
      <c r="C12" t="str">
        <f t="shared" si="0"/>
        <v>F2-17</v>
      </c>
      <c r="D12">
        <v>3.6999999999999998E-2</v>
      </c>
      <c r="E12">
        <v>3.5999999999999997E-2</v>
      </c>
    </row>
    <row r="13" spans="1:5" x14ac:dyDescent="0.2">
      <c r="A13">
        <v>18</v>
      </c>
      <c r="B13">
        <v>2</v>
      </c>
      <c r="C13" t="str">
        <f t="shared" si="0"/>
        <v>F2-18</v>
      </c>
      <c r="D13">
        <v>3.5000000000000003E-2</v>
      </c>
      <c r="E13">
        <v>3.5000000000000003E-2</v>
      </c>
    </row>
    <row r="14" spans="1:5" x14ac:dyDescent="0.2">
      <c r="A14">
        <v>5</v>
      </c>
      <c r="B14">
        <v>3</v>
      </c>
      <c r="C14" t="str">
        <f t="shared" si="0"/>
        <v>F3-5</v>
      </c>
    </row>
    <row r="15" spans="1:5" x14ac:dyDescent="0.2">
      <c r="A15">
        <v>11</v>
      </c>
      <c r="B15">
        <v>3</v>
      </c>
      <c r="C15" t="str">
        <f t="shared" si="0"/>
        <v>F3-11</v>
      </c>
    </row>
    <row r="16" spans="1:5" x14ac:dyDescent="0.2">
      <c r="A16">
        <v>12</v>
      </c>
      <c r="B16">
        <v>3</v>
      </c>
      <c r="C16" t="str">
        <f t="shared" si="0"/>
        <v>F3-12</v>
      </c>
    </row>
    <row r="17" spans="1:3" x14ac:dyDescent="0.2">
      <c r="A17">
        <v>13</v>
      </c>
      <c r="B17">
        <v>3</v>
      </c>
      <c r="C17" t="str">
        <f t="shared" si="0"/>
        <v>F3-13</v>
      </c>
    </row>
    <row r="18" spans="1:3" x14ac:dyDescent="0.2">
      <c r="A18">
        <v>17</v>
      </c>
      <c r="B18">
        <v>3</v>
      </c>
      <c r="C18" t="str">
        <f t="shared" si="0"/>
        <v>F3-17</v>
      </c>
    </row>
    <row r="19" spans="1:3" x14ac:dyDescent="0.2">
      <c r="A19">
        <v>18</v>
      </c>
      <c r="B19">
        <v>3</v>
      </c>
      <c r="C19" t="str">
        <f t="shared" si="0"/>
        <v>F3-18</v>
      </c>
    </row>
    <row r="20" spans="1:3" x14ac:dyDescent="0.2">
      <c r="A20">
        <v>5</v>
      </c>
      <c r="B20">
        <v>4</v>
      </c>
      <c r="C20" t="str">
        <f t="shared" si="0"/>
        <v>F4-5</v>
      </c>
    </row>
    <row r="21" spans="1:3" x14ac:dyDescent="0.2">
      <c r="A21">
        <v>11</v>
      </c>
      <c r="B21">
        <v>4</v>
      </c>
      <c r="C21" t="str">
        <f t="shared" si="0"/>
        <v>F4-11</v>
      </c>
    </row>
    <row r="22" spans="1:3" x14ac:dyDescent="0.2">
      <c r="A22">
        <v>12</v>
      </c>
      <c r="B22">
        <v>4</v>
      </c>
      <c r="C22" t="str">
        <f t="shared" si="0"/>
        <v>F4-12</v>
      </c>
    </row>
    <row r="23" spans="1:3" x14ac:dyDescent="0.2">
      <c r="A23">
        <v>13</v>
      </c>
      <c r="B23">
        <v>4</v>
      </c>
      <c r="C23" t="str">
        <f t="shared" si="0"/>
        <v>F4-13</v>
      </c>
    </row>
    <row r="24" spans="1:3" x14ac:dyDescent="0.2">
      <c r="A24">
        <v>17</v>
      </c>
      <c r="B24">
        <v>4</v>
      </c>
      <c r="C24" t="str">
        <f t="shared" si="0"/>
        <v>F4-17</v>
      </c>
    </row>
    <row r="25" spans="1:3" x14ac:dyDescent="0.2">
      <c r="A25">
        <v>18</v>
      </c>
      <c r="B25">
        <v>4</v>
      </c>
      <c r="C25" t="str">
        <f t="shared" si="0"/>
        <v>F4-18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standard_curve_plate_1</vt:lpstr>
      <vt:lpstr>standard_curve_plate 2</vt:lpstr>
      <vt:lpstr>standard_curve_plate_3</vt:lpstr>
      <vt:lpstr>fe_plate_1</vt:lpstr>
      <vt:lpstr>sampling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Vitor  Patricio Cantarella</cp:lastModifiedBy>
  <dcterms:created xsi:type="dcterms:W3CDTF">2025-05-15T12:50:53Z</dcterms:created>
  <dcterms:modified xsi:type="dcterms:W3CDTF">2025-05-19T16:39:22Z</dcterms:modified>
</cp:coreProperties>
</file>