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cantarella/Documents/FuhrbergerColumns/data/"/>
    </mc:Choice>
  </mc:AlternateContent>
  <xr:revisionPtr revIDLastSave="0" documentId="13_ncr:1_{5C636861-47B8-DA47-8A15-D058EF7FF667}" xr6:coauthVersionLast="47" xr6:coauthVersionMax="47" xr10:uidLastSave="{00000000-0000-0000-0000-000000000000}"/>
  <bookViews>
    <workbookView xWindow="2740" yWindow="1220" windowWidth="27640" windowHeight="16180" xr2:uid="{25E31AD3-6768-B043-A87C-31A7E3F97888}"/>
  </bookViews>
  <sheets>
    <sheet name="standard_curve_no2-test" sheetId="2" r:id="rId1"/>
    <sheet name="Sheet1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0" i="2" l="1"/>
  <c r="F21" i="2"/>
  <c r="F22" i="2"/>
  <c r="F23" i="2"/>
  <c r="F24" i="2"/>
  <c r="F25" i="2"/>
  <c r="F14" i="2"/>
  <c r="F15" i="2"/>
  <c r="F16" i="2"/>
  <c r="F17" i="2"/>
  <c r="F18" i="2"/>
  <c r="F19" i="2"/>
  <c r="F26" i="2"/>
  <c r="F27" i="2"/>
  <c r="F28" i="2"/>
  <c r="F29" i="2"/>
  <c r="F30" i="2"/>
  <c r="F31" i="2"/>
  <c r="F32" i="2"/>
  <c r="F33" i="2"/>
  <c r="F34" i="2"/>
  <c r="F35" i="2"/>
  <c r="F36" i="2"/>
  <c r="F37" i="2"/>
  <c r="F13" i="2"/>
  <c r="C13" i="2"/>
  <c r="J8" i="2"/>
  <c r="F12" i="2"/>
  <c r="C12" i="2"/>
  <c r="F11" i="2"/>
  <c r="C11" i="2"/>
  <c r="F10" i="2"/>
  <c r="C10" i="2"/>
  <c r="F9" i="2"/>
  <c r="C9" i="2"/>
  <c r="J9" i="2"/>
  <c r="F8" i="2"/>
  <c r="C8" i="2"/>
  <c r="J7" i="2"/>
  <c r="F7" i="2"/>
  <c r="C7" i="2"/>
  <c r="J6" i="2"/>
  <c r="F6" i="2"/>
  <c r="C6" i="2"/>
  <c r="J5" i="2"/>
  <c r="F5" i="2"/>
  <c r="C5" i="2"/>
  <c r="J4" i="2"/>
  <c r="F4" i="2"/>
  <c r="C4" i="2"/>
  <c r="J3" i="2"/>
  <c r="F3" i="2"/>
  <c r="C3" i="2"/>
  <c r="J2" i="2"/>
  <c r="F2" i="2"/>
  <c r="C2" i="2"/>
</calcChain>
</file>

<file path=xl/sharedStrings.xml><?xml version="1.0" encoding="utf-8"?>
<sst xmlns="http://schemas.openxmlformats.org/spreadsheetml/2006/main" count="46" uniqueCount="45">
  <si>
    <t>name</t>
  </si>
  <si>
    <t>val1</t>
  </si>
  <si>
    <t>no2- [micromol/L]</t>
  </si>
  <si>
    <t>Standard</t>
  </si>
  <si>
    <t>Value 1</t>
  </si>
  <si>
    <t>Value 2</t>
  </si>
  <si>
    <t>Avg</t>
  </si>
  <si>
    <t>column/batch</t>
  </si>
  <si>
    <t>date</t>
  </si>
  <si>
    <t>P1</t>
  </si>
  <si>
    <t>control</t>
  </si>
  <si>
    <t>19-20B</t>
  </si>
  <si>
    <t>13-14A</t>
  </si>
  <si>
    <t>13-14B</t>
  </si>
  <si>
    <t>17-18B</t>
  </si>
  <si>
    <t>16-17B</t>
  </si>
  <si>
    <t>17-18A</t>
  </si>
  <si>
    <t>18-19</t>
  </si>
  <si>
    <t>19-20A</t>
  </si>
  <si>
    <t>16-17A</t>
  </si>
  <si>
    <t>dil</t>
  </si>
  <si>
    <t>P1T0</t>
  </si>
  <si>
    <t>P1T3</t>
  </si>
  <si>
    <t>P1T8</t>
  </si>
  <si>
    <t>P1T15</t>
  </si>
  <si>
    <t>P1T23</t>
  </si>
  <si>
    <t>P1T27</t>
  </si>
  <si>
    <t>P2T0</t>
  </si>
  <si>
    <t>P2T3</t>
  </si>
  <si>
    <t>P2T8</t>
  </si>
  <si>
    <t>P2T15</t>
  </si>
  <si>
    <t>P2T23</t>
  </si>
  <si>
    <t>P2T26</t>
  </si>
  <si>
    <t>P3T0</t>
  </si>
  <si>
    <t>P3T3</t>
  </si>
  <si>
    <t>P3T8</t>
  </si>
  <si>
    <t>P3T15</t>
  </si>
  <si>
    <t>P3T23</t>
  </si>
  <si>
    <t>P3T27</t>
  </si>
  <si>
    <t>P4T0</t>
  </si>
  <si>
    <t>P4T3</t>
  </si>
  <si>
    <t>P4T8</t>
  </si>
  <si>
    <t>P4T15</t>
  </si>
  <si>
    <t>P4T23</t>
  </si>
  <si>
    <t>P4T27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</si>
</sst>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calibration range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5.8468522626868989E-2"/>
                  <c:y val="-1.600709331230721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DE"/>
                </a:p>
              </c:txPr>
            </c:trendlineLbl>
          </c:trendline>
          <c:xVal>
            <c:numRef>
              <c:f>'standard_curve_no2-test'!$J$2:$J$9</c:f>
              <c:numCache>
                <c:formatCode>General</c:formatCode>
                <c:ptCount val="8"/>
                <c:pt idx="0">
                  <c:v>0.59166666666666667</c:v>
                </c:pt>
                <c:pt idx="1">
                  <c:v>0.48500000000000004</c:v>
                </c:pt>
                <c:pt idx="2">
                  <c:v>0.34966666666666663</c:v>
                </c:pt>
                <c:pt idx="3">
                  <c:v>0.27066666666666667</c:v>
                </c:pt>
                <c:pt idx="4">
                  <c:v>0.15166666666666667</c:v>
                </c:pt>
                <c:pt idx="5">
                  <c:v>8.6000000000000007E-2</c:v>
                </c:pt>
                <c:pt idx="6">
                  <c:v>4.6000000000000006E-2</c:v>
                </c:pt>
                <c:pt idx="7">
                  <c:v>4.4999999999999998E-2</c:v>
                </c:pt>
              </c:numCache>
            </c:numRef>
          </c:xVal>
          <c:yVal>
            <c:numRef>
              <c:f>'[1]standard_curve_plate 2'!$H$2:$H$8</c:f>
              <c:numCache>
                <c:formatCode>General</c:formatCode>
                <c:ptCount val="7"/>
                <c:pt idx="0">
                  <c:v>50</c:v>
                </c:pt>
                <c:pt idx="1">
                  <c:v>40</c:v>
                </c:pt>
                <c:pt idx="2">
                  <c:v>30</c:v>
                </c:pt>
                <c:pt idx="3">
                  <c:v>20</c:v>
                </c:pt>
                <c:pt idx="4">
                  <c:v>10</c:v>
                </c:pt>
                <c:pt idx="5">
                  <c:v>5</c:v>
                </c:pt>
                <c:pt idx="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57B-3043-B4E7-6471FF5269AB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</c:dLbls>
        <c:axId val="1885324960"/>
        <c:axId val="1885326672"/>
      </c:scatterChart>
      <c:valAx>
        <c:axId val="188532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885326672"/>
        <c:crosses val="autoZero"/>
        <c:crossBetween val="midCat"/>
      </c:valAx>
      <c:valAx>
        <c:axId val="188532667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8853249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190500</xdr:colOff>
      <xdr:row>2</xdr:row>
      <xdr:rowOff>152400</xdr:rowOff>
    </xdr:from>
    <xdr:to>
      <xdr:col>17</xdr:col>
      <xdr:colOff>379240</xdr:colOff>
      <xdr:row>18</xdr:row>
      <xdr:rowOff>50494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2D61D7-08A5-9048-8F80-3EA5C263ED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vcantarella/Documents/FuhrbergerColumns/data/exp_raw/no2_analyticall_results.xlsx" TargetMode="External"/><Relationship Id="rId1" Type="http://schemas.openxmlformats.org/officeDocument/2006/relationships/externalLinkPath" Target="exp_raw/no2_analyticall_resul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tandard_curve_plate_1"/>
      <sheetName val="standard_curve_plate 2"/>
      <sheetName val="standard_curve_plate_3"/>
      <sheetName val="standard_curve_plate 4"/>
      <sheetName val="fe_plate_1"/>
      <sheetName val="br_standard_curve"/>
      <sheetName val="sampling"/>
      <sheetName val="Sheet1"/>
      <sheetName val="data"/>
      <sheetName val="new_data"/>
      <sheetName val="Sheet2"/>
    </sheetNames>
    <sheetDataSet>
      <sheetData sheetId="0"/>
      <sheetData sheetId="1">
        <row r="2">
          <cell r="H2">
            <v>50</v>
          </cell>
        </row>
        <row r="3">
          <cell r="H3">
            <v>40</v>
          </cell>
        </row>
        <row r="4">
          <cell r="H4">
            <v>30</v>
          </cell>
        </row>
        <row r="5">
          <cell r="H5">
            <v>20</v>
          </cell>
        </row>
        <row r="6">
          <cell r="H6">
            <v>10</v>
          </cell>
        </row>
        <row r="7">
          <cell r="H7">
            <v>5</v>
          </cell>
        </row>
        <row r="8">
          <cell r="H8">
            <v>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D3808-B155-C745-BB16-E92AA8B45C3F}">
  <dimension ref="A1:J37"/>
  <sheetViews>
    <sheetView tabSelected="1" topLeftCell="A2" workbookViewId="0">
      <selection activeCell="E23" sqref="E23"/>
    </sheetView>
  </sheetViews>
  <sheetFormatPr baseColWidth="10" defaultRowHeight="16" x14ac:dyDescent="0.2"/>
  <cols>
    <col min="3" max="3" width="13.33203125" customWidth="1"/>
  </cols>
  <sheetData>
    <row r="1" spans="1:10" x14ac:dyDescent="0.2">
      <c r="A1" t="s">
        <v>8</v>
      </c>
      <c r="B1" t="s">
        <v>7</v>
      </c>
      <c r="C1" t="s">
        <v>0</v>
      </c>
      <c r="D1" t="s">
        <v>1</v>
      </c>
      <c r="E1" t="s">
        <v>20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">
      <c r="A2">
        <v>12.09</v>
      </c>
      <c r="B2" t="s">
        <v>9</v>
      </c>
      <c r="C2" t="str">
        <f>_xlfn.CONCAT("F",B2,"-",A2)</f>
        <v>FP1-12.09</v>
      </c>
      <c r="D2">
        <v>0.314</v>
      </c>
      <c r="F2">
        <f t="shared" ref="F2:F12" si="0">64.069*AVERAGE(D2:D2)-2.8707</f>
        <v>17.246966</v>
      </c>
      <c r="G2">
        <v>50</v>
      </c>
      <c r="H2">
        <v>0.873</v>
      </c>
      <c r="I2">
        <v>0.90200000000000002</v>
      </c>
      <c r="J2">
        <f t="shared" ref="J2:J8" si="1">SUM(H2:I2)/3</f>
        <v>0.59166666666666667</v>
      </c>
    </row>
    <row r="3" spans="1:10" x14ac:dyDescent="0.2">
      <c r="A3">
        <v>12.09</v>
      </c>
      <c r="B3" t="s">
        <v>10</v>
      </c>
      <c r="C3" t="str">
        <f t="shared" ref="C3:C13" si="2">_xlfn.CONCAT("F",B3,"-",A3)</f>
        <v>Fcontrol-12.09</v>
      </c>
      <c r="D3">
        <v>0.22700000000000001</v>
      </c>
      <c r="F3">
        <f t="shared" si="0"/>
        <v>11.672963000000001</v>
      </c>
      <c r="G3">
        <v>40</v>
      </c>
      <c r="H3">
        <v>0.71499999999999997</v>
      </c>
      <c r="I3">
        <v>0.74</v>
      </c>
      <c r="J3">
        <f t="shared" si="1"/>
        <v>0.48500000000000004</v>
      </c>
    </row>
    <row r="4" spans="1:10" x14ac:dyDescent="0.2">
      <c r="A4">
        <v>12.09</v>
      </c>
      <c r="B4" t="s">
        <v>11</v>
      </c>
      <c r="C4" t="str">
        <f t="shared" si="2"/>
        <v>F19-20B-12.09</v>
      </c>
      <c r="D4">
        <v>0.20499999999999999</v>
      </c>
      <c r="F4">
        <f t="shared" si="0"/>
        <v>10.263445000000001</v>
      </c>
      <c r="G4">
        <v>30</v>
      </c>
      <c r="H4">
        <v>0.57499999999999996</v>
      </c>
      <c r="I4">
        <v>0.47399999999999998</v>
      </c>
      <c r="J4">
        <f t="shared" si="1"/>
        <v>0.34966666666666663</v>
      </c>
    </row>
    <row r="5" spans="1:10" x14ac:dyDescent="0.2">
      <c r="A5">
        <v>12.09</v>
      </c>
      <c r="B5" t="s">
        <v>12</v>
      </c>
      <c r="C5" t="str">
        <f t="shared" si="2"/>
        <v>F13-14A-12.09</v>
      </c>
      <c r="D5">
        <v>5.8999999999999997E-2</v>
      </c>
      <c r="F5">
        <f t="shared" si="0"/>
        <v>0.90937100000000015</v>
      </c>
      <c r="G5">
        <v>20</v>
      </c>
      <c r="H5">
        <v>0.39900000000000002</v>
      </c>
      <c r="I5">
        <v>0.41299999999999998</v>
      </c>
      <c r="J5">
        <f t="shared" si="1"/>
        <v>0.27066666666666667</v>
      </c>
    </row>
    <row r="6" spans="1:10" x14ac:dyDescent="0.2">
      <c r="A6">
        <v>12.09</v>
      </c>
      <c r="B6" t="s">
        <v>13</v>
      </c>
      <c r="C6" t="str">
        <f t="shared" si="2"/>
        <v>F13-14B-12.09</v>
      </c>
      <c r="D6">
        <v>0.17199999999999999</v>
      </c>
      <c r="F6">
        <f t="shared" si="0"/>
        <v>8.1491679999999995</v>
      </c>
      <c r="G6">
        <v>10</v>
      </c>
      <c r="H6">
        <v>0.22600000000000001</v>
      </c>
      <c r="I6">
        <v>0.22900000000000001</v>
      </c>
      <c r="J6">
        <f t="shared" si="1"/>
        <v>0.15166666666666667</v>
      </c>
    </row>
    <row r="7" spans="1:10" x14ac:dyDescent="0.2">
      <c r="A7">
        <v>12.09</v>
      </c>
      <c r="B7" t="s">
        <v>14</v>
      </c>
      <c r="C7" t="str">
        <f t="shared" si="2"/>
        <v>F17-18B-12.09</v>
      </c>
      <c r="D7">
        <v>6.9000000000000006E-2</v>
      </c>
      <c r="F7">
        <f t="shared" si="0"/>
        <v>1.5500610000000008</v>
      </c>
      <c r="G7">
        <v>5</v>
      </c>
      <c r="H7">
        <v>0.128</v>
      </c>
      <c r="I7">
        <v>0.13</v>
      </c>
      <c r="J7">
        <f t="shared" si="1"/>
        <v>8.6000000000000007E-2</v>
      </c>
    </row>
    <row r="8" spans="1:10" x14ac:dyDescent="0.2">
      <c r="A8">
        <v>12.09</v>
      </c>
      <c r="B8" t="s">
        <v>15</v>
      </c>
      <c r="C8" t="str">
        <f t="shared" si="2"/>
        <v>F16-17B-12.09</v>
      </c>
      <c r="D8">
        <v>9.9000000000000005E-2</v>
      </c>
      <c r="F8">
        <f t="shared" si="0"/>
        <v>3.4721310000000005</v>
      </c>
      <c r="G8">
        <v>2</v>
      </c>
      <c r="H8">
        <v>7.0000000000000007E-2</v>
      </c>
      <c r="I8">
        <v>6.8000000000000005E-2</v>
      </c>
      <c r="J8">
        <f t="shared" si="1"/>
        <v>4.6000000000000006E-2</v>
      </c>
    </row>
    <row r="9" spans="1:10" x14ac:dyDescent="0.2">
      <c r="A9">
        <v>12.09</v>
      </c>
      <c r="B9" t="s">
        <v>16</v>
      </c>
      <c r="C9" t="str">
        <f t="shared" si="2"/>
        <v>F17-18A-12.09</v>
      </c>
      <c r="D9">
        <v>8.6999999999999994E-2</v>
      </c>
      <c r="F9">
        <f t="shared" si="0"/>
        <v>2.7033030000000005</v>
      </c>
      <c r="G9">
        <v>1</v>
      </c>
      <c r="H9">
        <v>5.0999999999999997E-2</v>
      </c>
      <c r="I9">
        <v>3.9E-2</v>
      </c>
      <c r="J9">
        <f>SUM(H9:I9)/2</f>
        <v>4.4999999999999998E-2</v>
      </c>
    </row>
    <row r="10" spans="1:10" x14ac:dyDescent="0.2">
      <c r="A10">
        <v>12.09</v>
      </c>
      <c r="B10" t="s">
        <v>17</v>
      </c>
      <c r="C10" t="str">
        <f t="shared" si="2"/>
        <v>F18-19-12.09</v>
      </c>
      <c r="D10">
        <v>0.09</v>
      </c>
      <c r="F10">
        <f t="shared" si="0"/>
        <v>2.8955100000000003</v>
      </c>
    </row>
    <row r="11" spans="1:10" x14ac:dyDescent="0.2">
      <c r="A11">
        <v>12.09</v>
      </c>
      <c r="B11" t="s">
        <v>18</v>
      </c>
      <c r="C11" t="str">
        <f t="shared" si="2"/>
        <v>F19-20A-12.09</v>
      </c>
      <c r="D11">
        <v>5.8000000000000003E-2</v>
      </c>
      <c r="F11">
        <f t="shared" si="0"/>
        <v>0.84530200000000066</v>
      </c>
    </row>
    <row r="12" spans="1:10" x14ac:dyDescent="0.2">
      <c r="A12">
        <v>12.09</v>
      </c>
      <c r="B12" t="s">
        <v>19</v>
      </c>
      <c r="C12" t="str">
        <f t="shared" si="2"/>
        <v>F16-17A-12.09</v>
      </c>
      <c r="D12">
        <v>0.16700000000000001</v>
      </c>
      <c r="F12">
        <f t="shared" si="0"/>
        <v>7.8288230000000016</v>
      </c>
    </row>
    <row r="13" spans="1:10" x14ac:dyDescent="0.2">
      <c r="A13">
        <v>14.09</v>
      </c>
      <c r="B13" t="s">
        <v>9</v>
      </c>
      <c r="C13" t="str">
        <f t="shared" si="2"/>
        <v>FP1-14.09</v>
      </c>
      <c r="D13">
        <v>0.64200000000000002</v>
      </c>
      <c r="E13">
        <v>4</v>
      </c>
      <c r="F13">
        <f>(64.069*AVERAGE(D13:D13)-2.8707)*E13</f>
        <v>153.04639200000003</v>
      </c>
    </row>
    <row r="14" spans="1:10" x14ac:dyDescent="0.2">
      <c r="C14" t="s">
        <v>21</v>
      </c>
      <c r="D14">
        <v>0.126</v>
      </c>
      <c r="E14">
        <v>4</v>
      </c>
      <c r="F14">
        <f t="shared" ref="F14:F37" si="3">(64.069*AVERAGE(D14:D14)-2.8707)*E14</f>
        <v>20.807976000000004</v>
      </c>
    </row>
    <row r="15" spans="1:10" x14ac:dyDescent="0.2">
      <c r="C15" t="s">
        <v>22</v>
      </c>
      <c r="D15">
        <v>0.19800000000000001</v>
      </c>
      <c r="E15">
        <v>4</v>
      </c>
      <c r="F15">
        <f t="shared" si="3"/>
        <v>39.259848000000005</v>
      </c>
    </row>
    <row r="16" spans="1:10" x14ac:dyDescent="0.2">
      <c r="C16" t="s">
        <v>23</v>
      </c>
      <c r="D16">
        <v>0.19</v>
      </c>
      <c r="E16">
        <v>4</v>
      </c>
      <c r="F16">
        <f t="shared" si="3"/>
        <v>37.209640000000007</v>
      </c>
    </row>
    <row r="17" spans="3:6" x14ac:dyDescent="0.2">
      <c r="C17" t="s">
        <v>24</v>
      </c>
      <c r="D17">
        <v>0.17899999999999999</v>
      </c>
      <c r="E17">
        <v>4</v>
      </c>
      <c r="F17">
        <f t="shared" si="3"/>
        <v>34.390604000000003</v>
      </c>
    </row>
    <row r="18" spans="3:6" x14ac:dyDescent="0.2">
      <c r="C18" t="s">
        <v>25</v>
      </c>
      <c r="D18">
        <v>0.19700000000000001</v>
      </c>
      <c r="E18">
        <v>4</v>
      </c>
      <c r="F18">
        <f t="shared" si="3"/>
        <v>39.003572000000005</v>
      </c>
    </row>
    <row r="19" spans="3:6" x14ac:dyDescent="0.2">
      <c r="C19" t="s">
        <v>26</v>
      </c>
      <c r="D19">
        <v>0.183</v>
      </c>
      <c r="E19">
        <v>4</v>
      </c>
      <c r="F19">
        <f t="shared" si="3"/>
        <v>35.415708000000002</v>
      </c>
    </row>
    <row r="20" spans="3:6" x14ac:dyDescent="0.2">
      <c r="C20" t="s">
        <v>27</v>
      </c>
      <c r="D20">
        <v>3.5000000000000003E-2</v>
      </c>
      <c r="E20">
        <v>4</v>
      </c>
      <c r="F20">
        <f t="shared" si="3"/>
        <v>-2.5131399999999982</v>
      </c>
    </row>
    <row r="21" spans="3:6" x14ac:dyDescent="0.2">
      <c r="C21" t="s">
        <v>28</v>
      </c>
      <c r="D21">
        <v>0.81399999999999995</v>
      </c>
      <c r="E21">
        <v>20</v>
      </c>
      <c r="F21">
        <f t="shared" si="3"/>
        <v>985.62932000000001</v>
      </c>
    </row>
    <row r="22" spans="3:6" x14ac:dyDescent="0.2">
      <c r="C22" t="s">
        <v>29</v>
      </c>
      <c r="D22">
        <v>0.68300000000000005</v>
      </c>
      <c r="E22">
        <v>20</v>
      </c>
      <c r="F22">
        <f t="shared" si="3"/>
        <v>817.76854000000014</v>
      </c>
    </row>
    <row r="23" spans="3:6" x14ac:dyDescent="0.2">
      <c r="C23" t="s">
        <v>30</v>
      </c>
      <c r="D23">
        <v>0.51</v>
      </c>
      <c r="E23">
        <v>10</v>
      </c>
      <c r="F23">
        <f t="shared" si="3"/>
        <v>298.04489999999998</v>
      </c>
    </row>
    <row r="24" spans="3:6" x14ac:dyDescent="0.2">
      <c r="C24" t="s">
        <v>31</v>
      </c>
      <c r="D24">
        <v>0.38200000000000001</v>
      </c>
      <c r="E24">
        <v>10</v>
      </c>
      <c r="F24">
        <f t="shared" si="3"/>
        <v>216.03658000000001</v>
      </c>
    </row>
    <row r="25" spans="3:6" x14ac:dyDescent="0.2">
      <c r="C25" t="s">
        <v>32</v>
      </c>
      <c r="D25">
        <v>0.31</v>
      </c>
      <c r="E25">
        <v>10</v>
      </c>
      <c r="F25">
        <f t="shared" si="3"/>
        <v>169.90690000000001</v>
      </c>
    </row>
    <row r="26" spans="3:6" x14ac:dyDescent="0.2">
      <c r="C26" t="s">
        <v>33</v>
      </c>
      <c r="D26">
        <v>4.2000000000000003E-2</v>
      </c>
      <c r="E26">
        <v>4</v>
      </c>
      <c r="F26">
        <f t="shared" si="3"/>
        <v>-0.71920799999999829</v>
      </c>
    </row>
    <row r="27" spans="3:6" x14ac:dyDescent="0.2">
      <c r="C27" t="s">
        <v>34</v>
      </c>
      <c r="D27">
        <v>0.67900000000000005</v>
      </c>
      <c r="E27">
        <v>20</v>
      </c>
      <c r="F27">
        <f t="shared" si="3"/>
        <v>812.64302000000021</v>
      </c>
    </row>
    <row r="28" spans="3:6" x14ac:dyDescent="0.2">
      <c r="C28" t="s">
        <v>35</v>
      </c>
      <c r="D28">
        <v>0.629</v>
      </c>
      <c r="E28">
        <v>20</v>
      </c>
      <c r="F28">
        <f t="shared" si="3"/>
        <v>748.57402000000002</v>
      </c>
    </row>
    <row r="29" spans="3:6" x14ac:dyDescent="0.2">
      <c r="C29" t="s">
        <v>36</v>
      </c>
      <c r="D29">
        <v>0.80700000000000005</v>
      </c>
      <c r="E29">
        <v>10</v>
      </c>
      <c r="F29">
        <f t="shared" si="3"/>
        <v>488.32983000000007</v>
      </c>
    </row>
    <row r="30" spans="3:6" x14ac:dyDescent="0.2">
      <c r="C30" t="s">
        <v>37</v>
      </c>
      <c r="D30">
        <v>0.626</v>
      </c>
      <c r="E30">
        <v>10</v>
      </c>
      <c r="F30">
        <f t="shared" si="3"/>
        <v>372.36493999999999</v>
      </c>
    </row>
    <row r="31" spans="3:6" x14ac:dyDescent="0.2">
      <c r="C31" t="s">
        <v>38</v>
      </c>
      <c r="D31">
        <v>0.55800000000000005</v>
      </c>
      <c r="E31">
        <v>10</v>
      </c>
      <c r="F31">
        <f t="shared" si="3"/>
        <v>328.79802000000007</v>
      </c>
    </row>
    <row r="32" spans="3:6" x14ac:dyDescent="0.2">
      <c r="C32" s="1" t="s">
        <v>39</v>
      </c>
      <c r="D32">
        <v>5.5E-2</v>
      </c>
      <c r="E32">
        <v>1</v>
      </c>
      <c r="F32">
        <f t="shared" si="3"/>
        <v>0.65309500000000043</v>
      </c>
    </row>
    <row r="33" spans="3:6" x14ac:dyDescent="0.2">
      <c r="C33" s="1" t="s">
        <v>40</v>
      </c>
      <c r="D33">
        <v>3.5999999999999997E-2</v>
      </c>
      <c r="E33">
        <v>1</v>
      </c>
      <c r="F33">
        <f t="shared" si="3"/>
        <v>-0.56421600000000005</v>
      </c>
    </row>
    <row r="34" spans="3:6" x14ac:dyDescent="0.2">
      <c r="C34" s="1" t="s">
        <v>41</v>
      </c>
      <c r="D34">
        <v>3.5000000000000003E-2</v>
      </c>
      <c r="E34">
        <v>1</v>
      </c>
      <c r="F34">
        <f t="shared" si="3"/>
        <v>-0.62828499999999954</v>
      </c>
    </row>
    <row r="35" spans="3:6" x14ac:dyDescent="0.2">
      <c r="C35" s="1" t="s">
        <v>42</v>
      </c>
      <c r="D35">
        <v>3.6999999999999998E-2</v>
      </c>
      <c r="E35">
        <v>1</v>
      </c>
      <c r="F35">
        <f t="shared" si="3"/>
        <v>-0.50014699999999968</v>
      </c>
    </row>
    <row r="36" spans="3:6" x14ac:dyDescent="0.2">
      <c r="C36" s="1" t="s">
        <v>43</v>
      </c>
      <c r="D36">
        <v>3.7999999999999999E-2</v>
      </c>
      <c r="E36">
        <v>1</v>
      </c>
      <c r="F36">
        <f t="shared" si="3"/>
        <v>-0.43607799999999974</v>
      </c>
    </row>
    <row r="37" spans="3:6" x14ac:dyDescent="0.2">
      <c r="C37" s="1" t="s">
        <v>44</v>
      </c>
      <c r="D37">
        <v>3.4000000000000002E-2</v>
      </c>
      <c r="E37">
        <v>1</v>
      </c>
      <c r="F37">
        <f t="shared" si="3"/>
        <v>-0.69235399999999947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6FA92-5162-E14B-B63A-8EB123FE527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standard_curve_no2-test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 Patricio Cantarella</dc:creator>
  <cp:lastModifiedBy>Vitor  Patricio Cantarella</cp:lastModifiedBy>
  <dcterms:created xsi:type="dcterms:W3CDTF">2025-09-14T12:17:39Z</dcterms:created>
  <dcterms:modified xsi:type="dcterms:W3CDTF">2025-09-29T13:43:50Z</dcterms:modified>
</cp:coreProperties>
</file>