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039F55C4-A8A9-CC4C-975A-64E827F5DAF2}" xr6:coauthVersionLast="47" xr6:coauthVersionMax="47" xr10:uidLastSave="{00000000-0000-0000-0000-000000000000}"/>
  <bookViews>
    <workbookView xWindow="680" yWindow="760" windowWidth="28040" windowHeight="16680" activeTab="2" xr2:uid="{3CD87C21-EA08-D841-BE93-D5199CA9A403}"/>
  </bookViews>
  <sheets>
    <sheet name="standard_curve_plate_1" sheetId="3" r:id="rId1"/>
    <sheet name="standard_curve_plate 2" sheetId="4" r:id="rId2"/>
    <sheet name="fe_plate_1" sheetId="6" r:id="rId3"/>
    <sheet name="sampling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L79" i="5" s="1"/>
  <c r="G9" i="6"/>
  <c r="L103" i="5" s="1"/>
  <c r="G10" i="6"/>
  <c r="G11" i="6"/>
  <c r="G12" i="6"/>
  <c r="G13" i="6"/>
  <c r="G14" i="6"/>
  <c r="G15" i="6"/>
  <c r="G16" i="6"/>
  <c r="G17" i="6"/>
  <c r="K11" i="6"/>
  <c r="K12" i="6"/>
  <c r="L28" i="5"/>
  <c r="L29" i="5"/>
  <c r="G91" i="5"/>
  <c r="G92" i="5"/>
  <c r="G93" i="5"/>
  <c r="G94" i="5"/>
  <c r="G99" i="5"/>
  <c r="G100" i="5"/>
  <c r="G101" i="5"/>
  <c r="G102" i="5"/>
  <c r="F87" i="5"/>
  <c r="G87" i="5" s="1"/>
  <c r="F88" i="5"/>
  <c r="G88" i="5" s="1"/>
  <c r="F89" i="5"/>
  <c r="G89" i="5" s="1"/>
  <c r="F90" i="5"/>
  <c r="G90" i="5" s="1"/>
  <c r="F91" i="5"/>
  <c r="F92" i="5"/>
  <c r="F93" i="5"/>
  <c r="F94" i="5"/>
  <c r="F95" i="5"/>
  <c r="G95" i="5" s="1"/>
  <c r="F96" i="5"/>
  <c r="G96" i="5" s="1"/>
  <c r="F97" i="5"/>
  <c r="G97" i="5" s="1"/>
  <c r="F98" i="5"/>
  <c r="G98" i="5" s="1"/>
  <c r="F99" i="5"/>
  <c r="F100" i="5"/>
  <c r="F101" i="5"/>
  <c r="F102" i="5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L59" i="5" l="1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<sst xmlns="http://schemas.openxmlformats.org/spreadsheetml/2006/main" count="63" uniqueCount="32">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</sst>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sampling!$H$1:$H$3</c:f>
              <c:strCache>
                <c:ptCount val="3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sampling!$H$4:$H$85</c:f>
              <c:numCache>
                <c:formatCode>General</c:formatCode>
                <c:ptCount val="82"/>
                <c:pt idx="10">
                  <c:v>36.833333333333336</c:v>
                </c:pt>
                <c:pt idx="11">
                  <c:v>41.333333333333336</c:v>
                </c:pt>
                <c:pt idx="12">
                  <c:v>36.333333333333336</c:v>
                </c:pt>
                <c:pt idx="13">
                  <c:v>34.666666666666664</c:v>
                </c:pt>
                <c:pt idx="18">
                  <c:v>34.6</c:v>
                </c:pt>
                <c:pt idx="19">
                  <c:v>37.200000000000003</c:v>
                </c:pt>
                <c:pt idx="20">
                  <c:v>35.700000000000003</c:v>
                </c:pt>
                <c:pt idx="21">
                  <c:v>34.1</c:v>
                </c:pt>
                <c:pt idx="26">
                  <c:v>34.700000000000003</c:v>
                </c:pt>
                <c:pt idx="27">
                  <c:v>37.200000000000003</c:v>
                </c:pt>
                <c:pt idx="28">
                  <c:v>35.799999999999997</c:v>
                </c:pt>
                <c:pt idx="29">
                  <c:v>34.299999999999997</c:v>
                </c:pt>
                <c:pt idx="30">
                  <c:v>34.1</c:v>
                </c:pt>
                <c:pt idx="31">
                  <c:v>36.799999999999997</c:v>
                </c:pt>
                <c:pt idx="32">
                  <c:v>33.6</c:v>
                </c:pt>
                <c:pt idx="33">
                  <c:v>35.1</c:v>
                </c:pt>
                <c:pt idx="50">
                  <c:v>30.54</c:v>
                </c:pt>
                <c:pt idx="51">
                  <c:v>32.54</c:v>
                </c:pt>
                <c:pt idx="52">
                  <c:v>32</c:v>
                </c:pt>
                <c:pt idx="53">
                  <c:v>30.9</c:v>
                </c:pt>
                <c:pt idx="62">
                  <c:v>33.5</c:v>
                </c:pt>
                <c:pt idx="63">
                  <c:v>35.299999999999997</c:v>
                </c:pt>
                <c:pt idx="64">
                  <c:v>34.799999999999997</c:v>
                </c:pt>
                <c:pt idx="65">
                  <c:v>33.299999999999997</c:v>
                </c:pt>
                <c:pt idx="78">
                  <c:v>34</c:v>
                </c:pt>
                <c:pt idx="79">
                  <c:v>33.22</c:v>
                </c:pt>
                <c:pt idx="80">
                  <c:v>34.83</c:v>
                </c:pt>
                <c:pt idx="81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EE40-BADA-5FB11CCD7F74}"/>
            </c:ext>
          </c:extLst>
        </c:ser>
        <c:ser>
          <c:idx val="1"/>
          <c:order val="1"/>
          <c:tx>
            <c:strRef>
              <c:f>sampling!$I$1:$I$3</c:f>
              <c:strCache>
                <c:ptCount val="3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sampling!$I$4:$I$85</c:f>
              <c:numCache>
                <c:formatCode>General</c:formatCode>
                <c:ptCount val="82"/>
                <c:pt idx="6">
                  <c:v>7.85</c:v>
                </c:pt>
                <c:pt idx="7">
                  <c:v>7.75</c:v>
                </c:pt>
                <c:pt idx="8">
                  <c:v>7.6</c:v>
                </c:pt>
                <c:pt idx="9">
                  <c:v>7.45</c:v>
                </c:pt>
                <c:pt idx="26">
                  <c:v>7.75</c:v>
                </c:pt>
                <c:pt idx="27">
                  <c:v>7.7</c:v>
                </c:pt>
                <c:pt idx="28">
                  <c:v>7.8</c:v>
                </c:pt>
                <c:pt idx="29">
                  <c:v>7.71</c:v>
                </c:pt>
                <c:pt idx="50">
                  <c:v>7.56</c:v>
                </c:pt>
                <c:pt idx="51">
                  <c:v>7.73</c:v>
                </c:pt>
                <c:pt idx="52">
                  <c:v>7.78</c:v>
                </c:pt>
                <c:pt idx="53">
                  <c:v>7.69</c:v>
                </c:pt>
                <c:pt idx="78">
                  <c:v>7.77</c:v>
                </c:pt>
                <c:pt idx="79">
                  <c:v>7.79</c:v>
                </c:pt>
                <c:pt idx="80">
                  <c:v>7.8</c:v>
                </c:pt>
                <c:pt idx="81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EE40-BADA-5FB11CCD7F74}"/>
            </c:ext>
          </c:extLst>
        </c:ser>
        <c:ser>
          <c:idx val="2"/>
          <c:order val="2"/>
          <c:tx>
            <c:strRef>
              <c:f>sampling!$J$1:$J$3</c:f>
              <c:strCache>
                <c:ptCount val="3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sampling!$J$4:$J$85</c:f>
              <c:numCache>
                <c:formatCode>General</c:formatCode>
                <c:ptCount val="82"/>
                <c:pt idx="6">
                  <c:v>898</c:v>
                </c:pt>
                <c:pt idx="7">
                  <c:v>915</c:v>
                </c:pt>
                <c:pt idx="8">
                  <c:v>911</c:v>
                </c:pt>
                <c:pt idx="9">
                  <c:v>926</c:v>
                </c:pt>
                <c:pt idx="26">
                  <c:v>858</c:v>
                </c:pt>
                <c:pt idx="27">
                  <c:v>891</c:v>
                </c:pt>
                <c:pt idx="28">
                  <c:v>792</c:v>
                </c:pt>
                <c:pt idx="29">
                  <c:v>896</c:v>
                </c:pt>
                <c:pt idx="50">
                  <c:v>949</c:v>
                </c:pt>
                <c:pt idx="51">
                  <c:v>793</c:v>
                </c:pt>
                <c:pt idx="52">
                  <c:v>796</c:v>
                </c:pt>
                <c:pt idx="53">
                  <c:v>773</c:v>
                </c:pt>
                <c:pt idx="78">
                  <c:v>1063</c:v>
                </c:pt>
                <c:pt idx="79">
                  <c:v>928</c:v>
                </c:pt>
                <c:pt idx="80">
                  <c:v>867</c:v>
                </c:pt>
                <c:pt idx="81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EE40-BADA-5FB11CCD7F74}"/>
            </c:ext>
          </c:extLst>
        </c:ser>
        <c:ser>
          <c:idx val="3"/>
          <c:order val="3"/>
          <c:tx>
            <c:strRef>
              <c:f>sampling!$K$1:$K$3</c:f>
              <c:strCache>
                <c:ptCount val="3"/>
                <c:pt idx="0">
                  <c:v>NO2-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sampling!$K$4:$K$85</c:f>
              <c:numCache>
                <c:formatCode>General</c:formatCode>
                <c:ptCount val="82"/>
                <c:pt idx="14">
                  <c:v>123.63746799999998</c:v>
                </c:pt>
                <c:pt idx="15">
                  <c:v>134.338176</c:v>
                </c:pt>
                <c:pt idx="16">
                  <c:v>150.86331999999999</c:v>
                </c:pt>
                <c:pt idx="17">
                  <c:v>153.030552</c:v>
                </c:pt>
                <c:pt idx="38">
                  <c:v>-0.24387099999999995</c:v>
                </c:pt>
                <c:pt idx="39">
                  <c:v>-0.6603194999999995</c:v>
                </c:pt>
                <c:pt idx="40">
                  <c:v>59.922405999999995</c:v>
                </c:pt>
                <c:pt idx="41">
                  <c:v>62.69917199999999</c:v>
                </c:pt>
                <c:pt idx="42">
                  <c:v>-0.14776750000000005</c:v>
                </c:pt>
                <c:pt idx="43">
                  <c:v>-0.56421599999999961</c:v>
                </c:pt>
                <c:pt idx="44">
                  <c:v>43.707463000000004</c:v>
                </c:pt>
                <c:pt idx="45">
                  <c:v>48.512638000000003</c:v>
                </c:pt>
                <c:pt idx="46">
                  <c:v>-0.27590549999999991</c:v>
                </c:pt>
                <c:pt idx="47">
                  <c:v>-0.72438849999999944</c:v>
                </c:pt>
                <c:pt idx="48">
                  <c:v>29.035662000000002</c:v>
                </c:pt>
                <c:pt idx="49">
                  <c:v>47.468373999999997</c:v>
                </c:pt>
                <c:pt idx="62">
                  <c:v>-0.7564229999999994</c:v>
                </c:pt>
                <c:pt idx="63">
                  <c:v>-1.9629499999999744E-2</c:v>
                </c:pt>
                <c:pt idx="64">
                  <c:v>-0.53218149999999964</c:v>
                </c:pt>
                <c:pt idx="65">
                  <c:v>-0.40404349999999978</c:v>
                </c:pt>
                <c:pt idx="66">
                  <c:v>-0.50014699999999923</c:v>
                </c:pt>
                <c:pt idx="67">
                  <c:v>-0.62828499999999954</c:v>
                </c:pt>
                <c:pt idx="68">
                  <c:v>-0.27590549999999947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4-EE40-BADA-5FB11CCD7F74}"/>
            </c:ext>
          </c:extLst>
        </c:ser>
        <c:ser>
          <c:idx val="4"/>
          <c:order val="4"/>
          <c:tx>
            <c:strRef>
              <c:f>sampling!$M$1:$M$3</c:f>
              <c:strCache>
                <c:ptCount val="3"/>
                <c:pt idx="0">
                  <c:v>experiment start</c:v>
                </c:pt>
                <c:pt idx="1">
                  <c:v>12.05.25 20:00</c:v>
                </c:pt>
                <c:pt idx="2">
                  <c:v>12.05.25 20:14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sampling!$M$4:$M$85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4-EE40-BADA-5FB11CCD7F74}"/>
            </c:ext>
          </c:extLst>
        </c:ser>
        <c:ser>
          <c:idx val="5"/>
          <c:order val="5"/>
          <c:tx>
            <c:strRef>
              <c:f>sampling!$N$1:$N$3</c:f>
              <c:strCache>
                <c:ptCount val="3"/>
                <c:pt idx="0">
                  <c:v>experiment start</c:v>
                </c:pt>
                <c:pt idx="1">
                  <c:v>for 1,2</c:v>
                </c:pt>
                <c:pt idx="2">
                  <c:v>for 3,4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sampling!$N$4:$N$85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74-EE40-BADA-5FB11CCD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32016"/>
        <c:axId val="716833728"/>
      </c:scatterChart>
      <c:valAx>
        <c:axId val="7168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833728"/>
        <c:crosses val="autoZero"/>
        <c:crossBetween val="midCat"/>
      </c:valAx>
      <c:valAx>
        <c:axId val="716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8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542636</xdr:colOff>
      <xdr:row>3</xdr:row>
      <xdr:rowOff>175490</xdr:rowOff>
    </xdr:from>
    <xdr:to>
      <xdr:col>23</xdr:col>
      <xdr:colOff>311726</xdr:colOff>
      <xdr:row>21</xdr:row>
      <xdr:rowOff>11544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DB941-49F7-AAC4-4737-9F8E0ADA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D18" sqref="D18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7"/>
  <sheetViews>
    <sheetView tabSelected="1" workbookViewId="0">
      <selection activeCell="H21" sqref="H21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7" si="1">_xlfn.CONCAT("F",B3,"-",A3)</f>
        <v>F1-15</v>
      </c>
      <c r="D3">
        <v>0.05</v>
      </c>
      <c r="G3">
        <f t="shared" ref="G3:G17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N105"/>
  <sheetViews>
    <sheetView topLeftCell="B1" zoomScale="110" workbookViewId="0">
      <selection activeCell="M6" sqref="M6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3" max="13" width="13" bestFit="1" customWidth="1"/>
  </cols>
  <sheetData>
    <row r="1" spans="1:14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17</v>
      </c>
    </row>
    <row r="2" spans="1:14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F2-IF(OR(B2=1,B2=2),$M$2,$M$3)</f>
        <v>3.1944444439432118E-2</v>
      </c>
      <c r="M2" s="1">
        <v>45789.833333333336</v>
      </c>
      <c r="N2" t="s">
        <v>18</v>
      </c>
    </row>
    <row r="3" spans="1:14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 s="1">
        <v>45789.843055555553</v>
      </c>
      <c r="N3" t="s">
        <v>19</v>
      </c>
    </row>
    <row r="4" spans="1:14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</row>
    <row r="5" spans="1:14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</row>
    <row r="6" spans="1:14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</row>
    <row r="7" spans="1:14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</row>
    <row r="8" spans="1:14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</row>
    <row r="9" spans="1:14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</row>
    <row r="10" spans="1:14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</row>
    <row r="11" spans="1:14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</row>
    <row r="12" spans="1:14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</row>
    <row r="13" spans="1:14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</row>
    <row r="14" spans="1:14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</row>
    <row r="15" spans="1:14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</row>
    <row r="16" spans="1:14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</row>
    <row r="17" spans="1:12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</row>
    <row r="18" spans="1:12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2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2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2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2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</row>
    <row r="23" spans="1:12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</row>
    <row r="24" spans="1:12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</row>
    <row r="25" spans="1:12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</row>
    <row r="26" spans="1:12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2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2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2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2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2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2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1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1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F34-IF(OR(B34=1,B34=2),$M$2,$M$3)</f>
        <v>1.1972222222175333</v>
      </c>
      <c r="H34">
        <v>34.1</v>
      </c>
    </row>
    <row r="35" spans="1:11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1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1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1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</row>
    <row r="39" spans="1:11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</row>
    <row r="40" spans="1:11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</row>
    <row r="41" spans="1:11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</row>
    <row r="42" spans="1:11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1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1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1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1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1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1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2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2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05" si="4" xml:space="preserve"> F66-IF(OR(B66=1,B66=2),$M$2,$M$3)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2" x14ac:dyDescent="0.2">
      <c r="A67">
        <v>17</v>
      </c>
      <c r="B67">
        <v>2</v>
      </c>
      <c r="C67" t="str">
        <f t="shared" ref="C67:C105" si="5">_xlfn.CONCAT("F",B67,"-",A67)</f>
        <v>F2-17</v>
      </c>
      <c r="D67" s="1">
        <v>45792.350694444445</v>
      </c>
      <c r="E67" s="1">
        <v>45792.392361111109</v>
      </c>
      <c r="F67" s="1">
        <f t="shared" ref="F67:F105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2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2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2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2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2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2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2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2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</row>
    <row r="76" spans="1:12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</row>
    <row r="77" spans="1:12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</row>
    <row r="78" spans="1:12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2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2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2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2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2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2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2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2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2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2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2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2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</row>
    <row r="91" spans="1:12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</row>
    <row r="92" spans="1:12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</row>
    <row r="93" spans="1:12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</row>
    <row r="94" spans="1:12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</row>
    <row r="95" spans="1:12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</row>
    <row r="96" spans="1:12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</row>
    <row r="97" spans="1:12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</row>
    <row r="98" spans="1:12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2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2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2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2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45793.604166666664</v>
      </c>
      <c r="F102" s="1">
        <f t="shared" si="6"/>
        <v>45793.586111111115</v>
      </c>
      <c r="G102">
        <f t="shared" si="4"/>
        <v>3.7527777777795563</v>
      </c>
      <c r="L102">
        <f>VLOOKUP(sampling!C102,fe_plate_1!$C$2:$G$17,5,FALSE)</f>
        <v>18.103399999999997</v>
      </c>
    </row>
    <row r="103" spans="1:12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45793.604166666664</v>
      </c>
      <c r="F103" s="1">
        <f t="shared" si="6"/>
        <v>45793.586111111115</v>
      </c>
      <c r="G103">
        <f t="shared" si="4"/>
        <v>3.7527777777795563</v>
      </c>
      <c r="L103">
        <f>VLOOKUP(sampling!C103,fe_plate_1!$C$2:$G$17,5,FALSE)</f>
        <v>14.019200000000009</v>
      </c>
    </row>
    <row r="104" spans="1:12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45793.604166666664</v>
      </c>
      <c r="F104" s="1">
        <f t="shared" si="6"/>
        <v>45793.586111111115</v>
      </c>
      <c r="G104">
        <f t="shared" si="4"/>
        <v>3.7430555555620231</v>
      </c>
      <c r="L104">
        <f>VLOOKUP(sampling!C104,fe_plate_1!$C$2:$G$17,5,FALSE)</f>
        <v>-0.95619999999999905</v>
      </c>
    </row>
    <row r="105" spans="1:12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45793.604166666664</v>
      </c>
      <c r="F105" s="1">
        <f t="shared" si="6"/>
        <v>45793.586111111115</v>
      </c>
      <c r="G105">
        <f t="shared" si="4"/>
        <v>3.7430555555620231</v>
      </c>
      <c r="L105">
        <f>VLOOKUP(sampling!C105,fe_plate_1!$C$2:$G$17,5,FALSE)</f>
        <v>-7.7631999999999977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standard_curve_plate_1</vt:lpstr>
      <vt:lpstr>standard_curve_plate 2</vt:lpstr>
      <vt:lpstr>fe_plate_1</vt:lpstr>
      <vt:lpstr>sampling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2025-05-16T13:37:46Z</dcterms:modified>
</cp:coreProperties>
</file>