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Chen\Documents\"/>
    </mc:Choice>
  </mc:AlternateContent>
  <xr:revisionPtr revIDLastSave="0" documentId="8_{B49B3777-32EE-4792-B4C2-A43F16DB460D}" xr6:coauthVersionLast="46" xr6:coauthVersionMax="46" xr10:uidLastSave="{00000000-0000-0000-0000-000000000000}"/>
  <bookViews>
    <workbookView xWindow="-108" yWindow="-108" windowWidth="23256" windowHeight="12576" activeTab="5"/>
  </bookViews>
  <sheets>
    <sheet name="Total_Dollar_Amount_Invested_in" sheetId="1" r:id="rId1"/>
    <sheet name="Employment" sheetId="2" r:id="rId2"/>
    <sheet name="Population" sheetId="4" r:id="rId3"/>
    <sheet name="Relevant Columns" sheetId="3" r:id="rId4"/>
    <sheet name="Analysis" sheetId="5" r:id="rId5"/>
    <sheet name="Visualizations" sheetId="6" r:id="rId6"/>
  </sheets>
  <definedNames>
    <definedName name="solver_adj" localSheetId="4" hidden="1">Analysis!$G$6:$G$9</definedName>
    <definedName name="solver_cvg" localSheetId="4" hidden="1">0.0001</definedName>
    <definedName name="solver_drv" localSheetId="4" hidden="1">1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lhs1" localSheetId="4" hidden="1">Analysis!$G$6:$G$9</definedName>
    <definedName name="solver_lhs2" localSheetId="4" hidden="1">Analysis!$G$6:$G$9</definedName>
    <definedName name="solver_lhs3" localSheetId="4" hidden="1">Analysis!$G$6:$G$9</definedName>
    <definedName name="solver_mip" localSheetId="4" hidden="1">2147483647</definedName>
    <definedName name="solver_mni" localSheetId="4" hidden="1">30</definedName>
    <definedName name="solver_mrt" localSheetId="4" hidden="1">0.05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Analysis!$Q$10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4</definedName>
    <definedName name="solver_rel3" localSheetId="4" hidden="1">3</definedName>
    <definedName name="solver_rhs1" localSheetId="4" hidden="1">55</definedName>
    <definedName name="solver_rhs2" localSheetId="4" hidden="1">integer</definedName>
    <definedName name="solver_rhs3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0"/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2" i="3"/>
  <c r="I7" i="5" l="1"/>
  <c r="I8" i="5"/>
  <c r="I9" i="5"/>
  <c r="I6" i="5"/>
  <c r="H7" i="5"/>
  <c r="H8" i="5"/>
  <c r="H9" i="5"/>
  <c r="H6" i="5"/>
  <c r="K17" i="5"/>
  <c r="K21" i="5"/>
  <c r="K25" i="5"/>
  <c r="K29" i="5"/>
  <c r="K33" i="5"/>
  <c r="K37" i="5"/>
  <c r="K41" i="5"/>
  <c r="K45" i="5"/>
  <c r="K49" i="5"/>
  <c r="K53" i="5"/>
  <c r="K57" i="5"/>
  <c r="K61" i="5"/>
  <c r="K65" i="5"/>
  <c r="K69" i="5"/>
  <c r="J2" i="5"/>
  <c r="I2" i="5"/>
  <c r="J1" i="5"/>
  <c r="I1" i="5"/>
  <c r="K18" i="5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2" i="3"/>
  <c r="L16" i="5" l="1"/>
  <c r="L68" i="5"/>
  <c r="L60" i="5"/>
  <c r="L52" i="5"/>
  <c r="J8" i="5" s="1"/>
  <c r="O16" i="5" s="1"/>
  <c r="L44" i="5"/>
  <c r="J9" i="5" s="1"/>
  <c r="P16" i="5" s="1"/>
  <c r="L36" i="5"/>
  <c r="L24" i="5"/>
  <c r="K68" i="5"/>
  <c r="K64" i="5"/>
  <c r="K60" i="5"/>
  <c r="K56" i="5"/>
  <c r="K52" i="5"/>
  <c r="K48" i="5"/>
  <c r="K44" i="5"/>
  <c r="K40" i="5"/>
  <c r="K36" i="5"/>
  <c r="K32" i="5"/>
  <c r="K28" i="5"/>
  <c r="K24" i="5"/>
  <c r="K20" i="5"/>
  <c r="K16" i="5"/>
  <c r="L67" i="5"/>
  <c r="L63" i="5"/>
  <c r="L59" i="5"/>
  <c r="L55" i="5"/>
  <c r="L51" i="5"/>
  <c r="L47" i="5"/>
  <c r="L43" i="5"/>
  <c r="L39" i="5"/>
  <c r="L35" i="5"/>
  <c r="L31" i="5"/>
  <c r="L27" i="5"/>
  <c r="L23" i="5"/>
  <c r="L19" i="5"/>
  <c r="L64" i="5"/>
  <c r="L28" i="5"/>
  <c r="K67" i="5"/>
  <c r="K63" i="5"/>
  <c r="K59" i="5"/>
  <c r="K55" i="5"/>
  <c r="K51" i="5"/>
  <c r="K47" i="5"/>
  <c r="K43" i="5"/>
  <c r="K39" i="5"/>
  <c r="K35" i="5"/>
  <c r="K31" i="5"/>
  <c r="K27" i="5"/>
  <c r="K23" i="5"/>
  <c r="K19" i="5"/>
  <c r="L15" i="5"/>
  <c r="L66" i="5"/>
  <c r="L62" i="5"/>
  <c r="L58" i="5"/>
  <c r="L54" i="5"/>
  <c r="L50" i="5"/>
  <c r="L46" i="5"/>
  <c r="L42" i="5"/>
  <c r="L38" i="5"/>
  <c r="L34" i="5"/>
  <c r="L30" i="5"/>
  <c r="L26" i="5"/>
  <c r="L22" i="5"/>
  <c r="L18" i="5"/>
  <c r="L56" i="5"/>
  <c r="L48" i="5"/>
  <c r="L40" i="5"/>
  <c r="J7" i="5" s="1"/>
  <c r="N16" i="5" s="1"/>
  <c r="L32" i="5"/>
  <c r="L20" i="5"/>
  <c r="K15" i="5"/>
  <c r="K66" i="5"/>
  <c r="K62" i="5"/>
  <c r="K58" i="5"/>
  <c r="K54" i="5"/>
  <c r="K50" i="5"/>
  <c r="K46" i="5"/>
  <c r="K42" i="5"/>
  <c r="K38" i="5"/>
  <c r="K34" i="5"/>
  <c r="K30" i="5"/>
  <c r="K26" i="5"/>
  <c r="K22" i="5"/>
  <c r="L69" i="5"/>
  <c r="L65" i="5"/>
  <c r="L61" i="5"/>
  <c r="L57" i="5"/>
  <c r="L53" i="5"/>
  <c r="L49" i="5"/>
  <c r="L45" i="5"/>
  <c r="J6" i="5" s="1"/>
  <c r="M16" i="5" s="1"/>
  <c r="L41" i="5"/>
  <c r="L37" i="5"/>
  <c r="L33" i="5"/>
  <c r="L29" i="5"/>
  <c r="L25" i="5"/>
  <c r="L21" i="5"/>
  <c r="L17" i="5"/>
  <c r="P57" i="5" l="1"/>
  <c r="O25" i="5"/>
  <c r="O41" i="5"/>
  <c r="O23" i="5"/>
  <c r="N30" i="5"/>
  <c r="O46" i="5"/>
  <c r="N62" i="5"/>
  <c r="P56" i="5"/>
  <c r="P27" i="5"/>
  <c r="P20" i="5"/>
  <c r="P28" i="5"/>
  <c r="P43" i="5"/>
  <c r="P59" i="5"/>
  <c r="M48" i="5"/>
  <c r="M42" i="5"/>
  <c r="M58" i="5"/>
  <c r="P41" i="5"/>
  <c r="N19" i="5"/>
  <c r="N69" i="5"/>
  <c r="P32" i="5"/>
  <c r="P24" i="5"/>
  <c r="P26" i="5"/>
  <c r="N68" i="5"/>
  <c r="M29" i="5"/>
  <c r="M21" i="5"/>
  <c r="M69" i="5"/>
  <c r="N35" i="5"/>
  <c r="P36" i="5"/>
  <c r="O68" i="5"/>
  <c r="P63" i="5"/>
  <c r="M61" i="5"/>
  <c r="M53" i="5"/>
  <c r="M26" i="5"/>
  <c r="O42" i="5"/>
  <c r="M33" i="5"/>
  <c r="M49" i="5"/>
  <c r="M65" i="5"/>
  <c r="N32" i="5"/>
  <c r="O18" i="5"/>
  <c r="O34" i="5"/>
  <c r="O50" i="5"/>
  <c r="O66" i="5"/>
  <c r="N64" i="5"/>
  <c r="N31" i="5"/>
  <c r="N47" i="5"/>
  <c r="N63" i="5"/>
  <c r="P60" i="5"/>
  <c r="N21" i="5"/>
  <c r="M32" i="5"/>
  <c r="P42" i="5"/>
  <c r="P48" i="5"/>
  <c r="O58" i="5"/>
  <c r="O55" i="5"/>
  <c r="O36" i="5"/>
  <c r="M17" i="5"/>
  <c r="O37" i="5"/>
  <c r="O22" i="5"/>
  <c r="O38" i="5"/>
  <c r="O54" i="5"/>
  <c r="M15" i="5"/>
  <c r="O19" i="5"/>
  <c r="O35" i="5"/>
  <c r="O51" i="5"/>
  <c r="O67" i="5"/>
  <c r="P68" i="5"/>
  <c r="N37" i="5"/>
  <c r="P58" i="5"/>
  <c r="P31" i="5"/>
  <c r="N51" i="5"/>
  <c r="P64" i="5"/>
  <c r="N17" i="5"/>
  <c r="O21" i="5"/>
  <c r="O53" i="5"/>
  <c r="O69" i="5"/>
  <c r="M25" i="5"/>
  <c r="M41" i="5"/>
  <c r="M57" i="5"/>
  <c r="N48" i="5"/>
  <c r="N26" i="5"/>
  <c r="N42" i="5"/>
  <c r="N58" i="5"/>
  <c r="M23" i="5"/>
  <c r="M39" i="5"/>
  <c r="M55" i="5"/>
  <c r="P25" i="5"/>
  <c r="O39" i="5"/>
  <c r="N53" i="5"/>
  <c r="M64" i="5"/>
  <c r="M37" i="5"/>
  <c r="P47" i="5"/>
  <c r="O57" i="5"/>
  <c r="N67" i="5"/>
  <c r="O26" i="5"/>
  <c r="N36" i="5"/>
  <c r="O20" i="5"/>
  <c r="N46" i="5"/>
  <c r="N20" i="5"/>
  <c r="N52" i="5"/>
  <c r="M27" i="5"/>
  <c r="M43" i="5"/>
  <c r="P29" i="5"/>
  <c r="P45" i="5"/>
  <c r="P61" i="5"/>
  <c r="O27" i="5"/>
  <c r="O43" i="5"/>
  <c r="O59" i="5"/>
  <c r="N25" i="5"/>
  <c r="N41" i="5"/>
  <c r="N57" i="5"/>
  <c r="M20" i="5"/>
  <c r="M36" i="5"/>
  <c r="M52" i="5"/>
  <c r="M68" i="5"/>
  <c r="P30" i="5"/>
  <c r="P46" i="5"/>
  <c r="P62" i="5"/>
  <c r="O24" i="5"/>
  <c r="O40" i="5"/>
  <c r="O56" i="5"/>
  <c r="N18" i="5"/>
  <c r="N34" i="5"/>
  <c r="N50" i="5"/>
  <c r="N66" i="5"/>
  <c r="P19" i="5"/>
  <c r="P35" i="5"/>
  <c r="P51" i="5"/>
  <c r="P67" i="5"/>
  <c r="O29" i="5"/>
  <c r="O45" i="5"/>
  <c r="O61" i="5"/>
  <c r="N23" i="5"/>
  <c r="N39" i="5"/>
  <c r="N55" i="5"/>
  <c r="O15" i="5"/>
  <c r="M30" i="5"/>
  <c r="M46" i="5"/>
  <c r="M62" i="5"/>
  <c r="P52" i="5"/>
  <c r="O30" i="5"/>
  <c r="O62" i="5"/>
  <c r="N24" i="5"/>
  <c r="N40" i="5"/>
  <c r="N56" i="5"/>
  <c r="N15" i="5"/>
  <c r="M31" i="5"/>
  <c r="M47" i="5"/>
  <c r="M63" i="5"/>
  <c r="P17" i="5"/>
  <c r="M59" i="5"/>
  <c r="P33" i="5"/>
  <c r="P49" i="5"/>
  <c r="P65" i="5"/>
  <c r="O31" i="5"/>
  <c r="O47" i="5"/>
  <c r="O63" i="5"/>
  <c r="N29" i="5"/>
  <c r="N45" i="5"/>
  <c r="N61" i="5"/>
  <c r="M24" i="5"/>
  <c r="M40" i="5"/>
  <c r="M56" i="5"/>
  <c r="P18" i="5"/>
  <c r="P34" i="5"/>
  <c r="P50" i="5"/>
  <c r="P66" i="5"/>
  <c r="O28" i="5"/>
  <c r="O44" i="5"/>
  <c r="O60" i="5"/>
  <c r="N22" i="5"/>
  <c r="N38" i="5"/>
  <c r="N54" i="5"/>
  <c r="P15" i="5"/>
  <c r="M45" i="5"/>
  <c r="P23" i="5"/>
  <c r="P39" i="5"/>
  <c r="P55" i="5"/>
  <c r="O17" i="5"/>
  <c r="O33" i="5"/>
  <c r="O49" i="5"/>
  <c r="O65" i="5"/>
  <c r="N27" i="5"/>
  <c r="N43" i="5"/>
  <c r="N59" i="5"/>
  <c r="M18" i="5"/>
  <c r="M34" i="5"/>
  <c r="M50" i="5"/>
  <c r="M66" i="5"/>
  <c r="P40" i="5"/>
  <c r="N28" i="5"/>
  <c r="N44" i="5"/>
  <c r="N60" i="5"/>
  <c r="M19" i="5"/>
  <c r="M35" i="5"/>
  <c r="M51" i="5"/>
  <c r="M67" i="5"/>
  <c r="O52" i="5"/>
  <c r="P21" i="5"/>
  <c r="P37" i="5"/>
  <c r="P53" i="5"/>
  <c r="P69" i="5"/>
  <c r="N33" i="5"/>
  <c r="N49" i="5"/>
  <c r="N65" i="5"/>
  <c r="M28" i="5"/>
  <c r="M44" i="5"/>
  <c r="M60" i="5"/>
  <c r="P22" i="5"/>
  <c r="P38" i="5"/>
  <c r="P54" i="5"/>
  <c r="O32" i="5"/>
  <c r="O48" i="5"/>
  <c r="O64" i="5"/>
  <c r="M22" i="5"/>
  <c r="M38" i="5"/>
  <c r="M54" i="5"/>
  <c r="P44" i="5"/>
  <c r="Q16" i="5"/>
  <c r="R16" i="5" s="1"/>
  <c r="Q57" i="5" l="1"/>
  <c r="R57" i="5" s="1"/>
  <c r="Q32" i="5"/>
  <c r="R32" i="5" s="1"/>
  <c r="Q21" i="5"/>
  <c r="R21" i="5" s="1"/>
  <c r="Q67" i="5"/>
  <c r="R67" i="5" s="1"/>
  <c r="Q65" i="5"/>
  <c r="R65" i="5" s="1"/>
  <c r="Q38" i="5"/>
  <c r="R38" i="5" s="1"/>
  <c r="Q50" i="5"/>
  <c r="R50" i="5" s="1"/>
  <c r="Q46" i="5"/>
  <c r="R46" i="5" s="1"/>
  <c r="Q17" i="5"/>
  <c r="R17" i="5" s="1"/>
  <c r="Q61" i="5"/>
  <c r="R61" i="5" s="1"/>
  <c r="Q51" i="5"/>
  <c r="R51" i="5" s="1"/>
  <c r="Q54" i="5"/>
  <c r="R54" i="5" s="1"/>
  <c r="Q34" i="5"/>
  <c r="R34" i="5" s="1"/>
  <c r="Q27" i="5"/>
  <c r="R27" i="5" s="1"/>
  <c r="Q56" i="5"/>
  <c r="R56" i="5" s="1"/>
  <c r="Q68" i="5"/>
  <c r="R68" i="5" s="1"/>
  <c r="Q58" i="5"/>
  <c r="R58" i="5" s="1"/>
  <c r="Q22" i="5"/>
  <c r="R22" i="5" s="1"/>
  <c r="Q55" i="5"/>
  <c r="R55" i="5" s="1"/>
  <c r="Q29" i="5"/>
  <c r="R29" i="5" s="1"/>
  <c r="Q24" i="5"/>
  <c r="R24" i="5" s="1"/>
  <c r="Q60" i="5"/>
  <c r="R60" i="5" s="1"/>
  <c r="Q49" i="5"/>
  <c r="R49" i="5" s="1"/>
  <c r="Q62" i="5"/>
  <c r="R62" i="5" s="1"/>
  <c r="Q18" i="5"/>
  <c r="R18" i="5" s="1"/>
  <c r="Q31" i="5"/>
  <c r="R31" i="5" s="1"/>
  <c r="Q25" i="5"/>
  <c r="R25" i="5" s="1"/>
  <c r="Q53" i="5"/>
  <c r="R53" i="5" s="1"/>
  <c r="Q19" i="5"/>
  <c r="R19" i="5" s="1"/>
  <c r="Q26" i="5"/>
  <c r="R26" i="5" s="1"/>
  <c r="Q41" i="5"/>
  <c r="R41" i="5" s="1"/>
  <c r="Q15" i="5"/>
  <c r="R15" i="5" s="1"/>
  <c r="Q30" i="5"/>
  <c r="R30" i="5" s="1"/>
  <c r="Q44" i="5"/>
  <c r="R44" i="5" s="1"/>
  <c r="Q43" i="5"/>
  <c r="R43" i="5" s="1"/>
  <c r="Q33" i="5"/>
  <c r="R33" i="5" s="1"/>
  <c r="Q28" i="5"/>
  <c r="R28" i="5" s="1"/>
  <c r="Q20" i="5"/>
  <c r="R20" i="5" s="1"/>
  <c r="Q40" i="5"/>
  <c r="R40" i="5" s="1"/>
  <c r="Q36" i="5"/>
  <c r="R36" i="5" s="1"/>
  <c r="Q59" i="5"/>
  <c r="R59" i="5" s="1"/>
  <c r="Q45" i="5"/>
  <c r="R45" i="5" s="1"/>
  <c r="Q52" i="5"/>
  <c r="R52" i="5" s="1"/>
  <c r="Q39" i="5"/>
  <c r="R39" i="5" s="1"/>
  <c r="Q23" i="5"/>
  <c r="R23" i="5" s="1"/>
  <c r="Q48" i="5"/>
  <c r="R48" i="5" s="1"/>
  <c r="Q69" i="5"/>
  <c r="R69" i="5" s="1"/>
  <c r="Q64" i="5"/>
  <c r="R64" i="5" s="1"/>
  <c r="Q37" i="5"/>
  <c r="R37" i="5" s="1"/>
  <c r="Q35" i="5"/>
  <c r="R35" i="5" s="1"/>
  <c r="Q63" i="5"/>
  <c r="R63" i="5" s="1"/>
  <c r="Q66" i="5"/>
  <c r="R66" i="5" s="1"/>
  <c r="Q42" i="5"/>
  <c r="R42" i="5" s="1"/>
  <c r="Q47" i="5"/>
  <c r="R47" i="5" s="1"/>
  <c r="S2" i="5" l="1" a="1"/>
  <c r="S2" i="5" s="1"/>
  <c r="Q10" i="5"/>
  <c r="S3" i="5" l="1"/>
  <c r="S4" i="5"/>
  <c r="S5" i="5"/>
</calcChain>
</file>

<file path=xl/sharedStrings.xml><?xml version="1.0" encoding="utf-8"?>
<sst xmlns="http://schemas.openxmlformats.org/spreadsheetml/2006/main" count="335" uniqueCount="90">
  <si>
    <t>OBJECTID_1</t>
  </si>
  <si>
    <t>CSA2010</t>
  </si>
  <si>
    <t>smlinvst16</t>
  </si>
  <si>
    <t>smlinvst17</t>
  </si>
  <si>
    <t>smlinvst18</t>
  </si>
  <si>
    <t>smlinvst19</t>
  </si>
  <si>
    <t>Shape__Area</t>
  </si>
  <si>
    <t>Shape__Length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</si>
  <si>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</si>
  <si>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</si>
  <si>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</si>
  <si>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</si>
  <si>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</si>
  <si>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</si>
  <si>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</si>
  <si>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</si>
  <si>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</si>
  <si>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</si>
  <si>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</si>
  <si>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</si>
  <si>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</si>
  <si>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</si>
  <si>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</si>
  <si>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</si>
  <si>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</si>
  <si>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</si>
  <si>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</si>
  <si>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</si>
  <si>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</si>
  <si>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</si>
  <si>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</si>
  <si>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</si>
  <si>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</si>
  <si>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</si>
  <si>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</si>
  <si>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</si>
  <si>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</si>
  <si>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</si>
  <si>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</si>
  <si>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</si>
  <si>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</si>
  <si>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</si>
  <si>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</si>
  <si>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</si>
  <si>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</si>
  <si>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</si>
  <si>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</si>
  <si>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</si>
  <si>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</si>
  <si>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</si>
  <si>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</si>
  <si>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</si>
  <si>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</si>
  <si>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</si>
  <si>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</si>
  <si>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</si>
  <si>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</si>
  <si>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</si>
  <si>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</si>
  <si>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</si>
  <si>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</si>
  <si>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</si>
  <si>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</si>
  <si>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OBJECTID</t>
  </si>
  <si>
    <t>artemp10</t>
  </si>
  <si>
    <t>artemp11</t>
  </si>
  <si>
    <t>artemp12</t>
  </si>
  <si>
    <t>artemp13</t>
  </si>
  <si>
    <t>artemp14</t>
  </si>
  <si>
    <t>artemp15</t>
  </si>
  <si>
    <t>artemp16</t>
  </si>
  <si>
    <t>artemp17</t>
  </si>
  <si>
    <t>artemp18</t>
  </si>
  <si>
    <t>tpop10</t>
  </si>
  <si>
    <t>share of pop emp</t>
  </si>
  <si>
    <t>Mean</t>
  </si>
  <si>
    <t>StDev</t>
  </si>
  <si>
    <t>z_share of pop emp</t>
  </si>
  <si>
    <t>Anchor CSA</t>
  </si>
  <si>
    <t>Anchor #</t>
  </si>
  <si>
    <t>distance^2 to 1</t>
  </si>
  <si>
    <t>distance^2 to 2</t>
  </si>
  <si>
    <t>distance^2 to 3</t>
  </si>
  <si>
    <t>distance^2 to 4</t>
  </si>
  <si>
    <t>Min Distance</t>
  </si>
  <si>
    <t>cluster</t>
  </si>
  <si>
    <t>dollars/ business</t>
  </si>
  <si>
    <t>z_dollars/business</t>
  </si>
  <si>
    <t>Cluster</t>
  </si>
  <si>
    <t>Freqeuncy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</si>
</sst>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 of Clusters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Visualizations!$D$2:$D$5</c:f>
              <c:strCache>
                <c:ptCount val="4"/>
                <c:pt idx="0">
                  <c:v>Washington Village/Pigtown</c:v>
                </c:pt>
                <c:pt idx="1">
                  <c:v>Howard Park/West Arlington</c:v>
                </c:pt>
                <c:pt idx="2">
                  <c:v>Glen-Fallstaff</c:v>
                </c:pt>
                <c:pt idx="3">
                  <c:v>Downtown/Seton Hill</c:v>
                </c:pt>
              </c:strCache>
            </c:strRef>
          </c:cat>
          <c:val>
            <c:numRef>
              <c:f>Visualizations!$K$2:$K$5</c:f>
              <c:numCache>
                <c:formatCode>General</c:formatCode>
                <c:ptCount val="4"/>
                <c:pt idx="0">
                  <c:v>8</c:v>
                </c:pt>
                <c:pt idx="1">
                  <c:v>14</c:v>
                </c:pt>
                <c:pt idx="2">
                  <c:v>31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5-49AF-9DB7-F73BFA911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550104"/>
        <c:axId val="674551744"/>
      </c:barChart>
      <c:catAx>
        <c:axId val="674550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Anchor 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51744"/>
        <c:crosses val="autoZero"/>
        <c:auto val="1"/>
        <c:lblAlgn val="ctr"/>
        <c:lblOffset val="100"/>
        <c:noMultiLvlLbl val="0"/>
      </c:catAx>
      <c:valAx>
        <c:axId val="6745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of Cluster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5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Characteristics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730629330497684E-2"/>
          <c:y val="0.13080416152800176"/>
          <c:w val="0.80781697335976055"/>
          <c:h val="0.76306558378315914"/>
        </c:manualLayout>
      </c:layout>
      <c:barChart>
        <c:barDir val="col"/>
        <c:grouping val="clustered"/>
        <c:varyColors val="0"/>
        <c:ser>
          <c:idx val="0"/>
          <c:order val="0"/>
          <c:tx>
            <c:v>Z Score % of Population that are Employed in Arts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Visualizations!$D$2:$D$5</c:f>
              <c:strCache>
                <c:ptCount val="4"/>
                <c:pt idx="0">
                  <c:v>Washington Village/Pigtown</c:v>
                </c:pt>
                <c:pt idx="1">
                  <c:v>Howard Park/West Arlington</c:v>
                </c:pt>
                <c:pt idx="2">
                  <c:v>Glen-Fallstaff</c:v>
                </c:pt>
                <c:pt idx="3">
                  <c:v>Downtown/Seton Hill</c:v>
                </c:pt>
              </c:strCache>
            </c:strRef>
          </c:cat>
          <c:val>
            <c:numRef>
              <c:f>Visualizations!$E$2:$E$5</c:f>
              <c:numCache>
                <c:formatCode>General</c:formatCode>
                <c:ptCount val="4"/>
                <c:pt idx="0">
                  <c:v>0.23506832979210485</c:v>
                </c:pt>
                <c:pt idx="1">
                  <c:v>-0.37064639508076885</c:v>
                </c:pt>
                <c:pt idx="2">
                  <c:v>-0.28976684405038733</c:v>
                </c:pt>
                <c:pt idx="3">
                  <c:v>5.2689258369681591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E-4FFC-BA98-147F82C172D0}"/>
            </c:ext>
          </c:extLst>
        </c:ser>
        <c:ser>
          <c:idx val="1"/>
          <c:order val="1"/>
          <c:tx>
            <c:v>Z Score Dollars Invested / Business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Visualizations!$D$2:$D$5</c:f>
              <c:strCache>
                <c:ptCount val="4"/>
                <c:pt idx="0">
                  <c:v>Washington Village/Pigtown</c:v>
                </c:pt>
                <c:pt idx="1">
                  <c:v>Howard Park/West Arlington</c:v>
                </c:pt>
                <c:pt idx="2">
                  <c:v>Glen-Fallstaff</c:v>
                </c:pt>
                <c:pt idx="3">
                  <c:v>Downtown/Seton Hill</c:v>
                </c:pt>
              </c:strCache>
            </c:strRef>
          </c:cat>
          <c:val>
            <c:numRef>
              <c:f>Visualizations!$F$2:$F$5</c:f>
              <c:numCache>
                <c:formatCode>General</c:formatCode>
                <c:ptCount val="4"/>
                <c:pt idx="0">
                  <c:v>0.80851420726346179</c:v>
                </c:pt>
                <c:pt idx="1">
                  <c:v>0.23184977539217499</c:v>
                </c:pt>
                <c:pt idx="2">
                  <c:v>-0.4064036099054753</c:v>
                </c:pt>
                <c:pt idx="3">
                  <c:v>-0.26748139542089383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6E-4FFC-BA98-147F82C1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120192"/>
        <c:axId val="549118880"/>
      </c:barChart>
      <c:catAx>
        <c:axId val="54912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Anchor Neighborhood</a:t>
                </a:r>
              </a:p>
            </c:rich>
          </c:tx>
          <c:layout>
            <c:manualLayout>
              <c:xMode val="edge"/>
              <c:yMode val="edge"/>
              <c:x val="0.40156054255253848"/>
              <c:y val="0.908395098411440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18880"/>
        <c:crosses val="autoZero"/>
        <c:auto val="1"/>
        <c:lblAlgn val="ctr"/>
        <c:lblOffset val="100"/>
        <c:noMultiLvlLbl val="0"/>
      </c:catAx>
      <c:valAx>
        <c:axId val="54911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2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774065234685759"/>
          <c:y val="0.18337361295184637"/>
          <c:w val="0.32190475583755912"/>
          <c:h val="0.261301659326482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243840</xdr:colOff>
      <xdr:row>1</xdr:row>
      <xdr:rowOff>60960</xdr:rowOff>
    </xdr:from>
    <xdr:to>
      <xdr:col>19</xdr:col>
      <xdr:colOff>548640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45197-5D5B-4C0F-A2F2-4F7864433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220980</xdr:colOff>
      <xdr:row>18</xdr:row>
      <xdr:rowOff>53340</xdr:rowOff>
    </xdr:from>
    <xdr:to>
      <xdr:col>20</xdr:col>
      <xdr:colOff>53340</xdr:colOff>
      <xdr:row>33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411B7E-217D-433C-9DF4-9B639A76F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L11" sqref="L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995161.29029999999</v>
      </c>
      <c r="D2">
        <v>339010.989</v>
      </c>
      <c r="E2">
        <v>465641</v>
      </c>
      <c r="F2">
        <v>1751099</v>
      </c>
      <c r="G2">
        <v>63770461.778930701</v>
      </c>
      <c r="H2">
        <v>38770.1655712543</v>
      </c>
    </row>
    <row r="3" spans="1:8" x14ac:dyDescent="0.3">
      <c r="A3">
        <v>2</v>
      </c>
      <c r="B3" t="s">
        <v>9</v>
      </c>
      <c r="C3">
        <v>300400</v>
      </c>
      <c r="D3">
        <v>331889.76380000002</v>
      </c>
      <c r="E3">
        <v>415546</v>
      </c>
      <c r="F3">
        <v>480660</v>
      </c>
      <c r="G3">
        <v>47882527.710388198</v>
      </c>
      <c r="H3">
        <v>37524.950533402698</v>
      </c>
    </row>
    <row r="4" spans="1:8" x14ac:dyDescent="0.3">
      <c r="A4">
        <v>3</v>
      </c>
      <c r="B4" t="s">
        <v>10</v>
      </c>
      <c r="C4">
        <v>572131.14749999996</v>
      </c>
      <c r="D4">
        <v>500662.25170000002</v>
      </c>
      <c r="E4">
        <v>891509</v>
      </c>
      <c r="F4">
        <v>659938</v>
      </c>
      <c r="G4">
        <v>44950030.473144501</v>
      </c>
      <c r="H4">
        <v>31307.314843433502</v>
      </c>
    </row>
    <row r="5" spans="1:8" x14ac:dyDescent="0.3">
      <c r="A5">
        <v>4</v>
      </c>
      <c r="B5" t="s">
        <v>11</v>
      </c>
      <c r="C5">
        <v>2007750</v>
      </c>
      <c r="D5">
        <v>2160521.7200000002</v>
      </c>
      <c r="E5">
        <v>17094610</v>
      </c>
      <c r="F5">
        <v>2467594</v>
      </c>
      <c r="G5">
        <v>176077742.748108</v>
      </c>
      <c r="H5">
        <v>150987.703638971</v>
      </c>
    </row>
    <row r="6" spans="1:8" x14ac:dyDescent="0.3">
      <c r="A6">
        <v>5</v>
      </c>
      <c r="B6" t="s">
        <v>12</v>
      </c>
      <c r="C6">
        <v>1309560.6100000001</v>
      </c>
      <c r="D6">
        <v>2454866.4559999998</v>
      </c>
      <c r="E6">
        <v>20209194</v>
      </c>
      <c r="F6">
        <v>2349852</v>
      </c>
      <c r="G6">
        <v>15408538.225097699</v>
      </c>
      <c r="H6">
        <v>23338.6119476204</v>
      </c>
    </row>
    <row r="7" spans="1:8" x14ac:dyDescent="0.3">
      <c r="A7">
        <v>6</v>
      </c>
      <c r="B7" t="s">
        <v>13</v>
      </c>
      <c r="C7">
        <v>223582.08960000001</v>
      </c>
      <c r="D7">
        <v>440166.6667</v>
      </c>
      <c r="E7">
        <v>486306</v>
      </c>
      <c r="F7">
        <v>503731</v>
      </c>
      <c r="G7">
        <v>71541340.305847198</v>
      </c>
      <c r="H7">
        <v>39962.5498346815</v>
      </c>
    </row>
    <row r="8" spans="1:8" x14ac:dyDescent="0.3">
      <c r="A8">
        <v>7</v>
      </c>
      <c r="B8" t="s">
        <v>14</v>
      </c>
      <c r="C8">
        <v>225000</v>
      </c>
      <c r="D8">
        <v>447058.8235</v>
      </c>
      <c r="E8">
        <v>893033</v>
      </c>
      <c r="F8">
        <v>843694</v>
      </c>
      <c r="G8">
        <v>29144181.350768998</v>
      </c>
      <c r="H8">
        <v>22305.302066661799</v>
      </c>
    </row>
    <row r="9" spans="1:8" x14ac:dyDescent="0.3">
      <c r="A9">
        <v>8</v>
      </c>
      <c r="B9" t="s">
        <v>15</v>
      </c>
      <c r="C9">
        <v>1203649.635</v>
      </c>
      <c r="D9">
        <v>1154392.52</v>
      </c>
      <c r="E9">
        <v>843802</v>
      </c>
      <c r="F9">
        <v>869849</v>
      </c>
      <c r="G9">
        <v>21022590.131286599</v>
      </c>
      <c r="H9">
        <v>21705.411630312599</v>
      </c>
    </row>
    <row r="10" spans="1:8" x14ac:dyDescent="0.3">
      <c r="A10">
        <v>9</v>
      </c>
      <c r="B10" t="s">
        <v>16</v>
      </c>
      <c r="C10">
        <v>2143072.2889999999</v>
      </c>
      <c r="D10">
        <v>2111708.861</v>
      </c>
      <c r="E10">
        <v>2580000</v>
      </c>
      <c r="F10">
        <v>2050262</v>
      </c>
      <c r="G10">
        <v>61243774.420959502</v>
      </c>
      <c r="H10">
        <v>40104.415980161502</v>
      </c>
    </row>
    <row r="11" spans="1:8" x14ac:dyDescent="0.3">
      <c r="A11">
        <v>10</v>
      </c>
      <c r="B11" t="s">
        <v>17</v>
      </c>
      <c r="C11">
        <v>303125</v>
      </c>
      <c r="D11">
        <v>365094.33960000001</v>
      </c>
      <c r="E11">
        <v>475391</v>
      </c>
      <c r="F11">
        <v>874150</v>
      </c>
      <c r="G11">
        <v>23285233.9252319</v>
      </c>
      <c r="H11">
        <v>24022.764620783699</v>
      </c>
    </row>
    <row r="12" spans="1:8" x14ac:dyDescent="0.3">
      <c r="A12">
        <v>11</v>
      </c>
      <c r="B12" t="s">
        <v>18</v>
      </c>
      <c r="C12">
        <v>1312820.513</v>
      </c>
      <c r="D12">
        <v>1723295.4550000001</v>
      </c>
      <c r="E12">
        <v>2691503</v>
      </c>
      <c r="F12">
        <v>1749432</v>
      </c>
      <c r="G12">
        <v>38222018.316040002</v>
      </c>
      <c r="H12">
        <v>26788.3018783796</v>
      </c>
    </row>
    <row r="13" spans="1:8" x14ac:dyDescent="0.3">
      <c r="A13">
        <v>12</v>
      </c>
      <c r="B13" t="s">
        <v>19</v>
      </c>
      <c r="C13">
        <v>646590.90910000005</v>
      </c>
      <c r="D13">
        <v>491666.6667</v>
      </c>
      <c r="E13">
        <v>92453</v>
      </c>
      <c r="F13">
        <v>2288000</v>
      </c>
      <c r="G13">
        <v>35719112.415527299</v>
      </c>
      <c r="H13">
        <v>31637.817423796201</v>
      </c>
    </row>
    <row r="14" spans="1:8" x14ac:dyDescent="0.3">
      <c r="A14">
        <v>13</v>
      </c>
      <c r="B14" t="s">
        <v>20</v>
      </c>
      <c r="C14">
        <v>393137.2549</v>
      </c>
      <c r="D14">
        <v>353985.50719999999</v>
      </c>
      <c r="E14">
        <v>232566</v>
      </c>
      <c r="F14">
        <v>526408</v>
      </c>
      <c r="G14">
        <v>34118277.181457497</v>
      </c>
      <c r="H14">
        <v>27136.075711541402</v>
      </c>
    </row>
    <row r="15" spans="1:8" x14ac:dyDescent="0.3">
      <c r="A15">
        <v>14</v>
      </c>
      <c r="B15" t="s">
        <v>21</v>
      </c>
      <c r="C15">
        <v>898871.64740000002</v>
      </c>
      <c r="D15">
        <v>858518.51850000001</v>
      </c>
      <c r="E15">
        <v>1406543</v>
      </c>
      <c r="F15">
        <v>1089091</v>
      </c>
      <c r="G15">
        <v>20736554.407348599</v>
      </c>
      <c r="H15">
        <v>21565.859394552201</v>
      </c>
    </row>
    <row r="16" spans="1:8" x14ac:dyDescent="0.3">
      <c r="A16">
        <v>15</v>
      </c>
      <c r="B16" t="s">
        <v>22</v>
      </c>
      <c r="C16">
        <v>1091666.6669999999</v>
      </c>
      <c r="D16">
        <v>232978.72339999999</v>
      </c>
      <c r="E16">
        <v>589815</v>
      </c>
      <c r="F16">
        <v>241818</v>
      </c>
      <c r="G16">
        <v>23563061.041625999</v>
      </c>
      <c r="H16">
        <v>21504.551357817902</v>
      </c>
    </row>
    <row r="17" spans="1:8" x14ac:dyDescent="0.3">
      <c r="A17">
        <v>16</v>
      </c>
      <c r="B17" t="s">
        <v>23</v>
      </c>
      <c r="C17">
        <v>1808488.372</v>
      </c>
      <c r="D17">
        <v>1714340.102</v>
      </c>
      <c r="E17">
        <v>3787813</v>
      </c>
      <c r="F17">
        <v>1784823</v>
      </c>
      <c r="G17">
        <v>12620515.717468301</v>
      </c>
      <c r="H17">
        <v>27670.169915754599</v>
      </c>
    </row>
    <row r="18" spans="1:8" x14ac:dyDescent="0.3">
      <c r="A18">
        <v>17</v>
      </c>
      <c r="B18" t="s">
        <v>24</v>
      </c>
      <c r="C18">
        <v>570930.23259999999</v>
      </c>
      <c r="D18">
        <v>173076.92310000001</v>
      </c>
      <c r="E18">
        <v>400403</v>
      </c>
      <c r="F18">
        <v>201613</v>
      </c>
      <c r="G18">
        <v>37200535.029418901</v>
      </c>
      <c r="H18">
        <v>36886.899781119799</v>
      </c>
    </row>
    <row r="19" spans="1:8" x14ac:dyDescent="0.3">
      <c r="A19">
        <v>18</v>
      </c>
      <c r="B19" t="s">
        <v>25</v>
      </c>
      <c r="C19">
        <v>705882.35290000006</v>
      </c>
      <c r="D19">
        <v>1015894.04</v>
      </c>
      <c r="E19">
        <v>790185</v>
      </c>
      <c r="F19">
        <v>1146743</v>
      </c>
      <c r="G19">
        <v>46995477.478332497</v>
      </c>
      <c r="H19">
        <v>48549.004617915103</v>
      </c>
    </row>
    <row r="20" spans="1:8" x14ac:dyDescent="0.3">
      <c r="A20">
        <v>19</v>
      </c>
      <c r="B20" t="s">
        <v>26</v>
      </c>
      <c r="C20">
        <v>488837.08730000001</v>
      </c>
      <c r="D20">
        <v>498719.59029999998</v>
      </c>
      <c r="E20">
        <v>903061</v>
      </c>
      <c r="F20">
        <v>552702</v>
      </c>
      <c r="G20">
        <v>27051213.4530029</v>
      </c>
      <c r="H20">
        <v>26454.269211321302</v>
      </c>
    </row>
    <row r="21" spans="1:8" x14ac:dyDescent="0.3">
      <c r="A21">
        <v>20</v>
      </c>
      <c r="B21" t="s">
        <v>27</v>
      </c>
      <c r="C21">
        <v>97709.92366</v>
      </c>
      <c r="D21">
        <v>168376.06839999999</v>
      </c>
      <c r="E21">
        <v>250943</v>
      </c>
      <c r="F21">
        <v>144737</v>
      </c>
      <c r="G21">
        <v>22698495.717956498</v>
      </c>
      <c r="H21">
        <v>22982.125714953701</v>
      </c>
    </row>
    <row r="22" spans="1:8" x14ac:dyDescent="0.3">
      <c r="A22">
        <v>21</v>
      </c>
      <c r="B22" t="s">
        <v>28</v>
      </c>
      <c r="C22">
        <v>345866.14169999998</v>
      </c>
      <c r="D22">
        <v>866210.04570000002</v>
      </c>
      <c r="E22">
        <v>1030519</v>
      </c>
      <c r="F22">
        <v>859748</v>
      </c>
      <c r="G22">
        <v>33663448.279480003</v>
      </c>
      <c r="H22">
        <v>31136.731890356499</v>
      </c>
    </row>
    <row r="23" spans="1:8" x14ac:dyDescent="0.3">
      <c r="A23">
        <v>22</v>
      </c>
      <c r="B23" t="s">
        <v>29</v>
      </c>
      <c r="C23">
        <v>776685.11239999998</v>
      </c>
      <c r="D23">
        <v>671382.63670000003</v>
      </c>
      <c r="E23">
        <v>1696724</v>
      </c>
      <c r="F23">
        <v>1483721</v>
      </c>
      <c r="G23">
        <v>56688145.179138198</v>
      </c>
      <c r="H23">
        <v>39862.749795327902</v>
      </c>
    </row>
    <row r="24" spans="1:8" x14ac:dyDescent="0.3">
      <c r="A24">
        <v>23</v>
      </c>
      <c r="B24" t="s">
        <v>30</v>
      </c>
      <c r="C24">
        <v>586885.24589999998</v>
      </c>
      <c r="D24">
        <v>725376.88439999998</v>
      </c>
      <c r="E24">
        <v>518388</v>
      </c>
      <c r="F24">
        <v>670093</v>
      </c>
      <c r="G24">
        <v>42204384.542602502</v>
      </c>
      <c r="H24">
        <v>32559.076221187399</v>
      </c>
    </row>
    <row r="25" spans="1:8" x14ac:dyDescent="0.3">
      <c r="A25">
        <v>24</v>
      </c>
      <c r="B25" t="s">
        <v>31</v>
      </c>
      <c r="C25">
        <v>141463.41459999999</v>
      </c>
      <c r="D25">
        <v>585643.56440000003</v>
      </c>
      <c r="E25">
        <v>346759</v>
      </c>
      <c r="F25">
        <v>480303</v>
      </c>
      <c r="G25">
        <v>19072287.823974598</v>
      </c>
      <c r="H25">
        <v>20797.473457854201</v>
      </c>
    </row>
    <row r="26" spans="1:8" x14ac:dyDescent="0.3">
      <c r="A26">
        <v>25</v>
      </c>
      <c r="B26" t="s">
        <v>32</v>
      </c>
      <c r="C26">
        <v>905128.20510000002</v>
      </c>
      <c r="D26">
        <v>413953.48839999997</v>
      </c>
      <c r="E26">
        <v>380328</v>
      </c>
      <c r="F26">
        <v>409524</v>
      </c>
      <c r="G26">
        <v>45191100.558959998</v>
      </c>
      <c r="H26">
        <v>27712.111091509301</v>
      </c>
    </row>
    <row r="27" spans="1:8" x14ac:dyDescent="0.3">
      <c r="A27">
        <v>26</v>
      </c>
      <c r="B27" t="s">
        <v>33</v>
      </c>
      <c r="C27">
        <v>4491720.43</v>
      </c>
      <c r="D27">
        <v>14092500</v>
      </c>
      <c r="E27">
        <v>5960000</v>
      </c>
      <c r="F27">
        <v>4530878</v>
      </c>
      <c r="G27">
        <v>10215859.084289599</v>
      </c>
      <c r="H27">
        <v>18552.407581584801</v>
      </c>
    </row>
    <row r="28" spans="1:8" x14ac:dyDescent="0.3">
      <c r="A28">
        <v>27</v>
      </c>
      <c r="B28" t="s">
        <v>34</v>
      </c>
      <c r="C28">
        <v>563786.76470000006</v>
      </c>
      <c r="D28">
        <v>854258.94940000004</v>
      </c>
      <c r="E28">
        <v>479681</v>
      </c>
      <c r="F28">
        <v>837706</v>
      </c>
      <c r="G28">
        <v>65360039.170105003</v>
      </c>
      <c r="H28">
        <v>40019.185400202601</v>
      </c>
    </row>
    <row r="29" spans="1:8" x14ac:dyDescent="0.3">
      <c r="A29">
        <v>28</v>
      </c>
      <c r="B29" t="s">
        <v>35</v>
      </c>
      <c r="C29">
        <v>3130144.9279999998</v>
      </c>
      <c r="D29">
        <v>3260161.29</v>
      </c>
      <c r="E29">
        <v>1193393</v>
      </c>
      <c r="F29">
        <v>4249524</v>
      </c>
      <c r="G29">
        <v>11684191.118774399</v>
      </c>
      <c r="H29">
        <v>14976.123851369301</v>
      </c>
    </row>
    <row r="30" spans="1:8" x14ac:dyDescent="0.3">
      <c r="A30">
        <v>29</v>
      </c>
      <c r="B30" t="s">
        <v>36</v>
      </c>
      <c r="C30">
        <v>1592537.3130000001</v>
      </c>
      <c r="D30">
        <v>659625.66839999997</v>
      </c>
      <c r="E30">
        <v>347074</v>
      </c>
      <c r="F30">
        <v>1126160</v>
      </c>
      <c r="G30">
        <v>63262430.073608398</v>
      </c>
      <c r="H30">
        <v>36034.498446969003</v>
      </c>
    </row>
    <row r="31" spans="1:8" x14ac:dyDescent="0.3">
      <c r="A31">
        <v>30</v>
      </c>
      <c r="B31" t="s">
        <v>37</v>
      </c>
      <c r="C31">
        <v>7544585.75</v>
      </c>
      <c r="D31">
        <v>4273664.0080000004</v>
      </c>
      <c r="E31">
        <v>1914962</v>
      </c>
      <c r="F31">
        <v>2902086</v>
      </c>
      <c r="G31">
        <v>24995836.2617798</v>
      </c>
      <c r="H31">
        <v>43415.059547857003</v>
      </c>
    </row>
    <row r="32" spans="1:8" x14ac:dyDescent="0.3">
      <c r="A32">
        <v>31</v>
      </c>
      <c r="B32" t="s">
        <v>38</v>
      </c>
      <c r="C32">
        <v>664179.10450000002</v>
      </c>
      <c r="D32">
        <v>763736.26370000001</v>
      </c>
      <c r="E32">
        <v>928415</v>
      </c>
      <c r="F32">
        <v>994444</v>
      </c>
      <c r="G32">
        <v>49665744.2373657</v>
      </c>
      <c r="H32">
        <v>34419.676527967902</v>
      </c>
    </row>
    <row r="33" spans="1:8" x14ac:dyDescent="0.3">
      <c r="A33">
        <v>32</v>
      </c>
      <c r="B33" t="s">
        <v>39</v>
      </c>
      <c r="C33">
        <v>425141.24290000001</v>
      </c>
      <c r="D33">
        <v>247206.70389999999</v>
      </c>
      <c r="E33">
        <v>264865</v>
      </c>
      <c r="F33">
        <v>527247</v>
      </c>
      <c r="G33">
        <v>44147812.325195298</v>
      </c>
      <c r="H33">
        <v>29314.3346717928</v>
      </c>
    </row>
    <row r="34" spans="1:8" x14ac:dyDescent="0.3">
      <c r="A34">
        <v>33</v>
      </c>
      <c r="B34" t="s">
        <v>40</v>
      </c>
      <c r="C34">
        <v>181707.31709999999</v>
      </c>
      <c r="D34">
        <v>139436.61970000001</v>
      </c>
      <c r="E34">
        <v>579310</v>
      </c>
      <c r="F34">
        <v>868705</v>
      </c>
      <c r="G34">
        <v>8897845.1912841797</v>
      </c>
      <c r="H34">
        <v>13120.158719364599</v>
      </c>
    </row>
    <row r="35" spans="1:8" x14ac:dyDescent="0.3">
      <c r="A35">
        <v>34</v>
      </c>
      <c r="B35" t="s">
        <v>41</v>
      </c>
      <c r="C35">
        <v>2128973.8139999998</v>
      </c>
      <c r="D35">
        <v>1616495.0959999999</v>
      </c>
      <c r="E35">
        <v>1863532</v>
      </c>
      <c r="F35">
        <v>2071578</v>
      </c>
      <c r="G35">
        <v>62441489.241393998</v>
      </c>
      <c r="H35">
        <v>43152.6256992134</v>
      </c>
    </row>
    <row r="36" spans="1:8" x14ac:dyDescent="0.3">
      <c r="A36">
        <v>35</v>
      </c>
      <c r="B36" t="s">
        <v>42</v>
      </c>
      <c r="C36">
        <v>1257961.9909999999</v>
      </c>
      <c r="D36">
        <v>1171676.892</v>
      </c>
      <c r="E36">
        <v>1344167</v>
      </c>
      <c r="F36">
        <v>1041765</v>
      </c>
      <c r="G36">
        <v>23823949.929382298</v>
      </c>
      <c r="H36">
        <v>25020.096969802002</v>
      </c>
    </row>
    <row r="37" spans="1:8" x14ac:dyDescent="0.3">
      <c r="A37">
        <v>36</v>
      </c>
      <c r="B37" t="s">
        <v>43</v>
      </c>
      <c r="C37">
        <v>1352432.432</v>
      </c>
      <c r="D37">
        <v>529487.17949999997</v>
      </c>
      <c r="E37">
        <v>1890252</v>
      </c>
      <c r="F37">
        <v>878276</v>
      </c>
      <c r="G37">
        <v>17884471.286865201</v>
      </c>
      <c r="H37">
        <v>22767.827416215499</v>
      </c>
    </row>
    <row r="38" spans="1:8" x14ac:dyDescent="0.3">
      <c r="A38">
        <v>37</v>
      </c>
      <c r="B38" t="s">
        <v>44</v>
      </c>
      <c r="C38">
        <v>2292467.5320000001</v>
      </c>
      <c r="D38">
        <v>1904353.5619999999</v>
      </c>
      <c r="E38">
        <v>2648093</v>
      </c>
      <c r="F38">
        <v>2045317</v>
      </c>
      <c r="G38">
        <v>67470845.989196807</v>
      </c>
      <c r="H38">
        <v>44412.745130362702</v>
      </c>
    </row>
    <row r="39" spans="1:8" x14ac:dyDescent="0.3">
      <c r="A39">
        <v>38</v>
      </c>
      <c r="B39" t="s">
        <v>45</v>
      </c>
      <c r="C39">
        <v>1575229.358</v>
      </c>
      <c r="D39">
        <v>3492548.077</v>
      </c>
      <c r="E39">
        <v>2341791</v>
      </c>
      <c r="F39">
        <v>1625385</v>
      </c>
      <c r="G39">
        <v>56943058.651367202</v>
      </c>
      <c r="H39">
        <v>38539.766148481896</v>
      </c>
    </row>
    <row r="40" spans="1:8" x14ac:dyDescent="0.3">
      <c r="A40">
        <v>39</v>
      </c>
      <c r="B40" t="s">
        <v>46</v>
      </c>
      <c r="C40">
        <v>727762.66850000003</v>
      </c>
      <c r="D40">
        <v>702890.17339999997</v>
      </c>
      <c r="E40">
        <v>1216960</v>
      </c>
      <c r="F40">
        <v>1164279</v>
      </c>
      <c r="G40">
        <v>74923987.694213897</v>
      </c>
      <c r="H40">
        <v>42904.222144330997</v>
      </c>
    </row>
    <row r="41" spans="1:8" x14ac:dyDescent="0.3">
      <c r="A41">
        <v>40</v>
      </c>
      <c r="B41" t="s">
        <v>47</v>
      </c>
      <c r="C41">
        <v>190689.65520000001</v>
      </c>
      <c r="D41">
        <v>317716.53539999999</v>
      </c>
      <c r="E41">
        <v>648624</v>
      </c>
      <c r="F41">
        <v>886239</v>
      </c>
      <c r="G41">
        <v>52743271.767883301</v>
      </c>
      <c r="H41">
        <v>38889.8945909104</v>
      </c>
    </row>
    <row r="42" spans="1:8" x14ac:dyDescent="0.3">
      <c r="A42">
        <v>41</v>
      </c>
      <c r="B42" t="s">
        <v>48</v>
      </c>
      <c r="C42">
        <v>1418802.774</v>
      </c>
      <c r="D42">
        <v>1881158.9550000001</v>
      </c>
      <c r="E42">
        <v>4465223</v>
      </c>
      <c r="F42">
        <v>515846</v>
      </c>
      <c r="G42">
        <v>24585968.234069798</v>
      </c>
      <c r="H42">
        <v>23866.328178908199</v>
      </c>
    </row>
    <row r="43" spans="1:8" x14ac:dyDescent="0.3">
      <c r="A43">
        <v>42</v>
      </c>
      <c r="B43" t="s">
        <v>49</v>
      </c>
      <c r="C43">
        <v>1735051.5460000001</v>
      </c>
      <c r="D43">
        <v>1568495.575</v>
      </c>
      <c r="E43">
        <v>1334932</v>
      </c>
      <c r="F43">
        <v>1693870</v>
      </c>
      <c r="G43">
        <v>89894372.210998505</v>
      </c>
      <c r="H43">
        <v>47825.862926598304</v>
      </c>
    </row>
    <row r="44" spans="1:8" x14ac:dyDescent="0.3">
      <c r="A44">
        <v>43</v>
      </c>
      <c r="B44" t="s">
        <v>50</v>
      </c>
      <c r="C44">
        <v>659467.45559999999</v>
      </c>
      <c r="D44">
        <v>1250373.1340000001</v>
      </c>
      <c r="E44">
        <v>726136</v>
      </c>
      <c r="F44">
        <v>1161161</v>
      </c>
      <c r="G44">
        <v>14507643.2044678</v>
      </c>
      <c r="H44">
        <v>21786.3746600921</v>
      </c>
    </row>
    <row r="45" spans="1:8" x14ac:dyDescent="0.3">
      <c r="A45">
        <v>44</v>
      </c>
      <c r="B45" t="s">
        <v>51</v>
      </c>
      <c r="C45">
        <v>339179.10450000002</v>
      </c>
      <c r="D45">
        <v>518181.81819999998</v>
      </c>
      <c r="E45">
        <v>475221</v>
      </c>
      <c r="F45">
        <v>533929</v>
      </c>
      <c r="G45">
        <v>41059796.677246101</v>
      </c>
      <c r="H45">
        <v>29078.838498561701</v>
      </c>
    </row>
    <row r="46" spans="1:8" x14ac:dyDescent="0.3">
      <c r="A46">
        <v>45</v>
      </c>
      <c r="B46" t="s">
        <v>52</v>
      </c>
      <c r="C46">
        <v>263879.59869999997</v>
      </c>
      <c r="D46">
        <v>147147.65100000001</v>
      </c>
      <c r="E46">
        <v>491054</v>
      </c>
      <c r="F46">
        <v>166808</v>
      </c>
      <c r="G46">
        <v>30400962.004516602</v>
      </c>
      <c r="H46">
        <v>24725.934069360999</v>
      </c>
    </row>
    <row r="47" spans="1:8" x14ac:dyDescent="0.3">
      <c r="A47">
        <v>46</v>
      </c>
      <c r="B47" t="s">
        <v>53</v>
      </c>
      <c r="C47">
        <v>5896431.0920000002</v>
      </c>
      <c r="D47">
        <v>1010824.742</v>
      </c>
      <c r="E47">
        <v>14821078</v>
      </c>
      <c r="F47">
        <v>441559559</v>
      </c>
      <c r="G47">
        <v>9302012.9984741192</v>
      </c>
      <c r="H47">
        <v>12334.027534749301</v>
      </c>
    </row>
    <row r="48" spans="1:8" x14ac:dyDescent="0.3">
      <c r="A48">
        <v>47</v>
      </c>
      <c r="B48" t="s">
        <v>54</v>
      </c>
      <c r="C48">
        <v>315536.72320000001</v>
      </c>
      <c r="D48">
        <v>325649.35060000001</v>
      </c>
      <c r="E48">
        <v>226689</v>
      </c>
      <c r="F48">
        <v>316800</v>
      </c>
      <c r="G48">
        <v>23672092.868103001</v>
      </c>
      <c r="H48">
        <v>20987.1433066551</v>
      </c>
    </row>
    <row r="49" spans="1:8" x14ac:dyDescent="0.3">
      <c r="A49">
        <v>48</v>
      </c>
      <c r="B49" t="s">
        <v>55</v>
      </c>
      <c r="C49">
        <v>1198178.0900000001</v>
      </c>
      <c r="D49">
        <v>11065730.41</v>
      </c>
      <c r="E49">
        <v>1363115</v>
      </c>
      <c r="F49">
        <v>7443005</v>
      </c>
      <c r="G49">
        <v>46353935.426086403</v>
      </c>
      <c r="H49">
        <v>68440.025826685902</v>
      </c>
    </row>
    <row r="50" spans="1:8" x14ac:dyDescent="0.3">
      <c r="A50">
        <v>49</v>
      </c>
      <c r="B50" t="s">
        <v>56</v>
      </c>
      <c r="C50">
        <v>2914801.0869999998</v>
      </c>
      <c r="D50">
        <v>2124381.327</v>
      </c>
      <c r="E50">
        <v>4167104</v>
      </c>
      <c r="F50">
        <v>3132133</v>
      </c>
      <c r="G50">
        <v>111251478.47296099</v>
      </c>
      <c r="H50">
        <v>102291.48054765799</v>
      </c>
    </row>
    <row r="51" spans="1:8" x14ac:dyDescent="0.3">
      <c r="A51">
        <v>50</v>
      </c>
      <c r="B51" t="s">
        <v>57</v>
      </c>
      <c r="C51">
        <v>319325.15340000001</v>
      </c>
      <c r="D51">
        <v>773913.04350000003</v>
      </c>
      <c r="E51">
        <v>934375</v>
      </c>
      <c r="F51">
        <v>963014</v>
      </c>
      <c r="G51">
        <v>27876227.5906372</v>
      </c>
      <c r="H51">
        <v>24052.221372193399</v>
      </c>
    </row>
    <row r="52" spans="1:8" x14ac:dyDescent="0.3">
      <c r="A52">
        <v>51</v>
      </c>
      <c r="B52" t="s">
        <v>58</v>
      </c>
      <c r="C52">
        <v>880416.66669999994</v>
      </c>
      <c r="D52">
        <v>736222.91020000004</v>
      </c>
      <c r="E52">
        <v>626590</v>
      </c>
      <c r="F52">
        <v>841270</v>
      </c>
      <c r="G52">
        <v>37766068.837585397</v>
      </c>
      <c r="H52">
        <v>28355.563581396698</v>
      </c>
    </row>
    <row r="53" spans="1:8" x14ac:dyDescent="0.3">
      <c r="A53">
        <v>52</v>
      </c>
      <c r="B53" t="s">
        <v>59</v>
      </c>
      <c r="C53">
        <v>1425546.108</v>
      </c>
      <c r="D53">
        <v>6334891.4110000003</v>
      </c>
      <c r="E53">
        <v>1010369</v>
      </c>
      <c r="F53">
        <v>1644580</v>
      </c>
      <c r="G53">
        <v>20383750.544250499</v>
      </c>
      <c r="H53">
        <v>18733.826879742999</v>
      </c>
    </row>
    <row r="54" spans="1:8" x14ac:dyDescent="0.3">
      <c r="A54">
        <v>53</v>
      </c>
      <c r="B54" t="s">
        <v>60</v>
      </c>
      <c r="C54">
        <v>123026.3158</v>
      </c>
      <c r="D54">
        <v>159090.90909999999</v>
      </c>
      <c r="E54">
        <v>417257</v>
      </c>
      <c r="F54">
        <v>159110</v>
      </c>
      <c r="G54">
        <v>16976622.3384399</v>
      </c>
      <c r="H54">
        <v>19389.307821217</v>
      </c>
    </row>
    <row r="55" spans="1:8" x14ac:dyDescent="0.3">
      <c r="A55">
        <v>54</v>
      </c>
      <c r="B55" t="s">
        <v>61</v>
      </c>
      <c r="C55">
        <v>2393633.54</v>
      </c>
      <c r="D55">
        <v>2155083.5589999999</v>
      </c>
      <c r="E55">
        <v>1657123</v>
      </c>
      <c r="F55">
        <v>2553274</v>
      </c>
      <c r="G55">
        <v>39343262.038574196</v>
      </c>
      <c r="H55">
        <v>36962.260094746402</v>
      </c>
    </row>
    <row r="56" spans="1:8" x14ac:dyDescent="0.3">
      <c r="A56">
        <v>55</v>
      </c>
      <c r="B56" t="s">
        <v>62</v>
      </c>
      <c r="C56">
        <v>1817980.2960000001</v>
      </c>
      <c r="D56">
        <v>2641060.6510000001</v>
      </c>
      <c r="E56">
        <v>3146243</v>
      </c>
      <c r="F56">
        <v>3013636</v>
      </c>
      <c r="G56">
        <v>45494092.949951202</v>
      </c>
      <c r="H56">
        <v>42573.124416184903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I1" sqref="I1:I1048576"/>
    </sheetView>
  </sheetViews>
  <sheetFormatPr defaultRowHeight="14.4" x14ac:dyDescent="0.3"/>
  <sheetData>
    <row r="1" spans="1:13" x14ac:dyDescent="0.3">
      <c r="A1" t="s">
        <v>63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6</v>
      </c>
      <c r="M1" t="s">
        <v>7</v>
      </c>
    </row>
    <row r="2" spans="1:13" x14ac:dyDescent="0.3">
      <c r="A2">
        <v>1</v>
      </c>
      <c r="B2" t="s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10</v>
      </c>
      <c r="K2">
        <v>0</v>
      </c>
      <c r="L2">
        <v>63770461.779602103</v>
      </c>
      <c r="M2">
        <v>38770.165571239297</v>
      </c>
    </row>
    <row r="3" spans="1:13" x14ac:dyDescent="0.3">
      <c r="A3">
        <v>2</v>
      </c>
      <c r="B3" t="s">
        <v>9</v>
      </c>
      <c r="C3">
        <v>4</v>
      </c>
      <c r="D3">
        <v>5</v>
      </c>
      <c r="E3">
        <v>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47882527.7110596</v>
      </c>
      <c r="M3">
        <v>37524.950533417097</v>
      </c>
    </row>
    <row r="4" spans="1:13" x14ac:dyDescent="0.3">
      <c r="A4">
        <v>3</v>
      </c>
      <c r="B4" t="s">
        <v>10</v>
      </c>
      <c r="C4">
        <v>4</v>
      </c>
      <c r="D4">
        <v>33</v>
      </c>
      <c r="E4">
        <v>35</v>
      </c>
      <c r="F4">
        <v>35</v>
      </c>
      <c r="G4">
        <v>22</v>
      </c>
      <c r="H4">
        <v>12</v>
      </c>
      <c r="I4">
        <v>12</v>
      </c>
      <c r="J4">
        <v>12</v>
      </c>
      <c r="K4">
        <v>44</v>
      </c>
      <c r="L4">
        <v>44950030.471679702</v>
      </c>
      <c r="M4">
        <v>31307.314843459699</v>
      </c>
    </row>
    <row r="5" spans="1:13" x14ac:dyDescent="0.3">
      <c r="A5">
        <v>4</v>
      </c>
      <c r="B5" t="s">
        <v>11</v>
      </c>
      <c r="C5">
        <v>12</v>
      </c>
      <c r="D5">
        <v>17</v>
      </c>
      <c r="E5">
        <v>18</v>
      </c>
      <c r="F5">
        <v>14</v>
      </c>
      <c r="G5">
        <v>8</v>
      </c>
      <c r="H5">
        <v>27</v>
      </c>
      <c r="I5">
        <v>25</v>
      </c>
      <c r="J5">
        <v>25</v>
      </c>
      <c r="K5">
        <v>27</v>
      </c>
      <c r="L5">
        <v>176077742.74871799</v>
      </c>
      <c r="M5">
        <v>150987.70363877201</v>
      </c>
    </row>
    <row r="6" spans="1:13" x14ac:dyDescent="0.3">
      <c r="A6">
        <v>5</v>
      </c>
      <c r="B6" t="s">
        <v>12</v>
      </c>
      <c r="C6">
        <v>2</v>
      </c>
      <c r="D6">
        <v>9</v>
      </c>
      <c r="E6">
        <v>5</v>
      </c>
      <c r="F6">
        <v>5</v>
      </c>
      <c r="G6">
        <v>6</v>
      </c>
      <c r="H6">
        <v>45</v>
      </c>
      <c r="I6">
        <v>9</v>
      </c>
      <c r="J6">
        <v>9</v>
      </c>
      <c r="K6">
        <v>22</v>
      </c>
      <c r="L6">
        <v>15408538.224731401</v>
      </c>
      <c r="M6">
        <v>23338.6119476477</v>
      </c>
    </row>
    <row r="7" spans="1:13" x14ac:dyDescent="0.3">
      <c r="A7">
        <v>6</v>
      </c>
      <c r="B7" t="s">
        <v>13</v>
      </c>
      <c r="C7">
        <v>15</v>
      </c>
      <c r="D7">
        <v>12</v>
      </c>
      <c r="E7">
        <v>15</v>
      </c>
      <c r="F7">
        <v>11</v>
      </c>
      <c r="G7">
        <v>13</v>
      </c>
      <c r="H7">
        <v>6</v>
      </c>
      <c r="I7">
        <v>6</v>
      </c>
      <c r="J7">
        <v>12</v>
      </c>
      <c r="K7">
        <v>18</v>
      </c>
      <c r="L7">
        <v>71541340.306396499</v>
      </c>
      <c r="M7">
        <v>39962.549834716498</v>
      </c>
    </row>
    <row r="8" spans="1:13" x14ac:dyDescent="0.3">
      <c r="A8">
        <v>7</v>
      </c>
      <c r="B8" t="s">
        <v>14</v>
      </c>
      <c r="D8">
        <v>59</v>
      </c>
      <c r="E8">
        <v>11</v>
      </c>
      <c r="F8">
        <v>21</v>
      </c>
      <c r="G8">
        <v>17</v>
      </c>
      <c r="H8">
        <v>21</v>
      </c>
      <c r="I8">
        <v>25</v>
      </c>
      <c r="J8">
        <v>21</v>
      </c>
      <c r="K8">
        <v>23</v>
      </c>
      <c r="L8">
        <v>29144181.351623502</v>
      </c>
      <c r="M8">
        <v>22305.302066682201</v>
      </c>
    </row>
    <row r="9" spans="1:13" x14ac:dyDescent="0.3">
      <c r="A9">
        <v>8</v>
      </c>
      <c r="B9" t="s">
        <v>15</v>
      </c>
      <c r="C9">
        <v>19</v>
      </c>
      <c r="D9">
        <v>15</v>
      </c>
      <c r="E9">
        <v>15</v>
      </c>
      <c r="F9">
        <v>7</v>
      </c>
      <c r="G9">
        <v>5</v>
      </c>
      <c r="H9">
        <v>27</v>
      </c>
      <c r="I9">
        <v>4</v>
      </c>
      <c r="J9">
        <v>4</v>
      </c>
      <c r="K9">
        <v>4</v>
      </c>
      <c r="L9">
        <v>21022590.130737301</v>
      </c>
      <c r="M9">
        <v>21705.411630343999</v>
      </c>
    </row>
    <row r="10" spans="1:13" x14ac:dyDescent="0.3">
      <c r="A10">
        <v>9</v>
      </c>
      <c r="B10" t="s">
        <v>16</v>
      </c>
      <c r="C10">
        <v>22</v>
      </c>
      <c r="D10">
        <v>22</v>
      </c>
      <c r="E10">
        <v>22</v>
      </c>
      <c r="F10">
        <v>14</v>
      </c>
      <c r="G10">
        <v>15</v>
      </c>
      <c r="H10">
        <v>65</v>
      </c>
      <c r="I10">
        <v>2</v>
      </c>
      <c r="J10">
        <v>2</v>
      </c>
      <c r="K10">
        <v>2</v>
      </c>
      <c r="L10">
        <v>61243774.4211426</v>
      </c>
      <c r="M10">
        <v>40104.415980188998</v>
      </c>
    </row>
    <row r="11" spans="1:13" x14ac:dyDescent="0.3">
      <c r="A11">
        <v>10</v>
      </c>
      <c r="B11" t="s">
        <v>17</v>
      </c>
      <c r="D11">
        <v>6</v>
      </c>
      <c r="E11">
        <v>6</v>
      </c>
      <c r="F11">
        <v>1</v>
      </c>
      <c r="G11">
        <v>1</v>
      </c>
      <c r="H11">
        <v>26</v>
      </c>
      <c r="I11">
        <v>12</v>
      </c>
      <c r="J11">
        <v>0</v>
      </c>
      <c r="K11">
        <v>0</v>
      </c>
      <c r="L11">
        <v>23285233.925109901</v>
      </c>
      <c r="M11">
        <v>24022.764620784201</v>
      </c>
    </row>
    <row r="12" spans="1:13" x14ac:dyDescent="0.3">
      <c r="A12">
        <v>11</v>
      </c>
      <c r="B12" t="s">
        <v>18</v>
      </c>
      <c r="C12">
        <v>12</v>
      </c>
      <c r="D12">
        <v>11</v>
      </c>
      <c r="E12">
        <v>11</v>
      </c>
      <c r="F12">
        <v>19</v>
      </c>
      <c r="G12">
        <v>14</v>
      </c>
      <c r="H12">
        <v>12</v>
      </c>
      <c r="I12">
        <v>11</v>
      </c>
      <c r="J12">
        <v>16</v>
      </c>
      <c r="K12">
        <v>23</v>
      </c>
      <c r="L12">
        <v>38222018.3164673</v>
      </c>
      <c r="M12">
        <v>26788.301878383802</v>
      </c>
    </row>
    <row r="13" spans="1:13" x14ac:dyDescent="0.3">
      <c r="A13">
        <v>12</v>
      </c>
      <c r="B13" t="s">
        <v>19</v>
      </c>
      <c r="D13">
        <v>0</v>
      </c>
      <c r="E13">
        <v>0</v>
      </c>
      <c r="F13">
        <v>3</v>
      </c>
      <c r="G13">
        <v>3</v>
      </c>
      <c r="H13">
        <v>3</v>
      </c>
      <c r="I13">
        <v>5</v>
      </c>
      <c r="J13">
        <v>35</v>
      </c>
      <c r="K13">
        <v>35</v>
      </c>
      <c r="L13">
        <v>35719112.414245598</v>
      </c>
      <c r="M13">
        <v>31637.817423799101</v>
      </c>
    </row>
    <row r="14" spans="1:13" x14ac:dyDescent="0.3">
      <c r="A14">
        <v>13</v>
      </c>
      <c r="B14" t="s">
        <v>20</v>
      </c>
      <c r="C14">
        <v>2</v>
      </c>
      <c r="D14">
        <v>6</v>
      </c>
      <c r="E14">
        <v>6</v>
      </c>
      <c r="F14">
        <v>6</v>
      </c>
      <c r="G14">
        <v>6</v>
      </c>
      <c r="H14">
        <v>6</v>
      </c>
      <c r="I14">
        <v>0</v>
      </c>
      <c r="J14">
        <v>0</v>
      </c>
      <c r="K14">
        <v>0</v>
      </c>
      <c r="L14">
        <v>34118277.181213401</v>
      </c>
      <c r="M14">
        <v>27136.075711521898</v>
      </c>
    </row>
    <row r="15" spans="1:13" x14ac:dyDescent="0.3">
      <c r="A15">
        <v>14</v>
      </c>
      <c r="B15" t="s">
        <v>21</v>
      </c>
      <c r="C15">
        <v>134</v>
      </c>
      <c r="D15">
        <v>559</v>
      </c>
      <c r="E15">
        <v>570</v>
      </c>
      <c r="F15">
        <v>551</v>
      </c>
      <c r="G15">
        <v>517</v>
      </c>
      <c r="H15">
        <v>1139</v>
      </c>
      <c r="I15">
        <v>711</v>
      </c>
      <c r="J15">
        <v>657</v>
      </c>
      <c r="K15">
        <v>682</v>
      </c>
      <c r="L15">
        <v>20736554.4064941</v>
      </c>
      <c r="M15">
        <v>21565.859394559</v>
      </c>
    </row>
    <row r="16" spans="1:13" x14ac:dyDescent="0.3">
      <c r="A16">
        <v>15</v>
      </c>
      <c r="B16" t="s">
        <v>22</v>
      </c>
      <c r="D16">
        <v>7</v>
      </c>
      <c r="E16">
        <v>8</v>
      </c>
      <c r="F16">
        <v>9</v>
      </c>
      <c r="G16">
        <v>9</v>
      </c>
      <c r="H16">
        <v>9</v>
      </c>
      <c r="I16">
        <v>7</v>
      </c>
      <c r="J16">
        <v>7</v>
      </c>
      <c r="K16">
        <v>0</v>
      </c>
      <c r="L16">
        <v>23563061.044311501</v>
      </c>
      <c r="M16">
        <v>21504.551357829001</v>
      </c>
    </row>
    <row r="17" spans="1:13" x14ac:dyDescent="0.3">
      <c r="A17">
        <v>16</v>
      </c>
      <c r="B17" t="s">
        <v>23</v>
      </c>
      <c r="C17">
        <v>86</v>
      </c>
      <c r="D17">
        <v>93</v>
      </c>
      <c r="E17">
        <v>67</v>
      </c>
      <c r="F17">
        <v>89</v>
      </c>
      <c r="G17">
        <v>99</v>
      </c>
      <c r="H17">
        <v>97</v>
      </c>
      <c r="I17">
        <v>115</v>
      </c>
      <c r="J17">
        <v>151</v>
      </c>
      <c r="K17">
        <v>163</v>
      </c>
      <c r="L17">
        <v>12620515.717163101</v>
      </c>
      <c r="M17">
        <v>27670.169915805302</v>
      </c>
    </row>
    <row r="18" spans="1:13" x14ac:dyDescent="0.3">
      <c r="A18">
        <v>17</v>
      </c>
      <c r="B18" t="s">
        <v>24</v>
      </c>
      <c r="C18">
        <v>4</v>
      </c>
      <c r="D18">
        <v>7</v>
      </c>
      <c r="E18">
        <v>7</v>
      </c>
      <c r="F18">
        <v>7</v>
      </c>
      <c r="G18">
        <v>15</v>
      </c>
      <c r="H18">
        <v>7</v>
      </c>
      <c r="I18">
        <v>7</v>
      </c>
      <c r="J18">
        <v>6</v>
      </c>
      <c r="K18">
        <v>6</v>
      </c>
      <c r="L18">
        <v>37200535.029663101</v>
      </c>
      <c r="M18">
        <v>36886.899781127897</v>
      </c>
    </row>
    <row r="19" spans="1:13" x14ac:dyDescent="0.3">
      <c r="A19">
        <v>18</v>
      </c>
      <c r="B19" t="s">
        <v>25</v>
      </c>
      <c r="C19">
        <v>17</v>
      </c>
      <c r="D19">
        <v>12</v>
      </c>
      <c r="E19">
        <v>20</v>
      </c>
      <c r="F19">
        <v>24</v>
      </c>
      <c r="G19">
        <v>99</v>
      </c>
      <c r="H19">
        <v>90</v>
      </c>
      <c r="I19">
        <v>29</v>
      </c>
      <c r="J19">
        <v>25</v>
      </c>
      <c r="K19">
        <v>28</v>
      </c>
      <c r="L19">
        <v>46995477.478149399</v>
      </c>
      <c r="M19">
        <v>48549.004617929299</v>
      </c>
    </row>
    <row r="20" spans="1:13" x14ac:dyDescent="0.3">
      <c r="A20">
        <v>19</v>
      </c>
      <c r="B20" t="s">
        <v>26</v>
      </c>
      <c r="C20">
        <v>232</v>
      </c>
      <c r="D20">
        <v>273</v>
      </c>
      <c r="E20">
        <v>279</v>
      </c>
      <c r="F20">
        <v>350</v>
      </c>
      <c r="G20">
        <v>337</v>
      </c>
      <c r="H20">
        <v>323</v>
      </c>
      <c r="I20">
        <v>340</v>
      </c>
      <c r="J20">
        <v>338</v>
      </c>
      <c r="K20">
        <v>350</v>
      </c>
      <c r="L20">
        <v>27051213.455993701</v>
      </c>
      <c r="M20">
        <v>26454.269211333201</v>
      </c>
    </row>
    <row r="21" spans="1:13" x14ac:dyDescent="0.3">
      <c r="A21">
        <v>20</v>
      </c>
      <c r="B21" t="s">
        <v>27</v>
      </c>
      <c r="C21">
        <v>7</v>
      </c>
      <c r="D21">
        <v>12</v>
      </c>
      <c r="E21">
        <v>7</v>
      </c>
      <c r="F21">
        <v>7</v>
      </c>
      <c r="G21">
        <v>10</v>
      </c>
      <c r="H21">
        <v>16</v>
      </c>
      <c r="I21">
        <v>0</v>
      </c>
      <c r="J21">
        <v>7</v>
      </c>
      <c r="K21">
        <v>10</v>
      </c>
      <c r="L21">
        <v>22698495.7178955</v>
      </c>
      <c r="M21">
        <v>22982.125714974001</v>
      </c>
    </row>
    <row r="22" spans="1:13" x14ac:dyDescent="0.3">
      <c r="A22">
        <v>21</v>
      </c>
      <c r="B22" t="s">
        <v>28</v>
      </c>
      <c r="C22">
        <v>8</v>
      </c>
      <c r="D22">
        <v>51</v>
      </c>
      <c r="E22">
        <v>33</v>
      </c>
      <c r="F22">
        <v>31</v>
      </c>
      <c r="G22">
        <v>15</v>
      </c>
      <c r="H22">
        <v>18</v>
      </c>
      <c r="I22">
        <v>10</v>
      </c>
      <c r="J22">
        <v>1</v>
      </c>
      <c r="K22">
        <v>15</v>
      </c>
      <c r="L22">
        <v>33663448.279113799</v>
      </c>
      <c r="M22">
        <v>31136.731890351501</v>
      </c>
    </row>
    <row r="23" spans="1:13" x14ac:dyDescent="0.3">
      <c r="A23">
        <v>22</v>
      </c>
      <c r="B23" t="s">
        <v>29</v>
      </c>
      <c r="C23">
        <v>22</v>
      </c>
      <c r="D23">
        <v>24</v>
      </c>
      <c r="E23">
        <v>28</v>
      </c>
      <c r="F23">
        <v>30</v>
      </c>
      <c r="G23">
        <v>53</v>
      </c>
      <c r="H23">
        <v>48</v>
      </c>
      <c r="I23">
        <v>65</v>
      </c>
      <c r="J23">
        <v>65</v>
      </c>
      <c r="K23">
        <v>58</v>
      </c>
      <c r="L23">
        <v>56688145.179016098</v>
      </c>
      <c r="M23">
        <v>39862.7497953118</v>
      </c>
    </row>
    <row r="24" spans="1:13" x14ac:dyDescent="0.3">
      <c r="A24">
        <v>23</v>
      </c>
      <c r="B24" t="s">
        <v>30</v>
      </c>
      <c r="D24">
        <v>16</v>
      </c>
      <c r="E24">
        <v>16</v>
      </c>
      <c r="F24">
        <v>16</v>
      </c>
      <c r="G24">
        <v>6</v>
      </c>
      <c r="H24">
        <v>11</v>
      </c>
      <c r="I24">
        <v>14</v>
      </c>
      <c r="J24">
        <v>9</v>
      </c>
      <c r="K24">
        <v>15</v>
      </c>
      <c r="L24">
        <v>42204384.540649399</v>
      </c>
      <c r="M24">
        <v>32559.076221149098</v>
      </c>
    </row>
    <row r="25" spans="1:13" x14ac:dyDescent="0.3">
      <c r="A25">
        <v>24</v>
      </c>
      <c r="B25" t="s">
        <v>31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0</v>
      </c>
      <c r="I25">
        <v>20</v>
      </c>
      <c r="J25">
        <v>32</v>
      </c>
      <c r="K25">
        <v>32</v>
      </c>
      <c r="L25">
        <v>19072287.824096698</v>
      </c>
      <c r="M25">
        <v>20797.4734578598</v>
      </c>
    </row>
    <row r="26" spans="1:13" x14ac:dyDescent="0.3">
      <c r="A26">
        <v>25</v>
      </c>
      <c r="B26" t="s">
        <v>32</v>
      </c>
      <c r="C26">
        <v>8</v>
      </c>
      <c r="D26">
        <v>8</v>
      </c>
      <c r="E26">
        <v>7</v>
      </c>
      <c r="F26">
        <v>10</v>
      </c>
      <c r="G26">
        <v>8</v>
      </c>
      <c r="H26">
        <v>27</v>
      </c>
      <c r="I26">
        <v>17</v>
      </c>
      <c r="J26">
        <v>14</v>
      </c>
      <c r="K26">
        <v>45</v>
      </c>
      <c r="L26">
        <v>45191100.5593872</v>
      </c>
      <c r="M26">
        <v>27712.111091505401</v>
      </c>
    </row>
    <row r="27" spans="1:13" x14ac:dyDescent="0.3">
      <c r="A27">
        <v>26</v>
      </c>
      <c r="B27" t="s">
        <v>33</v>
      </c>
      <c r="C27">
        <v>61</v>
      </c>
      <c r="D27">
        <v>89</v>
      </c>
      <c r="E27">
        <v>84</v>
      </c>
      <c r="F27">
        <v>87</v>
      </c>
      <c r="G27">
        <v>95</v>
      </c>
      <c r="H27">
        <v>97</v>
      </c>
      <c r="I27">
        <v>105</v>
      </c>
      <c r="J27">
        <v>75</v>
      </c>
      <c r="K27">
        <v>84</v>
      </c>
      <c r="L27">
        <v>10215859.083618199</v>
      </c>
      <c r="M27">
        <v>18552.407581593699</v>
      </c>
    </row>
    <row r="28" spans="1:13" x14ac:dyDescent="0.3">
      <c r="A28">
        <v>27</v>
      </c>
      <c r="B28" t="s">
        <v>34</v>
      </c>
      <c r="C28">
        <v>16</v>
      </c>
      <c r="D28">
        <v>32</v>
      </c>
      <c r="E28">
        <v>36</v>
      </c>
      <c r="F28">
        <v>38</v>
      </c>
      <c r="G28">
        <v>29</v>
      </c>
      <c r="H28">
        <v>10</v>
      </c>
      <c r="I28">
        <v>27</v>
      </c>
      <c r="J28">
        <v>22</v>
      </c>
      <c r="K28">
        <v>24</v>
      </c>
      <c r="L28">
        <v>65360039.169860803</v>
      </c>
      <c r="M28">
        <v>40019.185400199603</v>
      </c>
    </row>
    <row r="29" spans="1:13" x14ac:dyDescent="0.3">
      <c r="A29">
        <v>28</v>
      </c>
      <c r="B29" t="s">
        <v>35</v>
      </c>
      <c r="C29">
        <v>4</v>
      </c>
      <c r="D29">
        <v>33</v>
      </c>
      <c r="E29">
        <v>34</v>
      </c>
      <c r="F29">
        <v>38</v>
      </c>
      <c r="G29">
        <v>40</v>
      </c>
      <c r="H29">
        <v>40</v>
      </c>
      <c r="I29">
        <v>39</v>
      </c>
      <c r="J29">
        <v>38</v>
      </c>
      <c r="K29">
        <v>68</v>
      </c>
      <c r="L29">
        <v>11684191.118652301</v>
      </c>
      <c r="M29">
        <v>14976.123851369801</v>
      </c>
    </row>
    <row r="30" spans="1:13" x14ac:dyDescent="0.3">
      <c r="A30">
        <v>29</v>
      </c>
      <c r="B30" t="s">
        <v>36</v>
      </c>
      <c r="C30">
        <v>15</v>
      </c>
      <c r="D30">
        <v>16</v>
      </c>
      <c r="E30">
        <v>16</v>
      </c>
      <c r="F30">
        <v>17</v>
      </c>
      <c r="G30">
        <v>2</v>
      </c>
      <c r="H30">
        <v>4</v>
      </c>
      <c r="I30">
        <v>4</v>
      </c>
      <c r="J30">
        <v>4</v>
      </c>
      <c r="K30">
        <v>4</v>
      </c>
      <c r="L30">
        <v>63262430.073059097</v>
      </c>
      <c r="M30">
        <v>36034.498446971898</v>
      </c>
    </row>
    <row r="31" spans="1:13" x14ac:dyDescent="0.3">
      <c r="A31">
        <v>30</v>
      </c>
      <c r="B31" t="s">
        <v>37</v>
      </c>
      <c r="C31">
        <v>998</v>
      </c>
      <c r="D31">
        <v>884</v>
      </c>
      <c r="E31">
        <v>877</v>
      </c>
      <c r="F31">
        <v>1071</v>
      </c>
      <c r="G31">
        <v>1073</v>
      </c>
      <c r="H31">
        <v>564</v>
      </c>
      <c r="I31">
        <v>1077</v>
      </c>
      <c r="J31">
        <v>1070</v>
      </c>
      <c r="K31">
        <v>1076</v>
      </c>
      <c r="L31">
        <v>24995836.261596698</v>
      </c>
      <c r="M31">
        <v>43415.059547886201</v>
      </c>
    </row>
    <row r="32" spans="1:13" x14ac:dyDescent="0.3">
      <c r="A32">
        <v>31</v>
      </c>
      <c r="B32" t="s">
        <v>38</v>
      </c>
      <c r="D32">
        <v>2</v>
      </c>
      <c r="E32">
        <v>15</v>
      </c>
      <c r="F32">
        <v>27</v>
      </c>
      <c r="G32">
        <v>22</v>
      </c>
      <c r="H32">
        <v>8</v>
      </c>
      <c r="I32">
        <v>34</v>
      </c>
      <c r="J32">
        <v>34</v>
      </c>
      <c r="K32">
        <v>39</v>
      </c>
      <c r="L32">
        <v>49665744.235473603</v>
      </c>
      <c r="M32">
        <v>34419.676527973003</v>
      </c>
    </row>
    <row r="33" spans="1:13" x14ac:dyDescent="0.3">
      <c r="A33">
        <v>32</v>
      </c>
      <c r="B33" t="s">
        <v>39</v>
      </c>
      <c r="C33">
        <v>4</v>
      </c>
      <c r="D33">
        <v>5</v>
      </c>
      <c r="E33">
        <v>5</v>
      </c>
      <c r="F33">
        <v>3</v>
      </c>
      <c r="G33">
        <v>5</v>
      </c>
      <c r="H33">
        <v>9</v>
      </c>
      <c r="I33">
        <v>3</v>
      </c>
      <c r="J33">
        <v>2</v>
      </c>
      <c r="K33">
        <v>1</v>
      </c>
      <c r="L33">
        <v>44147812.326538101</v>
      </c>
      <c r="M33">
        <v>29314.334671828601</v>
      </c>
    </row>
    <row r="34" spans="1:13" x14ac:dyDescent="0.3">
      <c r="A34">
        <v>33</v>
      </c>
      <c r="B34" t="s">
        <v>40</v>
      </c>
      <c r="D34">
        <v>3</v>
      </c>
      <c r="E34">
        <v>3</v>
      </c>
      <c r="F34">
        <v>3</v>
      </c>
      <c r="G34">
        <v>6</v>
      </c>
      <c r="H34">
        <v>6</v>
      </c>
      <c r="I34">
        <v>2</v>
      </c>
      <c r="J34">
        <v>2</v>
      </c>
      <c r="K34">
        <v>2</v>
      </c>
      <c r="L34">
        <v>8897845.1918945294</v>
      </c>
      <c r="M34">
        <v>13120.158719364201</v>
      </c>
    </row>
    <row r="35" spans="1:13" x14ac:dyDescent="0.3">
      <c r="A35">
        <v>34</v>
      </c>
      <c r="B35" t="s">
        <v>41</v>
      </c>
      <c r="C35">
        <v>90</v>
      </c>
      <c r="D35">
        <v>137</v>
      </c>
      <c r="E35">
        <v>130</v>
      </c>
      <c r="F35">
        <v>158</v>
      </c>
      <c r="G35">
        <v>156</v>
      </c>
      <c r="H35">
        <v>152</v>
      </c>
      <c r="I35">
        <v>189</v>
      </c>
      <c r="J35">
        <v>179</v>
      </c>
      <c r="K35">
        <v>179</v>
      </c>
      <c r="L35">
        <v>62441489.239807099</v>
      </c>
      <c r="M35">
        <v>43152.625699222001</v>
      </c>
    </row>
    <row r="36" spans="1:13" x14ac:dyDescent="0.3">
      <c r="A36">
        <v>35</v>
      </c>
      <c r="B36" t="s">
        <v>42</v>
      </c>
      <c r="C36">
        <v>469</v>
      </c>
      <c r="D36">
        <v>625</v>
      </c>
      <c r="E36">
        <v>787</v>
      </c>
      <c r="F36">
        <v>615</v>
      </c>
      <c r="G36">
        <v>569</v>
      </c>
      <c r="H36">
        <v>604</v>
      </c>
      <c r="I36">
        <v>800</v>
      </c>
      <c r="J36">
        <v>552</v>
      </c>
      <c r="K36">
        <v>549</v>
      </c>
      <c r="L36">
        <v>23823949.9294434</v>
      </c>
      <c r="M36">
        <v>25020.096969808201</v>
      </c>
    </row>
    <row r="37" spans="1:13" x14ac:dyDescent="0.3">
      <c r="A37">
        <v>36</v>
      </c>
      <c r="B37" t="s">
        <v>43</v>
      </c>
      <c r="C37">
        <v>3</v>
      </c>
      <c r="D37">
        <v>8</v>
      </c>
      <c r="E37">
        <v>8</v>
      </c>
      <c r="F37">
        <v>11</v>
      </c>
      <c r="G37">
        <v>3</v>
      </c>
      <c r="H37">
        <v>11</v>
      </c>
      <c r="I37">
        <v>4</v>
      </c>
      <c r="J37">
        <v>4</v>
      </c>
      <c r="K37">
        <v>8</v>
      </c>
      <c r="L37">
        <v>17884471.286254901</v>
      </c>
      <c r="M37">
        <v>22767.827416190401</v>
      </c>
    </row>
    <row r="38" spans="1:13" x14ac:dyDescent="0.3">
      <c r="A38">
        <v>37</v>
      </c>
      <c r="B38" t="s">
        <v>44</v>
      </c>
      <c r="D38">
        <v>2</v>
      </c>
      <c r="E38">
        <v>12</v>
      </c>
      <c r="F38">
        <v>3</v>
      </c>
      <c r="G38">
        <v>4</v>
      </c>
      <c r="H38">
        <v>4</v>
      </c>
      <c r="I38">
        <v>9</v>
      </c>
      <c r="J38">
        <v>6</v>
      </c>
      <c r="K38">
        <v>8</v>
      </c>
      <c r="L38">
        <v>67470845.990112305</v>
      </c>
      <c r="M38">
        <v>44412.745130342002</v>
      </c>
    </row>
    <row r="39" spans="1:13" x14ac:dyDescent="0.3">
      <c r="A39">
        <v>38</v>
      </c>
      <c r="B39" t="s">
        <v>45</v>
      </c>
      <c r="C39">
        <v>76</v>
      </c>
      <c r="D39">
        <v>141</v>
      </c>
      <c r="E39">
        <v>20</v>
      </c>
      <c r="F39">
        <v>27</v>
      </c>
      <c r="G39">
        <v>25</v>
      </c>
      <c r="H39">
        <v>29</v>
      </c>
      <c r="I39">
        <v>28</v>
      </c>
      <c r="J39">
        <v>25</v>
      </c>
      <c r="K39">
        <v>25</v>
      </c>
      <c r="L39">
        <v>56943058.649719201</v>
      </c>
      <c r="M39">
        <v>38539.7661484899</v>
      </c>
    </row>
    <row r="40" spans="1:13" x14ac:dyDescent="0.3">
      <c r="A40">
        <v>39</v>
      </c>
      <c r="B40" t="s">
        <v>46</v>
      </c>
      <c r="C40">
        <v>50</v>
      </c>
      <c r="D40">
        <v>72</v>
      </c>
      <c r="E40">
        <v>75</v>
      </c>
      <c r="F40">
        <v>72</v>
      </c>
      <c r="G40">
        <v>89</v>
      </c>
      <c r="H40">
        <v>51</v>
      </c>
      <c r="I40">
        <v>90</v>
      </c>
      <c r="J40">
        <v>73</v>
      </c>
      <c r="K40">
        <v>74</v>
      </c>
      <c r="L40">
        <v>74923987.693725601</v>
      </c>
      <c r="M40">
        <v>42904.222144354397</v>
      </c>
    </row>
    <row r="41" spans="1:13" x14ac:dyDescent="0.3">
      <c r="A41">
        <v>40</v>
      </c>
      <c r="B41" t="s">
        <v>47</v>
      </c>
      <c r="C41">
        <v>5</v>
      </c>
      <c r="D41">
        <v>41</v>
      </c>
      <c r="E41">
        <v>44</v>
      </c>
      <c r="F41">
        <v>47</v>
      </c>
      <c r="G41">
        <v>53</v>
      </c>
      <c r="H41">
        <v>51</v>
      </c>
      <c r="I41">
        <v>48</v>
      </c>
      <c r="J41">
        <v>89</v>
      </c>
      <c r="K41">
        <v>91</v>
      </c>
      <c r="L41">
        <v>52743271.770629898</v>
      </c>
      <c r="M41">
        <v>38889.894590886201</v>
      </c>
    </row>
    <row r="42" spans="1:13" x14ac:dyDescent="0.3">
      <c r="A42">
        <v>41</v>
      </c>
      <c r="B42" t="s">
        <v>48</v>
      </c>
      <c r="C42">
        <v>14</v>
      </c>
      <c r="D42">
        <v>166</v>
      </c>
      <c r="E42">
        <v>162</v>
      </c>
      <c r="F42">
        <v>156</v>
      </c>
      <c r="G42">
        <v>156</v>
      </c>
      <c r="H42">
        <v>156</v>
      </c>
      <c r="I42">
        <v>94</v>
      </c>
      <c r="J42">
        <v>239</v>
      </c>
      <c r="K42">
        <v>109</v>
      </c>
      <c r="L42">
        <v>24585968.234191898</v>
      </c>
      <c r="M42">
        <v>23866.328178886299</v>
      </c>
    </row>
    <row r="43" spans="1:13" x14ac:dyDescent="0.3">
      <c r="A43">
        <v>42</v>
      </c>
      <c r="B43" t="s">
        <v>49</v>
      </c>
      <c r="C43">
        <v>55</v>
      </c>
      <c r="D43">
        <v>61</v>
      </c>
      <c r="E43">
        <v>62</v>
      </c>
      <c r="F43">
        <v>66</v>
      </c>
      <c r="G43">
        <v>61</v>
      </c>
      <c r="H43">
        <v>17</v>
      </c>
      <c r="I43">
        <v>66</v>
      </c>
      <c r="J43">
        <v>60</v>
      </c>
      <c r="K43">
        <v>75</v>
      </c>
      <c r="L43">
        <v>89894372.211303696</v>
      </c>
      <c r="M43">
        <v>47825.862926624402</v>
      </c>
    </row>
    <row r="44" spans="1:13" x14ac:dyDescent="0.3">
      <c r="A44">
        <v>43</v>
      </c>
      <c r="B44" t="s">
        <v>50</v>
      </c>
      <c r="C44">
        <v>30</v>
      </c>
      <c r="D44">
        <v>47</v>
      </c>
      <c r="E44">
        <v>47</v>
      </c>
      <c r="F44">
        <v>30</v>
      </c>
      <c r="G44">
        <v>7</v>
      </c>
      <c r="H44">
        <v>19</v>
      </c>
      <c r="I44">
        <v>9</v>
      </c>
      <c r="J44">
        <v>6</v>
      </c>
      <c r="K44">
        <v>6</v>
      </c>
      <c r="L44">
        <v>14507643.204406699</v>
      </c>
      <c r="M44">
        <v>21786.374660101399</v>
      </c>
    </row>
    <row r="45" spans="1:13" x14ac:dyDescent="0.3">
      <c r="A45">
        <v>44</v>
      </c>
      <c r="B45" t="s">
        <v>51</v>
      </c>
      <c r="C45">
        <v>85</v>
      </c>
      <c r="D45">
        <v>25</v>
      </c>
      <c r="E45">
        <v>25</v>
      </c>
      <c r="F45">
        <v>321</v>
      </c>
      <c r="G45">
        <v>21</v>
      </c>
      <c r="H45">
        <v>25</v>
      </c>
      <c r="I45">
        <v>23</v>
      </c>
      <c r="J45">
        <v>12</v>
      </c>
      <c r="K45">
        <v>244</v>
      </c>
      <c r="L45">
        <v>41059796.677307099</v>
      </c>
      <c r="M45">
        <v>29078.8384985548</v>
      </c>
    </row>
    <row r="46" spans="1:13" x14ac:dyDescent="0.3">
      <c r="A46">
        <v>45</v>
      </c>
      <c r="B46" t="s">
        <v>52</v>
      </c>
      <c r="C46">
        <v>7</v>
      </c>
      <c r="D46">
        <v>22</v>
      </c>
      <c r="E46">
        <v>19</v>
      </c>
      <c r="F46">
        <v>22</v>
      </c>
      <c r="G46">
        <v>19</v>
      </c>
      <c r="H46">
        <v>26</v>
      </c>
      <c r="I46">
        <v>24</v>
      </c>
      <c r="J46">
        <v>10</v>
      </c>
      <c r="K46">
        <v>3</v>
      </c>
      <c r="L46">
        <v>30400962.005493201</v>
      </c>
      <c r="M46">
        <v>24725.934069361199</v>
      </c>
    </row>
    <row r="47" spans="1:13" x14ac:dyDescent="0.3">
      <c r="A47">
        <v>46</v>
      </c>
      <c r="B47" t="s">
        <v>53</v>
      </c>
      <c r="C47">
        <v>21</v>
      </c>
      <c r="D47">
        <v>17</v>
      </c>
      <c r="E47">
        <v>15</v>
      </c>
      <c r="F47">
        <v>6</v>
      </c>
      <c r="G47">
        <v>6</v>
      </c>
      <c r="H47">
        <v>63</v>
      </c>
      <c r="I47">
        <v>14</v>
      </c>
      <c r="J47">
        <v>12</v>
      </c>
      <c r="K47">
        <v>12</v>
      </c>
      <c r="L47">
        <v>9302012.99926758</v>
      </c>
      <c r="M47">
        <v>12334.027534741101</v>
      </c>
    </row>
    <row r="48" spans="1:13" x14ac:dyDescent="0.3">
      <c r="A48">
        <v>47</v>
      </c>
      <c r="B48" t="s">
        <v>54</v>
      </c>
      <c r="C48">
        <v>4</v>
      </c>
      <c r="D48">
        <v>0</v>
      </c>
      <c r="E48">
        <v>2</v>
      </c>
      <c r="F48">
        <v>2</v>
      </c>
      <c r="H48">
        <v>1</v>
      </c>
      <c r="I48">
        <v>27</v>
      </c>
      <c r="J48">
        <v>1</v>
      </c>
      <c r="K48">
        <v>1</v>
      </c>
      <c r="L48">
        <v>23672092.868286099</v>
      </c>
      <c r="M48">
        <v>20987.1433066354</v>
      </c>
    </row>
    <row r="49" spans="1:13" x14ac:dyDescent="0.3">
      <c r="A49">
        <v>48</v>
      </c>
      <c r="B49" t="s">
        <v>55</v>
      </c>
      <c r="C49">
        <v>42</v>
      </c>
      <c r="D49">
        <v>42</v>
      </c>
      <c r="E49">
        <v>39</v>
      </c>
      <c r="F49">
        <v>3</v>
      </c>
      <c r="G49">
        <v>55</v>
      </c>
      <c r="H49">
        <v>54</v>
      </c>
      <c r="I49">
        <v>7</v>
      </c>
      <c r="J49">
        <v>47</v>
      </c>
      <c r="K49">
        <v>76</v>
      </c>
      <c r="L49">
        <v>46353935.4255981</v>
      </c>
      <c r="M49">
        <v>68440.025826640107</v>
      </c>
    </row>
    <row r="50" spans="1:13" x14ac:dyDescent="0.3">
      <c r="A50">
        <v>49</v>
      </c>
      <c r="B50" t="s">
        <v>56</v>
      </c>
      <c r="C50">
        <v>18</v>
      </c>
      <c r="D50">
        <v>18</v>
      </c>
      <c r="E50">
        <v>17</v>
      </c>
      <c r="F50">
        <v>14</v>
      </c>
      <c r="G50">
        <v>48</v>
      </c>
      <c r="H50">
        <v>48</v>
      </c>
      <c r="I50">
        <v>42</v>
      </c>
      <c r="J50">
        <v>42</v>
      </c>
      <c r="K50">
        <v>43</v>
      </c>
      <c r="L50">
        <v>111251478.472229</v>
      </c>
      <c r="M50">
        <v>102291.480547698</v>
      </c>
    </row>
    <row r="51" spans="1:13" x14ac:dyDescent="0.3">
      <c r="A51">
        <v>50</v>
      </c>
      <c r="B51" t="s">
        <v>57</v>
      </c>
      <c r="D51">
        <v>0</v>
      </c>
      <c r="E51">
        <v>3</v>
      </c>
      <c r="F51">
        <v>17</v>
      </c>
      <c r="G51">
        <v>10</v>
      </c>
      <c r="H51">
        <v>10</v>
      </c>
      <c r="I51">
        <v>10</v>
      </c>
      <c r="J51">
        <v>10</v>
      </c>
      <c r="K51">
        <v>40</v>
      </c>
      <c r="L51">
        <v>27876227.590820301</v>
      </c>
      <c r="M51">
        <v>24052.221372192998</v>
      </c>
    </row>
    <row r="52" spans="1:13" x14ac:dyDescent="0.3">
      <c r="A52">
        <v>51</v>
      </c>
      <c r="B52" t="s">
        <v>58</v>
      </c>
      <c r="C52">
        <v>8</v>
      </c>
      <c r="D52">
        <v>11</v>
      </c>
      <c r="E52">
        <v>10</v>
      </c>
      <c r="F52">
        <v>18</v>
      </c>
      <c r="G52">
        <v>13</v>
      </c>
      <c r="H52">
        <v>7</v>
      </c>
      <c r="I52">
        <v>18</v>
      </c>
      <c r="J52">
        <v>46</v>
      </c>
      <c r="K52">
        <v>49</v>
      </c>
      <c r="L52">
        <v>37766068.836547904</v>
      </c>
      <c r="M52">
        <v>28355.563581391001</v>
      </c>
    </row>
    <row r="53" spans="1:13" x14ac:dyDescent="0.3">
      <c r="A53">
        <v>52</v>
      </c>
      <c r="B53" t="s">
        <v>59</v>
      </c>
      <c r="D53">
        <v>3</v>
      </c>
      <c r="E53">
        <v>5</v>
      </c>
      <c r="F53">
        <v>7</v>
      </c>
      <c r="G53">
        <v>9</v>
      </c>
      <c r="H53">
        <v>5</v>
      </c>
      <c r="I53">
        <v>6</v>
      </c>
      <c r="J53">
        <v>11</v>
      </c>
      <c r="K53">
        <v>18</v>
      </c>
      <c r="L53">
        <v>20383750.543701202</v>
      </c>
      <c r="M53">
        <v>18733.826879757002</v>
      </c>
    </row>
    <row r="54" spans="1:13" x14ac:dyDescent="0.3">
      <c r="A54">
        <v>53</v>
      </c>
      <c r="B54" t="s">
        <v>60</v>
      </c>
      <c r="C54">
        <v>2</v>
      </c>
      <c r="D54">
        <v>25</v>
      </c>
      <c r="E54">
        <v>23</v>
      </c>
      <c r="F54">
        <v>24</v>
      </c>
      <c r="G54">
        <v>23</v>
      </c>
      <c r="H54">
        <v>3</v>
      </c>
      <c r="I54">
        <v>27</v>
      </c>
      <c r="J54">
        <v>22</v>
      </c>
      <c r="K54">
        <v>18</v>
      </c>
      <c r="L54">
        <v>16976622.338012699</v>
      </c>
      <c r="M54">
        <v>19389.307821216898</v>
      </c>
    </row>
    <row r="55" spans="1:13" x14ac:dyDescent="0.3">
      <c r="A55">
        <v>54</v>
      </c>
      <c r="B55" t="s">
        <v>61</v>
      </c>
      <c r="C55">
        <v>57</v>
      </c>
      <c r="D55">
        <v>84</v>
      </c>
      <c r="E55">
        <v>84</v>
      </c>
      <c r="F55">
        <v>63</v>
      </c>
      <c r="G55">
        <v>101</v>
      </c>
      <c r="H55">
        <v>48</v>
      </c>
      <c r="I55">
        <v>67</v>
      </c>
      <c r="J55">
        <v>64</v>
      </c>
      <c r="K55">
        <v>64</v>
      </c>
      <c r="L55">
        <v>39343262.037597701</v>
      </c>
      <c r="M55">
        <v>36962.260094767698</v>
      </c>
    </row>
    <row r="56" spans="1:13" x14ac:dyDescent="0.3">
      <c r="A56">
        <v>55</v>
      </c>
      <c r="B56" t="s">
        <v>62</v>
      </c>
      <c r="C56">
        <v>73</v>
      </c>
      <c r="D56">
        <v>12</v>
      </c>
      <c r="E56">
        <v>12</v>
      </c>
      <c r="F56">
        <v>8</v>
      </c>
      <c r="G56">
        <v>12</v>
      </c>
      <c r="H56">
        <v>16</v>
      </c>
      <c r="I56">
        <v>0</v>
      </c>
      <c r="J56">
        <v>0</v>
      </c>
      <c r="K56">
        <v>0</v>
      </c>
      <c r="L56">
        <v>45494092.950195298</v>
      </c>
      <c r="M56">
        <v>42573.124416185099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C1" sqref="C1:C1048576"/>
    </sheetView>
  </sheetViews>
  <sheetFormatPr defaultRowHeight="14.4" x14ac:dyDescent="0.3"/>
  <cols>
    <col min="2" max="2" width="37" bestFit="1" customWidth="1"/>
  </cols>
  <sheetData>
    <row r="1" spans="1:5" x14ac:dyDescent="0.3">
      <c r="A1" t="s">
        <v>63</v>
      </c>
      <c r="B1" t="s">
        <v>1</v>
      </c>
      <c r="C1" t="s">
        <v>73</v>
      </c>
      <c r="D1" t="s">
        <v>6</v>
      </c>
      <c r="E1" t="s">
        <v>7</v>
      </c>
    </row>
    <row r="2" spans="1:5" x14ac:dyDescent="0.3">
      <c r="A2">
        <v>1</v>
      </c>
      <c r="B2" t="s">
        <v>8</v>
      </c>
      <c r="C2">
        <v>16217</v>
      </c>
      <c r="D2">
        <v>63770461.779602103</v>
      </c>
      <c r="E2">
        <v>38770.165571239297</v>
      </c>
    </row>
    <row r="3" spans="1:5" x14ac:dyDescent="0.3">
      <c r="A3">
        <v>2</v>
      </c>
      <c r="B3" t="s">
        <v>9</v>
      </c>
      <c r="C3">
        <v>12264</v>
      </c>
      <c r="D3">
        <v>47882527.7110596</v>
      </c>
      <c r="E3">
        <v>37524.950533417097</v>
      </c>
    </row>
    <row r="4" spans="1:5" x14ac:dyDescent="0.3">
      <c r="A4">
        <v>3</v>
      </c>
      <c r="B4" t="s">
        <v>10</v>
      </c>
      <c r="C4">
        <v>17416</v>
      </c>
      <c r="D4">
        <v>44950030.471679702</v>
      </c>
      <c r="E4">
        <v>31307.314843459699</v>
      </c>
    </row>
    <row r="5" spans="1:5" x14ac:dyDescent="0.3">
      <c r="A5">
        <v>4</v>
      </c>
      <c r="B5" t="s">
        <v>11</v>
      </c>
      <c r="C5">
        <v>14243</v>
      </c>
      <c r="D5">
        <v>176077742.74871799</v>
      </c>
      <c r="E5">
        <v>150987.70363877201</v>
      </c>
    </row>
    <row r="6" spans="1:5" x14ac:dyDescent="0.3">
      <c r="A6">
        <v>5</v>
      </c>
      <c r="B6" t="s">
        <v>12</v>
      </c>
      <c r="C6">
        <v>8100</v>
      </c>
      <c r="D6">
        <v>15408538.224731401</v>
      </c>
      <c r="E6">
        <v>23338.6119476477</v>
      </c>
    </row>
    <row r="7" spans="1:5" x14ac:dyDescent="0.3">
      <c r="A7">
        <v>6</v>
      </c>
      <c r="B7" t="s">
        <v>13</v>
      </c>
      <c r="C7">
        <v>23557</v>
      </c>
      <c r="D7">
        <v>71541340.306396499</v>
      </c>
      <c r="E7">
        <v>39962.549834716498</v>
      </c>
    </row>
    <row r="8" spans="1:5" x14ac:dyDescent="0.3">
      <c r="A8">
        <v>7</v>
      </c>
      <c r="B8" t="s">
        <v>14</v>
      </c>
      <c r="C8">
        <v>8202</v>
      </c>
      <c r="D8">
        <v>29144181.351623502</v>
      </c>
      <c r="E8">
        <v>22305.302066682201</v>
      </c>
    </row>
    <row r="9" spans="1:5" x14ac:dyDescent="0.3">
      <c r="A9">
        <v>8</v>
      </c>
      <c r="B9" t="s">
        <v>15</v>
      </c>
      <c r="C9">
        <v>7756</v>
      </c>
      <c r="D9">
        <v>21022590.130737301</v>
      </c>
      <c r="E9">
        <v>21705.411630343999</v>
      </c>
    </row>
    <row r="10" spans="1:5" x14ac:dyDescent="0.3">
      <c r="A10">
        <v>9</v>
      </c>
      <c r="B10" t="s">
        <v>16</v>
      </c>
      <c r="C10">
        <v>8231</v>
      </c>
      <c r="D10">
        <v>61243774.4211426</v>
      </c>
      <c r="E10">
        <v>40104.415980188998</v>
      </c>
    </row>
    <row r="11" spans="1:5" x14ac:dyDescent="0.3">
      <c r="A11">
        <v>10</v>
      </c>
      <c r="B11" t="s">
        <v>17</v>
      </c>
      <c r="C11">
        <v>9874</v>
      </c>
      <c r="D11">
        <v>23285233.925109901</v>
      </c>
      <c r="E11">
        <v>24022.764620784201</v>
      </c>
    </row>
    <row r="12" spans="1:5" x14ac:dyDescent="0.3">
      <c r="A12">
        <v>11</v>
      </c>
      <c r="B12" t="s">
        <v>18</v>
      </c>
      <c r="C12">
        <v>13034</v>
      </c>
      <c r="D12">
        <v>38222018.3164673</v>
      </c>
      <c r="E12">
        <v>26788.301878383802</v>
      </c>
    </row>
    <row r="13" spans="1:5" x14ac:dyDescent="0.3">
      <c r="A13">
        <v>12</v>
      </c>
      <c r="B13" t="s">
        <v>19</v>
      </c>
      <c r="C13">
        <v>4101</v>
      </c>
      <c r="D13">
        <v>35719112.414245598</v>
      </c>
      <c r="E13">
        <v>31637.817423799101</v>
      </c>
    </row>
    <row r="14" spans="1:5" x14ac:dyDescent="0.3">
      <c r="A14">
        <v>13</v>
      </c>
      <c r="B14" t="s">
        <v>20</v>
      </c>
      <c r="C14">
        <v>11786</v>
      </c>
      <c r="D14">
        <v>34118277.181213401</v>
      </c>
      <c r="E14">
        <v>27136.075711521898</v>
      </c>
    </row>
    <row r="15" spans="1:5" x14ac:dyDescent="0.3">
      <c r="A15">
        <v>14</v>
      </c>
      <c r="B15" t="s">
        <v>21</v>
      </c>
      <c r="C15">
        <v>6446</v>
      </c>
      <c r="D15">
        <v>20736554.4064941</v>
      </c>
      <c r="E15">
        <v>21565.859394559</v>
      </c>
    </row>
    <row r="16" spans="1:5" x14ac:dyDescent="0.3">
      <c r="A16">
        <v>15</v>
      </c>
      <c r="B16" t="s">
        <v>22</v>
      </c>
      <c r="C16">
        <v>7900</v>
      </c>
      <c r="D16">
        <v>23563061.044311501</v>
      </c>
      <c r="E16">
        <v>21504.551357829001</v>
      </c>
    </row>
    <row r="17" spans="1:5" x14ac:dyDescent="0.3">
      <c r="A17">
        <v>16</v>
      </c>
      <c r="B17" t="s">
        <v>23</v>
      </c>
      <c r="C17">
        <v>9039</v>
      </c>
      <c r="D17">
        <v>12620515.717163101</v>
      </c>
      <c r="E17">
        <v>27670.169915805302</v>
      </c>
    </row>
    <row r="18" spans="1:5" x14ac:dyDescent="0.3">
      <c r="A18">
        <v>17</v>
      </c>
      <c r="B18" t="s">
        <v>24</v>
      </c>
      <c r="C18">
        <v>9849</v>
      </c>
      <c r="D18">
        <v>37200535.029663101</v>
      </c>
      <c r="E18">
        <v>36886.899781127897</v>
      </c>
    </row>
    <row r="19" spans="1:5" x14ac:dyDescent="0.3">
      <c r="A19">
        <v>18</v>
      </c>
      <c r="B19" t="s">
        <v>25</v>
      </c>
      <c r="C19">
        <v>14914</v>
      </c>
      <c r="D19">
        <v>46995477.478149399</v>
      </c>
      <c r="E19">
        <v>48549.004617929299</v>
      </c>
    </row>
    <row r="20" spans="1:5" x14ac:dyDescent="0.3">
      <c r="A20">
        <v>19</v>
      </c>
      <c r="B20" t="s">
        <v>26</v>
      </c>
      <c r="C20">
        <v>16391</v>
      </c>
      <c r="D20">
        <v>27051213.455993701</v>
      </c>
      <c r="E20">
        <v>26454.269211333201</v>
      </c>
    </row>
    <row r="21" spans="1:5" x14ac:dyDescent="0.3">
      <c r="A21">
        <v>20</v>
      </c>
      <c r="B21" t="s">
        <v>27</v>
      </c>
      <c r="C21">
        <v>10681</v>
      </c>
      <c r="D21">
        <v>22698495.7178955</v>
      </c>
      <c r="E21">
        <v>22982.125714974001</v>
      </c>
    </row>
    <row r="22" spans="1:5" x14ac:dyDescent="0.3">
      <c r="A22">
        <v>21</v>
      </c>
      <c r="B22" t="s">
        <v>28</v>
      </c>
      <c r="C22">
        <v>9322</v>
      </c>
      <c r="D22">
        <v>33663448.279113799</v>
      </c>
      <c r="E22">
        <v>31136.731890351501</v>
      </c>
    </row>
    <row r="23" spans="1:5" x14ac:dyDescent="0.3">
      <c r="A23">
        <v>22</v>
      </c>
      <c r="B23" t="s">
        <v>29</v>
      </c>
      <c r="C23">
        <v>7377</v>
      </c>
      <c r="D23">
        <v>56688145.179016098</v>
      </c>
      <c r="E23">
        <v>39862.7497953118</v>
      </c>
    </row>
    <row r="24" spans="1:5" x14ac:dyDescent="0.3">
      <c r="A24">
        <v>23</v>
      </c>
      <c r="B24" t="s">
        <v>30</v>
      </c>
      <c r="C24">
        <v>19259</v>
      </c>
      <c r="D24">
        <v>42204384.540649399</v>
      </c>
      <c r="E24">
        <v>32559.076221149098</v>
      </c>
    </row>
    <row r="25" spans="1:5" x14ac:dyDescent="0.3">
      <c r="A25">
        <v>24</v>
      </c>
      <c r="B25" t="s">
        <v>31</v>
      </c>
      <c r="C25">
        <v>8184</v>
      </c>
      <c r="D25">
        <v>19072287.824096698</v>
      </c>
      <c r="E25">
        <v>20797.4734578598</v>
      </c>
    </row>
    <row r="26" spans="1:5" x14ac:dyDescent="0.3">
      <c r="A26">
        <v>25</v>
      </c>
      <c r="B26" t="s">
        <v>32</v>
      </c>
      <c r="C26">
        <v>13002</v>
      </c>
      <c r="D26">
        <v>45191100.5593872</v>
      </c>
      <c r="E26">
        <v>27712.111091505401</v>
      </c>
    </row>
    <row r="27" spans="1:5" x14ac:dyDescent="0.3">
      <c r="A27">
        <v>26</v>
      </c>
      <c r="B27" t="s">
        <v>33</v>
      </c>
      <c r="C27">
        <v>5407</v>
      </c>
      <c r="D27">
        <v>10215859.083618199</v>
      </c>
      <c r="E27">
        <v>18552.407581593699</v>
      </c>
    </row>
    <row r="28" spans="1:5" x14ac:dyDescent="0.3">
      <c r="A28">
        <v>27</v>
      </c>
      <c r="B28" t="s">
        <v>34</v>
      </c>
      <c r="C28">
        <v>16839</v>
      </c>
      <c r="D28">
        <v>65360039.169860803</v>
      </c>
      <c r="E28">
        <v>40019.185400199603</v>
      </c>
    </row>
    <row r="29" spans="1:5" x14ac:dyDescent="0.3">
      <c r="A29">
        <v>28</v>
      </c>
      <c r="B29" t="s">
        <v>35</v>
      </c>
      <c r="C29">
        <v>7250</v>
      </c>
      <c r="D29">
        <v>11684191.118652301</v>
      </c>
      <c r="E29">
        <v>14976.123851369801</v>
      </c>
    </row>
    <row r="30" spans="1:5" x14ac:dyDescent="0.3">
      <c r="A30">
        <v>29</v>
      </c>
      <c r="B30" t="s">
        <v>36</v>
      </c>
      <c r="C30">
        <v>10873</v>
      </c>
      <c r="D30">
        <v>63262430.073059097</v>
      </c>
      <c r="E30">
        <v>36034.498446971898</v>
      </c>
    </row>
    <row r="31" spans="1:5" x14ac:dyDescent="0.3">
      <c r="A31">
        <v>30</v>
      </c>
      <c r="B31" t="s">
        <v>37</v>
      </c>
      <c r="C31">
        <v>12855</v>
      </c>
      <c r="D31">
        <v>24995836.261596698</v>
      </c>
      <c r="E31">
        <v>43415.059547886201</v>
      </c>
    </row>
    <row r="32" spans="1:5" x14ac:dyDescent="0.3">
      <c r="A32">
        <v>31</v>
      </c>
      <c r="B32" t="s">
        <v>38</v>
      </c>
      <c r="C32">
        <v>12273</v>
      </c>
      <c r="D32">
        <v>49665744.235473603</v>
      </c>
      <c r="E32">
        <v>34419.676527973003</v>
      </c>
    </row>
    <row r="33" spans="1:5" x14ac:dyDescent="0.3">
      <c r="A33">
        <v>32</v>
      </c>
      <c r="B33" t="s">
        <v>39</v>
      </c>
      <c r="C33">
        <v>15311</v>
      </c>
      <c r="D33">
        <v>44147812.326538101</v>
      </c>
      <c r="E33">
        <v>29314.334671828601</v>
      </c>
    </row>
    <row r="34" spans="1:5" x14ac:dyDescent="0.3">
      <c r="A34">
        <v>33</v>
      </c>
      <c r="B34" t="s">
        <v>40</v>
      </c>
      <c r="C34">
        <v>7781</v>
      </c>
      <c r="D34">
        <v>8897845.1918945294</v>
      </c>
      <c r="E34">
        <v>13120.158719364201</v>
      </c>
    </row>
    <row r="35" spans="1:5" x14ac:dyDescent="0.3">
      <c r="A35">
        <v>34</v>
      </c>
      <c r="B35" t="s">
        <v>41</v>
      </c>
      <c r="C35">
        <v>17388</v>
      </c>
      <c r="D35">
        <v>62441489.239807099</v>
      </c>
      <c r="E35">
        <v>43152.625699222001</v>
      </c>
    </row>
    <row r="36" spans="1:5" x14ac:dyDescent="0.3">
      <c r="A36">
        <v>35</v>
      </c>
      <c r="B36" t="s">
        <v>42</v>
      </c>
      <c r="C36">
        <v>15020</v>
      </c>
      <c r="D36">
        <v>23823949.9294434</v>
      </c>
      <c r="E36">
        <v>25020.096969808201</v>
      </c>
    </row>
    <row r="37" spans="1:5" x14ac:dyDescent="0.3">
      <c r="A37">
        <v>36</v>
      </c>
      <c r="B37" t="s">
        <v>43</v>
      </c>
      <c r="C37">
        <v>9624</v>
      </c>
      <c r="D37">
        <v>17884471.286254901</v>
      </c>
      <c r="E37">
        <v>22767.827416190401</v>
      </c>
    </row>
    <row r="38" spans="1:5" x14ac:dyDescent="0.3">
      <c r="A38">
        <v>37</v>
      </c>
      <c r="B38" t="s">
        <v>44</v>
      </c>
      <c r="C38">
        <v>8964</v>
      </c>
      <c r="D38">
        <v>67470845.990112305</v>
      </c>
      <c r="E38">
        <v>44412.745130342002</v>
      </c>
    </row>
    <row r="39" spans="1:5" x14ac:dyDescent="0.3">
      <c r="A39">
        <v>38</v>
      </c>
      <c r="B39" t="s">
        <v>45</v>
      </c>
      <c r="C39">
        <v>5168</v>
      </c>
      <c r="D39">
        <v>56943058.649719201</v>
      </c>
      <c r="E39">
        <v>38539.7661484899</v>
      </c>
    </row>
    <row r="40" spans="1:5" x14ac:dyDescent="0.3">
      <c r="A40">
        <v>39</v>
      </c>
      <c r="B40" t="s">
        <v>46</v>
      </c>
      <c r="C40">
        <v>17464</v>
      </c>
      <c r="D40">
        <v>74923987.693725601</v>
      </c>
      <c r="E40">
        <v>42904.222144354397</v>
      </c>
    </row>
    <row r="41" spans="1:5" x14ac:dyDescent="0.3">
      <c r="A41">
        <v>40</v>
      </c>
      <c r="B41" t="s">
        <v>47</v>
      </c>
      <c r="C41">
        <v>16643</v>
      </c>
      <c r="D41">
        <v>52743271.770629898</v>
      </c>
      <c r="E41">
        <v>38889.894590886201</v>
      </c>
    </row>
    <row r="42" spans="1:5" x14ac:dyDescent="0.3">
      <c r="A42">
        <v>41</v>
      </c>
      <c r="B42" t="s">
        <v>48</v>
      </c>
      <c r="C42">
        <v>10021</v>
      </c>
      <c r="D42">
        <v>24585968.234191898</v>
      </c>
      <c r="E42">
        <v>23866.328178886299</v>
      </c>
    </row>
    <row r="43" spans="1:5" x14ac:dyDescent="0.3">
      <c r="A43">
        <v>42</v>
      </c>
      <c r="B43" t="s">
        <v>49</v>
      </c>
      <c r="C43">
        <v>9131</v>
      </c>
      <c r="D43">
        <v>89894372.211303696</v>
      </c>
      <c r="E43">
        <v>47825.862926624402</v>
      </c>
    </row>
    <row r="44" spans="1:5" x14ac:dyDescent="0.3">
      <c r="A44">
        <v>43</v>
      </c>
      <c r="B44" t="s">
        <v>50</v>
      </c>
      <c r="C44">
        <v>14549</v>
      </c>
      <c r="D44">
        <v>14507643.204406699</v>
      </c>
      <c r="E44">
        <v>21786.374660101399</v>
      </c>
    </row>
    <row r="45" spans="1:5" x14ac:dyDescent="0.3">
      <c r="A45">
        <v>44</v>
      </c>
      <c r="B45" t="s">
        <v>51</v>
      </c>
      <c r="C45">
        <v>9668</v>
      </c>
      <c r="D45">
        <v>41059796.677307099</v>
      </c>
      <c r="E45">
        <v>29078.8384985548</v>
      </c>
    </row>
    <row r="46" spans="1:5" x14ac:dyDescent="0.3">
      <c r="A46">
        <v>45</v>
      </c>
      <c r="B46" t="s">
        <v>52</v>
      </c>
      <c r="C46">
        <v>11816</v>
      </c>
      <c r="D46">
        <v>30400962.005493201</v>
      </c>
      <c r="E46">
        <v>24725.934069361199</v>
      </c>
    </row>
    <row r="47" spans="1:5" x14ac:dyDescent="0.3">
      <c r="A47">
        <v>46</v>
      </c>
      <c r="B47" t="s">
        <v>53</v>
      </c>
      <c r="C47">
        <v>5086</v>
      </c>
      <c r="D47">
        <v>9302012.99926758</v>
      </c>
      <c r="E47">
        <v>12334.027534741101</v>
      </c>
    </row>
    <row r="48" spans="1:5" x14ac:dyDescent="0.3">
      <c r="A48">
        <v>47</v>
      </c>
      <c r="B48" t="s">
        <v>54</v>
      </c>
      <c r="C48">
        <v>14896</v>
      </c>
      <c r="D48">
        <v>23672092.868286099</v>
      </c>
      <c r="E48">
        <v>20987.1433066354</v>
      </c>
    </row>
    <row r="49" spans="1:5" x14ac:dyDescent="0.3">
      <c r="A49">
        <v>48</v>
      </c>
      <c r="B49" t="s">
        <v>55</v>
      </c>
      <c r="C49">
        <v>6406</v>
      </c>
      <c r="D49">
        <v>46353935.4255981</v>
      </c>
      <c r="E49">
        <v>68440.025826640107</v>
      </c>
    </row>
    <row r="50" spans="1:5" x14ac:dyDescent="0.3">
      <c r="A50">
        <v>49</v>
      </c>
      <c r="B50" t="s">
        <v>56</v>
      </c>
      <c r="C50">
        <v>6260</v>
      </c>
      <c r="D50">
        <v>111251478.472229</v>
      </c>
      <c r="E50">
        <v>102291.480547698</v>
      </c>
    </row>
    <row r="51" spans="1:5" x14ac:dyDescent="0.3">
      <c r="A51">
        <v>50</v>
      </c>
      <c r="B51" t="s">
        <v>57</v>
      </c>
      <c r="C51">
        <v>13284</v>
      </c>
      <c r="D51">
        <v>27876227.590820301</v>
      </c>
      <c r="E51">
        <v>24052.221372192998</v>
      </c>
    </row>
    <row r="52" spans="1:5" x14ac:dyDescent="0.3">
      <c r="A52">
        <v>51</v>
      </c>
      <c r="B52" t="s">
        <v>58</v>
      </c>
      <c r="C52">
        <v>17885</v>
      </c>
      <c r="D52">
        <v>37766068.836547904</v>
      </c>
      <c r="E52">
        <v>28355.563581391001</v>
      </c>
    </row>
    <row r="53" spans="1:5" x14ac:dyDescent="0.3">
      <c r="A53">
        <v>52</v>
      </c>
      <c r="B53" t="s">
        <v>59</v>
      </c>
      <c r="C53">
        <v>7753</v>
      </c>
      <c r="D53">
        <v>20383750.543701202</v>
      </c>
      <c r="E53">
        <v>18733.826879757002</v>
      </c>
    </row>
    <row r="54" spans="1:5" x14ac:dyDescent="0.3">
      <c r="A54">
        <v>53</v>
      </c>
      <c r="B54" t="s">
        <v>60</v>
      </c>
      <c r="C54">
        <v>10342</v>
      </c>
      <c r="D54">
        <v>16976622.338012699</v>
      </c>
      <c r="E54">
        <v>19389.307821216898</v>
      </c>
    </row>
    <row r="55" spans="1:5" x14ac:dyDescent="0.3">
      <c r="A55">
        <v>54</v>
      </c>
      <c r="B55" t="s">
        <v>61</v>
      </c>
      <c r="C55">
        <v>5503</v>
      </c>
      <c r="D55">
        <v>39343262.037597701</v>
      </c>
      <c r="E55">
        <v>36962.260094767698</v>
      </c>
    </row>
    <row r="56" spans="1:5" x14ac:dyDescent="0.3">
      <c r="A56">
        <v>55</v>
      </c>
      <c r="B56" t="s">
        <v>62</v>
      </c>
      <c r="C56">
        <v>7119</v>
      </c>
      <c r="D56">
        <v>45494092.950195298</v>
      </c>
      <c r="E56">
        <v>42573.124416185099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1" workbookViewId="0">
      <selection activeCell="G1" sqref="G1:G56"/>
    </sheetView>
  </sheetViews>
  <sheetFormatPr defaultRowHeight="14.4" x14ac:dyDescent="0.3"/>
  <cols>
    <col min="2" max="2" width="37" bestFit="1" customWidth="1"/>
    <col min="3" max="3" width="12" bestFit="1" customWidth="1"/>
    <col min="6" max="6" width="15.33203125" bestFit="1" customWidth="1"/>
    <col min="7" max="7" width="13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70</v>
      </c>
      <c r="E1" t="s">
        <v>73</v>
      </c>
      <c r="F1" t="s">
        <v>74</v>
      </c>
      <c r="G1" t="s">
        <v>86</v>
      </c>
    </row>
    <row r="2" spans="1:7" x14ac:dyDescent="0.3">
      <c r="A2">
        <v>1</v>
      </c>
      <c r="B2" t="s">
        <v>8</v>
      </c>
      <c r="C2">
        <v>995161.29029999999</v>
      </c>
      <c r="D2">
        <v>10</v>
      </c>
      <c r="E2">
        <v>16217</v>
      </c>
      <c r="F2">
        <f>D2/E2</f>
        <v>6.1663686255164333E-4</v>
      </c>
      <c r="G2">
        <f>C2/50</f>
        <v>19903.225805999999</v>
      </c>
    </row>
    <row r="3" spans="1:7" x14ac:dyDescent="0.3">
      <c r="A3">
        <v>2</v>
      </c>
      <c r="B3" t="s">
        <v>9</v>
      </c>
      <c r="C3">
        <v>300400</v>
      </c>
      <c r="D3">
        <v>4</v>
      </c>
      <c r="E3">
        <v>12264</v>
      </c>
      <c r="F3">
        <f t="shared" ref="F3:F56" si="0">D3/E3</f>
        <v>3.2615786040443573E-4</v>
      </c>
      <c r="G3">
        <f t="shared" ref="G3:G56" si="1">C3/50</f>
        <v>6008</v>
      </c>
    </row>
    <row r="4" spans="1:7" x14ac:dyDescent="0.3">
      <c r="A4">
        <v>3</v>
      </c>
      <c r="B4" t="s">
        <v>10</v>
      </c>
      <c r="C4">
        <v>572131.14749999996</v>
      </c>
      <c r="D4">
        <v>12</v>
      </c>
      <c r="E4">
        <v>17416</v>
      </c>
      <c r="F4">
        <f t="shared" si="0"/>
        <v>6.8902158934313273E-4</v>
      </c>
      <c r="G4">
        <f t="shared" si="1"/>
        <v>11442.622949999999</v>
      </c>
    </row>
    <row r="5" spans="1:7" x14ac:dyDescent="0.3">
      <c r="A5">
        <v>4</v>
      </c>
      <c r="B5" t="s">
        <v>11</v>
      </c>
      <c r="C5">
        <v>2007750</v>
      </c>
      <c r="D5">
        <v>25</v>
      </c>
      <c r="E5">
        <v>14243</v>
      </c>
      <c r="F5">
        <f t="shared" si="0"/>
        <v>1.7552481920943622E-3</v>
      </c>
      <c r="G5">
        <f t="shared" si="1"/>
        <v>40155</v>
      </c>
    </row>
    <row r="6" spans="1:7" x14ac:dyDescent="0.3">
      <c r="A6">
        <v>5</v>
      </c>
      <c r="B6" t="s">
        <v>12</v>
      </c>
      <c r="C6">
        <v>1309560.6100000001</v>
      </c>
      <c r="D6">
        <v>9</v>
      </c>
      <c r="E6">
        <v>8100</v>
      </c>
      <c r="F6">
        <f t="shared" si="0"/>
        <v>1.1111111111111111E-3</v>
      </c>
      <c r="G6">
        <f t="shared" si="1"/>
        <v>26191.212200000002</v>
      </c>
    </row>
    <row r="7" spans="1:7" x14ac:dyDescent="0.3">
      <c r="A7">
        <v>6</v>
      </c>
      <c r="B7" t="s">
        <v>13</v>
      </c>
      <c r="C7">
        <v>223582.08960000001</v>
      </c>
      <c r="D7">
        <v>6</v>
      </c>
      <c r="E7">
        <v>23557</v>
      </c>
      <c r="F7">
        <f t="shared" si="0"/>
        <v>2.5470136265229017E-4</v>
      </c>
      <c r="G7">
        <f t="shared" si="1"/>
        <v>4471.6417920000004</v>
      </c>
    </row>
    <row r="8" spans="1:7" x14ac:dyDescent="0.3">
      <c r="A8">
        <v>7</v>
      </c>
      <c r="B8" t="s">
        <v>14</v>
      </c>
      <c r="C8">
        <v>225000</v>
      </c>
      <c r="D8">
        <v>25</v>
      </c>
      <c r="E8">
        <v>8202</v>
      </c>
      <c r="F8">
        <f t="shared" si="0"/>
        <v>3.0480370641306999E-3</v>
      </c>
      <c r="G8">
        <f t="shared" si="1"/>
        <v>4500</v>
      </c>
    </row>
    <row r="9" spans="1:7" x14ac:dyDescent="0.3">
      <c r="A9">
        <v>8</v>
      </c>
      <c r="B9" t="s">
        <v>15</v>
      </c>
      <c r="C9">
        <v>1203649.635</v>
      </c>
      <c r="D9">
        <v>4</v>
      </c>
      <c r="E9">
        <v>7756</v>
      </c>
      <c r="F9">
        <f t="shared" si="0"/>
        <v>5.1572975760701394E-4</v>
      </c>
      <c r="G9">
        <f t="shared" si="1"/>
        <v>24072.992699999999</v>
      </c>
    </row>
    <row r="10" spans="1:7" x14ac:dyDescent="0.3">
      <c r="A10">
        <v>9</v>
      </c>
      <c r="B10" t="s">
        <v>16</v>
      </c>
      <c r="C10">
        <v>2143072.2889999999</v>
      </c>
      <c r="D10">
        <v>2</v>
      </c>
      <c r="E10">
        <v>8231</v>
      </c>
      <c r="F10">
        <f t="shared" si="0"/>
        <v>2.4298384157453529E-4</v>
      </c>
      <c r="G10">
        <f t="shared" si="1"/>
        <v>42861.445779999995</v>
      </c>
    </row>
    <row r="11" spans="1:7" x14ac:dyDescent="0.3">
      <c r="A11">
        <v>10</v>
      </c>
      <c r="B11" t="s">
        <v>17</v>
      </c>
      <c r="C11">
        <v>303125</v>
      </c>
      <c r="D11">
        <v>12</v>
      </c>
      <c r="E11">
        <v>9874</v>
      </c>
      <c r="F11">
        <f t="shared" si="0"/>
        <v>1.2153129430828439E-3</v>
      </c>
      <c r="G11">
        <f t="shared" si="1"/>
        <v>6062.5</v>
      </c>
    </row>
    <row r="12" spans="1:7" x14ac:dyDescent="0.3">
      <c r="A12">
        <v>11</v>
      </c>
      <c r="B12" t="s">
        <v>18</v>
      </c>
      <c r="C12">
        <v>1312820.513</v>
      </c>
      <c r="D12">
        <v>11</v>
      </c>
      <c r="E12">
        <v>13034</v>
      </c>
      <c r="F12">
        <f t="shared" si="0"/>
        <v>8.4394660119686967E-4</v>
      </c>
      <c r="G12">
        <f t="shared" si="1"/>
        <v>26256.410260000001</v>
      </c>
    </row>
    <row r="13" spans="1:7" x14ac:dyDescent="0.3">
      <c r="A13">
        <v>12</v>
      </c>
      <c r="B13" t="s">
        <v>19</v>
      </c>
      <c r="C13">
        <v>646590.90910000005</v>
      </c>
      <c r="D13">
        <v>5</v>
      </c>
      <c r="E13">
        <v>4101</v>
      </c>
      <c r="F13">
        <f t="shared" si="0"/>
        <v>1.21921482565228E-3</v>
      </c>
      <c r="G13">
        <f t="shared" si="1"/>
        <v>12931.818182000001</v>
      </c>
    </row>
    <row r="14" spans="1:7" x14ac:dyDescent="0.3">
      <c r="A14">
        <v>13</v>
      </c>
      <c r="B14" t="s">
        <v>20</v>
      </c>
      <c r="C14">
        <v>393137.2549</v>
      </c>
      <c r="D14">
        <v>0</v>
      </c>
      <c r="E14">
        <v>11786</v>
      </c>
      <c r="F14">
        <f t="shared" si="0"/>
        <v>0</v>
      </c>
      <c r="G14">
        <f t="shared" si="1"/>
        <v>7862.7450980000003</v>
      </c>
    </row>
    <row r="15" spans="1:7" x14ac:dyDescent="0.3">
      <c r="A15">
        <v>14</v>
      </c>
      <c r="B15" t="s">
        <v>21</v>
      </c>
      <c r="C15">
        <v>898871.64740000002</v>
      </c>
      <c r="D15">
        <v>711</v>
      </c>
      <c r="E15">
        <v>6446</v>
      </c>
      <c r="F15">
        <f t="shared" si="0"/>
        <v>0.11030096183679801</v>
      </c>
      <c r="G15">
        <f t="shared" si="1"/>
        <v>17977.432948000001</v>
      </c>
    </row>
    <row r="16" spans="1:7" x14ac:dyDescent="0.3">
      <c r="A16">
        <v>15</v>
      </c>
      <c r="B16" t="s">
        <v>22</v>
      </c>
      <c r="C16">
        <v>1091666.6669999999</v>
      </c>
      <c r="D16">
        <v>7</v>
      </c>
      <c r="E16">
        <v>7900</v>
      </c>
      <c r="F16">
        <f t="shared" si="0"/>
        <v>8.8607594936708858E-4</v>
      </c>
      <c r="G16">
        <f t="shared" si="1"/>
        <v>21833.333339999997</v>
      </c>
    </row>
    <row r="17" spans="1:7" x14ac:dyDescent="0.3">
      <c r="A17">
        <v>16</v>
      </c>
      <c r="B17" t="s">
        <v>23</v>
      </c>
      <c r="C17">
        <v>1808488.372</v>
      </c>
      <c r="D17">
        <v>115</v>
      </c>
      <c r="E17">
        <v>9039</v>
      </c>
      <c r="F17">
        <f t="shared" si="0"/>
        <v>1.2722646310432569E-2</v>
      </c>
      <c r="G17">
        <f t="shared" si="1"/>
        <v>36169.767439999996</v>
      </c>
    </row>
    <row r="18" spans="1:7" x14ac:dyDescent="0.3">
      <c r="A18">
        <v>17</v>
      </c>
      <c r="B18" t="s">
        <v>24</v>
      </c>
      <c r="C18">
        <v>570930.23259999999</v>
      </c>
      <c r="D18">
        <v>7</v>
      </c>
      <c r="E18">
        <v>9849</v>
      </c>
      <c r="F18">
        <f t="shared" si="0"/>
        <v>7.1073205401563609E-4</v>
      </c>
      <c r="G18">
        <f t="shared" si="1"/>
        <v>11418.604652</v>
      </c>
    </row>
    <row r="19" spans="1:7" x14ac:dyDescent="0.3">
      <c r="A19">
        <v>18</v>
      </c>
      <c r="B19" t="s">
        <v>25</v>
      </c>
      <c r="C19">
        <v>705882.35290000006</v>
      </c>
      <c r="D19">
        <v>29</v>
      </c>
      <c r="E19">
        <v>14914</v>
      </c>
      <c r="F19">
        <f t="shared" si="0"/>
        <v>1.9444816950516294E-3</v>
      </c>
      <c r="G19">
        <f t="shared" si="1"/>
        <v>14117.647058</v>
      </c>
    </row>
    <row r="20" spans="1:7" x14ac:dyDescent="0.3">
      <c r="A20">
        <v>19</v>
      </c>
      <c r="B20" t="s">
        <v>26</v>
      </c>
      <c r="C20">
        <v>488837.08730000001</v>
      </c>
      <c r="D20">
        <v>340</v>
      </c>
      <c r="E20">
        <v>16391</v>
      </c>
      <c r="F20">
        <f t="shared" si="0"/>
        <v>2.0743090720517356E-2</v>
      </c>
      <c r="G20">
        <f t="shared" si="1"/>
        <v>9776.7417459999997</v>
      </c>
    </row>
    <row r="21" spans="1:7" x14ac:dyDescent="0.3">
      <c r="A21">
        <v>20</v>
      </c>
      <c r="B21" t="s">
        <v>27</v>
      </c>
      <c r="C21">
        <v>97709.92366</v>
      </c>
      <c r="D21">
        <v>0</v>
      </c>
      <c r="E21">
        <v>10681</v>
      </c>
      <c r="F21">
        <f t="shared" si="0"/>
        <v>0</v>
      </c>
      <c r="G21">
        <f t="shared" si="1"/>
        <v>1954.1984732000001</v>
      </c>
    </row>
    <row r="22" spans="1:7" x14ac:dyDescent="0.3">
      <c r="A22">
        <v>21</v>
      </c>
      <c r="B22" t="s">
        <v>28</v>
      </c>
      <c r="C22">
        <v>345866.14169999998</v>
      </c>
      <c r="D22">
        <v>10</v>
      </c>
      <c r="E22">
        <v>9322</v>
      </c>
      <c r="F22">
        <f t="shared" si="0"/>
        <v>1.0727311735679039E-3</v>
      </c>
      <c r="G22">
        <f t="shared" si="1"/>
        <v>6917.3228339999996</v>
      </c>
    </row>
    <row r="23" spans="1:7" x14ac:dyDescent="0.3">
      <c r="A23">
        <v>22</v>
      </c>
      <c r="B23" t="s">
        <v>29</v>
      </c>
      <c r="C23">
        <v>776685.11239999998</v>
      </c>
      <c r="D23">
        <v>65</v>
      </c>
      <c r="E23">
        <v>7377</v>
      </c>
      <c r="F23">
        <f t="shared" si="0"/>
        <v>8.8111698522434587E-3</v>
      </c>
      <c r="G23">
        <f t="shared" si="1"/>
        <v>15533.702248</v>
      </c>
    </row>
    <row r="24" spans="1:7" x14ac:dyDescent="0.3">
      <c r="A24">
        <v>23</v>
      </c>
      <c r="B24" t="s">
        <v>30</v>
      </c>
      <c r="C24">
        <v>586885.24589999998</v>
      </c>
      <c r="D24">
        <v>14</v>
      </c>
      <c r="E24">
        <v>19259</v>
      </c>
      <c r="F24">
        <f t="shared" si="0"/>
        <v>7.2693286255776524E-4</v>
      </c>
      <c r="G24">
        <f t="shared" si="1"/>
        <v>11737.704917999999</v>
      </c>
    </row>
    <row r="25" spans="1:7" x14ac:dyDescent="0.3">
      <c r="A25">
        <v>24</v>
      </c>
      <c r="B25" t="s">
        <v>31</v>
      </c>
      <c r="C25">
        <v>141463.41459999999</v>
      </c>
      <c r="D25">
        <v>20</v>
      </c>
      <c r="E25">
        <v>8184</v>
      </c>
      <c r="F25">
        <f t="shared" si="0"/>
        <v>2.4437927663734115E-3</v>
      </c>
      <c r="G25">
        <f t="shared" si="1"/>
        <v>2829.2682919999997</v>
      </c>
    </row>
    <row r="26" spans="1:7" x14ac:dyDescent="0.3">
      <c r="A26">
        <v>25</v>
      </c>
      <c r="B26" t="s">
        <v>32</v>
      </c>
      <c r="C26">
        <v>905128.20510000002</v>
      </c>
      <c r="D26">
        <v>17</v>
      </c>
      <c r="E26">
        <v>13002</v>
      </c>
      <c r="F26">
        <f t="shared" si="0"/>
        <v>1.3074911552068912E-3</v>
      </c>
      <c r="G26">
        <f t="shared" si="1"/>
        <v>18102.564102</v>
      </c>
    </row>
    <row r="27" spans="1:7" x14ac:dyDescent="0.3">
      <c r="A27">
        <v>26</v>
      </c>
      <c r="B27" t="s">
        <v>33</v>
      </c>
      <c r="C27">
        <v>4491720.43</v>
      </c>
      <c r="D27">
        <v>105</v>
      </c>
      <c r="E27">
        <v>5407</v>
      </c>
      <c r="F27">
        <f t="shared" si="0"/>
        <v>1.9419271314962086E-2</v>
      </c>
      <c r="G27">
        <f t="shared" si="1"/>
        <v>89834.408599999995</v>
      </c>
    </row>
    <row r="28" spans="1:7" x14ac:dyDescent="0.3">
      <c r="A28">
        <v>27</v>
      </c>
      <c r="B28" t="s">
        <v>34</v>
      </c>
      <c r="C28">
        <v>563786.76470000006</v>
      </c>
      <c r="D28">
        <v>27</v>
      </c>
      <c r="E28">
        <v>16839</v>
      </c>
      <c r="F28">
        <f t="shared" si="0"/>
        <v>1.6034206306787815E-3</v>
      </c>
      <c r="G28">
        <f t="shared" si="1"/>
        <v>11275.735294000002</v>
      </c>
    </row>
    <row r="29" spans="1:7" x14ac:dyDescent="0.3">
      <c r="A29">
        <v>28</v>
      </c>
      <c r="B29" t="s">
        <v>35</v>
      </c>
      <c r="C29">
        <v>3130144.9279999998</v>
      </c>
      <c r="D29">
        <v>39</v>
      </c>
      <c r="E29">
        <v>7250</v>
      </c>
      <c r="F29">
        <f t="shared" si="0"/>
        <v>5.3793103448275866E-3</v>
      </c>
      <c r="G29">
        <f t="shared" si="1"/>
        <v>62602.898559999994</v>
      </c>
    </row>
    <row r="30" spans="1:7" x14ac:dyDescent="0.3">
      <c r="A30">
        <v>29</v>
      </c>
      <c r="B30" t="s">
        <v>36</v>
      </c>
      <c r="C30">
        <v>1592537.3130000001</v>
      </c>
      <c r="D30">
        <v>4</v>
      </c>
      <c r="E30">
        <v>10873</v>
      </c>
      <c r="F30">
        <f t="shared" si="0"/>
        <v>3.6788374873539964E-4</v>
      </c>
      <c r="G30">
        <f t="shared" si="1"/>
        <v>31850.74626</v>
      </c>
    </row>
    <row r="31" spans="1:7" x14ac:dyDescent="0.3">
      <c r="A31">
        <v>30</v>
      </c>
      <c r="B31" t="s">
        <v>37</v>
      </c>
      <c r="C31">
        <v>7544585.75</v>
      </c>
      <c r="D31">
        <v>1077</v>
      </c>
      <c r="E31">
        <v>12855</v>
      </c>
      <c r="F31">
        <f t="shared" si="0"/>
        <v>8.3780630105017503E-2</v>
      </c>
      <c r="G31">
        <f t="shared" si="1"/>
        <v>150891.715</v>
      </c>
    </row>
    <row r="32" spans="1:7" x14ac:dyDescent="0.3">
      <c r="A32">
        <v>31</v>
      </c>
      <c r="B32" t="s">
        <v>38</v>
      </c>
      <c r="C32">
        <v>664179.10450000002</v>
      </c>
      <c r="D32">
        <v>34</v>
      </c>
      <c r="E32">
        <v>12273</v>
      </c>
      <c r="F32">
        <f t="shared" si="0"/>
        <v>2.7703088079524159E-3</v>
      </c>
      <c r="G32">
        <f t="shared" si="1"/>
        <v>13283.58209</v>
      </c>
    </row>
    <row r="33" spans="1:7" x14ac:dyDescent="0.3">
      <c r="A33">
        <v>32</v>
      </c>
      <c r="B33" t="s">
        <v>39</v>
      </c>
      <c r="C33">
        <v>425141.24290000001</v>
      </c>
      <c r="D33">
        <v>3</v>
      </c>
      <c r="E33">
        <v>15311</v>
      </c>
      <c r="F33">
        <f t="shared" si="0"/>
        <v>1.959375612304879E-4</v>
      </c>
      <c r="G33">
        <f t="shared" si="1"/>
        <v>8502.8248579999999</v>
      </c>
    </row>
    <row r="34" spans="1:7" x14ac:dyDescent="0.3">
      <c r="A34">
        <v>33</v>
      </c>
      <c r="B34" t="s">
        <v>40</v>
      </c>
      <c r="C34">
        <v>181707.31709999999</v>
      </c>
      <c r="D34">
        <v>2</v>
      </c>
      <c r="E34">
        <v>7781</v>
      </c>
      <c r="F34">
        <f t="shared" si="0"/>
        <v>2.5703637064644646E-4</v>
      </c>
      <c r="G34">
        <f t="shared" si="1"/>
        <v>3634.1463419999995</v>
      </c>
    </row>
    <row r="35" spans="1:7" x14ac:dyDescent="0.3">
      <c r="A35">
        <v>34</v>
      </c>
      <c r="B35" t="s">
        <v>41</v>
      </c>
      <c r="C35">
        <v>2128973.8139999998</v>
      </c>
      <c r="D35">
        <v>189</v>
      </c>
      <c r="E35">
        <v>17388</v>
      </c>
      <c r="F35">
        <f t="shared" si="0"/>
        <v>1.0869565217391304E-2</v>
      </c>
      <c r="G35">
        <f t="shared" si="1"/>
        <v>42579.476279999995</v>
      </c>
    </row>
    <row r="36" spans="1:7" x14ac:dyDescent="0.3">
      <c r="A36">
        <v>35</v>
      </c>
      <c r="B36" t="s">
        <v>42</v>
      </c>
      <c r="C36">
        <v>1257961.9909999999</v>
      </c>
      <c r="D36">
        <v>800</v>
      </c>
      <c r="E36">
        <v>15020</v>
      </c>
      <c r="F36">
        <f t="shared" si="0"/>
        <v>5.3262316910785618E-2</v>
      </c>
      <c r="G36">
        <f t="shared" si="1"/>
        <v>25159.239819999999</v>
      </c>
    </row>
    <row r="37" spans="1:7" x14ac:dyDescent="0.3">
      <c r="A37">
        <v>36</v>
      </c>
      <c r="B37" t="s">
        <v>43</v>
      </c>
      <c r="C37">
        <v>1352432.432</v>
      </c>
      <c r="D37">
        <v>4</v>
      </c>
      <c r="E37">
        <v>9624</v>
      </c>
      <c r="F37">
        <f t="shared" si="0"/>
        <v>4.1562759767248546E-4</v>
      </c>
      <c r="G37">
        <f t="shared" si="1"/>
        <v>27048.648639999999</v>
      </c>
    </row>
    <row r="38" spans="1:7" x14ac:dyDescent="0.3">
      <c r="A38">
        <v>37</v>
      </c>
      <c r="B38" t="s">
        <v>44</v>
      </c>
      <c r="C38">
        <v>2292467.5320000001</v>
      </c>
      <c r="D38">
        <v>9</v>
      </c>
      <c r="E38">
        <v>8964</v>
      </c>
      <c r="F38">
        <f t="shared" si="0"/>
        <v>1.004016064257028E-3</v>
      </c>
      <c r="G38">
        <f t="shared" si="1"/>
        <v>45849.350640000004</v>
      </c>
    </row>
    <row r="39" spans="1:7" x14ac:dyDescent="0.3">
      <c r="A39">
        <v>38</v>
      </c>
      <c r="B39" t="s">
        <v>45</v>
      </c>
      <c r="C39">
        <v>1575229.358</v>
      </c>
      <c r="D39">
        <v>28</v>
      </c>
      <c r="E39">
        <v>5168</v>
      </c>
      <c r="F39">
        <f t="shared" si="0"/>
        <v>5.4179566563467493E-3</v>
      </c>
      <c r="G39">
        <f t="shared" si="1"/>
        <v>31504.587159999999</v>
      </c>
    </row>
    <row r="40" spans="1:7" x14ac:dyDescent="0.3">
      <c r="A40">
        <v>39</v>
      </c>
      <c r="B40" t="s">
        <v>46</v>
      </c>
      <c r="C40">
        <v>727762.66850000003</v>
      </c>
      <c r="D40">
        <v>90</v>
      </c>
      <c r="E40">
        <v>17464</v>
      </c>
      <c r="F40">
        <f t="shared" si="0"/>
        <v>5.1534585432890514E-3</v>
      </c>
      <c r="G40">
        <f t="shared" si="1"/>
        <v>14555.25337</v>
      </c>
    </row>
    <row r="41" spans="1:7" x14ac:dyDescent="0.3">
      <c r="A41">
        <v>40</v>
      </c>
      <c r="B41" t="s">
        <v>47</v>
      </c>
      <c r="C41">
        <v>190689.65520000001</v>
      </c>
      <c r="D41">
        <v>48</v>
      </c>
      <c r="E41">
        <v>16643</v>
      </c>
      <c r="F41">
        <f t="shared" si="0"/>
        <v>2.8840954154899959E-3</v>
      </c>
      <c r="G41">
        <f t="shared" si="1"/>
        <v>3813.7931040000003</v>
      </c>
    </row>
    <row r="42" spans="1:7" x14ac:dyDescent="0.3">
      <c r="A42">
        <v>41</v>
      </c>
      <c r="B42" t="s">
        <v>48</v>
      </c>
      <c r="C42">
        <v>1418802.774</v>
      </c>
      <c r="D42">
        <v>94</v>
      </c>
      <c r="E42">
        <v>10021</v>
      </c>
      <c r="F42">
        <f t="shared" si="0"/>
        <v>9.3803013671290292E-3</v>
      </c>
      <c r="G42">
        <f t="shared" si="1"/>
        <v>28376.055479999999</v>
      </c>
    </row>
    <row r="43" spans="1:7" x14ac:dyDescent="0.3">
      <c r="A43">
        <v>42</v>
      </c>
      <c r="B43" t="s">
        <v>49</v>
      </c>
      <c r="C43">
        <v>1735051.5460000001</v>
      </c>
      <c r="D43">
        <v>66</v>
      </c>
      <c r="E43">
        <v>9131</v>
      </c>
      <c r="F43">
        <f t="shared" si="0"/>
        <v>7.228123973277845E-3</v>
      </c>
      <c r="G43">
        <f t="shared" si="1"/>
        <v>34701.030920000005</v>
      </c>
    </row>
    <row r="44" spans="1:7" x14ac:dyDescent="0.3">
      <c r="A44">
        <v>43</v>
      </c>
      <c r="B44" t="s">
        <v>50</v>
      </c>
      <c r="C44">
        <v>659467.45559999999</v>
      </c>
      <c r="D44">
        <v>9</v>
      </c>
      <c r="E44">
        <v>14549</v>
      </c>
      <c r="F44">
        <f t="shared" si="0"/>
        <v>6.1859921644099247E-4</v>
      </c>
      <c r="G44">
        <f t="shared" si="1"/>
        <v>13189.349112</v>
      </c>
    </row>
    <row r="45" spans="1:7" x14ac:dyDescent="0.3">
      <c r="A45">
        <v>44</v>
      </c>
      <c r="B45" t="s">
        <v>51</v>
      </c>
      <c r="C45">
        <v>339179.10450000002</v>
      </c>
      <c r="D45">
        <v>23</v>
      </c>
      <c r="E45">
        <v>9668</v>
      </c>
      <c r="F45">
        <f t="shared" si="0"/>
        <v>2.3789822093504345E-3</v>
      </c>
      <c r="G45">
        <f t="shared" si="1"/>
        <v>6783.5820899999999</v>
      </c>
    </row>
    <row r="46" spans="1:7" x14ac:dyDescent="0.3">
      <c r="A46">
        <v>45</v>
      </c>
      <c r="B46" t="s">
        <v>52</v>
      </c>
      <c r="C46">
        <v>263879.59869999997</v>
      </c>
      <c r="D46">
        <v>24</v>
      </c>
      <c r="E46">
        <v>11816</v>
      </c>
      <c r="F46">
        <f t="shared" si="0"/>
        <v>2.031144211238998E-3</v>
      </c>
      <c r="G46">
        <f t="shared" si="1"/>
        <v>5277.591973999999</v>
      </c>
    </row>
    <row r="47" spans="1:7" x14ac:dyDescent="0.3">
      <c r="A47">
        <v>46</v>
      </c>
      <c r="B47" t="s">
        <v>53</v>
      </c>
      <c r="C47">
        <v>5896431.0920000002</v>
      </c>
      <c r="D47">
        <v>14</v>
      </c>
      <c r="E47">
        <v>5086</v>
      </c>
      <c r="F47">
        <f t="shared" si="0"/>
        <v>2.7526543452615023E-3</v>
      </c>
      <c r="G47">
        <f t="shared" si="1"/>
        <v>117928.62184000001</v>
      </c>
    </row>
    <row r="48" spans="1:7" x14ac:dyDescent="0.3">
      <c r="A48">
        <v>47</v>
      </c>
      <c r="B48" t="s">
        <v>54</v>
      </c>
      <c r="C48">
        <v>315536.72320000001</v>
      </c>
      <c r="D48">
        <v>27</v>
      </c>
      <c r="E48">
        <v>14896</v>
      </c>
      <c r="F48">
        <f t="shared" si="0"/>
        <v>1.8125671321160043E-3</v>
      </c>
      <c r="G48">
        <f t="shared" si="1"/>
        <v>6310.7344640000001</v>
      </c>
    </row>
    <row r="49" spans="1:7" x14ac:dyDescent="0.3">
      <c r="A49">
        <v>48</v>
      </c>
      <c r="B49" t="s">
        <v>55</v>
      </c>
      <c r="C49">
        <v>1198178.0900000001</v>
      </c>
      <c r="D49">
        <v>7</v>
      </c>
      <c r="E49">
        <v>6406</v>
      </c>
      <c r="F49">
        <f t="shared" si="0"/>
        <v>1.0927255697783327E-3</v>
      </c>
      <c r="G49">
        <f t="shared" si="1"/>
        <v>23963.561800000003</v>
      </c>
    </row>
    <row r="50" spans="1:7" x14ac:dyDescent="0.3">
      <c r="A50">
        <v>49</v>
      </c>
      <c r="B50" t="s">
        <v>56</v>
      </c>
      <c r="C50">
        <v>2914801.0869999998</v>
      </c>
      <c r="D50">
        <v>42</v>
      </c>
      <c r="E50">
        <v>6260</v>
      </c>
      <c r="F50">
        <f t="shared" si="0"/>
        <v>6.7092651757188499E-3</v>
      </c>
      <c r="G50">
        <f t="shared" si="1"/>
        <v>58296.021739999996</v>
      </c>
    </row>
    <row r="51" spans="1:7" x14ac:dyDescent="0.3">
      <c r="A51">
        <v>50</v>
      </c>
      <c r="B51" t="s">
        <v>57</v>
      </c>
      <c r="C51">
        <v>319325.15340000001</v>
      </c>
      <c r="D51">
        <v>10</v>
      </c>
      <c r="E51">
        <v>13284</v>
      </c>
      <c r="F51">
        <f t="shared" si="0"/>
        <v>7.5278530563083407E-4</v>
      </c>
      <c r="G51">
        <f t="shared" si="1"/>
        <v>6386.503068</v>
      </c>
    </row>
    <row r="52" spans="1:7" x14ac:dyDescent="0.3">
      <c r="A52">
        <v>51</v>
      </c>
      <c r="B52" t="s">
        <v>58</v>
      </c>
      <c r="C52">
        <v>880416.66669999994</v>
      </c>
      <c r="D52">
        <v>18</v>
      </c>
      <c r="E52">
        <v>17885</v>
      </c>
      <c r="F52">
        <f t="shared" si="0"/>
        <v>1.0064299692479732E-3</v>
      </c>
      <c r="G52">
        <f t="shared" si="1"/>
        <v>17608.333333999999</v>
      </c>
    </row>
    <row r="53" spans="1:7" x14ac:dyDescent="0.3">
      <c r="A53">
        <v>52</v>
      </c>
      <c r="B53" t="s">
        <v>59</v>
      </c>
      <c r="C53">
        <v>1425546.108</v>
      </c>
      <c r="D53">
        <v>6</v>
      </c>
      <c r="E53">
        <v>7753</v>
      </c>
      <c r="F53">
        <f t="shared" si="0"/>
        <v>7.7389397652521605E-4</v>
      </c>
      <c r="G53">
        <f t="shared" si="1"/>
        <v>28510.922160000002</v>
      </c>
    </row>
    <row r="54" spans="1:7" x14ac:dyDescent="0.3">
      <c r="A54">
        <v>53</v>
      </c>
      <c r="B54" t="s">
        <v>60</v>
      </c>
      <c r="C54">
        <v>123026.3158</v>
      </c>
      <c r="D54">
        <v>27</v>
      </c>
      <c r="E54">
        <v>10342</v>
      </c>
      <c r="F54">
        <f t="shared" si="0"/>
        <v>2.6107135950493134E-3</v>
      </c>
      <c r="G54">
        <f t="shared" si="1"/>
        <v>2460.526316</v>
      </c>
    </row>
    <row r="55" spans="1:7" x14ac:dyDescent="0.3">
      <c r="A55">
        <v>54</v>
      </c>
      <c r="B55" t="s">
        <v>61</v>
      </c>
      <c r="C55">
        <v>2393633.54</v>
      </c>
      <c r="D55">
        <v>67</v>
      </c>
      <c r="E55">
        <v>5503</v>
      </c>
      <c r="F55">
        <f t="shared" si="0"/>
        <v>1.2175177176085772E-2</v>
      </c>
      <c r="G55">
        <f t="shared" si="1"/>
        <v>47872.6708</v>
      </c>
    </row>
    <row r="56" spans="1:7" x14ac:dyDescent="0.3">
      <c r="A56">
        <v>55</v>
      </c>
      <c r="B56" t="s">
        <v>62</v>
      </c>
      <c r="C56">
        <v>1817980.2960000001</v>
      </c>
      <c r="D56">
        <v>0</v>
      </c>
      <c r="E56">
        <v>7119</v>
      </c>
      <c r="F56">
        <f t="shared" si="0"/>
        <v>0</v>
      </c>
      <c r="G56">
        <f t="shared" si="1"/>
        <v>36359.605920000002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S69"/>
  <sheetViews>
    <sheetView topLeftCell="B1" workbookViewId="0">
      <selection activeCell="G1" sqref="G1:S9"/>
    </sheetView>
  </sheetViews>
  <sheetFormatPr defaultRowHeight="14.4" x14ac:dyDescent="0.3"/>
  <cols>
    <col min="8" max="8" width="37" bestFit="1" customWidth="1"/>
    <col min="9" max="9" width="17.21875" bestFit="1" customWidth="1"/>
    <col min="10" max="10" width="13.33203125" bestFit="1" customWidth="1"/>
    <col min="11" max="11" width="9" customWidth="1"/>
  </cols>
  <sheetData>
    <row r="1" spans="7:19" x14ac:dyDescent="0.3">
      <c r="H1" t="s">
        <v>75</v>
      </c>
      <c r="I1">
        <f>AVERAGE(I15:I69)</f>
        <v>7.5929528527212201E-3</v>
      </c>
      <c r="J1">
        <f>AVERAGE(J15:J69)</f>
        <v>25409.080361003642</v>
      </c>
    </row>
    <row r="2" spans="7:19" x14ac:dyDescent="0.3">
      <c r="H2" t="s">
        <v>76</v>
      </c>
      <c r="I2">
        <f>STDEV(I15:I69)</f>
        <v>1.9493158978145141E-2</v>
      </c>
      <c r="J2">
        <f>STDEV(J15:J69)</f>
        <v>27783.791845820208</v>
      </c>
      <c r="R2">
        <v>1</v>
      </c>
      <c r="S2">
        <f t="array" ref="S2:S5">FREQUENCY(R15:R69, R2:R5)</f>
        <v>8</v>
      </c>
    </row>
    <row r="3" spans="7:19" x14ac:dyDescent="0.3">
      <c r="R3">
        <v>2</v>
      </c>
      <c r="S3">
        <v>14</v>
      </c>
    </row>
    <row r="4" spans="7:19" x14ac:dyDescent="0.3">
      <c r="I4">
        <v>5</v>
      </c>
      <c r="J4">
        <v>6</v>
      </c>
      <c r="R4">
        <v>3</v>
      </c>
      <c r="S4">
        <v>31</v>
      </c>
    </row>
    <row r="5" spans="7:19" x14ac:dyDescent="0.3">
      <c r="G5" t="s">
        <v>79</v>
      </c>
      <c r="H5" t="s">
        <v>78</v>
      </c>
      <c r="I5" t="s">
        <v>77</v>
      </c>
      <c r="J5" t="s">
        <v>87</v>
      </c>
      <c r="R5">
        <v>4</v>
      </c>
      <c r="S5">
        <v>2</v>
      </c>
    </row>
    <row r="6" spans="7:19" x14ac:dyDescent="0.3">
      <c r="G6">
        <v>54</v>
      </c>
      <c r="H6" t="str">
        <f>VLOOKUP(G6,G15:L69,2)</f>
        <v>Washington Village/Pigtown</v>
      </c>
      <c r="I6">
        <f>VLOOKUP($G6,$G$15:$L$69, I$4)</f>
        <v>0.23506832979210485</v>
      </c>
      <c r="J6">
        <f>VLOOKUP($G6,$G$15:$L$69, J$4)</f>
        <v>0.80851420726346179</v>
      </c>
    </row>
    <row r="7" spans="7:19" x14ac:dyDescent="0.3">
      <c r="G7">
        <v>29.999999999999996</v>
      </c>
      <c r="H7" t="str">
        <f t="shared" ref="H7:H9" si="0">VLOOKUP(G7,G16:L70,2)</f>
        <v>Howard Park/West Arlington</v>
      </c>
      <c r="I7">
        <f t="shared" ref="I7:J9" si="1">VLOOKUP($G7,$G$15:$L$69, I$4)</f>
        <v>-0.37064639508076885</v>
      </c>
      <c r="J7">
        <f t="shared" si="1"/>
        <v>0.23184977539217499</v>
      </c>
    </row>
    <row r="8" spans="7:19" x14ac:dyDescent="0.3">
      <c r="G8">
        <v>18</v>
      </c>
      <c r="H8" t="str">
        <f t="shared" si="0"/>
        <v>Glen-Fallstaff</v>
      </c>
      <c r="I8">
        <f t="shared" si="1"/>
        <v>-0.28976684405038733</v>
      </c>
      <c r="J8">
        <f t="shared" si="1"/>
        <v>-0.4064036099054753</v>
      </c>
    </row>
    <row r="9" spans="7:19" x14ac:dyDescent="0.3">
      <c r="G9">
        <v>14</v>
      </c>
      <c r="H9" t="str">
        <f t="shared" si="0"/>
        <v>Downtown/Seton Hill</v>
      </c>
      <c r="I9">
        <f t="shared" si="1"/>
        <v>5.2689258369681591</v>
      </c>
      <c r="J9">
        <f t="shared" si="1"/>
        <v>-0.26748139542089383</v>
      </c>
    </row>
    <row r="10" spans="7:19" x14ac:dyDescent="0.3">
      <c r="Q10">
        <f>SUM(Q15:Q69)</f>
        <v>44.062338672403015</v>
      </c>
    </row>
    <row r="14" spans="7:19" ht="43.2" x14ac:dyDescent="0.3">
      <c r="H14" t="s">
        <v>1</v>
      </c>
      <c r="I14" t="s">
        <v>74</v>
      </c>
      <c r="J14" t="s">
        <v>86</v>
      </c>
      <c r="K14" s="1" t="s">
        <v>77</v>
      </c>
      <c r="L14" s="1" t="s">
        <v>87</v>
      </c>
      <c r="M14" s="1" t="s">
        <v>80</v>
      </c>
      <c r="N14" s="1" t="s">
        <v>81</v>
      </c>
      <c r="O14" s="1" t="s">
        <v>82</v>
      </c>
      <c r="P14" s="1" t="s">
        <v>83</v>
      </c>
      <c r="Q14" s="1" t="s">
        <v>84</v>
      </c>
      <c r="R14" s="1" t="s">
        <v>85</v>
      </c>
    </row>
    <row r="15" spans="7:19" x14ac:dyDescent="0.3">
      <c r="G15">
        <v>1</v>
      </c>
      <c r="H15" t="s">
        <v>8</v>
      </c>
      <c r="I15">
        <v>6.1663686255164333E-4</v>
      </c>
      <c r="J15">
        <v>19903.225805999999</v>
      </c>
      <c r="K15">
        <f>STANDARDIZE(I15,I$1,I$2)</f>
        <v>-0.35788534829019303</v>
      </c>
      <c r="L15">
        <f>STANDARDIZE(J15,J$1,J$2)</f>
        <v>-0.19816785936049056</v>
      </c>
      <c r="M15">
        <f>SUMXMY2($K15:$L15, $I$6:$J$6)</f>
        <v>1.3650028476135971</v>
      </c>
      <c r="N15">
        <f>SUMXMY2($K15:$L15, $I$7:$J$7)</f>
        <v>0.18507801051346812</v>
      </c>
      <c r="O15">
        <f>SUMXMY2($K15:$L15, $I$8:$J$8)</f>
        <v>4.8002258424901544E-2</v>
      </c>
      <c r="P15">
        <f>SUMXMY2($K15:$L15, $I$9:$J$9)</f>
        <v>31.665808480829693</v>
      </c>
      <c r="Q15">
        <f>MIN(M15:P15)</f>
        <v>4.8002258424901544E-2</v>
      </c>
      <c r="R15">
        <f>MATCH(Q15, M15:P15, 0)</f>
        <v>3</v>
      </c>
    </row>
    <row r="16" spans="7:19" x14ac:dyDescent="0.3">
      <c r="G16">
        <v>2</v>
      </c>
      <c r="H16" t="s">
        <v>9</v>
      </c>
      <c r="I16">
        <v>3.2615786040443573E-4</v>
      </c>
      <c r="J16">
        <v>6008</v>
      </c>
      <c r="K16">
        <f t="shared" ref="K16:K69" si="2">STANDARDIZE(I16,I$1,I$2)</f>
        <v>-0.37278693517371864</v>
      </c>
      <c r="L16">
        <f t="shared" ref="L16:L69" si="3">STANDARDIZE(J16,J$1,J$2)</f>
        <v>-0.69828770920346284</v>
      </c>
      <c r="M16">
        <f t="shared" ref="M16:M69" si="4">SUMXMY2($K16:$L16, $I$6:$J$6)</f>
        <v>2.6399400386150687</v>
      </c>
      <c r="N16">
        <f t="shared" ref="N16:N69" si="5">SUMXMY2($K16:$L16, $I$7:$J$7)</f>
        <v>0.86516032216178995</v>
      </c>
      <c r="O16">
        <f t="shared" ref="O16:O69" si="6">SUMXMY2($K16:$L16, $I$8:$J$8)</f>
        <v>9.2088662953123679E-2</v>
      </c>
      <c r="P16">
        <f t="shared" ref="P16:P69" si="7">SUMXMY2($K16:$L16, $I$9:$J$9)</f>
        <v>32.014517083343719</v>
      </c>
      <c r="Q16">
        <f t="shared" ref="Q16:Q69" si="8">MIN(M16:P16)</f>
        <v>9.2088662953123679E-2</v>
      </c>
      <c r="R16">
        <f t="shared" ref="R16:R69" si="9">MATCH(Q16, M16:P16, 0)</f>
        <v>3</v>
      </c>
    </row>
    <row r="17" spans="7:18" x14ac:dyDescent="0.3">
      <c r="G17">
        <v>3</v>
      </c>
      <c r="H17" t="s">
        <v>10</v>
      </c>
      <c r="I17">
        <v>6.8902158934313273E-4</v>
      </c>
      <c r="J17">
        <v>11442.622949999999</v>
      </c>
      <c r="K17">
        <f t="shared" si="2"/>
        <v>-0.35417200829883272</v>
      </c>
      <c r="L17">
        <f t="shared" si="3"/>
        <v>-0.50268363254761272</v>
      </c>
      <c r="M17">
        <f t="shared" si="4"/>
        <v>2.0664439511587505</v>
      </c>
      <c r="N17">
        <f t="shared" si="5"/>
        <v>0.53981073279947944</v>
      </c>
      <c r="O17">
        <f t="shared" si="6"/>
        <v>1.3417867941839724E-2</v>
      </c>
      <c r="P17">
        <f t="shared" si="7"/>
        <v>31.6745494697957</v>
      </c>
      <c r="Q17">
        <f t="shared" si="8"/>
        <v>1.3417867941839724E-2</v>
      </c>
      <c r="R17">
        <f t="shared" si="9"/>
        <v>3</v>
      </c>
    </row>
    <row r="18" spans="7:18" x14ac:dyDescent="0.3">
      <c r="G18">
        <v>4</v>
      </c>
      <c r="H18" t="s">
        <v>11</v>
      </c>
      <c r="I18">
        <v>1.7552481920943622E-3</v>
      </c>
      <c r="J18">
        <v>40155</v>
      </c>
      <c r="K18">
        <f t="shared" si="2"/>
        <v>-0.29947453192024093</v>
      </c>
      <c r="L18">
        <f t="shared" si="3"/>
        <v>0.53073819876082662</v>
      </c>
      <c r="M18">
        <f t="shared" si="4"/>
        <v>0.36289558190728005</v>
      </c>
      <c r="N18">
        <f t="shared" si="5"/>
        <v>9.4399723729539239E-2</v>
      </c>
      <c r="O18">
        <f t="shared" si="6"/>
        <v>0.87832900875412612</v>
      </c>
      <c r="P18">
        <f t="shared" si="7"/>
        <v>31.644237188772102</v>
      </c>
      <c r="Q18">
        <f t="shared" si="8"/>
        <v>9.4399723729539239E-2</v>
      </c>
      <c r="R18">
        <f t="shared" si="9"/>
        <v>2</v>
      </c>
    </row>
    <row r="19" spans="7:18" x14ac:dyDescent="0.3">
      <c r="G19">
        <v>5</v>
      </c>
      <c r="H19" t="s">
        <v>12</v>
      </c>
      <c r="I19">
        <v>1.1111111111111111E-3</v>
      </c>
      <c r="J19">
        <v>26191.212200000002</v>
      </c>
      <c r="K19">
        <f t="shared" si="2"/>
        <v>-0.3325187953823831</v>
      </c>
      <c r="L19">
        <f t="shared" si="3"/>
        <v>2.8150651406281094E-2</v>
      </c>
      <c r="M19">
        <f t="shared" si="4"/>
        <v>0.93112242397390299</v>
      </c>
      <c r="N19">
        <f t="shared" si="5"/>
        <v>4.2947046971380923E-2</v>
      </c>
      <c r="O19">
        <f t="shared" si="6"/>
        <v>0.19066513536689961</v>
      </c>
      <c r="P19">
        <f t="shared" si="7"/>
        <v>31.463580276399931</v>
      </c>
      <c r="Q19">
        <f t="shared" si="8"/>
        <v>4.2947046971380923E-2</v>
      </c>
      <c r="R19">
        <f t="shared" si="9"/>
        <v>2</v>
      </c>
    </row>
    <row r="20" spans="7:18" x14ac:dyDescent="0.3">
      <c r="G20">
        <v>6</v>
      </c>
      <c r="H20" t="s">
        <v>13</v>
      </c>
      <c r="I20">
        <v>2.5470136265229017E-4</v>
      </c>
      <c r="J20">
        <v>4471.6417920000004</v>
      </c>
      <c r="K20">
        <f t="shared" si="2"/>
        <v>-0.37645265697038888</v>
      </c>
      <c r="L20">
        <f t="shared" si="3"/>
        <v>-0.75358463255091912</v>
      </c>
      <c r="M20">
        <f t="shared" si="4"/>
        <v>2.8141107026004089</v>
      </c>
      <c r="N20">
        <f t="shared" si="5"/>
        <v>0.9711146850352872</v>
      </c>
      <c r="O20">
        <f t="shared" si="6"/>
        <v>0.12804909264673767</v>
      </c>
      <c r="P20">
        <f t="shared" si="7"/>
        <v>32.106594696972152</v>
      </c>
      <c r="Q20">
        <f t="shared" si="8"/>
        <v>0.12804909264673767</v>
      </c>
      <c r="R20">
        <f t="shared" si="9"/>
        <v>3</v>
      </c>
    </row>
    <row r="21" spans="7:18" x14ac:dyDescent="0.3">
      <c r="G21">
        <v>7</v>
      </c>
      <c r="H21" t="s">
        <v>14</v>
      </c>
      <c r="I21">
        <v>3.0480370641306999E-3</v>
      </c>
      <c r="J21">
        <v>4500</v>
      </c>
      <c r="K21">
        <f t="shared" si="2"/>
        <v>-0.2331544001506414</v>
      </c>
      <c r="L21">
        <f t="shared" si="3"/>
        <v>-0.75256395804553233</v>
      </c>
      <c r="M21">
        <f t="shared" si="4"/>
        <v>2.6561975630395334</v>
      </c>
      <c r="N21">
        <f t="shared" si="5"/>
        <v>0.98797444725063166</v>
      </c>
      <c r="O21">
        <f t="shared" si="6"/>
        <v>0.12303195542874736</v>
      </c>
      <c r="P21">
        <f t="shared" si="7"/>
        <v>30.508192028255763</v>
      </c>
      <c r="Q21">
        <f t="shared" si="8"/>
        <v>0.12303195542874736</v>
      </c>
      <c r="R21">
        <f t="shared" si="9"/>
        <v>3</v>
      </c>
    </row>
    <row r="22" spans="7:18" x14ac:dyDescent="0.3">
      <c r="G22">
        <v>8</v>
      </c>
      <c r="H22" t="s">
        <v>15</v>
      </c>
      <c r="I22">
        <v>5.1572975760701394E-4</v>
      </c>
      <c r="J22">
        <v>24072.992699999999</v>
      </c>
      <c r="K22">
        <f t="shared" si="2"/>
        <v>-0.36306188766268577</v>
      </c>
      <c r="L22">
        <f t="shared" si="3"/>
        <v>-4.8088744272846401E-2</v>
      </c>
      <c r="M22">
        <f t="shared" si="4"/>
        <v>1.09152837361323</v>
      </c>
      <c r="N22">
        <f t="shared" si="5"/>
        <v>7.8423099545018513E-2</v>
      </c>
      <c r="O22">
        <f t="shared" si="6"/>
        <v>0.13376170635145768</v>
      </c>
      <c r="P22">
        <f t="shared" si="7"/>
        <v>31.767418865770289</v>
      </c>
      <c r="Q22">
        <f t="shared" si="8"/>
        <v>7.8423099545018513E-2</v>
      </c>
      <c r="R22">
        <f t="shared" si="9"/>
        <v>2</v>
      </c>
    </row>
    <row r="23" spans="7:18" x14ac:dyDescent="0.3">
      <c r="G23">
        <v>9</v>
      </c>
      <c r="H23" t="s">
        <v>16</v>
      </c>
      <c r="I23">
        <v>2.4298384157453529E-4</v>
      </c>
      <c r="J23">
        <v>42861.445779999995</v>
      </c>
      <c r="K23">
        <f t="shared" si="2"/>
        <v>-0.37705376636937815</v>
      </c>
      <c r="L23">
        <f t="shared" si="3"/>
        <v>0.62814915674016925</v>
      </c>
      <c r="M23">
        <f t="shared" si="4"/>
        <v>0.40722501205939776</v>
      </c>
      <c r="N23">
        <f t="shared" si="5"/>
        <v>0.15709425406363306</v>
      </c>
      <c r="O23">
        <f t="shared" si="6"/>
        <v>1.0779184337820789</v>
      </c>
      <c r="P23">
        <f t="shared" si="7"/>
        <v>32.679239767267823</v>
      </c>
      <c r="Q23">
        <f t="shared" si="8"/>
        <v>0.15709425406363306</v>
      </c>
      <c r="R23">
        <f t="shared" si="9"/>
        <v>2</v>
      </c>
    </row>
    <row r="24" spans="7:18" x14ac:dyDescent="0.3">
      <c r="G24">
        <v>10</v>
      </c>
      <c r="H24" t="s">
        <v>17</v>
      </c>
      <c r="I24">
        <v>1.2153129430828439E-3</v>
      </c>
      <c r="J24">
        <v>6062.5</v>
      </c>
      <c r="K24">
        <f t="shared" si="2"/>
        <v>-0.32717323635377421</v>
      </c>
      <c r="L24">
        <f t="shared" si="3"/>
        <v>-0.6963261338971678</v>
      </c>
      <c r="M24">
        <f t="shared" si="4"/>
        <v>2.5806600310866115</v>
      </c>
      <c r="N24">
        <f t="shared" si="5"/>
        <v>0.86340043411480083</v>
      </c>
      <c r="O24">
        <f t="shared" si="6"/>
        <v>8.5454308102868387E-2</v>
      </c>
      <c r="P24">
        <f t="shared" si="7"/>
        <v>31.500232648153382</v>
      </c>
      <c r="Q24">
        <f t="shared" si="8"/>
        <v>8.5454308102868387E-2</v>
      </c>
      <c r="R24">
        <f t="shared" si="9"/>
        <v>3</v>
      </c>
    </row>
    <row r="25" spans="7:18" x14ac:dyDescent="0.3">
      <c r="G25">
        <v>11</v>
      </c>
      <c r="H25" t="s">
        <v>18</v>
      </c>
      <c r="I25">
        <v>8.4394660119686967E-4</v>
      </c>
      <c r="J25">
        <v>26256.410260000001</v>
      </c>
      <c r="K25">
        <f t="shared" si="2"/>
        <v>-0.34622434768479721</v>
      </c>
      <c r="L25">
        <f t="shared" si="3"/>
        <v>3.0497273507461543E-2</v>
      </c>
      <c r="M25">
        <f t="shared" si="4"/>
        <v>0.9432115260993541</v>
      </c>
      <c r="N25">
        <f t="shared" si="5"/>
        <v>4.1139266414244625E-2</v>
      </c>
      <c r="O25">
        <f t="shared" si="6"/>
        <v>0.19406983164363406</v>
      </c>
      <c r="P25">
        <f t="shared" si="7"/>
        <v>31.618702883344437</v>
      </c>
      <c r="Q25">
        <f t="shared" si="8"/>
        <v>4.1139266414244625E-2</v>
      </c>
      <c r="R25">
        <f t="shared" si="9"/>
        <v>2</v>
      </c>
    </row>
    <row r="26" spans="7:18" x14ac:dyDescent="0.3">
      <c r="G26">
        <v>12</v>
      </c>
      <c r="H26" t="s">
        <v>19</v>
      </c>
      <c r="I26">
        <v>1.21921482565228E-3</v>
      </c>
      <c r="J26">
        <v>12931.818182000001</v>
      </c>
      <c r="K26">
        <f t="shared" si="2"/>
        <v>-0.32697306958892042</v>
      </c>
      <c r="L26">
        <f t="shared" si="3"/>
        <v>-0.44908420881654137</v>
      </c>
      <c r="M26">
        <f t="shared" si="4"/>
        <v>1.8974443107451138</v>
      </c>
      <c r="N26">
        <f t="shared" si="5"/>
        <v>0.46557845020987321</v>
      </c>
      <c r="O26">
        <f t="shared" si="6"/>
        <v>3.2059367422314859E-3</v>
      </c>
      <c r="P26">
        <f t="shared" si="7"/>
        <v>31.347064154239927</v>
      </c>
      <c r="Q26">
        <f t="shared" si="8"/>
        <v>3.2059367422314859E-3</v>
      </c>
      <c r="R26">
        <f t="shared" si="9"/>
        <v>3</v>
      </c>
    </row>
    <row r="27" spans="7:18" x14ac:dyDescent="0.3">
      <c r="G27">
        <v>13</v>
      </c>
      <c r="H27" t="s">
        <v>20</v>
      </c>
      <c r="I27">
        <v>0</v>
      </c>
      <c r="J27">
        <v>7862.7450980000003</v>
      </c>
      <c r="K27">
        <f t="shared" si="2"/>
        <v>-0.38951884921443974</v>
      </c>
      <c r="L27">
        <f t="shared" si="3"/>
        <v>-0.6315313388601892</v>
      </c>
      <c r="M27">
        <f t="shared" si="4"/>
        <v>2.4638403190899174</v>
      </c>
      <c r="N27">
        <f t="shared" si="5"/>
        <v>0.74578311797268138</v>
      </c>
      <c r="O27">
        <f t="shared" si="6"/>
        <v>6.0632956878556264E-2</v>
      </c>
      <c r="P27">
        <f t="shared" si="7"/>
        <v>32.150528627906247</v>
      </c>
      <c r="Q27">
        <f t="shared" si="8"/>
        <v>6.0632956878556264E-2</v>
      </c>
      <c r="R27">
        <f t="shared" si="9"/>
        <v>3</v>
      </c>
    </row>
    <row r="28" spans="7:18" x14ac:dyDescent="0.3">
      <c r="G28">
        <v>14</v>
      </c>
      <c r="H28" t="s">
        <v>21</v>
      </c>
      <c r="I28">
        <v>0.11030096183679801</v>
      </c>
      <c r="J28">
        <v>17977.432948000001</v>
      </c>
      <c r="K28">
        <f t="shared" si="2"/>
        <v>5.2689258369681591</v>
      </c>
      <c r="L28">
        <f t="shared" si="3"/>
        <v>-0.26748139542089383</v>
      </c>
      <c r="M28">
        <f t="shared" si="4"/>
        <v>26.49748793954879</v>
      </c>
      <c r="N28">
        <f t="shared" si="5"/>
        <v>32.054106578642873</v>
      </c>
      <c r="O28">
        <f t="shared" si="6"/>
        <v>30.918363703686452</v>
      </c>
      <c r="P28">
        <f t="shared" si="7"/>
        <v>0</v>
      </c>
      <c r="Q28">
        <f t="shared" si="8"/>
        <v>0</v>
      </c>
      <c r="R28">
        <f t="shared" si="9"/>
        <v>4</v>
      </c>
    </row>
    <row r="29" spans="7:18" x14ac:dyDescent="0.3">
      <c r="G29">
        <v>15</v>
      </c>
      <c r="H29" t="s">
        <v>22</v>
      </c>
      <c r="I29">
        <v>8.8607594936708858E-4</v>
      </c>
      <c r="J29">
        <v>21833.333339999997</v>
      </c>
      <c r="K29">
        <f t="shared" si="2"/>
        <v>-0.34406311008254653</v>
      </c>
      <c r="L29">
        <f t="shared" si="3"/>
        <v>-0.12869902858639432</v>
      </c>
      <c r="M29">
        <f t="shared" si="4"/>
        <v>1.213761874103445</v>
      </c>
      <c r="N29">
        <f t="shared" si="5"/>
        <v>0.13070211109167351</v>
      </c>
      <c r="O29">
        <f t="shared" si="6"/>
        <v>8.0067918990641071E-2</v>
      </c>
      <c r="P29">
        <f t="shared" si="7"/>
        <v>31.524905465057579</v>
      </c>
      <c r="Q29">
        <f t="shared" si="8"/>
        <v>8.0067918990641071E-2</v>
      </c>
      <c r="R29">
        <f t="shared" si="9"/>
        <v>3</v>
      </c>
    </row>
    <row r="30" spans="7:18" x14ac:dyDescent="0.3">
      <c r="G30">
        <v>16</v>
      </c>
      <c r="H30" t="s">
        <v>23</v>
      </c>
      <c r="I30">
        <v>1.2722646310432569E-2</v>
      </c>
      <c r="J30">
        <v>36169.767439999996</v>
      </c>
      <c r="K30">
        <f t="shared" si="2"/>
        <v>0.26315352290834604</v>
      </c>
      <c r="L30">
        <f t="shared" si="3"/>
        <v>0.38730088170507193</v>
      </c>
      <c r="M30">
        <f t="shared" si="4"/>
        <v>0.1782094437003347</v>
      </c>
      <c r="N30">
        <f t="shared" si="5"/>
        <v>0.42586738249691242</v>
      </c>
      <c r="O30">
        <f t="shared" si="6"/>
        <v>0.93568775220053757</v>
      </c>
      <c r="P30">
        <f t="shared" si="7"/>
        <v>25.486496290646002</v>
      </c>
      <c r="Q30">
        <f t="shared" si="8"/>
        <v>0.1782094437003347</v>
      </c>
      <c r="R30">
        <f t="shared" si="9"/>
        <v>1</v>
      </c>
    </row>
    <row r="31" spans="7:18" x14ac:dyDescent="0.3">
      <c r="G31">
        <v>17</v>
      </c>
      <c r="H31" t="s">
        <v>24</v>
      </c>
      <c r="I31">
        <v>7.1073205401563609E-4</v>
      </c>
      <c r="J31">
        <v>11418.604652</v>
      </c>
      <c r="K31">
        <f t="shared" si="2"/>
        <v>-0.35305826040928628</v>
      </c>
      <c r="L31">
        <f t="shared" si="3"/>
        <v>-0.50354810411194351</v>
      </c>
      <c r="M31">
        <f t="shared" si="4"/>
        <v>2.0674003950336859</v>
      </c>
      <c r="N31">
        <f t="shared" si="5"/>
        <v>0.54111938366037615</v>
      </c>
      <c r="O31">
        <f t="shared" si="6"/>
        <v>1.3442856139346038E-2</v>
      </c>
      <c r="P31">
        <f t="shared" si="7"/>
        <v>31.66243268211711</v>
      </c>
      <c r="Q31">
        <f t="shared" si="8"/>
        <v>1.3442856139346038E-2</v>
      </c>
      <c r="R31">
        <f t="shared" si="9"/>
        <v>3</v>
      </c>
    </row>
    <row r="32" spans="7:18" x14ac:dyDescent="0.3">
      <c r="G32">
        <v>18</v>
      </c>
      <c r="H32" t="s">
        <v>25</v>
      </c>
      <c r="I32">
        <v>1.9444816950516294E-3</v>
      </c>
      <c r="J32">
        <v>14117.647058</v>
      </c>
      <c r="K32">
        <f t="shared" si="2"/>
        <v>-0.28976684405038733</v>
      </c>
      <c r="L32">
        <f t="shared" si="3"/>
        <v>-0.4064036099054753</v>
      </c>
      <c r="M32">
        <f t="shared" si="4"/>
        <v>1.751477262176814</v>
      </c>
      <c r="N32">
        <f t="shared" si="5"/>
        <v>0.41390888561878697</v>
      </c>
      <c r="O32">
        <f t="shared" si="6"/>
        <v>0</v>
      </c>
      <c r="P32">
        <f t="shared" si="7"/>
        <v>30.918363703686452</v>
      </c>
      <c r="Q32">
        <f t="shared" si="8"/>
        <v>0</v>
      </c>
      <c r="R32">
        <f t="shared" si="9"/>
        <v>3</v>
      </c>
    </row>
    <row r="33" spans="7:18" x14ac:dyDescent="0.3">
      <c r="G33">
        <v>19</v>
      </c>
      <c r="H33" t="s">
        <v>26</v>
      </c>
      <c r="I33">
        <v>2.0743090720517356E-2</v>
      </c>
      <c r="J33">
        <v>9776.7417459999997</v>
      </c>
      <c r="K33">
        <f t="shared" si="2"/>
        <v>0.67460270972701153</v>
      </c>
      <c r="L33">
        <f t="shared" si="3"/>
        <v>-0.56264237443728804</v>
      </c>
      <c r="M33">
        <f t="shared" si="4"/>
        <v>2.0732608426860479</v>
      </c>
      <c r="N33">
        <f t="shared" si="5"/>
        <v>1.723763467242108</v>
      </c>
      <c r="O33">
        <f t="shared" si="6"/>
        <v>0.95441918779524659</v>
      </c>
      <c r="P33">
        <f t="shared" si="7"/>
        <v>21.194925001036793</v>
      </c>
      <c r="Q33">
        <f t="shared" si="8"/>
        <v>0.95441918779524659</v>
      </c>
      <c r="R33">
        <f t="shared" si="9"/>
        <v>3</v>
      </c>
    </row>
    <row r="34" spans="7:18" x14ac:dyDescent="0.3">
      <c r="G34">
        <v>20</v>
      </c>
      <c r="H34" t="s">
        <v>27</v>
      </c>
      <c r="I34">
        <v>0</v>
      </c>
      <c r="J34">
        <v>1954.1984732000001</v>
      </c>
      <c r="K34">
        <f t="shared" si="2"/>
        <v>-0.38951884921443974</v>
      </c>
      <c r="L34">
        <f t="shared" si="3"/>
        <v>-0.84419297473725463</v>
      </c>
      <c r="M34">
        <f t="shared" si="4"/>
        <v>3.1215501736161029</v>
      </c>
      <c r="N34">
        <f t="shared" si="5"/>
        <v>1.1582241696311337</v>
      </c>
      <c r="O34">
        <f t="shared" si="6"/>
        <v>0.20160999049406192</v>
      </c>
      <c r="P34">
        <f t="shared" si="7"/>
        <v>32.35059251230566</v>
      </c>
      <c r="Q34">
        <f t="shared" si="8"/>
        <v>0.20160999049406192</v>
      </c>
      <c r="R34">
        <f t="shared" si="9"/>
        <v>3</v>
      </c>
    </row>
    <row r="35" spans="7:18" x14ac:dyDescent="0.3">
      <c r="G35">
        <v>21</v>
      </c>
      <c r="H35" t="s">
        <v>28</v>
      </c>
      <c r="I35">
        <v>1.0727311735679039E-3</v>
      </c>
      <c r="J35">
        <v>6917.3228339999996</v>
      </c>
      <c r="K35">
        <f t="shared" si="2"/>
        <v>-0.33448768803781354</v>
      </c>
      <c r="L35">
        <f t="shared" si="3"/>
        <v>-0.66555917311860879</v>
      </c>
      <c r="M35">
        <f t="shared" si="4"/>
        <v>2.4972863881972986</v>
      </c>
      <c r="N35">
        <f t="shared" si="5"/>
        <v>0.80665027296224889</v>
      </c>
      <c r="O35">
        <f t="shared" si="6"/>
        <v>6.9161559831264138E-2</v>
      </c>
      <c r="P35">
        <f t="shared" si="7"/>
        <v>31.556709049316613</v>
      </c>
      <c r="Q35">
        <f t="shared" si="8"/>
        <v>6.9161559831264138E-2</v>
      </c>
      <c r="R35">
        <f t="shared" si="9"/>
        <v>3</v>
      </c>
    </row>
    <row r="36" spans="7:18" x14ac:dyDescent="0.3">
      <c r="G36">
        <v>22</v>
      </c>
      <c r="H36" t="s">
        <v>29</v>
      </c>
      <c r="I36">
        <v>8.8111698522434587E-3</v>
      </c>
      <c r="J36">
        <v>15533.702248</v>
      </c>
      <c r="K36">
        <f t="shared" si="2"/>
        <v>6.2494591096704702E-2</v>
      </c>
      <c r="L36">
        <f t="shared" si="3"/>
        <v>-0.35543665773933208</v>
      </c>
      <c r="M36">
        <f t="shared" si="4"/>
        <v>1.3845633114280602</v>
      </c>
      <c r="N36">
        <f t="shared" si="5"/>
        <v>0.53251646844712242</v>
      </c>
      <c r="O36">
        <f t="shared" si="6"/>
        <v>0.12668574890499484</v>
      </c>
      <c r="P36">
        <f t="shared" si="7"/>
        <v>27.114662446156085</v>
      </c>
      <c r="Q36">
        <f t="shared" si="8"/>
        <v>0.12668574890499484</v>
      </c>
      <c r="R36">
        <f t="shared" si="9"/>
        <v>3</v>
      </c>
    </row>
    <row r="37" spans="7:18" x14ac:dyDescent="0.3">
      <c r="G37">
        <v>23</v>
      </c>
      <c r="H37" t="s">
        <v>30</v>
      </c>
      <c r="I37">
        <v>7.2693286255776524E-4</v>
      </c>
      <c r="J37">
        <v>11737.704917999999</v>
      </c>
      <c r="K37">
        <f t="shared" si="2"/>
        <v>-0.35222715814616451</v>
      </c>
      <c r="L37">
        <f t="shared" si="3"/>
        <v>-0.49206298113914076</v>
      </c>
      <c r="M37">
        <f t="shared" si="4"/>
        <v>2.0364170131458685</v>
      </c>
      <c r="N37">
        <f t="shared" si="5"/>
        <v>0.52438894735802111</v>
      </c>
      <c r="O37">
        <f t="shared" si="6"/>
        <v>1.1238818717090055E-2</v>
      </c>
      <c r="P37">
        <f t="shared" si="7"/>
        <v>31.647797883126454</v>
      </c>
      <c r="Q37">
        <f t="shared" si="8"/>
        <v>1.1238818717090055E-2</v>
      </c>
      <c r="R37">
        <f t="shared" si="9"/>
        <v>3</v>
      </c>
    </row>
    <row r="38" spans="7:18" x14ac:dyDescent="0.3">
      <c r="G38">
        <v>24</v>
      </c>
      <c r="H38" t="s">
        <v>31</v>
      </c>
      <c r="I38">
        <v>2.4437927663734115E-3</v>
      </c>
      <c r="J38">
        <v>2829.2682919999997</v>
      </c>
      <c r="K38">
        <f t="shared" si="2"/>
        <v>-0.26415216190053226</v>
      </c>
      <c r="L38">
        <f t="shared" si="3"/>
        <v>-0.81269728028143673</v>
      </c>
      <c r="M38">
        <f t="shared" si="4"/>
        <v>2.8775477866733805</v>
      </c>
      <c r="N38">
        <f t="shared" si="5"/>
        <v>1.1024195732170576</v>
      </c>
      <c r="O38">
        <f t="shared" si="6"/>
        <v>0.16573065852920851</v>
      </c>
      <c r="P38">
        <f t="shared" si="7"/>
        <v>30.912212502669025</v>
      </c>
      <c r="Q38">
        <f t="shared" si="8"/>
        <v>0.16573065852920851</v>
      </c>
      <c r="R38">
        <f t="shared" si="9"/>
        <v>3</v>
      </c>
    </row>
    <row r="39" spans="7:18" x14ac:dyDescent="0.3">
      <c r="G39">
        <v>25</v>
      </c>
      <c r="H39" t="s">
        <v>32</v>
      </c>
      <c r="I39">
        <v>1.3074911552068912E-3</v>
      </c>
      <c r="J39">
        <v>18102.564102</v>
      </c>
      <c r="K39">
        <f t="shared" si="2"/>
        <v>-0.32244448960588212</v>
      </c>
      <c r="L39">
        <f t="shared" si="3"/>
        <v>-0.26297764896704817</v>
      </c>
      <c r="M39">
        <f t="shared" si="4"/>
        <v>1.4589153417613965</v>
      </c>
      <c r="N39">
        <f t="shared" si="5"/>
        <v>0.24717760358939264</v>
      </c>
      <c r="O39">
        <f t="shared" si="6"/>
        <v>2.1638834790161775E-2</v>
      </c>
      <c r="P39">
        <f t="shared" si="7"/>
        <v>31.263442412624819</v>
      </c>
      <c r="Q39">
        <f t="shared" si="8"/>
        <v>2.1638834790161775E-2</v>
      </c>
      <c r="R39">
        <f t="shared" si="9"/>
        <v>3</v>
      </c>
    </row>
    <row r="40" spans="7:18" x14ac:dyDescent="0.3">
      <c r="G40">
        <v>26</v>
      </c>
      <c r="H40" t="s">
        <v>33</v>
      </c>
      <c r="I40">
        <v>1.9419271314962086E-2</v>
      </c>
      <c r="J40">
        <v>89834.408599999995</v>
      </c>
      <c r="K40">
        <f t="shared" si="2"/>
        <v>0.60669071008449715</v>
      </c>
      <c r="L40">
        <f t="shared" si="3"/>
        <v>2.3188097793314162</v>
      </c>
      <c r="M40">
        <f t="shared" si="4"/>
        <v>2.4190959085422534</v>
      </c>
      <c r="N40">
        <f t="shared" si="5"/>
        <v>5.3105898751749008</v>
      </c>
      <c r="O40">
        <f t="shared" si="6"/>
        <v>8.2304241632415263</v>
      </c>
      <c r="P40">
        <f t="shared" si="7"/>
        <v>28.4253384189496</v>
      </c>
      <c r="Q40">
        <f t="shared" si="8"/>
        <v>2.4190959085422534</v>
      </c>
      <c r="R40">
        <f t="shared" si="9"/>
        <v>1</v>
      </c>
    </row>
    <row r="41" spans="7:18" x14ac:dyDescent="0.3">
      <c r="G41">
        <v>27</v>
      </c>
      <c r="H41" t="s">
        <v>34</v>
      </c>
      <c r="I41">
        <v>1.6034206306787815E-3</v>
      </c>
      <c r="J41">
        <v>11275.735294000002</v>
      </c>
      <c r="K41">
        <f t="shared" si="2"/>
        <v>-0.30726329317673112</v>
      </c>
      <c r="L41">
        <f t="shared" si="3"/>
        <v>-0.50869028768403546</v>
      </c>
      <c r="M41">
        <f t="shared" si="4"/>
        <v>2.0291512707819028</v>
      </c>
      <c r="N41">
        <f t="shared" si="5"/>
        <v>0.55241700262789539</v>
      </c>
      <c r="O41">
        <f t="shared" si="6"/>
        <v>1.076869018300573E-2</v>
      </c>
      <c r="P41">
        <f t="shared" si="7"/>
        <v>31.152066944852837</v>
      </c>
      <c r="Q41">
        <f t="shared" si="8"/>
        <v>1.076869018300573E-2</v>
      </c>
      <c r="R41">
        <f t="shared" si="9"/>
        <v>3</v>
      </c>
    </row>
    <row r="42" spans="7:18" x14ac:dyDescent="0.3">
      <c r="G42">
        <v>28</v>
      </c>
      <c r="H42" t="s">
        <v>35</v>
      </c>
      <c r="I42">
        <v>5.3793103448275866E-3</v>
      </c>
      <c r="J42">
        <v>62602.898559999994</v>
      </c>
      <c r="K42">
        <f t="shared" si="2"/>
        <v>-0.11355996790337936</v>
      </c>
      <c r="L42">
        <f t="shared" si="3"/>
        <v>1.3386876206600931</v>
      </c>
      <c r="M42">
        <f t="shared" si="4"/>
        <v>0.40262553822668645</v>
      </c>
      <c r="N42">
        <f t="shared" si="5"/>
        <v>1.2911834467561627</v>
      </c>
      <c r="O42">
        <f t="shared" si="6"/>
        <v>3.0763922661983365</v>
      </c>
      <c r="P42">
        <f t="shared" si="7"/>
        <v>31.550932347862176</v>
      </c>
      <c r="Q42">
        <f t="shared" si="8"/>
        <v>0.40262553822668645</v>
      </c>
      <c r="R42">
        <f t="shared" si="9"/>
        <v>1</v>
      </c>
    </row>
    <row r="43" spans="7:18" x14ac:dyDescent="0.3">
      <c r="G43">
        <v>29</v>
      </c>
      <c r="H43" t="s">
        <v>36</v>
      </c>
      <c r="I43">
        <v>3.6788374873539964E-4</v>
      </c>
      <c r="J43">
        <v>31850.74626</v>
      </c>
      <c r="K43">
        <f t="shared" si="2"/>
        <v>-0.37064639508076885</v>
      </c>
      <c r="L43">
        <f t="shared" si="3"/>
        <v>0.23184977539217499</v>
      </c>
      <c r="M43">
        <f t="shared" si="4"/>
        <v>0.69943219491325503</v>
      </c>
      <c r="N43">
        <f t="shared" si="5"/>
        <v>0</v>
      </c>
      <c r="O43">
        <f t="shared" si="6"/>
        <v>0.41390888561878697</v>
      </c>
      <c r="P43">
        <f t="shared" si="7"/>
        <v>32.054106578642873</v>
      </c>
      <c r="Q43">
        <f t="shared" si="8"/>
        <v>0</v>
      </c>
      <c r="R43">
        <f t="shared" si="9"/>
        <v>2</v>
      </c>
    </row>
    <row r="44" spans="7:18" x14ac:dyDescent="0.3">
      <c r="G44">
        <v>30</v>
      </c>
      <c r="H44" t="s">
        <v>37</v>
      </c>
      <c r="I44">
        <v>8.3780630105017503E-2</v>
      </c>
      <c r="J44">
        <v>150891.715</v>
      </c>
      <c r="K44">
        <f t="shared" si="2"/>
        <v>3.9084315342482197</v>
      </c>
      <c r="L44">
        <f t="shared" si="3"/>
        <v>4.5163970179208626</v>
      </c>
      <c r="M44">
        <f t="shared" si="4"/>
        <v>27.241992169420723</v>
      </c>
      <c r="N44">
        <f t="shared" si="5"/>
        <v>36.667852998730652</v>
      </c>
      <c r="O44">
        <f t="shared" si="6"/>
        <v>41.85883564487645</v>
      </c>
      <c r="P44">
        <f t="shared" si="7"/>
        <v>24.736437421370653</v>
      </c>
      <c r="Q44">
        <f t="shared" si="8"/>
        <v>24.736437421370653</v>
      </c>
      <c r="R44">
        <f t="shared" si="9"/>
        <v>4</v>
      </c>
    </row>
    <row r="45" spans="7:18" x14ac:dyDescent="0.3">
      <c r="G45">
        <v>31</v>
      </c>
      <c r="H45" t="s">
        <v>38</v>
      </c>
      <c r="I45">
        <v>2.7703088079524159E-3</v>
      </c>
      <c r="J45">
        <v>13283.58209</v>
      </c>
      <c r="K45">
        <f t="shared" si="2"/>
        <v>-0.24740187314820225</v>
      </c>
      <c r="L45">
        <f t="shared" si="3"/>
        <v>-0.43642344926464027</v>
      </c>
      <c r="M45">
        <f t="shared" si="4"/>
        <v>1.7826472653669438</v>
      </c>
      <c r="N45">
        <f t="shared" si="5"/>
        <v>0.4617783149796052</v>
      </c>
      <c r="O45">
        <f t="shared" si="6"/>
        <v>2.6959815146930582E-3</v>
      </c>
      <c r="P45">
        <f t="shared" si="7"/>
        <v>30.458412822954568</v>
      </c>
      <c r="Q45">
        <f t="shared" si="8"/>
        <v>2.6959815146930582E-3</v>
      </c>
      <c r="R45">
        <f t="shared" si="9"/>
        <v>3</v>
      </c>
    </row>
    <row r="46" spans="7:18" x14ac:dyDescent="0.3">
      <c r="G46">
        <v>32</v>
      </c>
      <c r="H46" t="s">
        <v>39</v>
      </c>
      <c r="I46">
        <v>1.959375612304879E-4</v>
      </c>
      <c r="J46">
        <v>8502.8248579999999</v>
      </c>
      <c r="K46">
        <f t="shared" si="2"/>
        <v>-0.37946724283036604</v>
      </c>
      <c r="L46">
        <f t="shared" si="3"/>
        <v>-0.60849345535055244</v>
      </c>
      <c r="M46">
        <f t="shared" si="4"/>
        <v>2.3855646859252602</v>
      </c>
      <c r="N46">
        <f t="shared" si="5"/>
        <v>0.70625455281014649</v>
      </c>
      <c r="O46">
        <f t="shared" si="6"/>
        <v>4.8886467173302368E-2</v>
      </c>
      <c r="P46">
        <f t="shared" si="7"/>
        <v>32.020633608933345</v>
      </c>
      <c r="Q46">
        <f t="shared" si="8"/>
        <v>4.8886467173302368E-2</v>
      </c>
      <c r="R46">
        <f t="shared" si="9"/>
        <v>3</v>
      </c>
    </row>
    <row r="47" spans="7:18" x14ac:dyDescent="0.3">
      <c r="G47">
        <v>33</v>
      </c>
      <c r="H47" t="s">
        <v>40</v>
      </c>
      <c r="I47">
        <v>2.5703637064644646E-4</v>
      </c>
      <c r="J47">
        <v>3634.1463419999995</v>
      </c>
      <c r="K47">
        <f t="shared" si="2"/>
        <v>-0.37633287094716028</v>
      </c>
      <c r="L47">
        <f t="shared" si="3"/>
        <v>-0.78372794252989852</v>
      </c>
      <c r="M47">
        <f t="shared" si="4"/>
        <v>2.9090464918439967</v>
      </c>
      <c r="N47">
        <f t="shared" si="5"/>
        <v>1.0314304371475858</v>
      </c>
      <c r="O47">
        <f t="shared" si="6"/>
        <v>0.14986732900315919</v>
      </c>
      <c r="P47">
        <f t="shared" si="7"/>
        <v>32.135456376695707</v>
      </c>
      <c r="Q47">
        <f t="shared" si="8"/>
        <v>0.14986732900315919</v>
      </c>
      <c r="R47">
        <f t="shared" si="9"/>
        <v>3</v>
      </c>
    </row>
    <row r="48" spans="7:18" x14ac:dyDescent="0.3">
      <c r="G48">
        <v>34</v>
      </c>
      <c r="H48" t="s">
        <v>41</v>
      </c>
      <c r="I48">
        <v>1.0869565217391304E-2</v>
      </c>
      <c r="J48">
        <v>42579.476279999995</v>
      </c>
      <c r="K48">
        <f t="shared" si="2"/>
        <v>0.16809037305567945</v>
      </c>
      <c r="L48">
        <f t="shared" si="3"/>
        <v>0.61800045200019982</v>
      </c>
      <c r="M48">
        <f t="shared" si="4"/>
        <v>4.0781537633096554E-2</v>
      </c>
      <c r="N48">
        <f t="shared" si="5"/>
        <v>0.43934965038694063</v>
      </c>
      <c r="O48">
        <f t="shared" si="6"/>
        <v>1.2590369133049584</v>
      </c>
      <c r="P48">
        <f t="shared" si="7"/>
        <v>26.802600532019518</v>
      </c>
      <c r="Q48">
        <f t="shared" si="8"/>
        <v>4.0781537633096554E-2</v>
      </c>
      <c r="R48">
        <f t="shared" si="9"/>
        <v>1</v>
      </c>
    </row>
    <row r="49" spans="7:18" x14ac:dyDescent="0.3">
      <c r="G49">
        <v>35</v>
      </c>
      <c r="H49" t="s">
        <v>42</v>
      </c>
      <c r="I49">
        <v>5.3262316910785618E-2</v>
      </c>
      <c r="J49">
        <v>25159.239819999999</v>
      </c>
      <c r="K49">
        <f t="shared" si="2"/>
        <v>2.3428405888069168</v>
      </c>
      <c r="L49">
        <f t="shared" si="3"/>
        <v>-8.9923125824608787E-3</v>
      </c>
      <c r="M49">
        <f t="shared" si="4"/>
        <v>5.1110208058629958</v>
      </c>
      <c r="N49">
        <f t="shared" si="5"/>
        <v>7.4210165230678715</v>
      </c>
      <c r="O49">
        <f t="shared" si="6"/>
        <v>7.0885576347754853</v>
      </c>
      <c r="P49">
        <f t="shared" si="7"/>
        <v>8.6287914854534922</v>
      </c>
      <c r="Q49">
        <f t="shared" si="8"/>
        <v>5.1110208058629958</v>
      </c>
      <c r="R49">
        <f t="shared" si="9"/>
        <v>1</v>
      </c>
    </row>
    <row r="50" spans="7:18" x14ac:dyDescent="0.3">
      <c r="G50">
        <v>36</v>
      </c>
      <c r="H50" t="s">
        <v>43</v>
      </c>
      <c r="I50">
        <v>4.1562759767248546E-4</v>
      </c>
      <c r="J50">
        <v>27048.648639999999</v>
      </c>
      <c r="K50">
        <f t="shared" si="2"/>
        <v>-0.36819713331716175</v>
      </c>
      <c r="L50">
        <f t="shared" si="3"/>
        <v>5.9011681634197607E-2</v>
      </c>
      <c r="M50">
        <f t="shared" si="4"/>
        <v>0.92568325490508385</v>
      </c>
      <c r="N50">
        <f t="shared" si="5"/>
        <v>2.9879005537078042E-2</v>
      </c>
      <c r="O50">
        <f t="shared" si="6"/>
        <v>0.22276270387342867</v>
      </c>
      <c r="P50">
        <f t="shared" si="7"/>
        <v>31.883753111483305</v>
      </c>
      <c r="Q50">
        <f t="shared" si="8"/>
        <v>2.9879005537078042E-2</v>
      </c>
      <c r="R50">
        <f t="shared" si="9"/>
        <v>2</v>
      </c>
    </row>
    <row r="51" spans="7:18" x14ac:dyDescent="0.3">
      <c r="G51">
        <v>37</v>
      </c>
      <c r="H51" t="s">
        <v>44</v>
      </c>
      <c r="I51">
        <v>1.004016064257028E-3</v>
      </c>
      <c r="J51">
        <v>45849.350640000004</v>
      </c>
      <c r="K51">
        <f t="shared" si="2"/>
        <v>-0.33801277647462952</v>
      </c>
      <c r="L51">
        <f t="shared" si="3"/>
        <v>0.73569044831695263</v>
      </c>
      <c r="M51">
        <f t="shared" si="4"/>
        <v>0.33372525422700333</v>
      </c>
      <c r="N51">
        <f t="shared" si="5"/>
        <v>0.25492037675662371</v>
      </c>
      <c r="O51">
        <f t="shared" si="6"/>
        <v>1.3067065078224591</v>
      </c>
      <c r="P51">
        <f t="shared" si="7"/>
        <v>32.444114362984131</v>
      </c>
      <c r="Q51">
        <f t="shared" si="8"/>
        <v>0.25492037675662371</v>
      </c>
      <c r="R51">
        <f t="shared" si="9"/>
        <v>2</v>
      </c>
    </row>
    <row r="52" spans="7:18" x14ac:dyDescent="0.3">
      <c r="G52">
        <v>38</v>
      </c>
      <c r="H52" t="s">
        <v>45</v>
      </c>
      <c r="I52">
        <v>5.4179566563467493E-3</v>
      </c>
      <c r="J52">
        <v>31504.587159999999</v>
      </c>
      <c r="K52">
        <f t="shared" si="2"/>
        <v>-0.11157741025007692</v>
      </c>
      <c r="L52">
        <f t="shared" si="3"/>
        <v>0.21939074525255503</v>
      </c>
      <c r="M52">
        <f t="shared" si="4"/>
        <v>0.46722972258110806</v>
      </c>
      <c r="N52">
        <f t="shared" si="5"/>
        <v>6.7271966333225255E-2</v>
      </c>
      <c r="O52">
        <f t="shared" si="6"/>
        <v>0.42337004926573019</v>
      </c>
      <c r="P52">
        <f t="shared" si="7"/>
        <v>29.186859674689927</v>
      </c>
      <c r="Q52">
        <f t="shared" si="8"/>
        <v>6.7271966333225255E-2</v>
      </c>
      <c r="R52">
        <f t="shared" si="9"/>
        <v>2</v>
      </c>
    </row>
    <row r="53" spans="7:18" x14ac:dyDescent="0.3">
      <c r="G53">
        <v>39</v>
      </c>
      <c r="H53" t="s">
        <v>46</v>
      </c>
      <c r="I53">
        <v>5.1534585432890514E-3</v>
      </c>
      <c r="J53">
        <v>14555.25337</v>
      </c>
      <c r="K53">
        <f t="shared" si="2"/>
        <v>-0.12514617626456648</v>
      </c>
      <c r="L53">
        <f t="shared" si="3"/>
        <v>-0.3906531927403743</v>
      </c>
      <c r="M53">
        <f t="shared" si="4"/>
        <v>1.567756943605612</v>
      </c>
      <c r="N53">
        <f t="shared" si="5"/>
        <v>0.44778030277263703</v>
      </c>
      <c r="O53">
        <f t="shared" si="6"/>
        <v>2.7348039903124302E-2</v>
      </c>
      <c r="P53">
        <f t="shared" si="7"/>
        <v>29.111184175595461</v>
      </c>
      <c r="Q53">
        <f t="shared" si="8"/>
        <v>2.7348039903124302E-2</v>
      </c>
      <c r="R53">
        <f t="shared" si="9"/>
        <v>3</v>
      </c>
    </row>
    <row r="54" spans="7:18" x14ac:dyDescent="0.3">
      <c r="G54">
        <v>40</v>
      </c>
      <c r="H54" t="s">
        <v>47</v>
      </c>
      <c r="I54">
        <v>2.8840954154899959E-3</v>
      </c>
      <c r="J54">
        <v>3813.7931040000003</v>
      </c>
      <c r="K54">
        <f t="shared" si="2"/>
        <v>-0.241564614668694</v>
      </c>
      <c r="L54">
        <f t="shared" si="3"/>
        <v>-0.77726205900338385</v>
      </c>
      <c r="M54">
        <f t="shared" si="4"/>
        <v>2.7418653304005884</v>
      </c>
      <c r="N54">
        <f t="shared" si="5"/>
        <v>1.0349688003515205</v>
      </c>
      <c r="O54">
        <f t="shared" si="6"/>
        <v>0.13985944418467142</v>
      </c>
      <c r="P54">
        <f t="shared" si="7"/>
        <v>30.625381342543534</v>
      </c>
      <c r="Q54">
        <f t="shared" si="8"/>
        <v>0.13985944418467142</v>
      </c>
      <c r="R54">
        <f t="shared" si="9"/>
        <v>3</v>
      </c>
    </row>
    <row r="55" spans="7:18" x14ac:dyDescent="0.3">
      <c r="G55">
        <v>41</v>
      </c>
      <c r="H55" t="s">
        <v>48</v>
      </c>
      <c r="I55">
        <v>9.3803013671290292E-3</v>
      </c>
      <c r="J55">
        <v>28376.055479999999</v>
      </c>
      <c r="K55">
        <f t="shared" si="2"/>
        <v>9.1691065384102419E-2</v>
      </c>
      <c r="L55">
        <f t="shared" si="3"/>
        <v>0.10678798399660155</v>
      </c>
      <c r="M55">
        <f t="shared" si="4"/>
        <v>0.51297673236949359</v>
      </c>
      <c r="N55">
        <f t="shared" si="5"/>
        <v>0.22939637901617635</v>
      </c>
      <c r="O55">
        <f t="shared" si="6"/>
        <v>0.40887574872188548</v>
      </c>
      <c r="P55">
        <f t="shared" si="7"/>
        <v>26.943837448468575</v>
      </c>
      <c r="Q55">
        <f t="shared" si="8"/>
        <v>0.22939637901617635</v>
      </c>
      <c r="R55">
        <f t="shared" si="9"/>
        <v>2</v>
      </c>
    </row>
    <row r="56" spans="7:18" x14ac:dyDescent="0.3">
      <c r="G56">
        <v>42</v>
      </c>
      <c r="H56" t="s">
        <v>49</v>
      </c>
      <c r="I56">
        <v>7.228123973277845E-3</v>
      </c>
      <c r="J56">
        <v>34701.030920000005</v>
      </c>
      <c r="K56">
        <f t="shared" si="2"/>
        <v>-1.8715739190985153E-2</v>
      </c>
      <c r="L56">
        <f t="shared" si="3"/>
        <v>0.33443781218056612</v>
      </c>
      <c r="M56">
        <f t="shared" si="4"/>
        <v>0.28915478204440759</v>
      </c>
      <c r="N56">
        <f t="shared" si="5"/>
        <v>0.13437949184710962</v>
      </c>
      <c r="O56">
        <f t="shared" si="6"/>
        <v>0.62231471412397088</v>
      </c>
      <c r="P56">
        <f t="shared" si="7"/>
        <v>28.321460170406329</v>
      </c>
      <c r="Q56">
        <f t="shared" si="8"/>
        <v>0.13437949184710962</v>
      </c>
      <c r="R56">
        <f t="shared" si="9"/>
        <v>2</v>
      </c>
    </row>
    <row r="57" spans="7:18" x14ac:dyDescent="0.3">
      <c r="G57">
        <v>43</v>
      </c>
      <c r="H57" t="s">
        <v>50</v>
      </c>
      <c r="I57">
        <v>6.1859921644099247E-4</v>
      </c>
      <c r="J57">
        <v>13189.349112</v>
      </c>
      <c r="K57">
        <f t="shared" si="2"/>
        <v>-0.35778467944059561</v>
      </c>
      <c r="L57">
        <f t="shared" si="3"/>
        <v>-0.43981510215791436</v>
      </c>
      <c r="M57">
        <f t="shared" si="4"/>
        <v>1.9098007553167182</v>
      </c>
      <c r="N57">
        <f t="shared" si="5"/>
        <v>0.45129913146358513</v>
      </c>
      <c r="O57">
        <f t="shared" si="6"/>
        <v>5.7427537457042654E-3</v>
      </c>
      <c r="P57">
        <f t="shared" si="7"/>
        <v>31.6895701419426</v>
      </c>
      <c r="Q57">
        <f t="shared" si="8"/>
        <v>5.7427537457042654E-3</v>
      </c>
      <c r="R57">
        <f t="shared" si="9"/>
        <v>3</v>
      </c>
    </row>
    <row r="58" spans="7:18" x14ac:dyDescent="0.3">
      <c r="G58">
        <v>44</v>
      </c>
      <c r="H58" t="s">
        <v>51</v>
      </c>
      <c r="I58">
        <v>2.3789822093504345E-3</v>
      </c>
      <c r="J58">
        <v>6783.5820899999999</v>
      </c>
      <c r="K58">
        <f t="shared" si="2"/>
        <v>-0.26747694661580795</v>
      </c>
      <c r="L58">
        <f t="shared" si="3"/>
        <v>-0.67037279772183656</v>
      </c>
      <c r="M58">
        <f t="shared" si="4"/>
        <v>2.4396585283542911</v>
      </c>
      <c r="N58">
        <f t="shared" si="5"/>
        <v>0.82464950653303215</v>
      </c>
      <c r="O58">
        <f t="shared" si="6"/>
        <v>7.0176571644073468E-2</v>
      </c>
      <c r="P58">
        <f t="shared" si="7"/>
        <v>30.814077264124322</v>
      </c>
      <c r="Q58">
        <f t="shared" si="8"/>
        <v>7.0176571644073468E-2</v>
      </c>
      <c r="R58">
        <f t="shared" si="9"/>
        <v>3</v>
      </c>
    </row>
    <row r="59" spans="7:18" x14ac:dyDescent="0.3">
      <c r="G59">
        <v>45</v>
      </c>
      <c r="H59" t="s">
        <v>52</v>
      </c>
      <c r="I59">
        <v>2.031144211238998E-3</v>
      </c>
      <c r="J59">
        <v>5277.591973999999</v>
      </c>
      <c r="K59">
        <f t="shared" si="2"/>
        <v>-0.28532105277127601</v>
      </c>
      <c r="L59">
        <f t="shared" si="3"/>
        <v>-0.72457670640201777</v>
      </c>
      <c r="M59">
        <f t="shared" si="4"/>
        <v>2.6211728590483516</v>
      </c>
      <c r="N59">
        <f t="shared" si="5"/>
        <v>0.92203202911744953</v>
      </c>
      <c r="O59">
        <f t="shared" si="6"/>
        <v>0.10125388439429554</v>
      </c>
      <c r="P59">
        <f t="shared" si="7"/>
        <v>31.05859463550112</v>
      </c>
      <c r="Q59">
        <f t="shared" si="8"/>
        <v>0.10125388439429554</v>
      </c>
      <c r="R59">
        <f t="shared" si="9"/>
        <v>3</v>
      </c>
    </row>
    <row r="60" spans="7:18" x14ac:dyDescent="0.3">
      <c r="G60">
        <v>46</v>
      </c>
      <c r="H60" t="s">
        <v>53</v>
      </c>
      <c r="I60">
        <v>2.7526543452615023E-3</v>
      </c>
      <c r="J60">
        <v>117928.62184000001</v>
      </c>
      <c r="K60">
        <f t="shared" si="2"/>
        <v>-0.24830754793958457</v>
      </c>
      <c r="L60">
        <f t="shared" si="3"/>
        <v>3.3299825305491915</v>
      </c>
      <c r="M60">
        <f t="shared" si="4"/>
        <v>6.5914547445062306</v>
      </c>
      <c r="N60">
        <f t="shared" si="5"/>
        <v>9.613393362096641</v>
      </c>
      <c r="O60">
        <f t="shared" si="6"/>
        <v>13.962300263815726</v>
      </c>
      <c r="P60">
        <f t="shared" si="7"/>
        <v>43.381610922196657</v>
      </c>
      <c r="Q60">
        <f t="shared" si="8"/>
        <v>6.5914547445062306</v>
      </c>
      <c r="R60">
        <f t="shared" si="9"/>
        <v>1</v>
      </c>
    </row>
    <row r="61" spans="7:18" x14ac:dyDescent="0.3">
      <c r="G61">
        <v>47</v>
      </c>
      <c r="H61" t="s">
        <v>54</v>
      </c>
      <c r="I61">
        <v>1.8125671321160043E-3</v>
      </c>
      <c r="J61">
        <v>6310.7344640000001</v>
      </c>
      <c r="K61">
        <f t="shared" si="2"/>
        <v>-0.29653406752009392</v>
      </c>
      <c r="L61">
        <f t="shared" si="3"/>
        <v>-0.6873916275714107</v>
      </c>
      <c r="M61">
        <f t="shared" si="4"/>
        <v>2.5203353755210935</v>
      </c>
      <c r="N61">
        <f t="shared" si="5"/>
        <v>0.8504973940189221</v>
      </c>
      <c r="O61">
        <f t="shared" si="6"/>
        <v>7.9000061385320966E-2</v>
      </c>
      <c r="P61">
        <f t="shared" si="7"/>
        <v>31.150668551531094</v>
      </c>
      <c r="Q61">
        <f t="shared" si="8"/>
        <v>7.9000061385320966E-2</v>
      </c>
      <c r="R61">
        <f t="shared" si="9"/>
        <v>3</v>
      </c>
    </row>
    <row r="62" spans="7:18" x14ac:dyDescent="0.3">
      <c r="G62">
        <v>48</v>
      </c>
      <c r="H62" t="s">
        <v>55</v>
      </c>
      <c r="I62">
        <v>1.0927255697783327E-3</v>
      </c>
      <c r="J62">
        <v>23963.561800000003</v>
      </c>
      <c r="K62">
        <f t="shared" si="2"/>
        <v>-0.33346197454351301</v>
      </c>
      <c r="L62">
        <f t="shared" si="3"/>
        <v>-5.2027403927628495E-2</v>
      </c>
      <c r="M62">
        <f t="shared" si="4"/>
        <v>1.0637585715393079</v>
      </c>
      <c r="N62">
        <f t="shared" si="5"/>
        <v>8.1968934069259369E-2</v>
      </c>
      <c r="O62">
        <f t="shared" si="6"/>
        <v>0.12749175979206459</v>
      </c>
      <c r="P62">
        <f t="shared" si="7"/>
        <v>31.433169613024926</v>
      </c>
      <c r="Q62">
        <f t="shared" si="8"/>
        <v>8.1968934069259369E-2</v>
      </c>
      <c r="R62">
        <f t="shared" si="9"/>
        <v>2</v>
      </c>
    </row>
    <row r="63" spans="7:18" x14ac:dyDescent="0.3">
      <c r="G63">
        <v>49</v>
      </c>
      <c r="H63" t="s">
        <v>56</v>
      </c>
      <c r="I63">
        <v>6.7092651757188499E-3</v>
      </c>
      <c r="J63">
        <v>58296.021739999996</v>
      </c>
      <c r="K63">
        <f t="shared" si="2"/>
        <v>-4.5333220643874156E-2</v>
      </c>
      <c r="L63">
        <f t="shared" si="3"/>
        <v>1.1836736166717239</v>
      </c>
      <c r="M63">
        <f t="shared" si="4"/>
        <v>0.21936961195445689</v>
      </c>
      <c r="N63">
        <f t="shared" si="5"/>
        <v>1.0117972862903652</v>
      </c>
      <c r="O63">
        <f t="shared" si="6"/>
        <v>2.588093382731075</v>
      </c>
      <c r="P63">
        <f t="shared" si="7"/>
        <v>30.347200200533059</v>
      </c>
      <c r="Q63">
        <f t="shared" si="8"/>
        <v>0.21936961195445689</v>
      </c>
      <c r="R63">
        <f t="shared" si="9"/>
        <v>1</v>
      </c>
    </row>
    <row r="64" spans="7:18" x14ac:dyDescent="0.3">
      <c r="G64">
        <v>50</v>
      </c>
      <c r="H64" t="s">
        <v>57</v>
      </c>
      <c r="I64">
        <v>7.5278530563083407E-4</v>
      </c>
      <c r="J64">
        <v>6386.503068</v>
      </c>
      <c r="K64">
        <f t="shared" si="2"/>
        <v>-0.35090092656399491</v>
      </c>
      <c r="L64">
        <f t="shared" si="3"/>
        <v>-0.68466454825767042</v>
      </c>
      <c r="M64">
        <f t="shared" si="4"/>
        <v>2.5729427653341577</v>
      </c>
      <c r="N64">
        <f t="shared" si="5"/>
        <v>0.84038838898228052</v>
      </c>
      <c r="O64">
        <f t="shared" si="6"/>
        <v>8.1166525857424718E-2</v>
      </c>
      <c r="P64">
        <f t="shared" si="7"/>
        <v>31.756494635123115</v>
      </c>
      <c r="Q64">
        <f t="shared" si="8"/>
        <v>8.1166525857424718E-2</v>
      </c>
      <c r="R64">
        <f t="shared" si="9"/>
        <v>3</v>
      </c>
    </row>
    <row r="65" spans="7:18" x14ac:dyDescent="0.3">
      <c r="G65">
        <v>51</v>
      </c>
      <c r="H65" t="s">
        <v>58</v>
      </c>
      <c r="I65">
        <v>1.0064299692479732E-3</v>
      </c>
      <c r="J65">
        <v>17608.333333999999</v>
      </c>
      <c r="K65">
        <f t="shared" si="2"/>
        <v>-0.33788894303164313</v>
      </c>
      <c r="L65">
        <f t="shared" si="3"/>
        <v>-0.28076610529952506</v>
      </c>
      <c r="M65">
        <f t="shared" si="4"/>
        <v>1.514811635818945</v>
      </c>
      <c r="N65">
        <f t="shared" si="5"/>
        <v>0.26384809180207802</v>
      </c>
      <c r="O65">
        <f t="shared" si="6"/>
        <v>1.8100518973971951E-2</v>
      </c>
      <c r="P65">
        <f t="shared" si="7"/>
        <v>31.436548460740791</v>
      </c>
      <c r="Q65">
        <f t="shared" si="8"/>
        <v>1.8100518973971951E-2</v>
      </c>
      <c r="R65">
        <f t="shared" si="9"/>
        <v>3</v>
      </c>
    </row>
    <row r="66" spans="7:18" x14ac:dyDescent="0.3">
      <c r="G66">
        <v>52</v>
      </c>
      <c r="H66" t="s">
        <v>59</v>
      </c>
      <c r="I66">
        <v>7.7389397652521605E-4</v>
      </c>
      <c r="J66">
        <v>28510.922160000002</v>
      </c>
      <c r="K66">
        <f t="shared" si="2"/>
        <v>-0.34981805072442224</v>
      </c>
      <c r="L66">
        <f t="shared" si="3"/>
        <v>0.11164213352192245</v>
      </c>
      <c r="M66">
        <f t="shared" si="4"/>
        <v>0.82772276527455713</v>
      </c>
      <c r="N66">
        <f t="shared" si="5"/>
        <v>1.4883697092633447E-2</v>
      </c>
      <c r="O66">
        <f t="shared" si="6"/>
        <v>0.27197753970625282</v>
      </c>
      <c r="P66">
        <f t="shared" si="7"/>
        <v>31.714017525680795</v>
      </c>
      <c r="Q66">
        <f t="shared" si="8"/>
        <v>1.4883697092633447E-2</v>
      </c>
      <c r="R66">
        <f t="shared" si="9"/>
        <v>2</v>
      </c>
    </row>
    <row r="67" spans="7:18" x14ac:dyDescent="0.3">
      <c r="G67">
        <v>53</v>
      </c>
      <c r="H67" t="s">
        <v>60</v>
      </c>
      <c r="I67">
        <v>2.6107135950493134E-3</v>
      </c>
      <c r="J67">
        <v>2460.526316</v>
      </c>
      <c r="K67">
        <f t="shared" si="2"/>
        <v>-0.25558911530233608</v>
      </c>
      <c r="L67">
        <f t="shared" si="3"/>
        <v>-0.82596911797897821</v>
      </c>
      <c r="M67">
        <f t="shared" si="4"/>
        <v>2.9122804689221882</v>
      </c>
      <c r="N67">
        <f t="shared" si="5"/>
        <v>1.1322189888029837</v>
      </c>
      <c r="O67">
        <f t="shared" si="6"/>
        <v>0.17720333270735197</v>
      </c>
      <c r="P67">
        <f t="shared" si="7"/>
        <v>30.832173994108388</v>
      </c>
      <c r="Q67">
        <f t="shared" si="8"/>
        <v>0.17720333270735197</v>
      </c>
      <c r="R67">
        <f t="shared" si="9"/>
        <v>3</v>
      </c>
    </row>
    <row r="68" spans="7:18" x14ac:dyDescent="0.3">
      <c r="G68">
        <v>54</v>
      </c>
      <c r="H68" t="s">
        <v>61</v>
      </c>
      <c r="I68">
        <v>1.2175177176085772E-2</v>
      </c>
      <c r="J68">
        <v>47872.6708</v>
      </c>
      <c r="K68">
        <f t="shared" si="2"/>
        <v>0.23506832979210485</v>
      </c>
      <c r="L68">
        <f t="shared" si="3"/>
        <v>0.80851420726346179</v>
      </c>
      <c r="M68">
        <f t="shared" si="4"/>
        <v>0</v>
      </c>
      <c r="N68">
        <f t="shared" si="5"/>
        <v>0.69943219491325503</v>
      </c>
      <c r="O68">
        <f t="shared" si="6"/>
        <v>1.751477262176814</v>
      </c>
      <c r="P68">
        <f t="shared" si="7"/>
        <v>26.49748793954879</v>
      </c>
      <c r="Q68">
        <f t="shared" si="8"/>
        <v>0</v>
      </c>
      <c r="R68">
        <f t="shared" si="9"/>
        <v>1</v>
      </c>
    </row>
    <row r="69" spans="7:18" x14ac:dyDescent="0.3">
      <c r="G69">
        <v>55</v>
      </c>
      <c r="H69" t="s">
        <v>62</v>
      </c>
      <c r="I69">
        <v>0</v>
      </c>
      <c r="J69">
        <v>36359.605920000002</v>
      </c>
      <c r="K69">
        <f t="shared" si="2"/>
        <v>-0.38951884921443974</v>
      </c>
      <c r="L69">
        <f t="shared" si="3"/>
        <v>0.39413358766016515</v>
      </c>
      <c r="M69">
        <f t="shared" si="4"/>
        <v>0.56182044208216542</v>
      </c>
      <c r="N69">
        <f t="shared" si="5"/>
        <v>2.6692205249259783E-2</v>
      </c>
      <c r="O69">
        <f t="shared" si="6"/>
        <v>0.6508102672204984</v>
      </c>
      <c r="P69">
        <f t="shared" si="7"/>
        <v>32.455730652425444</v>
      </c>
      <c r="Q69">
        <f t="shared" si="8"/>
        <v>2.6692205249259783E-2</v>
      </c>
      <c r="R69">
        <f t="shared" si="9"/>
        <v>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5"/>
  <sheetViews>
    <sheetView tabSelected="1" topLeftCell="B1" workbookViewId="0">
      <selection activeCell="U30" sqref="U30"/>
    </sheetView>
  </sheetViews>
  <sheetFormatPr defaultRowHeight="14.4" x14ac:dyDescent="0.3"/>
  <cols>
    <col min="4" max="4" width="24.5546875" bestFit="1" customWidth="1"/>
  </cols>
  <sheetData>
    <row r="1" spans="3:11" x14ac:dyDescent="0.3">
      <c r="C1" t="s">
        <v>79</v>
      </c>
      <c r="D1" t="s">
        <v>78</v>
      </c>
      <c r="E1" t="s">
        <v>77</v>
      </c>
      <c r="F1" t="s">
        <v>87</v>
      </c>
      <c r="J1" t="s">
        <v>88</v>
      </c>
      <c r="K1" t="s">
        <v>89</v>
      </c>
    </row>
    <row r="2" spans="3:11" x14ac:dyDescent="0.3">
      <c r="C2">
        <v>54</v>
      </c>
      <c r="D2" t="s">
        <v>61</v>
      </c>
      <c r="E2">
        <v>0.23506832979210485</v>
      </c>
      <c r="F2">
        <v>0.80851420726346179</v>
      </c>
      <c r="J2">
        <v>1</v>
      </c>
      <c r="K2">
        <v>8</v>
      </c>
    </row>
    <row r="3" spans="3:11" x14ac:dyDescent="0.3">
      <c r="C3">
        <v>29.999999999999996</v>
      </c>
      <c r="D3" t="s">
        <v>36</v>
      </c>
      <c r="E3">
        <v>-0.37064639508076885</v>
      </c>
      <c r="F3">
        <v>0.23184977539217499</v>
      </c>
      <c r="J3">
        <v>2</v>
      </c>
      <c r="K3">
        <v>14</v>
      </c>
    </row>
    <row r="4" spans="3:11" x14ac:dyDescent="0.3">
      <c r="C4">
        <v>18</v>
      </c>
      <c r="D4" t="s">
        <v>25</v>
      </c>
      <c r="E4">
        <v>-0.28976684405038733</v>
      </c>
      <c r="F4">
        <v>-0.4064036099054753</v>
      </c>
      <c r="J4">
        <v>3</v>
      </c>
      <c r="K4">
        <v>31</v>
      </c>
    </row>
    <row r="5" spans="3:11" x14ac:dyDescent="0.3">
      <c r="C5">
        <v>14</v>
      </c>
      <c r="D5" t="s">
        <v>21</v>
      </c>
      <c r="E5">
        <v>5.2689258369681591</v>
      </c>
      <c r="F5">
        <v>-0.26748139542089383</v>
      </c>
      <c r="J5">
        <v>4</v>
      </c>
      <c r="K5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Total_Dollar_Amount_Invested_in</vt:lpstr>
      <vt:lpstr>Employment</vt:lpstr>
      <vt:lpstr>Population</vt:lpstr>
      <vt:lpstr>Relevant Columns</vt:lpstr>
      <vt:lpstr>Analysis</vt:lpstr>
      <vt:lpstr>Visualizations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Chen</dc:creator>
  <cp:lastModifiedBy>Vicky Chen</cp:lastModifiedBy>
  <dcterms:created xsi:type="dcterms:W3CDTF">2021-03-24T03:52:16Z</dcterms:created>
  <dcterms:modified xsi:type="dcterms:W3CDTF">2021-03-25T18:38:29Z</dcterms:modified>
</cp:coreProperties>
</file>