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3.xml" ContentType="application/vnd.openxmlformats-officedocument.spreadsheetml.tab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0.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2.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4.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5.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ables/table4.xml" ContentType="application/vnd.openxmlformats-officedocument.spreadsheetml.table+xml"/>
  <Override PartName="/xl/drawings/drawing36.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7.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8.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39.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yara.furtado\Documents\CENSO SUAS\Censo Suas 2016\Arquivos revisados SNAS\"/>
    </mc:Choice>
  </mc:AlternateContent>
  <bookViews>
    <workbookView xWindow="0" yWindow="0" windowWidth="24000" windowHeight="8145" firstSheet="31" activeTab="35"/>
  </bookViews>
  <sheets>
    <sheet name="Apresentação" sheetId="3" r:id="rId1"/>
    <sheet name="CRAS Gráfico 1" sheetId="2" r:id="rId2"/>
    <sheet name="CRAS Gráfico 2" sheetId="36" r:id="rId3"/>
    <sheet name="CRAS Gráfico 3" sheetId="5" r:id="rId4"/>
    <sheet name="CRAS Gráfico 4" sheetId="6" r:id="rId5"/>
    <sheet name="CRAS Gráfico 5" sheetId="7" r:id="rId6"/>
    <sheet name="CRAS Gráfico 6" sheetId="8" r:id="rId7"/>
    <sheet name="CRAS Gráfico 7" sheetId="40" r:id="rId8"/>
    <sheet name="CRAS Tabela 1" sheetId="48" r:id="rId9"/>
    <sheet name="CCONV Gráfico 8" sheetId="27" r:id="rId10"/>
    <sheet name="CCONV Gráfico 9" sheetId="28" r:id="rId11"/>
    <sheet name="CCONV Gráfico 10" sheetId="30" r:id="rId12"/>
    <sheet name="CREAS Gráfico 11" sheetId="9" r:id="rId13"/>
    <sheet name="CREAS Gráfico 12" sheetId="10" r:id="rId14"/>
    <sheet name="CREAS Gráfico 13" sheetId="11" r:id="rId15"/>
    <sheet name="CREAS Gráfico 14" sheetId="12" r:id="rId16"/>
    <sheet name="CREAS Gráfico 15" sheetId="13" r:id="rId17"/>
    <sheet name="CREAS Tabela 2" sheetId="47" r:id="rId18"/>
    <sheet name="CPOP Gráfico 16" sheetId="14" r:id="rId19"/>
    <sheet name="CPOP Gráfico 17" sheetId="15" r:id="rId20"/>
    <sheet name="CPOP Gráfico 18" sheetId="16" r:id="rId21"/>
    <sheet name="CPOP Gráfico 19" sheetId="17" r:id="rId22"/>
    <sheet name="CPOP Gráfico 20" sheetId="18" r:id="rId23"/>
    <sheet name="CPOP Gráfico 21" sheetId="19" r:id="rId24"/>
    <sheet name="CPOP Tabela 3" sheetId="46" r:id="rId25"/>
    <sheet name="CDIA Gráfico 22" sheetId="33" r:id="rId26"/>
    <sheet name="CDIA Gráfico 23" sheetId="41" r:id="rId27"/>
    <sheet name="CDIA Gráfico 24" sheetId="52" r:id="rId28"/>
    <sheet name="CDIA Gráfico 25" sheetId="35" r:id="rId29"/>
    <sheet name="CDIA Gráfico 26" sheetId="34" r:id="rId30"/>
    <sheet name="CDIA Gráfico 27" sheetId="53" r:id="rId31"/>
    <sheet name="UNACOL Gráfico 28" sheetId="20" r:id="rId32"/>
    <sheet name="UNACOL Gráfico 29" sheetId="21" r:id="rId33"/>
    <sheet name="UNACOL Gráfico 30" sheetId="24" r:id="rId34"/>
    <sheet name="UNACOL Gráfico 31" sheetId="26" r:id="rId35"/>
    <sheet name="UNACOL Gráfico 32" sheetId="43" r:id="rId36"/>
    <sheet name="UNACOL Gráfico 33" sheetId="51" r:id="rId37"/>
    <sheet name="UNACOL Gráfico 34" sheetId="50" r:id="rId38"/>
    <sheet name="UNACOL Gráfico 35" sheetId="22" r:id="rId39"/>
    <sheet name="UNACOL Tabela 4" sheetId="49" r:id="rId40"/>
    <sheet name="COMP Gráfico 36" sheetId="42" r:id="rId41"/>
    <sheet name="COMP Gráfico 37" sheetId="45" r:id="rId42"/>
    <sheet name="COMP Gráfico 38" sheetId="44" r:id="rId43"/>
    <sheet name="COMP Gráfico 39" sheetId="56" r:id="rId44"/>
  </sheets>
  <externalReferences>
    <externalReference r:id="rId45"/>
  </externalReferences>
  <definedNames>
    <definedName name="_xlcn.WorksheetConnection_CRASFigura1H2H54951" hidden="1">'[1]CRAS Figura 1'!$H$2:$H$5495</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tervalo-cb8fbb59-8a36-4d1e-922d-4af930ea9887" name="Intervalo" connection="WorksheetConnection_CRAS Figura 1!$H$2:$H$5495"/>
        </x15:modelTables>
      </x15:dataModel>
    </ext>
  </extLst>
</workbook>
</file>

<file path=xl/calcChain.xml><?xml version="1.0" encoding="utf-8"?>
<calcChain xmlns="http://schemas.openxmlformats.org/spreadsheetml/2006/main">
  <c r="I5" i="51" l="1"/>
  <c r="K4" i="51"/>
  <c r="I4" i="51"/>
  <c r="M5" i="49" l="1"/>
  <c r="M6" i="49"/>
  <c r="M7" i="49"/>
  <c r="M8" i="49"/>
  <c r="M9" i="49"/>
  <c r="M4" i="49"/>
  <c r="N5" i="46" l="1"/>
  <c r="N6" i="46"/>
  <c r="N7" i="46"/>
  <c r="N8" i="46"/>
  <c r="N9" i="46"/>
  <c r="N10" i="46"/>
  <c r="N11" i="46"/>
  <c r="N12" i="46"/>
  <c r="N13" i="46"/>
  <c r="N14" i="46"/>
  <c r="N15" i="46"/>
  <c r="N16" i="46"/>
  <c r="N17" i="46"/>
  <c r="N18" i="46"/>
  <c r="N19" i="46"/>
  <c r="N20" i="46"/>
  <c r="N21" i="46"/>
  <c r="N22" i="46"/>
  <c r="N23" i="46"/>
  <c r="N24" i="46"/>
  <c r="N4" i="46"/>
  <c r="M5" i="47" l="1"/>
  <c r="M6" i="47"/>
  <c r="M7" i="47"/>
  <c r="M8" i="47"/>
  <c r="M9" i="47"/>
  <c r="M10" i="47"/>
  <c r="M11" i="47"/>
  <c r="M12" i="47"/>
  <c r="M13" i="47"/>
  <c r="M14" i="47"/>
  <c r="M15" i="47"/>
  <c r="M16" i="47"/>
  <c r="M17" i="47"/>
  <c r="M18" i="47"/>
  <c r="M19" i="47"/>
  <c r="M20" i="47"/>
  <c r="M21" i="47"/>
  <c r="M22" i="47"/>
  <c r="M23" i="47"/>
  <c r="M4" i="47"/>
  <c r="E4" i="30" l="1"/>
  <c r="E5" i="30"/>
  <c r="E6" i="30"/>
  <c r="E7" i="30"/>
  <c r="M5" i="48" l="1"/>
  <c r="M6" i="48"/>
  <c r="M7" i="48"/>
  <c r="M8" i="48"/>
  <c r="M9" i="48"/>
  <c r="M10" i="48"/>
  <c r="M4" i="48"/>
  <c r="E8" i="5"/>
  <c r="D8" i="5"/>
  <c r="C8" i="5"/>
  <c r="I8" i="5"/>
  <c r="B8" i="5"/>
  <c r="F8" i="5"/>
  <c r="G8" i="5"/>
  <c r="H8" i="5"/>
  <c r="C7" i="5"/>
  <c r="D7" i="5"/>
  <c r="E7" i="5"/>
  <c r="F7" i="5"/>
  <c r="G7" i="5"/>
  <c r="H7" i="5"/>
  <c r="I7" i="5"/>
  <c r="B7" i="5"/>
  <c r="J6" i="5"/>
  <c r="J5" i="5"/>
  <c r="J4" i="5"/>
  <c r="B36" i="28" l="1"/>
  <c r="G35" i="28" s="1"/>
  <c r="C36" i="28"/>
  <c r="H35" i="28" s="1"/>
  <c r="D36" i="28"/>
  <c r="I35" i="28" s="1"/>
  <c r="G34" i="28" l="1"/>
  <c r="I34" i="28"/>
  <c r="I36" i="28" s="1"/>
  <c r="H34" i="28"/>
  <c r="D5" i="24"/>
  <c r="D6" i="24"/>
  <c r="D7" i="24"/>
  <c r="D4" i="24"/>
  <c r="H5" i="15" l="1"/>
  <c r="H4" i="15"/>
  <c r="M7" i="11" l="1"/>
  <c r="M5" i="11" l="1"/>
  <c r="M6" i="11"/>
  <c r="M4" i="11"/>
  <c r="B16" i="22" l="1"/>
  <c r="C7" i="22" s="1"/>
  <c r="C3" i="22" l="1"/>
  <c r="C4" i="22"/>
  <c r="C13" i="22"/>
  <c r="C9" i="22"/>
  <c r="C12" i="22"/>
  <c r="C14" i="22"/>
  <c r="C8" i="22"/>
  <c r="C11" i="22"/>
  <c r="C5" i="22"/>
  <c r="C10" i="22"/>
  <c r="C6" i="22"/>
  <c r="N5" i="2" l="1"/>
  <c r="L5" i="2"/>
  <c r="M5" i="2"/>
  <c r="C10" i="51"/>
  <c r="D10" i="51"/>
  <c r="E10" i="51"/>
  <c r="F10" i="51"/>
  <c r="G10" i="51"/>
  <c r="H10" i="51"/>
  <c r="B10" i="51"/>
  <c r="J10" i="51" s="1"/>
  <c r="J4" i="51" s="1"/>
  <c r="F4" i="14" l="1"/>
  <c r="H5" i="26" l="1"/>
  <c r="G5" i="26"/>
  <c r="J4" i="21" l="1"/>
  <c r="I4" i="21"/>
  <c r="H4" i="21"/>
  <c r="G4" i="21"/>
  <c r="H9" i="20"/>
  <c r="C8" i="10" l="1"/>
  <c r="D8" i="10"/>
  <c r="E8" i="10"/>
  <c r="F8" i="10"/>
  <c r="G8" i="10"/>
  <c r="H8" i="10"/>
  <c r="B8" i="10"/>
  <c r="I8" i="10"/>
</calcChain>
</file>

<file path=xl/connections.xml><?xml version="1.0" encoding="utf-8"?>
<connections xmlns="http://schemas.openxmlformats.org/spreadsheetml/2006/main">
  <connection id="1" keepAlive="1" name="ThisWorkbookDataModel" description="Modelo de Dado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RAS Figura 1!$H$2:$H$5495" type="102" refreshedVersion="5" minRefreshableVersion="5">
    <extLst>
      <ext xmlns:x15="http://schemas.microsoft.com/office/spreadsheetml/2010/11/main" uri="{DE250136-89BD-433C-8126-D09CA5730AF9}">
        <x15:connection id="Intervalo-cb8fbb59-8a36-4d1e-922d-4af930ea9887" autoDelete="1" usedByAddin="1">
          <x15:rangePr sourceName="_xlcn.WorksheetConnection_CRASFigura1H2H54951"/>
        </x15:connection>
      </ext>
    </extLst>
  </connection>
</connections>
</file>

<file path=xl/sharedStrings.xml><?xml version="1.0" encoding="utf-8"?>
<sst xmlns="http://schemas.openxmlformats.org/spreadsheetml/2006/main" count="490" uniqueCount="330">
  <si>
    <t>CRAS</t>
  </si>
  <si>
    <t>Municípios</t>
  </si>
  <si>
    <t>Norte</t>
  </si>
  <si>
    <t>Nordeste</t>
  </si>
  <si>
    <t>Sudeste</t>
  </si>
  <si>
    <t>Sul</t>
  </si>
  <si>
    <t>Centro-Oeste</t>
  </si>
  <si>
    <t>Próprio</t>
  </si>
  <si>
    <t>Alugado</t>
  </si>
  <si>
    <t>Acesso principal adaptado com rampas e rota acessível desde a calçada até a recepção do CRAS</t>
  </si>
  <si>
    <t>Rota acessível aos espaços do CRAS</t>
  </si>
  <si>
    <t>Rota acessível ao banheiro</t>
  </si>
  <si>
    <t>Banheiro adaptado</t>
  </si>
  <si>
    <t>Banheiro adaptado para pessoas com deficiência</t>
  </si>
  <si>
    <t>%</t>
  </si>
  <si>
    <t>Brasil</t>
  </si>
  <si>
    <t>Não Governamental</t>
  </si>
  <si>
    <t>Governamental</t>
  </si>
  <si>
    <t>Fonte: MDS, Censo SUAS.</t>
  </si>
  <si>
    <t>República</t>
  </si>
  <si>
    <t>Residência Inclusiva</t>
  </si>
  <si>
    <t>Cedido</t>
  </si>
  <si>
    <t>Acesso principal adaptado com rampas e rota acessível desde a calçada até o interior da Unidade</t>
  </si>
  <si>
    <t>Rota acessível aos dormitórios e espaços de uso coletivo</t>
  </si>
  <si>
    <t>Banheiro adaptado para pessoas com deficiência e/ou mobilidade reduzida</t>
  </si>
  <si>
    <t xml:space="preserve">Sem acesso </t>
  </si>
  <si>
    <t>Com acesso</t>
  </si>
  <si>
    <t>Pisos especiais com relevos para sinalização voltados pessoa com deficiência visual</t>
  </si>
  <si>
    <t>Suporte para leitores de telas de computador para pessoas com deficiência visual</t>
  </si>
  <si>
    <t>Suporte de material em braile</t>
  </si>
  <si>
    <t>Outras adaptações e tecnologias assistivas para deficiência física</t>
  </si>
  <si>
    <t>Outras adaptações e tecnologias assistivas para deficiência intelectual e autismo.</t>
  </si>
  <si>
    <t>Suporte de profissional com conhecimento em LIBRAS</t>
  </si>
  <si>
    <t>Não há outras adaptações</t>
  </si>
  <si>
    <t>Acesso principal adaptado com rampas e rota acessível desde a calçada até a recepção no interior da unidade</t>
  </si>
  <si>
    <t>Rota acessível aos espaços da Unidade</t>
  </si>
  <si>
    <t>Total</t>
  </si>
  <si>
    <t>Pequeno I</t>
  </si>
  <si>
    <t>Pequeno II</t>
  </si>
  <si>
    <t>Médio</t>
  </si>
  <si>
    <t>Grande</t>
  </si>
  <si>
    <t>Metrópole</t>
  </si>
  <si>
    <t>Acesso principal adaptado com rampas e rota acessível desde a calçada do CREAS</t>
  </si>
  <si>
    <t>Rota acessível aos espaços do CREAS</t>
  </si>
  <si>
    <t>Banheiro adaptado para pessoas com mobilidade reduzida (idosos, pessoas com necessidades especiais, etc.)</t>
  </si>
  <si>
    <t>Nenhum CRAS</t>
  </si>
  <si>
    <t>1 CRAS</t>
  </si>
  <si>
    <t>De 2 a 3 CRAS</t>
  </si>
  <si>
    <t>De 4 a 6 CRAS</t>
  </si>
  <si>
    <t>De 7 a 10 CRAS</t>
  </si>
  <si>
    <t>Mais de 10 CRAS</t>
  </si>
  <si>
    <t>CREAS</t>
  </si>
  <si>
    <t>Acesso principal adaptado com rampas e rotas acessível desde a calçada até a recepção do CRAS</t>
  </si>
  <si>
    <t>Povos Indígenas</t>
  </si>
  <si>
    <t>Comunidade Quilombola</t>
  </si>
  <si>
    <t>Comunidade Ribeirinha</t>
  </si>
  <si>
    <t>Povos Ciganos</t>
  </si>
  <si>
    <t>Comunidades Extrativistas</t>
  </si>
  <si>
    <t>Outros povos e comunidades tradicionais</t>
  </si>
  <si>
    <t>Não atendeu</t>
  </si>
  <si>
    <t>Abrigo institucional</t>
  </si>
  <si>
    <t>Casa-lar</t>
  </si>
  <si>
    <t>Outros</t>
  </si>
  <si>
    <t>República para Jovens</t>
  </si>
  <si>
    <t>Abrigo institucional/Casa de passagem para população de rua</t>
  </si>
  <si>
    <t>República para adultos em processo de saída das ruas</t>
  </si>
  <si>
    <t>Abrigo institucional/Casa de passagem para migrantes e/ou refugiados</t>
  </si>
  <si>
    <t>Abrigo para famílias desabrigadas/desalojadas vítimas de desastres</t>
  </si>
  <si>
    <t>Abrigo institucional (Instituição de Longa Permanência para Idosos - ILPI)</t>
  </si>
  <si>
    <t>Casa de Apoio</t>
  </si>
  <si>
    <t>Banheiro adaptado para pessoas com dificuldades de locomoção e/ou necessidades especiais</t>
  </si>
  <si>
    <t xml:space="preserve">Norte </t>
  </si>
  <si>
    <t>Acesso principal adaptado com rampas e rota acessível desde a calçada do Centro POP</t>
  </si>
  <si>
    <t>Rota acessível aos espaços do Centro POP</t>
  </si>
  <si>
    <t>Geladeira</t>
  </si>
  <si>
    <t>Fogão</t>
  </si>
  <si>
    <t>Armários individualizados</t>
  </si>
  <si>
    <t>Máquina de lavar roupas</t>
  </si>
  <si>
    <t>Rota acessível aos espaços da unidade</t>
  </si>
  <si>
    <t>Percentual</t>
  </si>
  <si>
    <t>Número de Unidades</t>
  </si>
  <si>
    <t>Banheiro adaptado para pessoas com dificuldades de locomoção</t>
  </si>
  <si>
    <t xml:space="preserve">Cedido </t>
  </si>
  <si>
    <t>Número</t>
  </si>
  <si>
    <t>Acesso principal adaptado com rampas e rota acessível desde a calçada até a recepção da Unidade</t>
  </si>
  <si>
    <t xml:space="preserve">CRAS </t>
  </si>
  <si>
    <t xml:space="preserve">CREAS </t>
  </si>
  <si>
    <t>Centro POP</t>
  </si>
  <si>
    <t>Indígenas</t>
  </si>
  <si>
    <t>Quilombolas</t>
  </si>
  <si>
    <t>Ribeirinhos</t>
  </si>
  <si>
    <t>Ciganos</t>
  </si>
  <si>
    <t>Extrativistas</t>
  </si>
  <si>
    <t>Centro de Convivência</t>
  </si>
  <si>
    <t>Centro DIA</t>
  </si>
  <si>
    <t>Público</t>
  </si>
  <si>
    <t>Crianças/adolescentes</t>
  </si>
  <si>
    <t>Jovens egressos de serviços de acolhimento</t>
  </si>
  <si>
    <t>Exclusivamente crianças/adolescentes com deficiência</t>
  </si>
  <si>
    <t>Exclusivamente para pessoas adultas com deficiência</t>
  </si>
  <si>
    <t>Adultos e famílias</t>
  </si>
  <si>
    <t>Pessoas Idosas</t>
  </si>
  <si>
    <t>Possui dados da localização (endereço, telefone etc.)</t>
  </si>
  <si>
    <t>Recebe usuários encaminhados por este CREAS</t>
  </si>
  <si>
    <t>Encaminha usuários para este CREAS</t>
  </si>
  <si>
    <t>Acompanha os encaminhamentos</t>
  </si>
  <si>
    <t>Realiza reuniões periódicas</t>
  </si>
  <si>
    <t>Troca Informações</t>
  </si>
  <si>
    <t>Realiza estudos de caso em conjunto</t>
  </si>
  <si>
    <t>Desenvolve atividades em parceria</t>
  </si>
  <si>
    <t>Não tem nenhuma articulação</t>
  </si>
  <si>
    <t>Serviço ou instituição não existente no município</t>
  </si>
  <si>
    <t>Unidades Públicas da Rede de Proteção Social Básica</t>
  </si>
  <si>
    <t>Unidades Conveniadas da Rede de Proteção Social Básica</t>
  </si>
  <si>
    <t>Unidades da Rede de Proteção Social Especial</t>
  </si>
  <si>
    <t>Serviços de Saúde</t>
  </si>
  <si>
    <t>Serviços de Educação</t>
  </si>
  <si>
    <t>Órgãos/Serviços relacionados a Trabalho e Emprego</t>
  </si>
  <si>
    <t>Movimentos Sociais locais/Associações Comunitárias</t>
  </si>
  <si>
    <t>Serviços de Acolhimento (abrigos e outros)</t>
  </si>
  <si>
    <t>PETI</t>
  </si>
  <si>
    <t>Demais serviços da rede socioassistencial</t>
  </si>
  <si>
    <t>Serviços de saúde mental</t>
  </si>
  <si>
    <t>Demais serviços da rede de saúde</t>
  </si>
  <si>
    <t>Serviços de outras políticas públicas</t>
  </si>
  <si>
    <t>Órgãos responsáveis pela emissão de documentação civil básica</t>
  </si>
  <si>
    <t>Serviços/Programas de Segurança Alimentar</t>
  </si>
  <si>
    <t>Poder Jurídico</t>
  </si>
  <si>
    <t>Ministérios Público</t>
  </si>
  <si>
    <t>Defensoria Pública</t>
  </si>
  <si>
    <t>Delegacias Especializadas</t>
  </si>
  <si>
    <t>ONGs que atuam com defesa de direitos ou realizam projetos sociais</t>
  </si>
  <si>
    <t>Instituições de Ensino e Pesquisa</t>
  </si>
  <si>
    <t>Conselho Tutelar</t>
  </si>
  <si>
    <t>Serviço Especializado em Abordagem Social (quando não ofertado pelo Centro de Referência para Pop Rua)</t>
  </si>
  <si>
    <t>Serviços de Acolhimento (abrigos institucionais, casas de passagem, repúblicas)</t>
  </si>
  <si>
    <t>Centro de Referência de Assistência Social (CRAS)</t>
  </si>
  <si>
    <t>Centro de Referência Especializado de Assistência Social (CREAS)</t>
  </si>
  <si>
    <t>Serviços de Saúde Mental (CAPS, CAPS AD, etc.)</t>
  </si>
  <si>
    <t>Equipes da Saúde que atuem no espaço da rua (Consultórios na Rua ou outros);</t>
  </si>
  <si>
    <t>Serviços de saúde voltados à internação</t>
  </si>
  <si>
    <t>Comunidades Terapêuticas</t>
  </si>
  <si>
    <t>Demais Serviços da rede de Saúde</t>
  </si>
  <si>
    <t>Serviços/Programas de Habitação</t>
  </si>
  <si>
    <t>Serviços/Programas de Geração de Trabalho e renda</t>
  </si>
  <si>
    <t>Programas/projetos de inclusão digital</t>
  </si>
  <si>
    <t>Órgãos de Defesa de Direitos (Poder Judiciário, Ministério Público, Defensoria Pública, etc.)</t>
  </si>
  <si>
    <t>Movimentos organizados da população em situação de rua</t>
  </si>
  <si>
    <t>ONGs que atuam com defesa de direitos</t>
  </si>
  <si>
    <t>ONGs que realizam projetos sociais</t>
  </si>
  <si>
    <t>Unidades / Serviços de outros municípios</t>
  </si>
  <si>
    <t>Centro-Dia</t>
  </si>
  <si>
    <t>Mulheres em situação de violência</t>
  </si>
  <si>
    <t>Recebe usuários encaminhados por este CRAS</t>
  </si>
  <si>
    <t>Encaminha usuários para este CRAS</t>
  </si>
  <si>
    <t>Serviços, programas ou instituições com os quais o CRAS mantém articulação</t>
  </si>
  <si>
    <t>Serviços, programas ou instituições com os quais o CREAS mantém articulação</t>
  </si>
  <si>
    <t>Serviços, programas ou instituições com os quais o Centro POP mantém articulação</t>
  </si>
  <si>
    <t>Recebe usuários encaminhados por este Centro POP</t>
  </si>
  <si>
    <t>Encaminha usuários para este Centro POP</t>
  </si>
  <si>
    <t>Possui fluxo/protocolo de articulação</t>
  </si>
  <si>
    <t>Centro de Referência Especializado para População em Situação de Rua – Centro POP</t>
  </si>
  <si>
    <t>Outras Unidades de Acolhimento</t>
  </si>
  <si>
    <t>Recebe usuários encaminhados por esta Unidade</t>
  </si>
  <si>
    <t>Encaminha usuários para esta Unidade</t>
  </si>
  <si>
    <t>Serviços, programas ou instituições com os quais a Unidade de Acolhimento mantém articulação</t>
  </si>
  <si>
    <t>21 a 40 pessoas</t>
  </si>
  <si>
    <t>41 a 60 pessoas</t>
  </si>
  <si>
    <t>61 a 80 pessoas</t>
  </si>
  <si>
    <t>81 a 100 pessoas</t>
  </si>
  <si>
    <t>Acima de 100 pessoas</t>
  </si>
  <si>
    <t>Nº de Unidades por Capacidade Máxima</t>
  </si>
  <si>
    <t>Nº de Unidades por Pessoas acolhidas</t>
  </si>
  <si>
    <t>0 a 5 pessoas</t>
  </si>
  <si>
    <t>6 a 10 pessoas</t>
  </si>
  <si>
    <t>11 a 20 pessoas</t>
  </si>
  <si>
    <t>Exclusivamente crianças/adolescente com Deficiência</t>
  </si>
  <si>
    <t>Exclusivamente pessoas adultas com Deficiência</t>
  </si>
  <si>
    <t>Mulheres em situação de violência doméstica ou familiar</t>
  </si>
  <si>
    <t>Crianças/ adolescentes</t>
  </si>
  <si>
    <t>0 a 20 vagas</t>
  </si>
  <si>
    <t>21 a 40 vagas</t>
  </si>
  <si>
    <t>41 a 60 vagas</t>
  </si>
  <si>
    <t>61 a 80 vagas</t>
  </si>
  <si>
    <t>81 a 100 vagas</t>
  </si>
  <si>
    <t>Acima de 100 vagas</t>
  </si>
  <si>
    <t>Gráfico 9: Quantitativo de Centros de Convivência por natureza da Unidade – Brasil, 2016</t>
  </si>
  <si>
    <t>Unidades/Serviços de outros municípios</t>
  </si>
  <si>
    <t>Em 2016 a maior parte dos Centros-Dia estava localizada em imóveis próprios (63,3% do total de unidades). Em seguida, vinham as Unidades localizadas em imóveis cedidos (20,0%) e em imóveis alugados (14,9%).
Os percentuais não se alteraram muito em relação ao ano anterior: houve pequeno aumento nos percentuais de imóveis próprios e alugados e pequena redução nos percentuais de Centros-Dia funcionando em imóveis cedidos.</t>
  </si>
  <si>
    <t>Banheiro adaptado para pessoas com mobilidade reduzida</t>
  </si>
  <si>
    <t>Criança/Adolescentes com deficiência e com algum grau de dependência</t>
  </si>
  <si>
    <t>Adultos com deficiência e com algum grau de dependência</t>
  </si>
  <si>
    <t>Idosos com deficiência</t>
  </si>
  <si>
    <t>Idosos com algum grau de dependência (sem deficiência)</t>
  </si>
  <si>
    <t xml:space="preserve">Como o gráfico está um pouco confuso considerei transformá-lo em tabela. </t>
  </si>
  <si>
    <t>Checar "74,4%". Padronizar a apresentação da Fonte.</t>
  </si>
  <si>
    <t xml:space="preserve"> Padronizar a apresentação da Fonte.</t>
  </si>
  <si>
    <t xml:space="preserve">Sugestão de substituir "mais/menos frequente" por maior/menor percentual".    Padronizar a apresentação da Fonte.  </t>
  </si>
  <si>
    <t xml:space="preserve">Titulo: incluir  de acordo com a Norma da ABNT.  </t>
  </si>
  <si>
    <t>parece ter sido 2014.</t>
  </si>
  <si>
    <t xml:space="preserve">Titulo: incluir  de acordo com a Norma da ABNT.  Apresentação em numero absoluto e analise em percentual. </t>
  </si>
  <si>
    <t xml:space="preserve">Titulo: incluir  de acordo com a Norma da ABNT.   </t>
  </si>
  <si>
    <t>Padronizar fonte</t>
  </si>
  <si>
    <t>padronizar tempo verbal. Sugestão de substituição "significativa" por "expressiva". Apresentação em percentual e analise em numero absoluto.  Padronizar Fonte.</t>
  </si>
  <si>
    <t xml:space="preserve">padronizar tempo verbal.   Apresentação em numero absoluto e analise em percentual.   Padronizar Fonte. </t>
  </si>
  <si>
    <t xml:space="preserve">  Apresentação em numero absoluto e analise em percentual. Sugestão de substituir "mais/menos frequente" por maior/menor percentual".  Padronizar Fonte. </t>
  </si>
  <si>
    <t>Padronizar Fonte</t>
  </si>
  <si>
    <t xml:space="preserve"> </t>
  </si>
  <si>
    <t>Acesso principal adaptado com rampas e rotas acessível desde a calçada até a recepção do Centro POP</t>
  </si>
  <si>
    <t>Rota acessível aos espaços do Centro Pop</t>
  </si>
  <si>
    <t xml:space="preserve">Em 2016, 82,5% dos Centros-Dia (1.110 unidades) atenderam crianças e adolescentes com deficiência e com algum grau de dependência. Esse percentual foi inferior ao observado em 2015, quando 86,2% dos Centros-dia (1.155 unidades) prestaram atendimento a esse público. 
O atendimento a Idosos com algum grau de dependência (sem deficiência) apresentou aumento, com 19,3% das Unidades (259 unidades) declarando ter atendido o público, frente a 16,9% (227 unidades) em 2015. </t>
  </si>
  <si>
    <t xml:space="preserve">O atendimento a povos e comunidades tradicionais no SUAS deve respeitar suas tradições e cultura para garantir o acesso dessa parcela da população a serviços, benefícios e direitos sociais. O atendimento a esse público se dá em mais de um tipo de equipamento da assistência social.
 Em 2016, 29,1% dos CREAS, 26,8% dos CRAS e 16,3% dos Centros de Convivência prestaram atendimento a povos e comunidades tradicionais.
O atendimento a povos indígenas foi prestado por 10,6% dos CREAS, 7,4% dos CRAS e 2,6% dos Centros de Convivência. Já o atendimento a quilombolas foi realizado por 10,9% dos CRAS, 9,7% dos CREAS e 3,2% dos Centros de Convivência. </t>
  </si>
  <si>
    <t>Checar  titulo referencia período. Informações analisadas não contidas no gráfico. Sugestão de substituir "mais/menos frequente" por maior/menor percentual". Padronizar Fonte.</t>
  </si>
  <si>
    <t>Urbano periférico</t>
  </si>
  <si>
    <t>Rural</t>
  </si>
  <si>
    <t>Centros de Convivência</t>
  </si>
  <si>
    <t xml:space="preserve">Urbano central </t>
  </si>
  <si>
    <t>Em 2016, mais da metade dos CRAS estava localizado em áreas urbanas centrais (53,0% ou 4.368 unidades), enquanto 42,8% (3.530 unidades) estavam em áreas urbanas periféricas e 4,2% (342 unidades) em áreas rurais. 
O equipamento com maior percentual de unidades localizadas em áreas urbanas centrais é o CREAS (81,8% do total, o que corresponde a 2.062 unidades). Apenas 0,5% dos CREAS (12 unidades) funcionam em área rural. Os Centros de Convivência, por sua vez, têm mais da metade de suas unidades localizadas em áreas urbanas periféricas (51,0% do total, o que corresponde a 4.308 unidades) e 12,1% de suas unidades (1020) localizadas em área rural.</t>
  </si>
  <si>
    <t>Analises não contidas no gráfico.  Padronizar a apresentação da Fonte com as demais apresentações.</t>
  </si>
  <si>
    <t>Checar o somatório dos 100%. Padronizar a apresentação da Fonte.</t>
  </si>
  <si>
    <t xml:space="preserve"> Apresentação em numero absoluto e analise em percentual. Melhor apresentar em  percentual.    Analises não contidas no gráfico.  </t>
  </si>
  <si>
    <t>Analises não contidas no gráfico.  Sugestão de substituir "mais/menos frequente" por maior/menor percentual"</t>
  </si>
  <si>
    <t>checar parece ser 393, seguido por 380.</t>
  </si>
  <si>
    <t xml:space="preserve">Apresentação em percentual e analise em numero absoluto . Melhor apresentar o numero absoluto  entre parêntese.  </t>
  </si>
  <si>
    <t>Titulo: incluir  de acordo com a Norma da ABNT.   Analises não contidas no gráfico.  Sugestão de substituir "mais/menos frequente" por maior/menor percentual".  Avaliar se vale a pena apresentar diferença do questionário quando todas as apresentações e analises referem-se a padrões segundo normas da ABNT. Padronizar Fonte.</t>
  </si>
  <si>
    <t>padronizar tempo verbal. Sugestão de substituir "mais/menos frequente" por maior/menor percentual".   Padronizar Fonte. Sugestão de texto abaixo para a frase destacada.</t>
  </si>
  <si>
    <t xml:space="preserve">padronizar tempo verbal.   Analises não contidas no gráfico. Sugestão de substituir "mais/menos frequente" por maior/menor percentual". Padronizar Fonte. </t>
  </si>
  <si>
    <t>Analises não contidas no gráfico. Melhor incluir as Brasil. Apresentação em numero absoluto e analise em percentual. Melhor apresentar o percentual entre parêntese.  Padronizar a apresentação da Fonte.</t>
  </si>
  <si>
    <t xml:space="preserve">
Quando se observa as unidades por porte do município, tem-se que 3.702 municípios de pequeno porte I (94,4% do total de municípios de pequeno porte I) e 711 municípios de pequeno porte II (68,4% do total de municípios de pequeno porte II) possuem um CRAS. Dos 76 municípios que não têm CRAS, 75 são de pequeno porte I e um é de pequeno porte II. Entre os municípios médios, 216 (66,5% do total de municípios de médio porte) tinham de 2 a 3 CRAS. Mais da metade dos municípios grandes possuíam de 4 a 6 CRAS (146 municípios ou 54,9% do total de municípios de grande porte), enquanto 55 (20,7%) tinham de 7 a 10 CRAS e 16 (7,9%) tinham mais de 10 CRAS. Das 17 metrópoles, apenas uma não tem mais de 10 CRAS.
Dos 5.570 municípios brasileiros, 76 não possuem nenhum CRAS (1,4% do total), 4.477 (80,4%) possuem um CRAS, 722 (13,0%) de 2 a 3 CRAS, 200 (3,6%) de 4 a 6 CRAS, 58 (1,0%) de 7 a 10 CRAS e 37 (0,7%) mais de 10 CRAS.
 </t>
  </si>
  <si>
    <t xml:space="preserve">Em 2016, 51,7% dos CRAS funcionavam em imóveis próprios. Houve um crescimento de 2,9 pontos percentuais em relação ao ano anterior.  Foi o primeiro ano da série histórica em que mais da metade dos CRAS funcionam em imóveis próprios. Em comparação ao ano de 2015, verifica-se uma redução no percentual de CRAS que funcionam em imóveis alugados, que passaram de 42,8% do total em 2015 para 39,6% em 2016. 
Desde 2012 há mais CRAS funcionando em imóveis próprios que em imóveis alugados. 
Observa-se ainda aumento no percentual de CREAS que funcionam em imóveis cedidos: eram 8,7% (718 unidades) em 2016, o maior valor da série histórica. </t>
  </si>
  <si>
    <t>Analises não contidas no gráfico.  Caso o  percentual de cedidos esteja crescendo acredito que seja o momento de inclui-los na analise. Concomitante reduz-se a apresentação da serie.  Padronizar a apresentação da Fonte.</t>
  </si>
  <si>
    <t>O número absoluto e o percentual de CRAS com acesso à internet aumentaram desde 2007.  No ano de 2016, havia 7.835 CRAS com acesso à internet, o que representa 95,1% das unidades.</t>
  </si>
  <si>
    <r>
      <rPr>
        <sz val="11"/>
        <color theme="9"/>
        <rFont val="Calibri"/>
        <family val="2"/>
        <scheme val="minor"/>
      </rPr>
      <t xml:space="preserve"> Apresentação em numero absoluto e analise em percentual.</t>
    </r>
    <r>
      <rPr>
        <sz val="11"/>
        <color rgb="FFFF0000"/>
        <rFont val="Calibri"/>
        <family val="2"/>
        <scheme val="minor"/>
      </rPr>
      <t xml:space="preserve"> </t>
    </r>
    <r>
      <rPr>
        <sz val="11"/>
        <color theme="9"/>
        <rFont val="Calibri"/>
        <family val="2"/>
        <scheme val="minor"/>
      </rPr>
      <t>Melhor apresentar o percentual entre parêntese.  Padronizar a apresentação da Fonte.</t>
    </r>
    <r>
      <rPr>
        <sz val="11"/>
        <color rgb="FFFF0000"/>
        <rFont val="Calibri"/>
        <family val="2"/>
        <scheme val="minor"/>
      </rPr>
      <t xml:space="preserve"> </t>
    </r>
    <r>
      <rPr>
        <sz val="11"/>
        <color theme="9"/>
        <rFont val="Calibri"/>
        <family val="2"/>
        <scheme val="minor"/>
      </rPr>
      <t xml:space="preserve"> Sugestão de substituir "mais/menos frequente" por maior/menor percentual"</t>
    </r>
  </si>
  <si>
    <t>Em 2016, 2.334 CRAS informaram que havia povos e comunidades tradicionais em seu território de abrangência (28,3% do total de CRAS). Desses, apenas 127 (5,4%)  indicaram não ter realizado atendimento a esse público. Esse percentual é inferior a 2015, quando o percentual foi de 6,7% (147 unidades dos 2.191 CRAS com povos e comunidades tradicionais em seu território de abrangência).
Dos 2.334 CRAS que  informaram que havia povos e comunidades tradicionais em seu território de abrangência, 896 informaram ter atendido Comunidades Quilombolas (38,4%), seguidos por  615 CRAS que informaram ter atendido Comunidades Ribeirinhas (26,3%) e 611 que informaram ter atendido Povos Indígenas (26,2%).</t>
  </si>
  <si>
    <t xml:space="preserve">Possui dados de localização (endereço, telefone etc.) </t>
  </si>
  <si>
    <t xml:space="preserve"> Apresentação em numero absoluto e analise em percentual. Melhor apresentar o percentual entre parêntese.    Analises não contidas no gráfico.  </t>
  </si>
  <si>
    <t xml:space="preserve">Titulo: As informações apresentadas tratam apenas das condições em consonância às Normas da ABNT isso precisa ficar registrado no titulo.   Analises não contidas no gráfico.  Sugestão de substituir "mais/menos frequente" por maior/menor percentual".    </t>
  </si>
  <si>
    <r>
      <t>Em 2016, 31,2%  dos Centros de Convivência (2.636 unidades) possuíam rota acessível ao b</t>
    </r>
    <r>
      <rPr>
        <sz val="11"/>
        <rFont val="Calibri"/>
        <family val="2"/>
        <scheme val="minor"/>
      </rPr>
      <t xml:space="preserve">anheiro de acordo com a norma da ABNT (NBR9050), sendo a adaptação mais </t>
    </r>
    <r>
      <rPr>
        <sz val="11"/>
        <color theme="1"/>
        <rFont val="Calibri"/>
        <family val="2"/>
        <scheme val="minor"/>
      </rPr>
      <t xml:space="preserve">observada nas unidades. Todas as condições de acessibilidade melhoraram em relação aos anos anteriores, e o maior aumento foi verificado no percentual de Centros de Convivência com banheiros adaptados para pessoas com deficiência: estavam presentes em 24,3% das unidades em 2014 (1.918) e passaram a ser observados em 28,3% das unidades em 2016 (2.389).
</t>
    </r>
  </si>
  <si>
    <t xml:space="preserve">  Analises não contidas no gráfico.  Padronizar a apresentação da Fonte.</t>
  </si>
  <si>
    <t xml:space="preserve">  Analises não contidas no gráfico.  Informação do CREAS repetida do gráfico anterior.  Padronizar a apresentação da Fonte.</t>
  </si>
  <si>
    <r>
      <rPr>
        <sz val="11"/>
        <color theme="9"/>
        <rFont val="Calibri"/>
        <family val="2"/>
        <scheme val="minor"/>
      </rPr>
      <t>Caso as informações apresentadas tratam apenas das condições em consonância às Normas da ABNT isso precisa ficar registrado no titulo e na analise. Checar "2,2".</t>
    </r>
    <r>
      <rPr>
        <sz val="11"/>
        <color rgb="FFFF0000"/>
        <rFont val="Calibri"/>
        <family val="2"/>
        <scheme val="minor"/>
      </rPr>
      <t xml:space="preserve">  </t>
    </r>
    <r>
      <rPr>
        <sz val="11"/>
        <color theme="9"/>
        <rFont val="Calibri"/>
        <family val="2"/>
        <scheme val="minor"/>
      </rPr>
      <t xml:space="preserve"> Informação do CREAS repetida dos gráficos anteriores.</t>
    </r>
    <r>
      <rPr>
        <sz val="11"/>
        <color rgb="FFFF0000"/>
        <rFont val="Calibri"/>
        <family val="2"/>
        <scheme val="minor"/>
      </rPr>
      <t xml:space="preserve">  </t>
    </r>
    <r>
      <rPr>
        <sz val="11"/>
        <color theme="9"/>
        <rFont val="Calibri"/>
        <family val="2"/>
        <scheme val="minor"/>
      </rPr>
      <t>Padronizar a apresentação da Fonte.</t>
    </r>
  </si>
  <si>
    <t xml:space="preserve">Acesso principal adaptado com rampas e rotas acessíveis desde a calçada até a recepção do CREAS </t>
  </si>
  <si>
    <t xml:space="preserve">Em 2016 as condições de acessibilidade nos Centros POP que estavam de acordo com a Norma da ABNT melhoraram em relação a 2015 em todos os aspectos, com exceção das rotas acessíveis aos espaços da unidade, que sofreram uma redução de 1,3 pontos percentuais em relação ao ano anterior.  A existência de banheiros adaptados para pessoas com dificuldade de locomoção aumentou de 15,7% em 2015 para 20,0% dos Centros POP em 2016. 
</t>
  </si>
  <si>
    <t xml:space="preserve">Titulo: incluir  de acordo com a Norma da ABNT.   Analises não contidas no grafico.  </t>
  </si>
  <si>
    <t xml:space="preserve">Em 2016, dos 58 Centros POP que funcionavam em imóveis próprios, 34,5% (20 unidades) tinham banheiro adaptado para pessoas com dificuldades de locomoção ou necessidades especiais de acordo com a Norma da ABNT, enquanto entre os 157 imóveis locados apenas 14,0% (22 unidades) tinham essa adaptação. A rota acessível ao banheiro estava presente em 26,7% dos 15 imóveis cedidos (4 unidades) e apenas 14,0% dos imóveis locados (22 unidades). </t>
  </si>
  <si>
    <t xml:space="preserve">Em 2016, 89,6% dos Centros POP tinham computador com acesso à internet.  Apenas 2 unidades (0,9% do total) informaram não possuir computador. Tanto os valores absolutos de unidades com computador com acesso à internet quanto o percentual total aumentaram desde 2014. </t>
  </si>
  <si>
    <t xml:space="preserve">A articulação dos Centros POP com serviços, programas ou instituições no município para encaminhamento de pessoas que estejam em atendimento é fundamental, uma vez que são múltiplas as necessidades de acesso a direitos por parte dessa população. 
Em 2016, 0,4% dos Centros POP informaram não ser articular com CRAS e com CREAS, enquanto 97,4% indicaram possuir dados da localização dos CRAS e 97,8% dos CREAS. Na articulação com os CRAS, 91,3% indicaram que o CRAS recebe usuários do Centro POP e 92,6% informaram que o CREAS recebe usuários encaminhados. Apenas 0,9% dos Centros Pop informou não se articular com órgãos responsáveis pela emissão de documentação civil básica e 2,2% informaram não se articular com Órgãos de defesa de direitos e com os demais serviços da rede socioassistencial. 
Os menores percentuais de articulação foram observados com os movimentos organizados da população em situação de rua (49,1% dos Centros POP informaram não haver o serviço no município e 15,7% que não se articulavam com essas movimentos) e com programas/ projetos de inclusão digital (13,9% dos Centros POP informaram que não havia esse programa/ projeto  no município e 45,2% que não se articulavam com essas unidades). </t>
  </si>
  <si>
    <t>Em 2016 a maior parte dos Centros-Dia contava com condições de acessibilidade de acordo com a Norma da ABNT: 871 Unidades (64,8% do total)   possuíam banheiro adaptado, 824 (61,3%) rota acessível ao banheiro, 764 (56,8%) rota acessível aos espaços da unidade e 739 (54,9%) acesso principal adaptado. 
Os números não sofreram alterações significativas em relação ao ano anterior.</t>
  </si>
  <si>
    <t>Além das condições de acessibilidades que foram anteriormente informadas (acesso principal adaptado com rampas e rota acessível à Unidade, rotas acessíveis aos espaços e banheiros, e banheiro adaptado para pessoas com deficiência e/ou mobilidade reduzida), ou outros tipos de adaptações mais encontrados foram outras adaptações e tecnologias assistivas para deficiência intelectual e autismo (observado em 393 unidades), seguido do suporte de profissional com conhecimento em LIBRAS (com ocorrência em 380 unidades).</t>
  </si>
  <si>
    <t xml:space="preserve">
Das 1667  Unidades voltadas ao acolhimento de pessoas idosas, 708 possuíam de 21 a 40 vagas. </t>
  </si>
  <si>
    <t>Facilita o acesso ou oferece alimentação aos usuários</t>
  </si>
  <si>
    <t>Oferece Lanche/ Café da Manhã</t>
  </si>
  <si>
    <t>Oferece Almoço</t>
  </si>
  <si>
    <t>Oferece Lanche/ Café da Tarde</t>
  </si>
  <si>
    <t>Oferece Jantar</t>
  </si>
  <si>
    <t>Oferece Lanche/ Café da Noite</t>
  </si>
  <si>
    <t xml:space="preserve">A acessibilidade é fundamental para que os usuários consigam chegar até os serviços oferecidos pelos CRAS. 
Em 2016, 38,7% das unidades declararam ter rota acessível ao banheiro de acordo com a Norma da ABNT (NBR9050), enquanto em 37,8% havia rota acessível ais espaços do CRAS de acordo com a referida Norma. 
Embora nenhuma das adaptações de acordo com a Norma da ABNT tenha estado presente em mais de 40% das unidades, todas as categorias relativas à acessibilidade continuam crescendo percentualmente em relação aos anos anteriores.
</t>
  </si>
  <si>
    <t>Em 2016, verificou-se que as condições de acessibilidade em CRAS localizados em imóveis próprios eram melhores que nas unidades situadas em imóveis alugados ou cedidos. Entre os 4.263 CRAS que estavam instalados em imóveis próprios, 51,9% (2.212 unidades) possuíam banheiro adaptado para pessoas com deficiência de acordo com a Norma ABNT (NBR9050) e 53,2% (2.267) rotas acessíveis ao banheiro. Dos 3.259 CRAS que funcionavam em imóveis alugados, 16,9% (522 unidades) possuíam banheiro adaptado para pessoas com deficiência e 21,3% (694 unidades) rota cessível ao banheiro. Entre os cedidos os percentuais eram 30,8 e 31,3, respectivamente, considerando o total de 718 Unidades.
Considerando a totalidade dos CRAS (8.240), 27,5% dos CRAS que tinham rota acessível ao banheiro de acordo com a Norma ABNT estavam instalados em imóveis próprios, contra 8,4% em imóveis alugados.
De todos os CRAS em imóveis próprios, apenas 3,0% informaram não ter nenhuma condição de acessibilidade, ainda que em desacordo com a norma ABNT. Para os CRAS localizados em imóveis alugados esse percentual foi de 11,6% e em imóveis cedidos de 8,4%.</t>
  </si>
  <si>
    <t>Gráfico 2: Número de CRAS por município segundo porte - Brasil, 2016</t>
  </si>
  <si>
    <t>Gráfico 3: Evolução dos CRAS segundo situação do imóvel – Brasil, 2010 a 2016</t>
  </si>
  <si>
    <t>Gráfico 4: Evolução percentual de CRAS segundo condições de acessibilidade  de acordo com a Norma da ABNT - Brasil, 2010 a 2016</t>
  </si>
  <si>
    <t>Gráfico 5: Percentual de CRAS com existência de condições de acessibilidade de acordo com a Norma da ABNT, segundo situação do imóvel – Brasil, 2016</t>
  </si>
  <si>
    <r>
      <t xml:space="preserve">Gráfico 6: </t>
    </r>
    <r>
      <rPr>
        <b/>
        <sz val="11"/>
        <color rgb="FF000000"/>
        <rFont val="Calibri"/>
        <family val="2"/>
        <scheme val="minor"/>
      </rPr>
      <t xml:space="preserve">Distribuição dos CRAS com acesso à internet </t>
    </r>
    <r>
      <rPr>
        <b/>
        <sz val="11"/>
        <color theme="1"/>
        <rFont val="Calibri"/>
        <family val="2"/>
        <scheme val="minor"/>
      </rPr>
      <t>– Brasil, 2007 a 2016</t>
    </r>
  </si>
  <si>
    <r>
      <t xml:space="preserve">Gráfico 7: </t>
    </r>
    <r>
      <rPr>
        <b/>
        <sz val="11"/>
        <color rgb="FF000000"/>
        <rFont val="Calibri"/>
        <family val="2"/>
        <scheme val="minor"/>
      </rPr>
      <t xml:space="preserve">Número de CRAS por atendimento a povos e comunidades tradicionais </t>
    </r>
    <r>
      <rPr>
        <b/>
        <sz val="11"/>
        <color theme="1"/>
        <rFont val="Calibri"/>
        <family val="2"/>
        <scheme val="minor"/>
      </rPr>
      <t>– Brasil, 2015 e 2016</t>
    </r>
  </si>
  <si>
    <t>Tabela 1: Articulação dos CRAS com serviços, programas ou instituições existentes no município - Brasil, 2016</t>
  </si>
  <si>
    <t>Gráfico 8: Quantitativo de Centros de Convivência por Grandes Regiões – Brasil, 2014 a 2016</t>
  </si>
  <si>
    <t>Gráfico 10: Distribuição percentual dos Centros de Convivência segundo aspectos de acessibilidade de acordo com a norma da ABNT – Brasil, 2014 a 2016</t>
  </si>
  <si>
    <t>Gráfico 11: Evolução do quantitativo de CREAS segundo Grande Região e Brasil - Brasil, 2009 a 2016</t>
  </si>
  <si>
    <t xml:space="preserve">Gráfico 12: Evolução dos CREAS por situação do imóvel – Brasil, 2009 a 2016. </t>
  </si>
  <si>
    <t>Gráfico 14: Distribuição de CREAS com existência de condições de acessibilidade de acordo com a Norma da ABNT, segundo situação do imóvel – Brasil, 2016</t>
  </si>
  <si>
    <t>Tabela 2: Articulação dos CREAS com serviços, programas ou instituições existentes no município - Brasil, 2016</t>
  </si>
  <si>
    <t>Gráfico 16: Evolução do quantitativo de Centros POP – Brasil, 2011 a 2016</t>
  </si>
  <si>
    <t>Gráfico 17: Evolução da implantação de Centro POP segundo situação do imóvel (%) – Brasil, 2011 a 2016</t>
  </si>
  <si>
    <t>Gráfico 18: Distribuição percentual de Centros POP segundo aspectos de acessibilidade de acordo com a Norma da ABNT – Brasil, 2011 a 2016</t>
  </si>
  <si>
    <t>Gráfico 19: Percentual de Centros POP com existência de condições de acessibilidade de acordo com a Norma da ABNT, segundo situação do imóvel – Brasil, 2016</t>
  </si>
  <si>
    <t>Gráfico 20: Frequência absoluta e percentual de Centros POP com computadores com acesso à internet – Brasil, 2011 a 2016</t>
  </si>
  <si>
    <t>Gráfico 21: Percentual de Centros POP que possuem armários de uso individualizado, geladeira, fogão e máquina de lavar roupas – Brasil, 2015 e 2016</t>
  </si>
  <si>
    <t>Tabela 3: Articulação dos Centros POP com serviços, programas ou instituições existentes no município - Brasil, 2016</t>
  </si>
  <si>
    <t>Gráfico 23: Evolução da implantação de Centros-Dia segundo situação do imóvel (%) – Brasil, 2015 e 2016</t>
  </si>
  <si>
    <t>Gráfico 24: Centros-Dia segundo condição de acessibilidade de acordo com a Norma da ABNT – Brasil, 2015 e 2016</t>
  </si>
  <si>
    <t>Gráfico 25: Quantidade de Centros Dia segundo outras adaptações para acessibilidade – Brasil, 2015</t>
  </si>
  <si>
    <t>Gráfico 26: Percentual de Centros Dia por condição de acessibilidade de acordo com a Norma da ABNT, segundo situação do imóvel – Brasil, 2016</t>
  </si>
  <si>
    <t>Gráfico 27: Centros-Dia segundo público atendido. Brasil, 2015 e 2016</t>
  </si>
  <si>
    <t>Gráfico 28: Evolução do quantitativo de Unidades de Acolhimento segundo grandes regiões – Brasil, 2012 a 2016</t>
  </si>
  <si>
    <t>Gráfico 31: Percentual de Unidades de Acolhimento com computadores com acesso à internet – Brasil, 2012 e 2016</t>
  </si>
  <si>
    <t>Gráfico 32: Percentual de Unidades de Acolhimento segundo público atendido. Brasil, 2014 a 2016</t>
  </si>
  <si>
    <t>Gráfico 35: Distribuição das Unidades de Acolhimento segundo tipo de instituição – Brasil, 2016</t>
  </si>
  <si>
    <t>Tabela 4: Articulação das Unidades de Acolhimento com serviços, programas ou instituições existentes no município - Brasil, 2016</t>
  </si>
  <si>
    <t>Gráfico 36: Percentual de Equipamentos instalados em imóvel compartilhado - Brasil, 2015 e 2016</t>
  </si>
  <si>
    <t>Gráfico 37: Percentual de Unidades de Assistência Social que atenderam povos e comunidades tradicionais - Brasil, 2016</t>
  </si>
  <si>
    <t>Gráfico 38: Percentual de Centros POP e Centros DIA que facilitam o acesso ou oferecem alimentação aos usuários - Brasil, 2016</t>
  </si>
  <si>
    <t>Gráfico 39: Distribuição de Equipamentos da Assistência Social segundo localização - Brasil, 2016</t>
  </si>
  <si>
    <t>Gráfico 1: Evolução do quantitativo de CRAS nos municípios - Brasil, 2007 a 2016</t>
  </si>
  <si>
    <t>Gráfico 15: Frequência absoluta e percentual de CREAS com computadores com acesso à internet - Brasil, 2009 a 2016</t>
  </si>
  <si>
    <t>Gráfico 29: Percentual de Unidades de Acolhimento pela natureza da unidade - Brasil, 2012 a 2016</t>
  </si>
  <si>
    <t>Gráfico 30: Distribuição percentual de Unidades de Acolhimento Municipais segundo aspectos de acessibilidade de acordo com a Norma da ABNT – Brasil, 2015 e 2016</t>
  </si>
  <si>
    <t>Gráfico 33: Número de Unidades de Acolhimento segundo capacidade máxima e público atendido - Brasil, 2016</t>
  </si>
  <si>
    <t>Gráfico 34: Número de Unidades de Acolhimento segundo capacidade máxima e quantidade de pessoas acolhidas - Brasil, 2016</t>
  </si>
  <si>
    <t>Os CRAS são considerados a porta de entrada da Assistência Social, sendo uma referência para a população no território. Nesse sentido, podem se articular com a rede de proteção social e com demais serviços ofertados no município, de forma a garantir o acesso da população aos direitos sociais. 
Em 2016, apenas 0,6% dos CRAS informaram não ter articulação com serviços de educação, e 0,2% informaram que o serviço não existia no município. Assim, 99,2% dos CRAS informaram manter alguma articulação com serviços de educação, sendo os maiores percentuais referentes à existência de dados atualizados dos parceiros com quem o CRAS mantém articulação (94,8%) e ao encaminhamento de usuários ao CRAS pelos serviços de educação (90,9%). No mesmo ano, 0,3% dos CRAS informaram não ter articulação com serviços de saúde e 0,1% informaram que o serviço não existe no município. Dessa forma, 99,6% dos CRAS informaram ter articulação com serviços de saúde, sendo os maiores percentuais referentes ao recebimento de usuários encaminhados pelo CRAS (96,4%). 
O menor percentual de articulação foi  observado com as Unidades Conveniadas da Rede de Proteção Social Básica: 36,9% dos CRAS informaram que não há serviço dessa natureza existente no município e 10,9% que não se articulam com essas Unidades. O segundo menor percentual de articulação foi observado com os órgãos/ serviços relacionados a Trabalho em Emprego:  29,6% dos CRAS informaram que não há serviço ou instituição no município e 11,4% que não se articulam com esses órgãos ou serviços.</t>
  </si>
  <si>
    <r>
      <t xml:space="preserve">Os Centros de Convivência, juntamente com os Centros de Referência de Assistência Social (CRAS), são unidades que executam o Serviço de Convivência e Fortalecimento de Vínculos e compõem a Rede de Proteção Social Básica.
Desde 2014 o número de Centros de Convivência no Brasil aumentou, passando de 7.882 unidades em 2014 para 8.454 em 2016, em um acréscimo de 572 unidades. </t>
    </r>
    <r>
      <rPr>
        <sz val="11"/>
        <rFont val="Calibri"/>
        <family val="2"/>
        <scheme val="minor"/>
      </rPr>
      <t>A região Norte tem a menor quantidade de unidades (238 ou 2,8% do total),  seguida do Centro-Oeste com 568 Unidades (ou  6,7% do total). A região Sudeste tem  o maior número de Centros de Convivência, com 4.035 Unidades (47,7% do total).</t>
    </r>
    <r>
      <rPr>
        <sz val="11"/>
        <color rgb="FFFF0000"/>
        <rFont val="Calibri"/>
        <family val="2"/>
        <scheme val="minor"/>
      </rPr>
      <t xml:space="preserve">
</t>
    </r>
  </si>
  <si>
    <r>
      <t>Os Centros de Referência de Assistência Social (CRAS) são definidos pelo artigo 6º-C da Lei Orgânica de Assistência Social (LOAS) como unidades públicas municipais destinadas à prestação de serviços, programas de projetos da proteção social básica às famílias, devendo se localizar em áreas com maiores índices de vulnerabilidade e risco social. 
Em 2016 foram identificados 8.240 CRAS, em 5.494 municípios brasileiros, o que indica que há pelo menos um CRAS em 98,6% dos municípios brasileiros.
O quantitativo de CRAS quase dobrou entre 2007 e 2016, passando de 4.195 unidades para 8.240.  Desde 2007, 2.342 municípios passaram a ter unidades do CRAS em seu território. 
Embora tenha sido observado um aumento no número de CRAS, uma quantidade menor de municípios indicou ter o equipamento em seu território em 2016, em relação</t>
    </r>
    <r>
      <rPr>
        <sz val="11"/>
        <rFont val="Calibri"/>
        <family val="2"/>
        <scheme val="minor"/>
      </rPr>
      <t xml:space="preserve"> a 2015 (10 municípios a menos). </t>
    </r>
    <r>
      <rPr>
        <sz val="11"/>
        <color theme="1"/>
        <rFont val="Calibri"/>
        <family val="2"/>
        <scheme val="minor"/>
      </rPr>
      <t xml:space="preserve">
</t>
    </r>
  </si>
  <si>
    <t>A existência de computadores com acesso à internet é um importante aspecto a ser observado quando se avalia a infraestrutura dos CREAS. Em 2016, 99,8% dos CREAS  possuíam acesso à internet. Em números absolutos, passou de 2.308 unidades em 2015, para 2.517 e  2016.</t>
  </si>
  <si>
    <t xml:space="preserve">Considerando os 694 CREAS que funcionavam em imóveis próprios, 1.639 que funcionavam em imóveis alugados e as 188 unidades que funcionavam em imóveis cedidos em 2016, tem-se que as condições de acessibilidade eram melhores nos imóveis próprios: 47,4% dos 694 CREAS que funcionavam em imóveis próprios tinham rota acessível ao banheiro de acordo com a Norma ABNT (329 unidades), enquanto 16,8% dos CREAS que funcionavam em imóveis alugados e 27,1% dos que funcionavam em imóveis cedidos tinham a mesma condição de acessibilidade (276 e 51 unidades, respectivamente). Nos CREAS que funcionavam em imóveis alugados o acesso adaptado com rampas e rotas acessíveis desde a calçada até a recepção foi observado em 19,2% das unidades (314 CREAS).
</t>
  </si>
  <si>
    <t>Gráfico 13: Evolução do percentual de CREAS segundo aspectos de acessibilidade de acordo com a Norma da ABNT – Brasil, 2010 a 2016</t>
  </si>
  <si>
    <t>Os Centros de Referência Especializados de Assistência Social (CREAS) são unidades públicas estatais que ofertam serviços da Proteção Social Especial a pessoas e famílias em situação de risco pessoal ou social e/ou em situação de violação de direitos. 
O Censo SUAS 2016 registrou 2.521 CREAS no país: um incremento de 86 novas unidades em relação ao ano anterior. As regiões Nordeste e Sudeste apresentaram os maiores números de CREAS, 967 e 712, respectivamente. As regiões com maior aumento de unidades foram a Nordeste, com 37 novas unidades, e a Sul, com 29 novas unidades. A região Centro-Oeste teve uma diminuição de 5 unidades.</t>
  </si>
  <si>
    <t xml:space="preserve">  Analises não contidas no gráfico.   Checar "74,5% dos CRAS...". Sugestão de substituir "mais/menos frequente" por maior/menor percentual"</t>
  </si>
  <si>
    <t xml:space="preserve">Entre 2009 a 2014, o Censo SUAS registrou redução na proposção de CREAS funcionando em imóveis próprios, que se estabilizou em 2015. Contudo, em 2016 os percentuais aumentaram, chegando 27,5% de CREAS alocados em imóveis próprios (694 unidades), com diminuição para 65% funcionando em imóveis alugados (total de 1.639 unidades). Em 2016 7,5% de CREAS funcionavam em imóveis cedidos (188 unidades). Esse percentual aumenta desde 2014, quando 4,1% dos CREAS funcionavam em imóveis cedidos. 
</t>
  </si>
  <si>
    <t>A maior parte dos imóveis onde se localizavam os Centros POP em 2016 eram alugados (68,3%). Em 2016 foi observada uma mudança na tendência de crescimento de funcionamento de Centros POP em imóveis alugados observada desde 2012, com redução de 2,3 pontos percentuais em relação a 2015. Foi observado um aumento de 1,8 pontos percentuais nos Centros POP que funcionam em imóvel próprio em relação ao ano anterior. O aumento no percentual de Centros POP funcionando em imóveis próprios observado em 2016 é positivo, pois os riscos de mudanças no local de atendimento são menores nesse tipo de imóvel.</t>
  </si>
  <si>
    <t>Gráfico 22: Quantidade de Centros-Dia segundo Grandes Regiões – Brasil, 2016</t>
  </si>
  <si>
    <t>O Centro-Dia é uma unidade pública especializada que atende pessoas com deficiência e suas famílias, no âmbito da proteção social especial de média complexidade. 
No ano de 2016 existiam 1.345 Centros-Dia, localizados majoritariamente na região Sudeste (812 unidades ou 60,4% do total).  A região com o menor número de unidades era a Norte com 13 unidades (1,0% do total).
Observa-se que houve redução na quantidade de unidades nas regiões Norte (3 unidades a menos), Sul (34) e Centro-Oeste (7), e aumento nas regiões Nordeste (13 unidades a mais) e Sudeste (36) em relação ao ano de 2015. Houve um aumento de 5 unidades no Brasil em comparação ao ano anterior.</t>
  </si>
  <si>
    <t>Em 2016, existiam 851 Centros-Dia funcionando em imóveis próprios, 201 em imóveis alugados e 269 em imóveis cedidos. 
Entre os Centros-Dia que funcionavam em imóveis próprios, 71,0% (604 Unidades) tinham banheiro adaptado para pessoas com deficiência e/ou mobilidade reduzida de acordo com a Norma ABNT (NBR9050), enquanto entre os imóveis locados esse percentual era de 36,8% das 201 unidades. 65,4% dos 269 imóveis cedidos tinham essa adaptação em conformidade com a Norma ABNT. 
Para todos os critérios analisados, os Centros-Dia que funcionavam em imóveis próprios ou cedidos tinham melhores condições de adaptação que aqueles que funcionavam em imóveis alugados.</t>
  </si>
  <si>
    <t>Referências para inclusão de links: 
- Lei nº 8.742, de 7 de dezembro de 1993 ( Lei Orgânica da Assistência Social): Dispõe sobre a organização da Assistência Social e dá outras providências. (http://www.planalto.gov.br/ccivil_03/Leis/L8742compilado.htm) 
- Tipificação Nacional de Serviços Socioassistenciais (http://www.mds.gov.br/webarquivos/publicacao/assistencia_social/Normativas/tipificacao.pdf)</t>
  </si>
  <si>
    <r>
      <t xml:space="preserve">Os Centros de Convivência podem ser unidades públicas ou vinculadas a entidades de assistência social, inscritas nos Conselhos de Assistência Social do município ou do DF. </t>
    </r>
    <r>
      <rPr>
        <sz val="11"/>
        <rFont val="Calibri"/>
        <family val="2"/>
        <scheme val="minor"/>
      </rPr>
      <t xml:space="preserve">Em 2016, 44,7% dos Centros de Convivência eram governamentais (total de 3.781 unidades) e 55,3% das unidades eram não governamentais (4.672 unidades). Desde 2014, o percentual de unidades de natureza não governamental vêm se reduzindo, passando de 57,4% (4.521 unidades) para 55,3% (4.672 unidades) em 2016. </t>
    </r>
    <r>
      <rPr>
        <sz val="11"/>
        <color rgb="FFFF0000"/>
        <rFont val="Calibri"/>
        <family val="2"/>
        <scheme val="minor"/>
      </rPr>
      <t xml:space="preserve"> </t>
    </r>
    <r>
      <rPr>
        <sz val="11"/>
        <color theme="1"/>
        <rFont val="Calibri"/>
        <family val="2"/>
        <scheme val="minor"/>
      </rPr>
      <t xml:space="preserve">
</t>
    </r>
  </si>
  <si>
    <t>Os CREAS atendem a população que se encontra em risco pessoal ou social ou que teve seus direitos violados e atuam na orientação e encaminhamento das pessoas e famílias para os demais serviços da assistência social ou de outras áreas. Assim, a articulação com serviços, programas ou instituições no município para encaminhamento de famílias e indivíduos que estejam em atendimento nos CREAS é fundamental. 
Em 2016, apenas 0,3% dos CREAS não tinham nenhuma articulação com os CRAS e 0,1% informaram não ter a instituição no município. Assim, 99,6% dos CREAS mantinham alguma articulação com os CRAS, sendo os maiores percentuais observados em relação à existência de dados atualizados dos parceiros com quem o CREAS mantém articulação (98,1%), ao recebimento de usuários encaminhados pelos CREAS (97,9%) e ao recebimento de usuários encaminhados para os CREAS (97,0%). 
Sobre a articulação com o Conselho Tutelar, 0,6% dos CREAS informaram não ter nenhuma articulação e 0,2% informaram que não havia a instituição no município. Dessa forma, 99,2% dos CREAS informaram ter alguma articulação com o Conselho Tutelar, sendo os maiores percentuais observados em relação à  posse de dados atualizados (97,9%) e o encaminhamento de usuários para os CREAS (96,2%).
Os menores percentuais de articulação foram observados em relação aos Centros-Dia (80,8% dos CREAS informaram não haver o serviço no município e 5,6% que não se articulam com essas Unidade) e aos Centros POP (74,5% dos CREAS informaram que não havia serviço ou instituição no município e 3,5% que não se articulavam com essas unidades). 
19,9% dos CREAS informaram não ter nenhuma articulação com serviços/ programas de segurança alimentar e 18,0% não se articular com Instituições de Ensino e Pesquisa.</t>
  </si>
  <si>
    <t>Os Centros de Referência Especializados para População em Situação de Rua (Centros POP) são unidades públicas que oferecem atendimento especializado para a população em situação de rua, no âmbito da proteção social especial de média complexidade. 
Entre 2011 e 2015 o número de Centros POP cresceu, passando de 90 unidades para 235 no período. Contudo, houve uma redução cinco unidades entre 2015 e 2016, ano no qual foram registradas 230 unidades. A região Centro-Oeste foi a única que teve aumento, de uma unidade.  A maior redução ocorreu na região Sudeste, quem em 2016 apesentava 102 Centros POP, cinco a menos que no ano anterior.</t>
  </si>
  <si>
    <t>Considerando que os Centros POP servem de apoio para que os usuários possam realizar atividades relacionadas à alimentação, higiene pessoal, guarda de pertences e outras, é importante que estejam equipados de forma a viabilizar essas atividades. Em 2016, 97,4% dos Centros POP possuíam geladeira e 91,7% possuíam fogão, 65,7%, possuíam armários de uso individual e 43,9% dispunham de máquina de lavar roupas. Todos os percentuais aumentaram em relação a 2015.</t>
  </si>
  <si>
    <t xml:space="preserve">Alguns equipamentos de prestação de serviços socioassistenciais estão instalados em imóveis compartilhados com outras unidades públicas de assistência social, unidades de saúde e outras diversas instituições. Em 2016, 27,8% dos Centros de Convivência estavam situados em imóveis compartilhados, destes, 551 das unidades dividiam imóvel com escolas. Entre os CRAS, menos de 10% usam imóveis compartilhados, o que representa uma diminuição de 0,8% em relação ao ano de 2015. 
O percentual de Centros POP instalados em imóveis compartilhados era de 22,1% em 2015, aumentando mais de 2 pontos percentuais no ano de 2016. Entre os CREAS, 17,9% que dividiam espaço em 2016. 
</t>
  </si>
  <si>
    <t>Em 2016, mais de 92% dos Centros POP e dos Centros-Dia ofereciam alimentação ou facilitavam o acesso ao público atendido. 
Nos Centros POP, 95,7% ofereciam ou facilitavam o acesso à alimentação aos usuários, 90,4% das Unidades (208) ofereciam  lanche/ café da manhã, enquanto  23,5% (54 )ofereciam jantar e 8,7% (20) o lanche/ café da noite.
 Nos Centros-Dia, 92,6% das unidades ofertavam alimentação. Em termos absolutos esse percentual representa 1.246 unidades.  Considerando as refeições oferecidas, 83,9% das Unidades ofertavam lanche/ café da tarde, e 82,5% ofertavam  lanche/ café da manhã. Assim como nos Centros POP os menores percentuais foram observados em relação à oferta de jantar (9,7%) e o lanche/ café da noite (1,9%).</t>
  </si>
  <si>
    <r>
      <rPr>
        <sz val="11"/>
        <color theme="9"/>
        <rFont val="Calibri"/>
        <family val="2"/>
        <scheme val="minor"/>
      </rPr>
      <t>tentar padronizar com a apresentação do gráfico 12.</t>
    </r>
    <r>
      <rPr>
        <sz val="11"/>
        <color rgb="FFFF0000"/>
        <rFont val="Calibri"/>
        <family val="2"/>
        <scheme val="minor"/>
      </rPr>
      <t xml:space="preserve"> </t>
    </r>
    <r>
      <rPr>
        <sz val="11"/>
        <color theme="9"/>
        <rFont val="Calibri"/>
        <family val="2"/>
        <scheme val="minor"/>
      </rPr>
      <t>Caso as informações apresentadas tratam apenas das condições em consonância às Normas da ABNT isso precisa ficar registrado no titulo e na analise.</t>
    </r>
    <r>
      <rPr>
        <sz val="11"/>
        <color rgb="FFFF0000"/>
        <rFont val="Calibri"/>
        <family val="2"/>
        <scheme val="minor"/>
      </rPr>
      <t xml:space="preserve">  </t>
    </r>
    <r>
      <rPr>
        <sz val="11"/>
        <color theme="9"/>
        <rFont val="Calibri"/>
        <family val="2"/>
        <scheme val="minor"/>
      </rPr>
      <t>Sugestão de substituir "mais/menos frequente" por maior/menor percentual"</t>
    </r>
  </si>
  <si>
    <r>
      <rPr>
        <sz val="11"/>
        <rFont val="Calibri"/>
        <family val="2"/>
        <scheme val="minor"/>
      </rPr>
      <t xml:space="preserve">A assistência social organiza-se por dois tipos de proteção: a proteção social básica, definida no artigo 6º-A da </t>
    </r>
    <r>
      <rPr>
        <sz val="11"/>
        <color rgb="FF00B0F0"/>
        <rFont val="Calibri"/>
        <family val="2"/>
        <scheme val="minor"/>
      </rPr>
      <t>Lei Orgânica da Assistência Social (LOAS)</t>
    </r>
    <r>
      <rPr>
        <sz val="11"/>
        <rFont val="Calibri"/>
        <family val="2"/>
        <scheme val="minor"/>
      </rPr>
      <t xml:space="preserve"> como um "conjunto de serviços, programas, projetos e benefícios da assistência social que visa a prevenir situações de vulnerabilidade e risco social por meio do desenvolvimento de potencialidades e aquisições e do fortalecimento de vínculos familiares e comunitários" e a proteção social especial, definida como "conjunto de serviços, programas e projetos que tem por objetivo contribuir para a reconstrução de vínculos familiares e comunitários, a defesa de direito, o fortalecimento das potencialidades e aquisições e a proteção de famílias e indivíduos para o enfrentamento das situações de violação de direitos". 
Nesse contexto, os equipamentos da assistência social são as unidades nas quais os serviços socioassistenciais, programas e projetos são realizados. Essas unidades podem ser públicas ou entidades de assistência social.
A </t>
    </r>
    <r>
      <rPr>
        <sz val="11"/>
        <color rgb="FF00B0F0"/>
        <rFont val="Calibri"/>
        <family val="2"/>
        <scheme val="minor"/>
      </rPr>
      <t>Tipificação Nacional de Serviços Socioassistenciais</t>
    </r>
    <r>
      <rPr>
        <sz val="11"/>
        <rFont val="Calibri"/>
        <family val="2"/>
        <scheme val="minor"/>
      </rPr>
      <t xml:space="preserve"> organiza os serviços ofertados conforme seu nível de complexidade, indicando o equipamento recomendado à execução do serviço. No âmbito da proteção social básica, os atendimentos são prestados pelos Centros de Referência de Assistência Social (CRAS) e pelos Centros de Convivência. No âmbito da proteção social especial, os serviços são prestados pelos Centros de Referência Especializados de Assistência Social (CREAS), Centros de Referência Especializados para População em Situação de Rua (Centros POP), Centros-Dia de Referência para Pessoa com Deficiência e suas Famílias e pelas Unidades de Acolhimento. </t>
    </r>
    <r>
      <rPr>
        <sz val="11"/>
        <color rgb="FFFF0000"/>
        <rFont val="Calibri"/>
        <family val="2"/>
        <scheme val="minor"/>
      </rPr>
      <t xml:space="preserve">
</t>
    </r>
    <r>
      <rPr>
        <sz val="11"/>
        <rFont val="Calibri"/>
        <family val="2"/>
        <scheme val="minor"/>
      </rPr>
      <t>Esta seção apresenta informações a respeito desses equipamentos em 2016 e sua evolução ao longo do tempo, com base nos resultados dos Censos dos anos anteriores.</t>
    </r>
  </si>
  <si>
    <r>
      <t xml:space="preserve">De acordo com os dados do Censo SUAS de 2016, 22,8% dos CREAS possuíam banheiro adaptado para pessoas com mobilidade reduzida de acordo com a Norma da ABNT – um </t>
    </r>
    <r>
      <rPr>
        <sz val="11"/>
        <rFont val="Calibri"/>
        <family val="2"/>
        <scheme val="minor"/>
      </rPr>
      <t xml:space="preserve">crescimento de 1,9 </t>
    </r>
    <r>
      <rPr>
        <sz val="11"/>
        <color theme="1"/>
        <rFont val="Calibri"/>
        <family val="2"/>
        <scheme val="minor"/>
      </rPr>
      <t xml:space="preserve">pontos percentuais em relação ao ano anterior. A presença de acesso principal adaptado com rampas, rota acessível e calçada e de rota acessível ao banheiro apresentaram aumento de 1,7, 1,3 e 0,8 pontos percentuais, respectivamente.
É possível observar aumento na proporção de CREAS com condições de acessibilidade de acordo com a ABNT em todos os quesitos avaliados entre os anos de 2010 e 2016. No entanto, os percentuais permanecem abaixo de 30% em todos os quesitos, o que explicita que a melhoria da acessibilidade nesses equipamentos ainda constitui grande desafio a ser superado. </t>
    </r>
  </si>
  <si>
    <t>As Unidades de Acolhimento são equipamentos que prestam serviços de proteção social especial de alta complexidade, atendendo pessoas e/ou famílias com vínculos familiares rompidos ou fragilizados, ou que estejam em situação de abandono, ameaça ou violação de direitos, de forma a garantir sua proteção integral. 
As informações sobre as Unidades de Acolhimento começaram a ser coletadas pelo Censo Suas a partir do ano de 2012. Entre 2012 e 2016 foram criadas 1.254 novas Unidades, sendo  5.614 no total. A maior concentração de unidades no ano de 2016 é na região Sudeste do país, com 2.990 Unidades de Acolhimento.</t>
  </si>
  <si>
    <t>A maioria das Unidades de Acolhimento, em 2016, era composta por instituições não governamentais. Esse percentual variou pouco entre 2012 e 2016, atingindo 64,7% em 2016.</t>
  </si>
  <si>
    <t xml:space="preserve">No que se refere às condições de acessibilidade de acordo com a Norma da ABNT, é possível notar pequenas melhorias no percentual em três dos quatro quesitos investigados. A adaptação mais observada é a rota acessível ao banheiro, presente em 44,2% das Unidades (2.479), e a menos observada é o  acesso principal adaptado com rampas e rota acessível desde a calçada até o interior da unidade, presentes em 36,4% das Unidades (2.044). O banheiro adaptado para pessoas com deficiência e/ou mobilidade reduzida, presente em 36,5% das unidades em 2015 (1.978), passou a ser observado em 39,1% das unidades em 2016 (2.194). 
</t>
  </si>
  <si>
    <t>Em 2016, 75,9% dos computadores das Unidades de Acolhimento tinham acesso à internet, um aumento de 7,2 pontos percentuais em relação a 2012 e redução de 0,5% em relação ao ano anterior.</t>
  </si>
  <si>
    <t xml:space="preserve">Em 2016, 50,4% das Unidades de Acolhimento prestavam serviços de acolhimento a crianças e adolescentes (2.831 unidades).  Desde 2014, cerca de 28% das unidades acolheram idosos. Do total de 5.614 Unidades de Acolhimento do país em 2016, 80,1% (4.498 unidades) tinham como principal público crianças e adolescentes ou pessoas idosas. 
No mesmo ano, 12,6% das Unidades atendiam como principal público adultos e famílias (705 unidades) e 1,6% (91 unidades) mulheres em situação de violência.
O percentual de unidades de acolhimento que atendiam exclusivamente pessoas adultas com deficiência em 2016 era de 4,6%, o que representava o total de 258 unidades, enquanto 0,6% das unidades destinavam-se ao atendimento exclusivo de crianças e adolescentes com deficiência (35 Unidades). Em menor quantidade, 0,5% das unidades acolhiam jovens egressos de serviço de acolhimento (27).
Quando observados os anos 2014 a 2016, não foram observadas variações expressivas entre a proporção de unidades em relação ao público atendido.
</t>
  </si>
  <si>
    <t xml:space="preserve">Em 2016 existiam 163.364 vagas para atendimento nas Unidades de Acolhimento, considerando a capacidade máxima das 5.612 Unidades respondentes. 
Das 3.390 Unidades tinham entre 0 e 20 vagas de capacidade máxima (60,4% do total), 2.497 (44,5% do total de unidades) eram voltadas ao atendimento de crianças e adolescentes. Das 1.667  Unidades voltadas ao acolhimento de pessoas idosas, 708 possuíam de 21 a 40 vagas. Foram identificadas 1.237 Unidades de Acolhimento que tinham entre 21 e 40 vagas para atendimento.
Das 27 Unidades voltadas ao atendimento a jovens egressos de serviços de acolhimento, 21 tinham até 20 vagas. Entre as 91 Unidades que atendiam mulheres em situação de violência, 72 tinham até 20 vagas.
Das 124 unidades que tinham acima de 100 vagas, 5 eram voltadas ao atendimento de crianças e adolescentes, 54 a pessoas idosas, 60 a adultos e famílias e 5 exclusivas para pessoas adultas com deficiência. </t>
  </si>
  <si>
    <t>Em 2016, 2.108 Unidades (37,6%) tinham capacidade máxima (número de vagas) de acolhimento entre 11 a 20 pessoas, a maior concentração de unidades entre as categorias relacionadas. 3.390 Unidades de Acolhimento (60,4%) tinham capacidade máxima para atendimento (número de vagas) de até 20 pessoas e 1.237 (22,0%) tinham capacidade máxima para atendimento de 21 a 40 pessoas. Apenas 123 Unidades (2,2%) tinham capacidade para atendimento de mais de 100 pessoas.
  Sobre as vagas ocupadas, 3.699 Unidades (65,9%) acolhiam até 20 pessoas, 1.374 (20,3%) entre 21 e 40 pessoas e 81 (1,4%) acolhiam  mais de 100 pessoas. 156 Unidades (2,8% do total) informaram não acolher nenhuma pessoa no momento do levantamento.
Em média as Unidades de Acolhimento tinham, em 2016, 29 vagas de capacidade máxima e 22 vagas ocupadas.</t>
  </si>
  <si>
    <t xml:space="preserve">Em 2016 existiam 5.614 Unidades de Acolhimento no país. Dessas, 2.217 eram Abrigos institucionais  (39,5% do total de unidades), e 1.564 Abrigos institucionais (Instituição de Longa Permanência para Idosos - ILPI), que representavam 27,9% do total. 
As 23 repúblicas para jovens  representavam 0,4% do total de Unidades, os 18 Abrigos para famílias desabrigadas/desalojadas vítimas de desastres eram 0,3% e as 12 repúblicas eram 0,2% total. </t>
  </si>
  <si>
    <t xml:space="preserve">As Unidades de Acolhimento podem se articular com outros serviços, programas ou instituições no município. Em 2016, 5,1% das Unidades de Acolhimento informaram não ter nenhuma articulação com os CRAS, e 0,2% informaram que não havia CRAS no município, enquanto 4,8% e 28,3% informaram não ter nenhuma articulação com CREAS e Conselho Tutelar, respectivamente. 12,7% das Unidades de Acolhimento indicaram que não havia CREAS no município e 0,5% informaram não haver Conselho Tutelar. 
Os menores percentuais referentes à articulação foram observados em relação aos Centros-Dia (55,2% das Unidades de Acolhimento informaram não haver o equipamento no município e 27,3% que não se articulam com esse equipamento) e aos Centros POP:  51,4% das Unidades de Acolhimento informaram que não há Centro Pop no município e 21,4% que não se articulam com essas unidades.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</si>
</sst>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0.0%"/>
    <numFmt numFmtId="165" formatCode="&quot;R$&quot;\ #,##0.00"/>
  </numFmts>
  <fonts count="2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0"/>
      <name val="Arial"/>
      <family val="2"/>
    </font>
    <font>
      <sz val="9"/>
      <color indexed="8"/>
      <name val="Arial"/>
      <family val="2"/>
    </font>
    <font>
      <b/>
      <sz val="12"/>
      <name val="Calibri"/>
      <family val="2"/>
      <scheme val="minor"/>
    </font>
    <font>
      <sz val="11"/>
      <color theme="1"/>
      <name val="Calibri"/>
      <family val="2"/>
      <scheme val="minor"/>
    </font>
    <font>
      <i/>
      <sz val="11"/>
      <color theme="1"/>
      <name val="Calibri"/>
      <family val="2"/>
      <scheme val="minor"/>
    </font>
    <font>
      <sz val="12"/>
      <name val="Calibri"/>
      <family val="2"/>
      <scheme val="minor"/>
    </font>
    <font>
      <b/>
      <sz val="11"/>
      <color theme="0"/>
      <name val="Calibri"/>
      <family val="2"/>
      <scheme val="minor"/>
    </font>
    <font>
      <sz val="11"/>
      <name val="Calibri"/>
      <family val="2"/>
      <scheme val="minor"/>
    </font>
    <font>
      <b/>
      <sz val="9"/>
      <color indexed="8"/>
      <name val="Arial"/>
      <family val="2"/>
    </font>
    <font>
      <sz val="11"/>
      <color rgb="FFC00000"/>
      <name val="Calibri"/>
      <family val="2"/>
      <scheme val="minor"/>
    </font>
    <font>
      <sz val="11"/>
      <color rgb="FFFF0000"/>
      <name val="Calibri"/>
      <family val="2"/>
      <scheme val="minor"/>
    </font>
    <font>
      <sz val="11"/>
      <color theme="9"/>
      <name val="Calibri"/>
      <family val="2"/>
      <scheme val="minor"/>
    </font>
    <font>
      <sz val="12"/>
      <color theme="9"/>
      <name val="Calibri"/>
      <family val="2"/>
      <scheme val="minor"/>
    </font>
    <font>
      <sz val="11"/>
      <color rgb="FF92D050"/>
      <name val="Calibri"/>
      <family val="2"/>
      <scheme val="minor"/>
    </font>
    <font>
      <b/>
      <sz val="11"/>
      <color rgb="FFFFFFFF"/>
      <name val="Calibri"/>
      <family val="2"/>
      <scheme val="minor"/>
    </font>
    <font>
      <b/>
      <sz val="11"/>
      <name val="Calibri"/>
      <family val="2"/>
      <scheme val="minor"/>
    </font>
    <font>
      <sz val="11"/>
      <color rgb="FF000000"/>
      <name val="Calibri"/>
      <family val="2"/>
      <scheme val="minor"/>
    </font>
    <font>
      <sz val="11"/>
      <color indexed="8"/>
      <name val="Calibri"/>
      <family val="2"/>
      <scheme val="minor"/>
    </font>
    <font>
      <sz val="11"/>
      <color rgb="FF00B0F0"/>
      <name val="Calibri"/>
      <family val="2"/>
      <scheme val="minor"/>
    </font>
  </fonts>
  <fills count="7">
    <fill>
      <patternFill patternType="none"/>
    </fill>
    <fill>
      <patternFill patternType="gray125"/>
    </fill>
    <fill>
      <patternFill patternType="solid">
        <fgColor rgb="FFE7E4DD"/>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5" fillId="0" borderId="0"/>
    <xf numFmtId="0" fontId="5" fillId="0" borderId="0"/>
    <xf numFmtId="9" fontId="8" fillId="0" borderId="0" applyFont="0" applyFill="0" applyBorder="0" applyAlignment="0" applyProtection="0"/>
    <xf numFmtId="41" fontId="8" fillId="0" borderId="0" applyFont="0" applyFill="0" applyBorder="0" applyAlignment="0" applyProtection="0"/>
    <xf numFmtId="0" fontId="5" fillId="0" borderId="0"/>
    <xf numFmtId="0" fontId="5" fillId="0" borderId="0"/>
  </cellStyleXfs>
  <cellXfs count="241">
    <xf numFmtId="0" fontId="0" fillId="0" borderId="0" xfId="0"/>
    <xf numFmtId="3" fontId="0" fillId="0" borderId="1" xfId="0" applyNumberFormat="1" applyBorder="1"/>
    <xf numFmtId="0" fontId="0" fillId="0" borderId="1" xfId="0" applyBorder="1"/>
    <xf numFmtId="0" fontId="0" fillId="0" borderId="1" xfId="0" applyFill="1" applyBorder="1"/>
    <xf numFmtId="0" fontId="1" fillId="0" borderId="1" xfId="0" applyFont="1" applyBorder="1"/>
    <xf numFmtId="0" fontId="1" fillId="0" borderId="1" xfId="0" applyFont="1" applyFill="1" applyBorder="1"/>
    <xf numFmtId="164" fontId="0" fillId="0" borderId="1" xfId="0" applyNumberFormat="1" applyBorder="1"/>
    <xf numFmtId="0" fontId="1" fillId="0" borderId="0" xfId="0" applyFont="1" applyAlignment="1">
      <alignment vertical="center"/>
    </xf>
    <xf numFmtId="0" fontId="1" fillId="0" borderId="1" xfId="0" applyFont="1" applyBorder="1" applyAlignment="1"/>
    <xf numFmtId="0" fontId="0" fillId="0" borderId="0" xfId="0" applyBorder="1"/>
    <xf numFmtId="0" fontId="1" fillId="2" borderId="1" xfId="0" applyFont="1" applyFill="1" applyBorder="1"/>
    <xf numFmtId="0" fontId="1" fillId="0" borderId="1" xfId="0" applyFont="1" applyFill="1" applyBorder="1" applyAlignment="1">
      <alignment horizontal="center"/>
    </xf>
    <xf numFmtId="0" fontId="1" fillId="0" borderId="0" xfId="0" applyFont="1" applyAlignment="1"/>
    <xf numFmtId="0" fontId="7" fillId="0" borderId="0" xfId="2" applyFont="1" applyAlignment="1">
      <alignment wrapText="1"/>
    </xf>
    <xf numFmtId="164" fontId="0" fillId="0" borderId="0" xfId="3" applyNumberFormat="1" applyFont="1"/>
    <xf numFmtId="0" fontId="1" fillId="0" borderId="0" xfId="0" applyFont="1" applyBorder="1"/>
    <xf numFmtId="164" fontId="0" fillId="0" borderId="0" xfId="0" applyNumberFormat="1" applyBorder="1"/>
    <xf numFmtId="0" fontId="0" fillId="0" borderId="0" xfId="0" applyAlignment="1">
      <alignment vertical="center"/>
    </xf>
    <xf numFmtId="0" fontId="1" fillId="0" borderId="0" xfId="0" applyFont="1"/>
    <xf numFmtId="0" fontId="0" fillId="0" borderId="14" xfId="0" applyBorder="1"/>
    <xf numFmtId="164" fontId="0" fillId="0" borderId="0" xfId="0" applyNumberFormat="1"/>
    <xf numFmtId="0" fontId="1" fillId="0" borderId="14" xfId="0" applyFont="1" applyBorder="1"/>
    <xf numFmtId="164" fontId="0" fillId="0" borderId="14" xfId="0" applyNumberFormat="1" applyBorder="1"/>
    <xf numFmtId="164" fontId="0" fillId="0" borderId="14" xfId="3" applyNumberFormat="1" applyFont="1" applyBorder="1"/>
    <xf numFmtId="164" fontId="0" fillId="0" borderId="0" xfId="0" applyNumberFormat="1" applyFill="1" applyBorder="1"/>
    <xf numFmtId="0" fontId="0" fillId="0" borderId="0" xfId="0" applyAlignment="1">
      <alignment vertical="center" wrapText="1"/>
    </xf>
    <xf numFmtId="3" fontId="0" fillId="0" borderId="14" xfId="0" applyNumberFormat="1" applyBorder="1"/>
    <xf numFmtId="41" fontId="0" fillId="0" borderId="14" xfId="4" applyFont="1" applyBorder="1"/>
    <xf numFmtId="0" fontId="1" fillId="0" borderId="14" xfId="0" applyFont="1" applyFill="1" applyBorder="1"/>
    <xf numFmtId="0" fontId="0" fillId="0" borderId="14" xfId="0" applyFill="1" applyBorder="1"/>
    <xf numFmtId="0" fontId="0" fillId="0" borderId="0" xfId="0" applyAlignment="1"/>
    <xf numFmtId="0" fontId="2" fillId="0" borderId="14" xfId="0" applyFont="1" applyBorder="1"/>
    <xf numFmtId="0" fontId="3" fillId="0" borderId="14" xfId="0" applyFont="1" applyBorder="1" applyAlignment="1">
      <alignment horizontal="center"/>
    </xf>
    <xf numFmtId="164" fontId="2" fillId="0" borderId="14" xfId="0" applyNumberFormat="1" applyFont="1" applyBorder="1" applyAlignment="1">
      <alignment horizontal="center"/>
    </xf>
    <xf numFmtId="164" fontId="2" fillId="0" borderId="14" xfId="0" applyNumberFormat="1" applyFont="1" applyBorder="1"/>
    <xf numFmtId="0" fontId="2" fillId="0" borderId="14" xfId="0" applyFont="1" applyBorder="1" applyAlignment="1">
      <alignment horizontal="center"/>
    </xf>
    <xf numFmtId="0" fontId="1" fillId="0" borderId="7" xfId="0" applyFont="1" applyFill="1" applyBorder="1"/>
    <xf numFmtId="0" fontId="1" fillId="0" borderId="18" xfId="0" applyFont="1" applyFill="1" applyBorder="1"/>
    <xf numFmtId="0" fontId="1" fillId="0" borderId="8" xfId="0" applyFont="1" applyBorder="1"/>
    <xf numFmtId="0" fontId="1" fillId="0" borderId="9" xfId="0" applyFont="1" applyFill="1" applyBorder="1"/>
    <xf numFmtId="0" fontId="1" fillId="0" borderId="11" xfId="0" applyFont="1" applyFill="1" applyBorder="1"/>
    <xf numFmtId="0" fontId="1" fillId="0" borderId="14" xfId="0" applyFont="1" applyBorder="1" applyAlignment="1">
      <alignment vertical="top" wrapText="1"/>
    </xf>
    <xf numFmtId="0" fontId="1" fillId="0" borderId="14" xfId="0" applyFont="1" applyBorder="1" applyAlignment="1">
      <alignment vertical="center" wrapText="1"/>
    </xf>
    <xf numFmtId="0" fontId="0" fillId="0" borderId="0" xfId="0" applyAlignment="1">
      <alignment horizontal="center" vertical="center" wrapText="1"/>
    </xf>
    <xf numFmtId="0" fontId="7" fillId="0" borderId="0" xfId="2" applyFont="1" applyAlignment="1">
      <alignment horizontal="left" vertical="center" wrapText="1"/>
    </xf>
    <xf numFmtId="0" fontId="9" fillId="0" borderId="0" xfId="0" applyFont="1"/>
    <xf numFmtId="164" fontId="0" fillId="0" borderId="14" xfId="3" applyNumberFormat="1" applyFont="1" applyBorder="1" applyAlignment="1">
      <alignment horizontal="right" vertical="center"/>
    </xf>
    <xf numFmtId="164" fontId="0" fillId="0" borderId="14" xfId="0" applyNumberFormat="1" applyBorder="1" applyAlignment="1">
      <alignment horizontal="right" vertical="center"/>
    </xf>
    <xf numFmtId="0" fontId="1" fillId="0" borderId="14" xfId="0" applyFont="1" applyBorder="1" applyAlignment="1">
      <alignment horizontal="left" vertical="center" wrapText="1"/>
    </xf>
    <xf numFmtId="0" fontId="1" fillId="0" borderId="14" xfId="0" applyFont="1" applyBorder="1" applyAlignment="1">
      <alignment vertical="center"/>
    </xf>
    <xf numFmtId="0" fontId="1" fillId="0" borderId="14" xfId="0" applyFont="1" applyBorder="1" applyAlignment="1">
      <alignment horizontal="center" vertical="center" wrapText="1"/>
    </xf>
    <xf numFmtId="0" fontId="5" fillId="0" borderId="0" xfId="6"/>
    <xf numFmtId="0" fontId="5" fillId="0" borderId="14" xfId="6" applyFont="1" applyBorder="1" applyAlignment="1">
      <alignment vertical="center"/>
    </xf>
    <xf numFmtId="0" fontId="0" fillId="0" borderId="0" xfId="0" applyFill="1"/>
    <xf numFmtId="0" fontId="7" fillId="0" borderId="14" xfId="2" applyFont="1" applyBorder="1" applyAlignment="1">
      <alignment horizontal="left" wrapText="1"/>
    </xf>
    <xf numFmtId="164" fontId="6" fillId="0" borderId="14" xfId="3" applyNumberFormat="1" applyFont="1" applyBorder="1" applyAlignment="1">
      <alignment horizontal="right" vertical="top"/>
    </xf>
    <xf numFmtId="0" fontId="7" fillId="0" borderId="0" xfId="2" applyFont="1" applyBorder="1" applyAlignment="1">
      <alignment horizontal="left" wrapText="1"/>
    </xf>
    <xf numFmtId="164" fontId="6" fillId="0" borderId="0" xfId="3" applyNumberFormat="1" applyFont="1" applyBorder="1" applyAlignment="1">
      <alignment horizontal="right" vertical="top"/>
    </xf>
    <xf numFmtId="0" fontId="1" fillId="0" borderId="17" xfId="0" applyFont="1" applyBorder="1" applyAlignment="1">
      <alignment horizontal="center" vertical="center" wrapText="1"/>
    </xf>
    <xf numFmtId="10" fontId="0" fillId="0" borderId="0" xfId="0" applyNumberFormat="1"/>
    <xf numFmtId="10" fontId="0" fillId="0" borderId="0" xfId="0" applyNumberFormat="1" applyBorder="1"/>
    <xf numFmtId="0" fontId="1" fillId="0" borderId="14" xfId="0" applyFont="1" applyBorder="1" applyAlignment="1">
      <alignment wrapText="1"/>
    </xf>
    <xf numFmtId="0" fontId="0" fillId="0" borderId="14" xfId="0" applyBorder="1" applyAlignment="1">
      <alignment horizontal="center" vertical="center" wrapText="1"/>
    </xf>
    <xf numFmtId="0" fontId="1" fillId="0" borderId="0" xfId="0" applyFont="1" applyAlignment="1">
      <alignment wrapText="1"/>
    </xf>
    <xf numFmtId="0" fontId="0" fillId="0" borderId="0" xfId="0" applyAlignment="1">
      <alignment wrapText="1"/>
    </xf>
    <xf numFmtId="0" fontId="0" fillId="0" borderId="14" xfId="0" applyBorder="1" applyAlignment="1">
      <alignment wrapText="1"/>
    </xf>
    <xf numFmtId="0" fontId="0" fillId="0" borderId="0" xfId="0" applyBorder="1" applyAlignment="1">
      <alignment wrapText="1"/>
    </xf>
    <xf numFmtId="0" fontId="0" fillId="0" borderId="0" xfId="0" applyBorder="1" applyAlignment="1"/>
    <xf numFmtId="164" fontId="0" fillId="0" borderId="14" xfId="0" applyNumberFormat="1" applyFont="1" applyBorder="1" applyAlignment="1"/>
    <xf numFmtId="0" fontId="1" fillId="0" borderId="20" xfId="0" applyFont="1" applyBorder="1" applyAlignment="1"/>
    <xf numFmtId="0" fontId="1" fillId="0" borderId="20" xfId="0" applyFont="1" applyBorder="1"/>
    <xf numFmtId="164" fontId="0" fillId="0" borderId="21" xfId="0" applyNumberFormat="1" applyBorder="1"/>
    <xf numFmtId="0" fontId="1" fillId="0" borderId="22" xfId="0" applyFont="1" applyBorder="1" applyAlignment="1">
      <alignment horizontal="center" vertical="center" wrapText="1"/>
    </xf>
    <xf numFmtId="0" fontId="1" fillId="0" borderId="17" xfId="0" applyFont="1" applyBorder="1" applyAlignment="1">
      <alignment vertical="center" wrapText="1"/>
    </xf>
    <xf numFmtId="0" fontId="1" fillId="0" borderId="23" xfId="0" applyFont="1" applyBorder="1" applyAlignment="1">
      <alignment vertical="center" wrapText="1"/>
    </xf>
    <xf numFmtId="0" fontId="1" fillId="0" borderId="24" xfId="0" applyFont="1" applyBorder="1"/>
    <xf numFmtId="164" fontId="0" fillId="0" borderId="5" xfId="0" applyNumberFormat="1" applyBorder="1"/>
    <xf numFmtId="164" fontId="0" fillId="0" borderId="25" xfId="0" applyNumberFormat="1" applyBorder="1"/>
    <xf numFmtId="0" fontId="0" fillId="0" borderId="20" xfId="0" applyBorder="1" applyAlignment="1">
      <alignment wrapText="1"/>
    </xf>
    <xf numFmtId="0" fontId="1" fillId="0" borderId="17" xfId="0" applyFont="1" applyBorder="1" applyAlignment="1">
      <alignment wrapText="1"/>
    </xf>
    <xf numFmtId="0" fontId="1" fillId="0" borderId="17" xfId="0" applyFont="1" applyBorder="1" applyAlignment="1">
      <alignment horizontal="center" wrapText="1"/>
    </xf>
    <xf numFmtId="0" fontId="1" fillId="0" borderId="23" xfId="0" applyFont="1" applyBorder="1" applyAlignment="1">
      <alignment wrapText="1"/>
    </xf>
    <xf numFmtId="0" fontId="0" fillId="0" borderId="24" xfId="0" applyBorder="1" applyAlignment="1">
      <alignment wrapText="1"/>
    </xf>
    <xf numFmtId="164" fontId="0" fillId="0" borderId="14" xfId="0" applyNumberFormat="1" applyBorder="1" applyAlignment="1">
      <alignment wrapText="1"/>
    </xf>
    <xf numFmtId="164" fontId="0" fillId="0" borderId="21" xfId="0" applyNumberFormat="1" applyBorder="1" applyAlignment="1">
      <alignment wrapText="1"/>
    </xf>
    <xf numFmtId="164" fontId="0" fillId="0" borderId="21" xfId="0" applyNumberFormat="1" applyFill="1" applyBorder="1" applyAlignment="1">
      <alignment wrapText="1"/>
    </xf>
    <xf numFmtId="0" fontId="11" fillId="5" borderId="22" xfId="0" applyFont="1" applyFill="1" applyBorder="1" applyAlignment="1">
      <alignment horizontal="center" vertical="center" wrapText="1"/>
    </xf>
    <xf numFmtId="164" fontId="0" fillId="0" borderId="5" xfId="0" applyNumberFormat="1" applyBorder="1" applyAlignment="1">
      <alignment wrapText="1"/>
    </xf>
    <xf numFmtId="164" fontId="0" fillId="0" borderId="25" xfId="0" applyNumberFormat="1" applyBorder="1" applyAlignment="1">
      <alignment wrapText="1"/>
    </xf>
    <xf numFmtId="164" fontId="0" fillId="0" borderId="0" xfId="0" applyNumberFormat="1" applyBorder="1" applyAlignment="1">
      <alignment wrapText="1"/>
    </xf>
    <xf numFmtId="0" fontId="1" fillId="0" borderId="0" xfId="0" applyFont="1" applyAlignment="1">
      <alignment horizontal="left"/>
    </xf>
    <xf numFmtId="0" fontId="0" fillId="0" borderId="0" xfId="0" applyBorder="1" applyAlignment="1">
      <alignment horizontal="center" vertical="center" wrapText="1"/>
    </xf>
    <xf numFmtId="0" fontId="1" fillId="0" borderId="0" xfId="0" applyFont="1" applyAlignment="1">
      <alignment horizontal="left" wrapText="1"/>
    </xf>
    <xf numFmtId="0" fontId="0" fillId="0" borderId="0" xfId="0" applyAlignment="1">
      <alignment horizontal="left"/>
    </xf>
    <xf numFmtId="0" fontId="11" fillId="5" borderId="0" xfId="0" applyFont="1" applyFill="1" applyBorder="1" applyAlignment="1">
      <alignment horizontal="center" vertical="center" wrapText="1"/>
    </xf>
    <xf numFmtId="0" fontId="11" fillId="5" borderId="0" xfId="0" applyFont="1" applyFill="1" applyBorder="1" applyAlignment="1">
      <alignment wrapText="1"/>
    </xf>
    <xf numFmtId="0" fontId="11" fillId="5" borderId="0" xfId="0" applyFont="1" applyFill="1" applyBorder="1" applyAlignment="1">
      <alignment horizontal="center" wrapText="1"/>
    </xf>
    <xf numFmtId="0" fontId="0" fillId="4" borderId="0" xfId="0" applyFont="1" applyFill="1" applyBorder="1" applyAlignment="1">
      <alignment wrapText="1"/>
    </xf>
    <xf numFmtId="164" fontId="0" fillId="4" borderId="0" xfId="0" applyNumberFormat="1" applyFont="1" applyFill="1" applyBorder="1" applyAlignment="1">
      <alignment wrapText="1"/>
    </xf>
    <xf numFmtId="0" fontId="13" fillId="0" borderId="14" xfId="5" applyFont="1" applyBorder="1" applyAlignment="1">
      <alignment horizontal="center" wrapText="1"/>
    </xf>
    <xf numFmtId="0" fontId="0" fillId="0" borderId="1" xfId="0" applyNumberFormat="1" applyBorder="1"/>
    <xf numFmtId="164" fontId="0" fillId="0" borderId="14" xfId="3" applyNumberFormat="1" applyFont="1" applyBorder="1" applyAlignment="1">
      <alignment horizontal="center" vertical="center"/>
    </xf>
    <xf numFmtId="164" fontId="6" fillId="0" borderId="14" xfId="3" applyNumberFormat="1" applyFont="1" applyBorder="1" applyAlignment="1">
      <alignment horizontal="center" vertical="center"/>
    </xf>
    <xf numFmtId="0" fontId="0" fillId="0" borderId="0" xfId="0" applyBorder="1" applyAlignment="1">
      <alignment horizontal="center" vertical="center"/>
    </xf>
    <xf numFmtId="0" fontId="15" fillId="0" borderId="0" xfId="0" applyFont="1"/>
    <xf numFmtId="164" fontId="15" fillId="0" borderId="0" xfId="0" applyNumberFormat="1" applyFont="1" applyBorder="1" applyAlignment="1">
      <alignment vertical="center" wrapText="1"/>
    </xf>
    <xf numFmtId="0" fontId="16" fillId="0" borderId="0" xfId="0" applyFont="1"/>
    <xf numFmtId="0" fontId="16" fillId="0" borderId="0" xfId="0" applyFont="1" applyBorder="1"/>
    <xf numFmtId="0" fontId="16" fillId="0" borderId="0" xfId="0" applyFont="1" applyAlignment="1">
      <alignment horizontal="left" vertical="center"/>
    </xf>
    <xf numFmtId="0" fontId="17" fillId="0" borderId="0" xfId="2" applyFont="1" applyBorder="1" applyAlignment="1">
      <alignment horizontal="left"/>
    </xf>
    <xf numFmtId="0" fontId="1" fillId="6" borderId="14" xfId="0" applyFont="1" applyFill="1" applyBorder="1"/>
    <xf numFmtId="14" fontId="0" fillId="0" borderId="0" xfId="0" applyNumberFormat="1"/>
    <xf numFmtId="3" fontId="1" fillId="0" borderId="14" xfId="0" applyNumberFormat="1" applyFont="1" applyBorder="1" applyAlignment="1">
      <alignment wrapText="1"/>
    </xf>
    <xf numFmtId="164" fontId="0" fillId="0" borderId="10" xfId="3" applyNumberFormat="1" applyFont="1" applyBorder="1"/>
    <xf numFmtId="164" fontId="0" fillId="0" borderId="12" xfId="3" applyNumberFormat="1" applyFont="1" applyBorder="1"/>
    <xf numFmtId="164" fontId="0" fillId="0" borderId="13" xfId="3" applyNumberFormat="1" applyFont="1" applyBorder="1"/>
    <xf numFmtId="164" fontId="0" fillId="0" borderId="14" xfId="0" applyNumberFormat="1" applyFont="1" applyBorder="1"/>
    <xf numFmtId="0" fontId="18" fillId="0" borderId="0" xfId="0" applyFont="1"/>
    <xf numFmtId="0" fontId="0" fillId="0" borderId="0" xfId="0" applyFont="1"/>
    <xf numFmtId="0" fontId="0" fillId="0" borderId="1" xfId="0" applyFont="1" applyBorder="1"/>
    <xf numFmtId="3" fontId="0" fillId="0" borderId="1" xfId="0" applyNumberFormat="1" applyFont="1" applyBorder="1"/>
    <xf numFmtId="3" fontId="0" fillId="0" borderId="1" xfId="0" applyNumberFormat="1" applyFont="1" applyFill="1" applyBorder="1"/>
    <xf numFmtId="3" fontId="0" fillId="0" borderId="1" xfId="0" applyNumberFormat="1" applyFont="1" applyFill="1" applyBorder="1" applyAlignment="1">
      <alignment horizontal="right"/>
    </xf>
    <xf numFmtId="3" fontId="0" fillId="0" borderId="0" xfId="0" applyNumberFormat="1" applyFont="1"/>
    <xf numFmtId="0" fontId="0" fillId="0" borderId="0" xfId="0" applyFont="1" applyBorder="1" applyAlignment="1"/>
    <xf numFmtId="0" fontId="0" fillId="0" borderId="1" xfId="0" applyFont="1" applyBorder="1" applyAlignment="1">
      <alignment horizontal="center"/>
    </xf>
    <xf numFmtId="0" fontId="0" fillId="0" borderId="1" xfId="0" applyFont="1" applyFill="1" applyBorder="1" applyAlignment="1">
      <alignment horizontal="center"/>
    </xf>
    <xf numFmtId="0" fontId="19" fillId="0" borderId="14" xfId="0" applyFont="1" applyFill="1" applyBorder="1" applyAlignment="1">
      <alignment horizontal="left" vertical="center" wrapText="1" readingOrder="1"/>
    </xf>
    <xf numFmtId="0" fontId="20" fillId="0" borderId="14" xfId="0" applyFont="1" applyFill="1" applyBorder="1" applyAlignment="1">
      <alignment horizontal="center" vertical="center" wrapText="1" readingOrder="1"/>
    </xf>
    <xf numFmtId="0" fontId="21" fillId="0" borderId="14" xfId="0" applyFont="1" applyFill="1" applyBorder="1" applyAlignment="1">
      <alignment horizontal="left" vertical="center" wrapText="1" readingOrder="1"/>
    </xf>
    <xf numFmtId="0" fontId="21" fillId="0" borderId="14" xfId="0" applyFont="1" applyFill="1" applyBorder="1" applyAlignment="1">
      <alignment horizontal="center" vertical="center" wrapText="1" readingOrder="1"/>
    </xf>
    <xf numFmtId="3" fontId="21" fillId="0" borderId="14" xfId="0" applyNumberFormat="1" applyFont="1" applyFill="1" applyBorder="1" applyAlignment="1">
      <alignment horizontal="center" vertical="center" wrapText="1" readingOrder="1"/>
    </xf>
    <xf numFmtId="164" fontId="0" fillId="3" borderId="14" xfId="0" applyNumberFormat="1" applyFont="1" applyFill="1" applyBorder="1"/>
    <xf numFmtId="164" fontId="0" fillId="0" borderId="0" xfId="0" applyNumberFormat="1" applyFont="1"/>
    <xf numFmtId="164" fontId="0" fillId="0" borderId="0" xfId="0" applyNumberFormat="1" applyFont="1" applyBorder="1"/>
    <xf numFmtId="164" fontId="0" fillId="0" borderId="0" xfId="0" applyNumberFormat="1" applyFont="1" applyFill="1" applyBorder="1"/>
    <xf numFmtId="164" fontId="0" fillId="0" borderId="1" xfId="0" applyNumberFormat="1" applyFont="1" applyFill="1" applyBorder="1"/>
    <xf numFmtId="0" fontId="0" fillId="0" borderId="0" xfId="0" applyFont="1" applyBorder="1"/>
    <xf numFmtId="0" fontId="0" fillId="0" borderId="0" xfId="0" applyFont="1" applyBorder="1" applyAlignment="1">
      <alignment vertical="center" wrapText="1"/>
    </xf>
    <xf numFmtId="3" fontId="0" fillId="0" borderId="15" xfId="0" applyNumberFormat="1" applyFont="1" applyFill="1" applyBorder="1"/>
    <xf numFmtId="164" fontId="0" fillId="0" borderId="1" xfId="0" applyNumberFormat="1" applyFont="1" applyBorder="1"/>
    <xf numFmtId="0" fontId="0" fillId="0" borderId="14" xfId="0" applyFont="1" applyBorder="1"/>
    <xf numFmtId="0" fontId="0" fillId="0" borderId="0" xfId="0" applyFont="1" applyBorder="1" applyAlignment="1">
      <alignment horizontal="center" wrapText="1"/>
    </xf>
    <xf numFmtId="0" fontId="0" fillId="0" borderId="0" xfId="0" applyFont="1" applyAlignment="1"/>
    <xf numFmtId="164" fontId="0" fillId="0" borderId="21" xfId="0" applyNumberFormat="1" applyFont="1" applyBorder="1"/>
    <xf numFmtId="164" fontId="0" fillId="0" borderId="5" xfId="0" applyNumberFormat="1" applyFont="1" applyBorder="1"/>
    <xf numFmtId="164" fontId="0" fillId="0" borderId="25" xfId="0" applyNumberFormat="1" applyFont="1" applyBorder="1"/>
    <xf numFmtId="10" fontId="0" fillId="0" borderId="0" xfId="0" applyNumberFormat="1" applyFont="1"/>
    <xf numFmtId="0" fontId="0" fillId="0" borderId="0" xfId="0" applyFont="1" applyBorder="1" applyAlignment="1">
      <alignment wrapText="1"/>
    </xf>
    <xf numFmtId="0" fontId="1" fillId="0" borderId="20" xfId="0" applyFont="1" applyFill="1" applyBorder="1"/>
    <xf numFmtId="164" fontId="0" fillId="0" borderId="14" xfId="0" applyNumberFormat="1" applyFont="1" applyFill="1" applyBorder="1"/>
    <xf numFmtId="164" fontId="0" fillId="0" borderId="21" xfId="0" applyNumberFormat="1" applyFont="1" applyFill="1" applyBorder="1"/>
    <xf numFmtId="0" fontId="0" fillId="0" borderId="6" xfId="0" applyFont="1" applyFill="1" applyBorder="1"/>
    <xf numFmtId="3" fontId="0" fillId="0" borderId="14" xfId="0" applyNumberFormat="1" applyFont="1" applyFill="1" applyBorder="1"/>
    <xf numFmtId="3" fontId="0" fillId="0" borderId="16" xfId="0" applyNumberFormat="1" applyFont="1" applyFill="1" applyBorder="1"/>
    <xf numFmtId="3" fontId="0" fillId="0" borderId="10" xfId="0" applyNumberFormat="1" applyFont="1" applyBorder="1"/>
    <xf numFmtId="3" fontId="0" fillId="0" borderId="12" xfId="0" applyNumberFormat="1" applyFont="1" applyFill="1" applyBorder="1"/>
    <xf numFmtId="3" fontId="0" fillId="0" borderId="19" xfId="0" applyNumberFormat="1" applyFont="1" applyFill="1" applyBorder="1"/>
    <xf numFmtId="3" fontId="0" fillId="0" borderId="13" xfId="0" applyNumberFormat="1" applyFont="1" applyBorder="1"/>
    <xf numFmtId="0" fontId="0" fillId="0" borderId="6" xfId="0" applyFont="1" applyBorder="1"/>
    <xf numFmtId="0" fontId="0" fillId="0" borderId="7" xfId="0" applyFont="1" applyBorder="1"/>
    <xf numFmtId="0" fontId="0" fillId="0" borderId="8" xfId="0" applyFont="1" applyBorder="1"/>
    <xf numFmtId="0" fontId="0" fillId="0" borderId="9" xfId="0" applyFont="1" applyBorder="1"/>
    <xf numFmtId="0" fontId="0" fillId="0" borderId="11" xfId="0" applyFont="1" applyBorder="1"/>
    <xf numFmtId="0" fontId="0" fillId="0" borderId="0" xfId="0" applyFont="1" applyAlignment="1">
      <alignment horizontal="left"/>
    </xf>
    <xf numFmtId="0" fontId="0" fillId="0" borderId="14" xfId="0" applyFont="1" applyFill="1" applyBorder="1"/>
    <xf numFmtId="0" fontId="0" fillId="0" borderId="21" xfId="0" applyFont="1" applyFill="1" applyBorder="1"/>
    <xf numFmtId="0" fontId="0" fillId="0" borderId="10" xfId="0" applyFont="1" applyBorder="1"/>
    <xf numFmtId="3" fontId="0" fillId="0" borderId="14" xfId="3" applyNumberFormat="1" applyFont="1" applyBorder="1"/>
    <xf numFmtId="3" fontId="0" fillId="0" borderId="14" xfId="0" applyNumberFormat="1" applyBorder="1" applyAlignment="1">
      <alignment horizontal="right" vertical="center"/>
    </xf>
    <xf numFmtId="3" fontId="0" fillId="0" borderId="14" xfId="3" applyNumberFormat="1" applyFont="1" applyBorder="1" applyAlignment="1">
      <alignment horizontal="right" vertical="center"/>
    </xf>
    <xf numFmtId="0" fontId="20" fillId="0" borderId="0" xfId="0" applyFont="1" applyFill="1" applyAlignment="1"/>
    <xf numFmtId="164" fontId="0" fillId="0" borderId="14" xfId="0" applyNumberFormat="1" applyFill="1" applyBorder="1"/>
    <xf numFmtId="0" fontId="12" fillId="0" borderId="0" xfId="0" applyFont="1"/>
    <xf numFmtId="165" fontId="0" fillId="0" borderId="0" xfId="0" applyNumberFormat="1"/>
    <xf numFmtId="1" fontId="22" fillId="0" borderId="0" xfId="1" applyNumberFormat="1" applyFont="1" applyBorder="1" applyAlignment="1">
      <alignment horizontal="right"/>
    </xf>
    <xf numFmtId="0" fontId="0" fillId="2" borderId="1" xfId="0" applyFont="1" applyFill="1" applyBorder="1"/>
    <xf numFmtId="0" fontId="0" fillId="6" borderId="14" xfId="0" applyFont="1" applyFill="1" applyBorder="1"/>
    <xf numFmtId="164" fontId="0" fillId="6" borderId="14" xfId="0" applyNumberFormat="1" applyFont="1" applyFill="1" applyBorder="1"/>
    <xf numFmtId="14" fontId="0" fillId="0" borderId="0" xfId="0" applyNumberFormat="1" applyFont="1"/>
    <xf numFmtId="0" fontId="20" fillId="0" borderId="0" xfId="0" applyFont="1"/>
    <xf numFmtId="0" fontId="12" fillId="0" borderId="0" xfId="0" applyFont="1" applyBorder="1" applyAlignment="1">
      <alignment vertical="center" wrapText="1"/>
    </xf>
    <xf numFmtId="9" fontId="0" fillId="0" borderId="0" xfId="0" applyNumberFormat="1" applyFont="1"/>
    <xf numFmtId="165" fontId="0" fillId="0" borderId="0" xfId="0" applyNumberFormat="1" applyFont="1"/>
    <xf numFmtId="0" fontId="15" fillId="0" borderId="0" xfId="0" applyFont="1" applyAlignment="1">
      <alignment vertical="center" wrapText="1"/>
    </xf>
    <xf numFmtId="3" fontId="22" fillId="0" borderId="14" xfId="1" applyNumberFormat="1" applyFont="1" applyBorder="1" applyAlignment="1">
      <alignment horizontal="right" vertical="top"/>
    </xf>
    <xf numFmtId="3" fontId="0" fillId="0" borderId="14" xfId="0" applyNumberFormat="1" applyFont="1" applyBorder="1"/>
    <xf numFmtId="0" fontId="0" fillId="0" borderId="0" xfId="0" applyAlignment="1">
      <alignment horizontal="left" vertical="top" wrapText="1"/>
    </xf>
    <xf numFmtId="0" fontId="15" fillId="0" borderId="0" xfId="0" applyFont="1" applyAlignment="1">
      <alignment horizontal="center" vertical="center" wrapText="1"/>
    </xf>
    <xf numFmtId="0" fontId="1" fillId="0" borderId="0" xfId="0" applyFont="1" applyAlignment="1">
      <alignment horizontal="left" wrapText="1"/>
    </xf>
    <xf numFmtId="0" fontId="0" fillId="0" borderId="0" xfId="0" applyFont="1" applyAlignment="1">
      <alignment horizontal="center" vertical="center" wrapText="1"/>
    </xf>
    <xf numFmtId="0" fontId="0" fillId="0" borderId="0" xfId="0" applyFont="1" applyBorder="1" applyAlignment="1">
      <alignment horizontal="left"/>
    </xf>
    <xf numFmtId="0" fontId="1" fillId="0" borderId="0" xfId="0" applyFont="1" applyAlignment="1">
      <alignment horizontal="left" vertical="center" wrapText="1"/>
    </xf>
    <xf numFmtId="0" fontId="1" fillId="0" borderId="0" xfId="0" applyFont="1" applyAlignment="1">
      <alignment horizontal="left"/>
    </xf>
    <xf numFmtId="0" fontId="12" fillId="0" borderId="0" xfId="0" applyFont="1" applyBorder="1" applyAlignment="1">
      <alignment horizontal="center" vertical="center" wrapText="1"/>
    </xf>
    <xf numFmtId="0" fontId="0" fillId="0" borderId="0" xfId="0" applyFont="1" applyBorder="1" applyAlignment="1">
      <alignment horizontal="center" vertical="center" wrapText="1"/>
    </xf>
    <xf numFmtId="0" fontId="1" fillId="0" borderId="1" xfId="0" applyFont="1" applyFill="1" applyBorder="1" applyAlignment="1">
      <alignment horizontal="left" vertical="center" wrapText="1"/>
    </xf>
    <xf numFmtId="0" fontId="0" fillId="0" borderId="0" xfId="0" applyFont="1" applyBorder="1" applyAlignment="1">
      <alignment horizontal="center" wrapText="1"/>
    </xf>
    <xf numFmtId="0" fontId="1" fillId="0" borderId="0" xfId="0" applyFont="1" applyAlignment="1">
      <alignment horizontal="left" vertical="center"/>
    </xf>
    <xf numFmtId="0" fontId="1" fillId="0" borderId="1" xfId="0" applyFont="1" applyFill="1" applyBorder="1" applyAlignment="1">
      <alignment horizontal="left" wrapText="1"/>
    </xf>
    <xf numFmtId="0" fontId="1" fillId="0" borderId="14" xfId="0" applyFont="1" applyBorder="1" applyAlignment="1">
      <alignment horizontal="left"/>
    </xf>
    <xf numFmtId="0" fontId="0" fillId="0" borderId="14" xfId="0" applyFont="1" applyBorder="1" applyAlignment="1">
      <alignment horizontal="center"/>
    </xf>
    <xf numFmtId="0" fontId="1" fillId="0" borderId="14" xfId="0" applyFont="1" applyBorder="1" applyAlignment="1">
      <alignment horizontal="left" wrapText="1"/>
    </xf>
    <xf numFmtId="0" fontId="0" fillId="0" borderId="0" xfId="0" applyFont="1" applyBorder="1" applyAlignment="1">
      <alignment horizontal="left" wrapText="1"/>
    </xf>
    <xf numFmtId="0" fontId="12" fillId="0" borderId="0" xfId="0" applyFont="1" applyAlignment="1">
      <alignment horizontal="center" vertical="center" wrapText="1"/>
    </xf>
    <xf numFmtId="0" fontId="0" fillId="0" borderId="0" xfId="0" applyFont="1" applyAlignment="1">
      <alignment horizontal="left"/>
    </xf>
    <xf numFmtId="0" fontId="0" fillId="0" borderId="0" xfId="0" applyAlignment="1">
      <alignment horizontal="center" vertical="center" wrapText="1"/>
    </xf>
    <xf numFmtId="0" fontId="0" fillId="0" borderId="0" xfId="0" applyAlignment="1">
      <alignment horizontal="left"/>
    </xf>
    <xf numFmtId="0" fontId="0" fillId="0" borderId="0"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1" xfId="0" applyFont="1" applyBorder="1" applyAlignment="1">
      <alignment horizontal="left" wrapText="1"/>
    </xf>
    <xf numFmtId="0" fontId="1" fillId="0" borderId="1" xfId="0" applyFont="1" applyBorder="1" applyAlignment="1">
      <alignment horizontal="left"/>
    </xf>
    <xf numFmtId="0" fontId="15" fillId="0" borderId="0" xfId="0" applyFont="1" applyAlignment="1">
      <alignment horizontal="center" wrapText="1"/>
    </xf>
    <xf numFmtId="0" fontId="12" fillId="0" borderId="0" xfId="0" applyFont="1" applyAlignment="1">
      <alignment horizontal="center" vertical="center"/>
    </xf>
    <xf numFmtId="0" fontId="0" fillId="0" borderId="0" xfId="0" applyAlignment="1">
      <alignment horizontal="left" vertical="top"/>
    </xf>
    <xf numFmtId="0" fontId="1" fillId="0" borderId="16"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16"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16"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7" fillId="0" borderId="0" xfId="2" applyFont="1" applyAlignment="1">
      <alignment horizontal="left" vertical="center" wrapText="1"/>
    </xf>
    <xf numFmtId="0" fontId="0" fillId="0" borderId="0" xfId="0" applyBorder="1" applyAlignment="1">
      <alignment horizontal="center" vertical="center" wrapText="1"/>
    </xf>
    <xf numFmtId="0" fontId="7" fillId="0" borderId="0" xfId="2" applyFont="1" applyAlignment="1">
      <alignment horizontal="left" wrapText="1"/>
    </xf>
    <xf numFmtId="0" fontId="10" fillId="0" borderId="0" xfId="2" applyFont="1" applyBorder="1" applyAlignment="1">
      <alignment horizontal="center" vertical="center" wrapText="1"/>
    </xf>
    <xf numFmtId="0" fontId="0" fillId="0" borderId="0" xfId="0" applyFont="1" applyBorder="1" applyAlignment="1">
      <alignment horizontal="left" vertical="center"/>
    </xf>
    <xf numFmtId="0" fontId="0" fillId="0" borderId="0" xfId="0" applyFont="1" applyFill="1" applyAlignment="1">
      <alignment horizontal="center"/>
    </xf>
    <xf numFmtId="0" fontId="16" fillId="0" borderId="0" xfId="2" applyFont="1" applyBorder="1" applyAlignment="1">
      <alignment horizontal="center" wrapText="1"/>
    </xf>
    <xf numFmtId="0" fontId="0" fillId="0" borderId="0" xfId="0" applyBorder="1" applyAlignment="1">
      <alignment horizontal="center" vertical="center"/>
    </xf>
    <xf numFmtId="0" fontId="12" fillId="0" borderId="0" xfId="0" applyFont="1" applyBorder="1" applyAlignment="1">
      <alignment horizontal="center" wrapText="1"/>
    </xf>
    <xf numFmtId="0" fontId="0" fillId="0" borderId="0" xfId="0" applyBorder="1" applyAlignment="1">
      <alignment horizontal="left" vertical="center"/>
    </xf>
    <xf numFmtId="0" fontId="0" fillId="0" borderId="0" xfId="0" applyBorder="1" applyAlignment="1">
      <alignment vertical="center"/>
    </xf>
    <xf numFmtId="0" fontId="14" fillId="3" borderId="0" xfId="0" applyFont="1" applyFill="1" applyAlignment="1">
      <alignment horizontal="center"/>
    </xf>
    <xf numFmtId="0" fontId="16"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xf>
  </cellXfs>
  <cellStyles count="7">
    <cellStyle name="Normal" xfId="0" builtinId="0"/>
    <cellStyle name="Normal 2" xfId="2"/>
    <cellStyle name="Normal_Gráfico 10" xfId="5"/>
    <cellStyle name="Normal_Gráfico 18_1" xfId="1"/>
    <cellStyle name="Normal_Gráfico 32" xfId="6"/>
    <cellStyle name="Porcentagem" xfId="3" builtinId="5"/>
    <cellStyle name="Separador de milhares [0]" xfId="4" builtinId="6"/>
  </cellStyles>
  <dxfs count="59">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border diagonalUp="0" diagonalDown="0" outline="0">
        <left style="thin">
          <color indexed="64"/>
        </left>
        <right style="thin">
          <color indexed="64"/>
        </right>
        <top/>
        <bottom/>
      </border>
    </dxf>
    <dxf>
      <numFmt numFmtId="164" formatCode="0.0%"/>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numFmt numFmtId="164" formatCode="0.0%"/>
      <border diagonalUp="0" diagonalDown="0">
        <left style="thin">
          <color indexed="64"/>
        </left>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numFmt numFmtId="164" formatCode="0.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dxf>
    <dxf>
      <border outline="0">
        <bottom style="thin">
          <color indexed="64"/>
        </bottom>
      </border>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onnections" Target="connections.xml"/><Relationship Id="rId50" Type="http://schemas.openxmlformats.org/officeDocument/2006/relationships/powerPivotData" Target="model/item.data"/><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0"/>
          <c:order val="0"/>
          <c:tx>
            <c:strRef>
              <c:f>'CRAS Gráfico 1'!$A$4</c:f>
              <c:strCache>
                <c:ptCount val="1"/>
                <c:pt idx="0">
                  <c:v>CRAS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1'!$B$3:$K$3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'CRAS Gráfico 1'!$B$4:$K$4</c:f>
              <c:numCache>
                <c:formatCode>#,##0</c:formatCode>
                <c:ptCount val="10"/>
                <c:pt idx="0">
                  <c:v>4195</c:v>
                </c:pt>
                <c:pt idx="1">
                  <c:v>5074</c:v>
                </c:pt>
                <c:pt idx="2">
                  <c:v>5798</c:v>
                </c:pt>
                <c:pt idx="3">
                  <c:v>6801</c:v>
                </c:pt>
                <c:pt idx="4">
                  <c:v>7475</c:v>
                </c:pt>
                <c:pt idx="5">
                  <c:v>7725</c:v>
                </c:pt>
                <c:pt idx="6">
                  <c:v>7883</c:v>
                </c:pt>
                <c:pt idx="7">
                  <c:v>8088</c:v>
                </c:pt>
                <c:pt idx="8">
                  <c:v>8155</c:v>
                </c:pt>
                <c:pt idx="9">
                  <c:v>8240</c:v>
                </c:pt>
              </c:numCache>
            </c:numRef>
          </c:val>
          <c:smooth val="0"/>
        </c:ser>
        <c:ser>
          <c:idx val="1"/>
          <c:order val="1"/>
          <c:tx>
            <c:strRef>
              <c:f>'CRAS Gráfico 1'!$A$5</c:f>
              <c:strCache>
                <c:ptCount val="1"/>
                <c:pt idx="0">
                  <c:v>Municípios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1'!$B$3:$K$3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'CRAS Gráfico 1'!$B$5:$K$5</c:f>
              <c:numCache>
                <c:formatCode>#,##0</c:formatCode>
                <c:ptCount val="10"/>
                <c:pt idx="0">
                  <c:v>3152</c:v>
                </c:pt>
                <c:pt idx="1">
                  <c:v>3832</c:v>
                </c:pt>
                <c:pt idx="2">
                  <c:v>4330</c:v>
                </c:pt>
                <c:pt idx="3">
                  <c:v>4721</c:v>
                </c:pt>
                <c:pt idx="4">
                  <c:v>5265</c:v>
                </c:pt>
                <c:pt idx="5">
                  <c:v>5324</c:v>
                </c:pt>
                <c:pt idx="6">
                  <c:v>5395</c:v>
                </c:pt>
                <c:pt idx="7">
                  <c:v>5485</c:v>
                </c:pt>
                <c:pt idx="8">
                  <c:v>5504</c:v>
                </c:pt>
                <c:pt idx="9">
                  <c:v>5494</c:v>
                </c:pt>
              </c:numCache>
            </c:numRef>
          </c:val>
          <c:smooth val="0"/>
        </c:ser>
        <c:dLbls>
          <c:showLegendKey val="0"/>
          <c:showVal val="0"/>
          <c:showCatName val="0"/>
          <c:showSerName val="0"/>
          <c:showPercent val="0"/>
          <c:showBubbleSize val="0"/>
        </c:dLbls>
        <c:marker val="1"/>
        <c:smooth val="0"/>
        <c:axId val="363837216"/>
        <c:axId val="363836096"/>
      </c:lineChart>
      <c:catAx>
        <c:axId val="3638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63836096"/>
        <c:crosses val="autoZero"/>
        <c:auto val="1"/>
        <c:lblAlgn val="ctr"/>
        <c:lblOffset val="100"/>
        <c:noMultiLvlLbl val="0"/>
      </c:catAx>
      <c:valAx>
        <c:axId val="363836096"/>
        <c:scaling>
          <c:orientation val="minMax"/>
        </c:scaling>
        <c:delete val="1"/>
        <c:axPos val="l"/>
        <c:numFmt formatCode="#,##0" sourceLinked="1"/>
        <c:majorTickMark val="none"/>
        <c:minorTickMark val="none"/>
        <c:tickLblPos val="nextTo"/>
        <c:crossAx val="363837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'CCONV Gráfico 10'!$B$3</c:f>
              <c:strCache>
                <c:ptCount val="1"/>
                <c:pt idx="0">
                  <c:v>2014</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10'!$A$4:$A$7</c:f>
              <c:strCache>
                <c:ptCount val="4"/>
                <c:pt idx="0">
                  <c:v>Acesso principal adaptado com rampas e rota acessível desde a calçada até a recepção da Unidade</c:v>
                </c:pt>
                <c:pt idx="1">
                  <c:v>Rota acessível aos espaços da unidade</c:v>
                </c:pt>
                <c:pt idx="2">
                  <c:v>Rota acessível ao banheiro</c:v>
                </c:pt>
                <c:pt idx="3">
                  <c:v>Banheiro adaptado para pessoas com deficiência</c:v>
                </c:pt>
              </c:strCache>
            </c:strRef>
          </c:cat>
          <c:val>
            <c:numRef>
              <c:f>'CCONV Gráfico 10'!$B$4:$B$7</c:f>
              <c:numCache>
                <c:formatCode>0.0%</c:formatCode>
                <c:ptCount val="4"/>
                <c:pt idx="0">
                  <c:v>0.25932504440497334</c:v>
                </c:pt>
                <c:pt idx="1">
                  <c:v>0.26478051256026391</c:v>
                </c:pt>
                <c:pt idx="2">
                  <c:v>0.28190814514082718</c:v>
                </c:pt>
                <c:pt idx="3">
                  <c:v>0.2433392539964476</c:v>
                </c:pt>
              </c:numCache>
            </c:numRef>
          </c:val>
        </c:ser>
        <c:ser>
          <c:idx val="1"/>
          <c:order val="1"/>
          <c:tx>
            <c:strRef>
              <c:f>'CCONV Gráfico 10'!$C$3</c:f>
              <c:strCache>
                <c:ptCount val="1"/>
                <c:pt idx="0">
                  <c:v>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10'!$A$4:$A$7</c:f>
              <c:strCache>
                <c:ptCount val="4"/>
                <c:pt idx="0">
                  <c:v>Acesso principal adaptado com rampas e rota acessível desde a calçada até a recepção da Unidade</c:v>
                </c:pt>
                <c:pt idx="1">
                  <c:v>Rota acessível aos espaços da unidade</c:v>
                </c:pt>
                <c:pt idx="2">
                  <c:v>Rota acessível ao banheiro</c:v>
                </c:pt>
                <c:pt idx="3">
                  <c:v>Banheiro adaptado para pessoas com deficiência</c:v>
                </c:pt>
              </c:strCache>
            </c:strRef>
          </c:cat>
          <c:val>
            <c:numRef>
              <c:f>'CCONV Gráfico 10'!$C$4:$C$7</c:f>
              <c:numCache>
                <c:formatCode>0.0%</c:formatCode>
                <c:ptCount val="4"/>
                <c:pt idx="0">
                  <c:v>0.26552065298046007</c:v>
                </c:pt>
                <c:pt idx="1">
                  <c:v>0.26514964135542912</c:v>
                </c:pt>
                <c:pt idx="2">
                  <c:v>0.28246351719020529</c:v>
                </c:pt>
                <c:pt idx="3">
                  <c:v>0.25500865693791741</c:v>
                </c:pt>
              </c:numCache>
            </c:numRef>
          </c:val>
        </c:ser>
        <c:ser>
          <c:idx val="2"/>
          <c:order val="2"/>
          <c:tx>
            <c:strRef>
              <c:f>'CCONV Gráfico 10'!$D$3</c:f>
              <c:strCache>
                <c:ptCount val="1"/>
                <c:pt idx="0">
                  <c:v>2016</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10'!$A$4:$A$7</c:f>
              <c:strCache>
                <c:ptCount val="4"/>
                <c:pt idx="0">
                  <c:v>Acesso principal adaptado com rampas e rota acessível desde a calçada até a recepção da Unidade</c:v>
                </c:pt>
                <c:pt idx="1">
                  <c:v>Rota acessível aos espaços da unidade</c:v>
                </c:pt>
                <c:pt idx="2">
                  <c:v>Rota acessível ao banheiro</c:v>
                </c:pt>
                <c:pt idx="3">
                  <c:v>Banheiro adaptado para pessoas com deficiência</c:v>
                </c:pt>
              </c:strCache>
            </c:strRef>
          </c:cat>
          <c:val>
            <c:numRef>
              <c:f>'CCONV Gráfico 10'!$D$4:$D$7</c:f>
              <c:numCache>
                <c:formatCode>0.0%</c:formatCode>
                <c:ptCount val="4"/>
                <c:pt idx="0">
                  <c:v>0.28601845280340699</c:v>
                </c:pt>
                <c:pt idx="1">
                  <c:v>0.28850248403122802</c:v>
                </c:pt>
                <c:pt idx="2">
                  <c:v>0.31180506269221703</c:v>
                </c:pt>
                <c:pt idx="3">
                  <c:v>0.282588123964987</c:v>
                </c:pt>
              </c:numCache>
            </c:numRef>
          </c:val>
        </c:ser>
        <c:dLbls>
          <c:dLblPos val="inEnd"/>
          <c:showLegendKey val="0"/>
          <c:showVal val="1"/>
          <c:showCatName val="0"/>
          <c:showSerName val="0"/>
          <c:showPercent val="0"/>
          <c:showBubbleSize val="0"/>
        </c:dLbls>
        <c:gapWidth val="182"/>
        <c:axId val="241280560"/>
        <c:axId val="241281120"/>
      </c:barChart>
      <c:catAx>
        <c:axId val="24128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41281120"/>
        <c:crosses val="autoZero"/>
        <c:auto val="1"/>
        <c:lblAlgn val="ctr"/>
        <c:lblOffset val="100"/>
        <c:noMultiLvlLbl val="0"/>
      </c:catAx>
      <c:valAx>
        <c:axId val="241281120"/>
        <c:scaling>
          <c:orientation val="minMax"/>
        </c:scaling>
        <c:delete val="1"/>
        <c:axPos val="b"/>
        <c:numFmt formatCode="0.0%" sourceLinked="1"/>
        <c:majorTickMark val="none"/>
        <c:minorTickMark val="none"/>
        <c:tickLblPos val="nextTo"/>
        <c:crossAx val="241280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'CREAS Gráfico 11'!$A$4</c:f>
              <c:strCache>
                <c:ptCount val="1"/>
                <c:pt idx="0">
                  <c:v>Norte</c:v>
                </c:pt>
              </c:strCache>
            </c:strRef>
          </c:tx>
          <c:spPr>
            <a:solidFill>
              <a:schemeClr val="accent1">
                <a:shade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11'!$B$4:$I$4</c:f>
              <c:numCache>
                <c:formatCode>General</c:formatCode>
                <c:ptCount val="8"/>
                <c:pt idx="0">
                  <c:v>124</c:v>
                </c:pt>
                <c:pt idx="1">
                  <c:v>143</c:v>
                </c:pt>
                <c:pt idx="2">
                  <c:v>185</c:v>
                </c:pt>
                <c:pt idx="3">
                  <c:v>188</c:v>
                </c:pt>
                <c:pt idx="4">
                  <c:v>196</c:v>
                </c:pt>
                <c:pt idx="5">
                  <c:v>209</c:v>
                </c:pt>
                <c:pt idx="6">
                  <c:v>222</c:v>
                </c:pt>
                <c:pt idx="7">
                  <c:v>227</c:v>
                </c:pt>
              </c:numCache>
            </c:numRef>
          </c:val>
        </c:ser>
        <c:ser>
          <c:idx val="1"/>
          <c:order val="1"/>
          <c:tx>
            <c:strRef>
              <c:f>'CREAS Gráfico 11'!$A$5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11'!$B$5:$I$5</c:f>
              <c:numCache>
                <c:formatCode>General</c:formatCode>
                <c:ptCount val="8"/>
                <c:pt idx="0">
                  <c:v>373</c:v>
                </c:pt>
                <c:pt idx="1">
                  <c:v>586</c:v>
                </c:pt>
                <c:pt idx="2">
                  <c:v>834</c:v>
                </c:pt>
                <c:pt idx="3">
                  <c:v>848</c:v>
                </c:pt>
                <c:pt idx="4">
                  <c:v>873</c:v>
                </c:pt>
                <c:pt idx="5">
                  <c:v>914</c:v>
                </c:pt>
                <c:pt idx="6">
                  <c:v>930</c:v>
                </c:pt>
                <c:pt idx="7">
                  <c:v>967</c:v>
                </c:pt>
              </c:numCache>
            </c:numRef>
          </c:val>
        </c:ser>
        <c:ser>
          <c:idx val="2"/>
          <c:order val="2"/>
          <c:tx>
            <c:strRef>
              <c:f>'CREAS Gráfico 11'!$A$6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11'!$B$6:$I$6</c:f>
              <c:numCache>
                <c:formatCode>General</c:formatCode>
                <c:ptCount val="8"/>
                <c:pt idx="0">
                  <c:v>335</c:v>
                </c:pt>
                <c:pt idx="1">
                  <c:v>411</c:v>
                </c:pt>
                <c:pt idx="2">
                  <c:v>556</c:v>
                </c:pt>
                <c:pt idx="3">
                  <c:v>584</c:v>
                </c:pt>
                <c:pt idx="4">
                  <c:v>617</c:v>
                </c:pt>
                <c:pt idx="5">
                  <c:v>666</c:v>
                </c:pt>
                <c:pt idx="6">
                  <c:v>692</c:v>
                </c:pt>
                <c:pt idx="7">
                  <c:v>712</c:v>
                </c:pt>
              </c:numCache>
            </c:numRef>
          </c:val>
        </c:ser>
        <c:ser>
          <c:idx val="3"/>
          <c:order val="3"/>
          <c:tx>
            <c:strRef>
              <c:f>'CREAS Gráfico 11'!$A$7</c:f>
              <c:strCache>
                <c:ptCount val="1"/>
                <c:pt idx="0">
                  <c:v>Sul</c:v>
                </c:pt>
              </c:strCache>
            </c:strRef>
          </c:tx>
          <c:spPr>
            <a:solidFill>
              <a:schemeClr val="accent1">
                <a:tint val="9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11'!$B$7:$I$7</c:f>
              <c:numCache>
                <c:formatCode>General</c:formatCode>
                <c:ptCount val="8"/>
                <c:pt idx="0">
                  <c:v>215</c:v>
                </c:pt>
                <c:pt idx="1">
                  <c:v>268</c:v>
                </c:pt>
                <c:pt idx="2">
                  <c:v>316</c:v>
                </c:pt>
                <c:pt idx="3">
                  <c:v>328</c:v>
                </c:pt>
                <c:pt idx="4">
                  <c:v>342</c:v>
                </c:pt>
                <c:pt idx="5">
                  <c:v>359</c:v>
                </c:pt>
                <c:pt idx="6">
                  <c:v>363</c:v>
                </c:pt>
                <c:pt idx="7">
                  <c:v>392</c:v>
                </c:pt>
              </c:numCache>
            </c:numRef>
          </c:val>
        </c:ser>
        <c:ser>
          <c:idx val="4"/>
          <c:order val="4"/>
          <c:tx>
            <c:strRef>
              <c:f>'CREAS Gráfico 11'!$A$8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11'!$B$8:$I$8</c:f>
              <c:numCache>
                <c:formatCode>General</c:formatCode>
                <c:ptCount val="8"/>
                <c:pt idx="0">
                  <c:v>153</c:v>
                </c:pt>
                <c:pt idx="1">
                  <c:v>182</c:v>
                </c:pt>
                <c:pt idx="2">
                  <c:v>218</c:v>
                </c:pt>
                <c:pt idx="3">
                  <c:v>219</c:v>
                </c:pt>
                <c:pt idx="4">
                  <c:v>221</c:v>
                </c:pt>
                <c:pt idx="5">
                  <c:v>224</c:v>
                </c:pt>
                <c:pt idx="6">
                  <c:v>228</c:v>
                </c:pt>
                <c:pt idx="7">
                  <c:v>223</c:v>
                </c:pt>
              </c:numCache>
            </c:numRef>
          </c:val>
        </c:ser>
        <c:dLbls>
          <c:showLegendKey val="0"/>
          <c:showVal val="1"/>
          <c:showCatName val="0"/>
          <c:showSerName val="0"/>
          <c:showPercent val="0"/>
          <c:showBubbleSize val="0"/>
        </c:dLbls>
        <c:gapWidth val="219"/>
        <c:axId val="368312928"/>
        <c:axId val="368313488"/>
      </c:barChart>
      <c:lineChart>
        <c:grouping val="standard"/>
        <c:varyColors val="0"/>
        <c:ser>
          <c:idx val="5"/>
          <c:order val="5"/>
          <c:tx>
            <c:strRef>
              <c:f>'CREAS Gráfico 11'!$A$9</c:f>
              <c:strCache>
                <c:ptCount val="1"/>
                <c:pt idx="0">
                  <c:v>Brasil</c:v>
                </c:pt>
              </c:strCache>
            </c:strRef>
          </c:tx>
          <c:spPr>
            <a:ln w="28575" cap="rnd">
              <a:solidFill>
                <a:schemeClr val="accent1">
                  <a:tint val="50000"/>
                </a:schemeClr>
              </a:solidFill>
              <a:round/>
            </a:ln>
            <a:effectLst/>
          </c:spPr>
          <c:marker>
            <c:symbol val="circle"/>
            <c:size val="5"/>
            <c:spPr>
              <a:solidFill>
                <a:schemeClr val="accent1">
                  <a:tint val="50000"/>
                </a:schemeClr>
              </a:solidFill>
              <a:ln w="9525" cap="rnd">
                <a:solidFill>
                  <a:schemeClr val="accent1">
                    <a:tint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11'!$B$9:$I$9</c:f>
              <c:numCache>
                <c:formatCode>#,##0</c:formatCode>
                <c:ptCount val="8"/>
                <c:pt idx="0">
                  <c:v>1200</c:v>
                </c:pt>
                <c:pt idx="1">
                  <c:v>1590</c:v>
                </c:pt>
                <c:pt idx="2">
                  <c:v>2109</c:v>
                </c:pt>
                <c:pt idx="3">
                  <c:v>2167</c:v>
                </c:pt>
                <c:pt idx="4">
                  <c:v>2249</c:v>
                </c:pt>
                <c:pt idx="5">
                  <c:v>2372</c:v>
                </c:pt>
                <c:pt idx="6">
                  <c:v>2435</c:v>
                </c:pt>
                <c:pt idx="7">
                  <c:v>2521</c:v>
                </c:pt>
              </c:numCache>
            </c:numRef>
          </c:val>
          <c:smooth val="0"/>
        </c:ser>
        <c:dLbls>
          <c:showLegendKey val="0"/>
          <c:showVal val="1"/>
          <c:showCatName val="0"/>
          <c:showSerName val="0"/>
          <c:showPercent val="0"/>
          <c:showBubbleSize val="0"/>
        </c:dLbls>
        <c:marker val="1"/>
        <c:smooth val="0"/>
        <c:axId val="348080144"/>
        <c:axId val="348079584"/>
      </c:lineChart>
      <c:catAx>
        <c:axId val="36831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68313488"/>
        <c:crosses val="autoZero"/>
        <c:auto val="1"/>
        <c:lblAlgn val="ctr"/>
        <c:lblOffset val="100"/>
        <c:noMultiLvlLbl val="0"/>
      </c:catAx>
      <c:valAx>
        <c:axId val="368313488"/>
        <c:scaling>
          <c:orientation val="minMax"/>
        </c:scaling>
        <c:delete val="1"/>
        <c:axPos val="l"/>
        <c:numFmt formatCode="General" sourceLinked="1"/>
        <c:majorTickMark val="none"/>
        <c:minorTickMark val="none"/>
        <c:tickLblPos val="nextTo"/>
        <c:crossAx val="368312928"/>
        <c:crosses val="autoZero"/>
        <c:crossBetween val="between"/>
      </c:valAx>
      <c:valAx>
        <c:axId val="348079584"/>
        <c:scaling>
          <c:orientation val="minMax"/>
        </c:scaling>
        <c:delete val="1"/>
        <c:axPos val="r"/>
        <c:numFmt formatCode="#,##0" sourceLinked="1"/>
        <c:majorTickMark val="out"/>
        <c:minorTickMark val="none"/>
        <c:tickLblPos val="nextTo"/>
        <c:crossAx val="348080144"/>
        <c:crosses val="max"/>
        <c:crossBetween val="between"/>
      </c:valAx>
      <c:catAx>
        <c:axId val="348080144"/>
        <c:scaling>
          <c:orientation val="minMax"/>
        </c:scaling>
        <c:delete val="1"/>
        <c:axPos val="b"/>
        <c:numFmt formatCode="General" sourceLinked="1"/>
        <c:majorTickMark val="out"/>
        <c:minorTickMark val="none"/>
        <c:tickLblPos val="nextTo"/>
        <c:crossAx val="34807958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1840019962122183E-2"/>
          <c:y val="3.657522859517872E-2"/>
          <c:w val="0.95195195608333116"/>
          <c:h val="0.81022980606227213"/>
        </c:manualLayout>
      </c:layout>
      <c:lineChart>
        <c:grouping val="standard"/>
        <c:varyColors val="0"/>
        <c:ser>
          <c:idx val="0"/>
          <c:order val="0"/>
          <c:tx>
            <c:strRef>
              <c:f>'CREAS Gráfico 12'!$A$4</c:f>
              <c:strCache>
                <c:ptCount val="1"/>
                <c:pt idx="0">
                  <c:v>Próprio</c:v>
                </c:pt>
              </c:strCache>
            </c:strRef>
          </c:tx>
          <c:spPr>
            <a:ln w="28575" cap="rnd">
              <a:solidFill>
                <a:schemeClr val="accent1">
                  <a:shade val="65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12'!$B$3:$I$3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12'!$B$4:$I$4</c:f>
              <c:numCache>
                <c:formatCode>0.0%</c:formatCode>
                <c:ptCount val="8"/>
                <c:pt idx="0">
                  <c:v>0.35</c:v>
                </c:pt>
                <c:pt idx="1">
                  <c:v>0.31194968553459118</c:v>
                </c:pt>
                <c:pt idx="2">
                  <c:v>0.27785680417259362</c:v>
                </c:pt>
                <c:pt idx="3">
                  <c:v>0.26995846792801109</c:v>
                </c:pt>
                <c:pt idx="4">
                  <c:v>0.2530013339261894</c:v>
                </c:pt>
                <c:pt idx="5">
                  <c:v>0.25042158516020235</c:v>
                </c:pt>
                <c:pt idx="6">
                  <c:v>0.24969199178644763</c:v>
                </c:pt>
                <c:pt idx="7">
                  <c:v>0.27528758429194766</c:v>
                </c:pt>
              </c:numCache>
            </c:numRef>
          </c:val>
          <c:smooth val="0"/>
        </c:ser>
        <c:ser>
          <c:idx val="1"/>
          <c:order val="1"/>
          <c:tx>
            <c:strRef>
              <c:f>'CREAS Gráfico 12'!$A$5</c:f>
              <c:strCache>
                <c:ptCount val="1"/>
                <c:pt idx="0">
                  <c:v>Alugado</c:v>
                </c:pt>
              </c:strCache>
            </c:strRef>
          </c:tx>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12'!$B$3:$I$3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12'!$B$5:$I$5</c:f>
              <c:numCache>
                <c:formatCode>0.0%</c:formatCode>
                <c:ptCount val="8"/>
                <c:pt idx="0">
                  <c:v>0.60083333333333333</c:v>
                </c:pt>
                <c:pt idx="1">
                  <c:v>0.64025157232704399</c:v>
                </c:pt>
                <c:pt idx="2">
                  <c:v>0.66619250829777144</c:v>
                </c:pt>
                <c:pt idx="3">
                  <c:v>0.67281956622058148</c:v>
                </c:pt>
                <c:pt idx="4">
                  <c:v>0.69052912405513567</c:v>
                </c:pt>
                <c:pt idx="5">
                  <c:v>0.69139966273187181</c:v>
                </c:pt>
                <c:pt idx="6">
                  <c:v>0.68501026694045175</c:v>
                </c:pt>
                <c:pt idx="7">
                  <c:v>0.6501388337961127</c:v>
                </c:pt>
              </c:numCache>
            </c:numRef>
          </c:val>
          <c:smooth val="0"/>
        </c:ser>
        <c:ser>
          <c:idx val="2"/>
          <c:order val="2"/>
          <c:tx>
            <c:strRef>
              <c:f>'CREAS Gráfico 12'!$A$6</c:f>
              <c:strCache>
                <c:ptCount val="1"/>
                <c:pt idx="0">
                  <c:v>Cedido</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12'!$B$3:$I$3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12'!$B$6:$I$6</c:f>
              <c:numCache>
                <c:formatCode>0.0%</c:formatCode>
                <c:ptCount val="8"/>
                <c:pt idx="0">
                  <c:v>3.3333333333333333E-2</c:v>
                </c:pt>
                <c:pt idx="1">
                  <c:v>2.3270440251572325E-2</c:v>
                </c:pt>
                <c:pt idx="2">
                  <c:v>4.2674253200568987E-2</c:v>
                </c:pt>
                <c:pt idx="3">
                  <c:v>4.2455006922011998E-2</c:v>
                </c:pt>
                <c:pt idx="4">
                  <c:v>4.090706980880391E-2</c:v>
                </c:pt>
                <c:pt idx="5">
                  <c:v>4.1315345699831363E-2</c:v>
                </c:pt>
                <c:pt idx="6">
                  <c:v>6.5297741273100618E-2</c:v>
                </c:pt>
                <c:pt idx="7">
                  <c:v>7.4573581911939704E-2</c:v>
                </c:pt>
              </c:numCache>
            </c:numRef>
          </c:val>
          <c:smooth val="0"/>
        </c:ser>
        <c:dLbls>
          <c:dLblPos val="t"/>
          <c:showLegendKey val="0"/>
          <c:showVal val="1"/>
          <c:showCatName val="0"/>
          <c:showSerName val="0"/>
          <c:showPercent val="0"/>
          <c:showBubbleSize val="0"/>
        </c:dLbls>
        <c:marker val="1"/>
        <c:smooth val="0"/>
        <c:axId val="346019632"/>
        <c:axId val="346020192"/>
      </c:lineChart>
      <c:catAx>
        <c:axId val="34601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46020192"/>
        <c:crosses val="autoZero"/>
        <c:auto val="1"/>
        <c:lblAlgn val="ctr"/>
        <c:lblOffset val="100"/>
        <c:noMultiLvlLbl val="0"/>
      </c:catAx>
      <c:valAx>
        <c:axId val="346020192"/>
        <c:scaling>
          <c:orientation val="minMax"/>
        </c:scaling>
        <c:delete val="1"/>
        <c:axPos val="l"/>
        <c:numFmt formatCode="0.0%" sourceLinked="1"/>
        <c:majorTickMark val="none"/>
        <c:minorTickMark val="none"/>
        <c:tickLblPos val="nextTo"/>
        <c:crossAx val="346019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4"/>
          <c:tx>
            <c:strRef>
              <c:f>'CREAS Gráfico 13'!$F$3</c:f>
              <c:strCache>
                <c:ptCount val="1"/>
                <c:pt idx="0">
                  <c:v>2010</c:v>
                </c:pt>
              </c:strCache>
            </c:strRef>
          </c:tx>
          <c:spPr>
            <a:solidFill>
              <a:schemeClr val="accent1">
                <a:tint val="8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13'!$A$4:$A$7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13'!$F$4:$F$7</c:f>
              <c:numCache>
                <c:formatCode>0.0%</c:formatCode>
                <c:ptCount val="4"/>
                <c:pt idx="0">
                  <c:v>0.16789999999999999</c:v>
                </c:pt>
                <c:pt idx="1">
                  <c:v>0.1666</c:v>
                </c:pt>
                <c:pt idx="2">
                  <c:v>0.14399999999999999</c:v>
                </c:pt>
                <c:pt idx="3">
                  <c:v>0.1094</c:v>
                </c:pt>
              </c:numCache>
            </c:numRef>
          </c:val>
        </c:ser>
        <c:ser>
          <c:idx val="5"/>
          <c:order val="5"/>
          <c:tx>
            <c:strRef>
              <c:f>'CREAS Gráfico 13'!$G$3</c:f>
              <c:strCache>
                <c:ptCount val="1"/>
                <c:pt idx="0">
                  <c:v>2011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13'!$A$4:$A$7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13'!$G$4:$G$7</c:f>
              <c:numCache>
                <c:formatCode>0.0%</c:formatCode>
                <c:ptCount val="4"/>
                <c:pt idx="0">
                  <c:v>0.2</c:v>
                </c:pt>
                <c:pt idx="1">
                  <c:v>0.20799999999999999</c:v>
                </c:pt>
                <c:pt idx="2">
                  <c:v>0.193</c:v>
                </c:pt>
                <c:pt idx="3">
                  <c:v>0.13700000000000001</c:v>
                </c:pt>
              </c:numCache>
            </c:numRef>
          </c:val>
        </c:ser>
        <c:ser>
          <c:idx val="6"/>
          <c:order val="6"/>
          <c:tx>
            <c:strRef>
              <c:f>'CREAS Gráfico 13'!$H$3</c:f>
              <c:strCache>
                <c:ptCount val="1"/>
                <c:pt idx="0">
                  <c:v>2012</c:v>
                </c:pt>
              </c:strCache>
            </c:strRef>
          </c:tx>
          <c:spPr>
            <a:solidFill>
              <a:schemeClr val="accent1">
                <a:shade val="8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13'!$A$4:$A$7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13'!$H$4:$H$7</c:f>
              <c:numCache>
                <c:formatCode>0.0%</c:formatCode>
                <c:ptCount val="4"/>
                <c:pt idx="0">
                  <c:v>0.215</c:v>
                </c:pt>
                <c:pt idx="1">
                  <c:v>0.216</c:v>
                </c:pt>
                <c:pt idx="2">
                  <c:v>0.193</c:v>
                </c:pt>
                <c:pt idx="3">
                  <c:v>0.14599999999999999</c:v>
                </c:pt>
              </c:numCache>
            </c:numRef>
          </c:val>
        </c:ser>
        <c:ser>
          <c:idx val="7"/>
          <c:order val="7"/>
          <c:tx>
            <c:strRef>
              <c:f>'CREAS Gráfico 13'!$I$3</c:f>
              <c:strCache>
                <c:ptCount val="1"/>
                <c:pt idx="0">
                  <c:v>2013</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13'!$A$4:$A$7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13'!$I$4:$I$7</c:f>
              <c:numCache>
                <c:formatCode>0.0%</c:formatCode>
                <c:ptCount val="4"/>
                <c:pt idx="0">
                  <c:v>0.217</c:v>
                </c:pt>
                <c:pt idx="1">
                  <c:v>0.22500000000000001</c:v>
                </c:pt>
                <c:pt idx="2">
                  <c:v>0.2</c:v>
                </c:pt>
                <c:pt idx="3">
                  <c:v>0.15</c:v>
                </c:pt>
              </c:numCache>
            </c:numRef>
          </c:val>
        </c:ser>
        <c:ser>
          <c:idx val="8"/>
          <c:order val="8"/>
          <c:tx>
            <c:strRef>
              <c:f>'CREAS Gráfico 13'!$J$3</c:f>
              <c:strCache>
                <c:ptCount val="1"/>
                <c:pt idx="0">
                  <c:v>2014</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13'!$A$4:$A$7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13'!$J$4:$J$7</c:f>
              <c:numCache>
                <c:formatCode>0.0%</c:formatCode>
                <c:ptCount val="4"/>
                <c:pt idx="0">
                  <c:v>0.23799999999999999</c:v>
                </c:pt>
                <c:pt idx="1">
                  <c:v>0.23699999999999999</c:v>
                </c:pt>
                <c:pt idx="2">
                  <c:v>0.221</c:v>
                </c:pt>
                <c:pt idx="3">
                  <c:v>0.17699999999999999</c:v>
                </c:pt>
              </c:numCache>
            </c:numRef>
          </c:val>
        </c:ser>
        <c:ser>
          <c:idx val="9"/>
          <c:order val="9"/>
          <c:tx>
            <c:strRef>
              <c:f>'CREAS Gráfico 13'!$K$3</c:f>
              <c:strCache>
                <c:ptCount val="1"/>
                <c:pt idx="0">
                  <c:v>2015</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13'!$A$4:$A$7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13'!$K$4:$K$7</c:f>
              <c:numCache>
                <c:formatCode>0.0%</c:formatCode>
                <c:ptCount val="4"/>
                <c:pt idx="0">
                  <c:v>0.25995892999999998</c:v>
                </c:pt>
                <c:pt idx="1">
                  <c:v>0.25133470000000002</c:v>
                </c:pt>
                <c:pt idx="2">
                  <c:v>0.24271047000000001</c:v>
                </c:pt>
                <c:pt idx="3">
                  <c:v>0.20862422999999999</c:v>
                </c:pt>
              </c:numCache>
            </c:numRef>
          </c:val>
        </c:ser>
        <c:ser>
          <c:idx val="10"/>
          <c:order val="10"/>
          <c:tx>
            <c:strRef>
              <c:f>'CREAS Gráfico 13'!$L$3</c:f>
              <c:strCache>
                <c:ptCount val="1"/>
                <c:pt idx="0">
                  <c:v>2016</c:v>
                </c:pt>
              </c:strCache>
            </c:strRef>
          </c:tx>
          <c:spPr>
            <a:solidFill>
              <a:schemeClr val="accent1">
                <a:shade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13'!$A$4:$A$7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13'!$L$4:$L$7</c:f>
              <c:numCache>
                <c:formatCode>0.0%</c:formatCode>
                <c:ptCount val="4"/>
                <c:pt idx="0">
                  <c:v>0.26800000000000002</c:v>
                </c:pt>
                <c:pt idx="1">
                  <c:v>0.26400000000000001</c:v>
                </c:pt>
                <c:pt idx="2">
                  <c:v>0.26</c:v>
                </c:pt>
                <c:pt idx="3">
                  <c:v>0.22800000000000001</c:v>
                </c:pt>
              </c:numCache>
            </c:numRef>
          </c:val>
        </c:ser>
        <c:dLbls>
          <c:dLblPos val="outEnd"/>
          <c:showLegendKey val="0"/>
          <c:showVal val="1"/>
          <c:showCatName val="0"/>
          <c:showSerName val="0"/>
          <c:showPercent val="0"/>
          <c:showBubbleSize val="0"/>
        </c:dLbls>
        <c:gapWidth val="182"/>
        <c:axId val="662961904"/>
        <c:axId val="662962464"/>
        <c:extLst>
          <c:ext xmlns:c15="http://schemas.microsoft.com/office/drawing/2012/chart" uri="{02D57815-91ED-43cb-92C2-25804820EDAC}">
            <c15:filteredBarSeries>
              <c15:ser>
                <c:idx val="0"/>
                <c:order val="0"/>
                <c:tx>
                  <c:strRef>
                    <c:extLst>
                      <c:ext uri="{02D57815-91ED-43cb-92C2-25804820EDAC}">
                        <c15:formulaRef>
                          <c15:sqref>'CREAS Gráfico 13'!$B$3</c15:sqref>
                        </c15:formulaRef>
                      </c:ext>
                    </c:extLst>
                    <c:strCache>
                      <c:ptCount val="1"/>
                    </c:strCache>
                  </c:strRef>
                </c:tx>
                <c:spPr>
                  <a:solidFill>
                    <a:schemeClr val="accent1">
                      <a:tint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'CREAS Gráfico 13'!$A$4:$A$7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c:ext uri="{02D57815-91ED-43cb-92C2-25804820EDAC}">
                        <c15:formulaRef>
                          <c15:sqref>'CREAS Gráfico 13'!$B$4:$B$7</c15:sqref>
                        </c15:formulaRef>
                      </c:ext>
                    </c:extLst>
                    <c:numCache>
                      <c:formatCode>General</c:formatCode>
                      <c:ptCount val="4"/>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'CREAS Gráfico 13'!$C$3</c15:sqref>
                        </c15:formulaRef>
                      </c:ext>
                    </c:extLst>
                    <c:strCache>
                      <c:ptCount val="1"/>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'CREAS Gráfico 13'!$A$4:$A$7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xmlns:c15="http://schemas.microsoft.com/office/drawing/2012/chart">
                      <c:ext xmlns:c15="http://schemas.microsoft.com/office/drawing/2012/chart" uri="{02D57815-91ED-43cb-92C2-25804820EDAC}">
                        <c15:formulaRef>
                          <c15:sqref>'CREAS Gráfico 13'!$C$4:$C$7</c15:sqref>
                        </c15:formulaRef>
                      </c:ext>
                    </c:extLst>
                    <c:numCache>
                      <c:formatCode>General</c:formatCode>
                      <c:ptCount val="4"/>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'CREAS Gráfico 13'!$D$3</c15:sqref>
                        </c15:formulaRef>
                      </c:ext>
                    </c:extLst>
                    <c:strCache>
                      <c:ptCount val="1"/>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'CREAS Gráfico 13'!$A$4:$A$7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xmlns:c15="http://schemas.microsoft.com/office/drawing/2012/chart">
                      <c:ext xmlns:c15="http://schemas.microsoft.com/office/drawing/2012/chart" uri="{02D57815-91ED-43cb-92C2-25804820EDAC}">
                        <c15:formulaRef>
                          <c15:sqref>'CREAS Gráfico 13'!$D$4:$D$7</c15:sqref>
                        </c15:formulaRef>
                      </c:ext>
                    </c:extLst>
                    <c:numCache>
                      <c:formatCode>General</c:formatCode>
                      <c:ptCount val="4"/>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'CREAS Gráfico 13'!$E$3</c15:sqref>
                        </c15:formulaRef>
                      </c:ext>
                    </c:extLst>
                    <c:strCache>
                      <c:ptCount val="1"/>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'CREAS Gráfico 13'!$A$4:$A$7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xmlns:c15="http://schemas.microsoft.com/office/drawing/2012/chart">
                      <c:ext xmlns:c15="http://schemas.microsoft.com/office/drawing/2012/chart" uri="{02D57815-91ED-43cb-92C2-25804820EDAC}">
                        <c15:formulaRef>
                          <c15:sqref>'CREAS Gráfico 13'!$E$4:$E$7</c15:sqref>
                        </c15:formulaRef>
                      </c:ext>
                    </c:extLst>
                    <c:numCache>
                      <c:formatCode>General</c:formatCode>
                      <c:ptCount val="4"/>
                    </c:numCache>
                  </c:numRef>
                </c:val>
              </c15:ser>
            </c15:filteredBarSeries>
          </c:ext>
        </c:extLst>
      </c:barChart>
      <c:catAx>
        <c:axId val="66296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62962464"/>
        <c:crosses val="autoZero"/>
        <c:auto val="1"/>
        <c:lblAlgn val="ctr"/>
        <c:lblOffset val="100"/>
        <c:noMultiLvlLbl val="0"/>
      </c:catAx>
      <c:valAx>
        <c:axId val="662962464"/>
        <c:scaling>
          <c:orientation val="minMax"/>
        </c:scaling>
        <c:delete val="1"/>
        <c:axPos val="b"/>
        <c:numFmt formatCode="0.0%" sourceLinked="1"/>
        <c:majorTickMark val="none"/>
        <c:minorTickMark val="none"/>
        <c:tickLblPos val="nextTo"/>
        <c:crossAx val="662961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'CREAS Gráfico 14'!$B$3</c:f>
              <c:strCache>
                <c:ptCount val="1"/>
                <c:pt idx="0">
                  <c:v>Próprio</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14'!$A$4:$A$7</c:f>
              <c:strCache>
                <c:ptCount val="4"/>
                <c:pt idx="0">
                  <c:v>Acesso principal adaptado com rampas e rotas acessíveis desde a calçada até a recepção do CREAS </c:v>
                </c:pt>
                <c:pt idx="1">
                  <c:v>Rota acessível aos espaços do CREAS</c:v>
                </c:pt>
                <c:pt idx="2">
                  <c:v>Rota acessível ao banheiro</c:v>
                </c:pt>
                <c:pt idx="3">
                  <c:v>Banheiro adaptado para pessoas com dificuldades de locomoção e/ou necessidades especiais</c:v>
                </c:pt>
              </c:strCache>
            </c:strRef>
          </c:cat>
          <c:val>
            <c:numRef>
              <c:f>'CREAS Gráfico 14'!$B$4:$B$7</c:f>
              <c:numCache>
                <c:formatCode>0.0%</c:formatCode>
                <c:ptCount val="4"/>
                <c:pt idx="0">
                  <c:v>0.45533141210374639</c:v>
                </c:pt>
                <c:pt idx="1">
                  <c:v>0.45244956772334294</c:v>
                </c:pt>
                <c:pt idx="2">
                  <c:v>0.47406340057636887</c:v>
                </c:pt>
                <c:pt idx="3">
                  <c:v>0.4610951008645533</c:v>
                </c:pt>
              </c:numCache>
            </c:numRef>
          </c:val>
        </c:ser>
        <c:ser>
          <c:idx val="1"/>
          <c:order val="1"/>
          <c:tx>
            <c:strRef>
              <c:f>'CREAS Gráfico 14'!$C$3</c:f>
              <c:strCache>
                <c:ptCount val="1"/>
                <c:pt idx="0">
                  <c:v>Alugado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14'!$A$4:$A$7</c:f>
              <c:strCache>
                <c:ptCount val="4"/>
                <c:pt idx="0">
                  <c:v>Acesso principal adaptado com rampas e rotas acessíveis desde a calçada até a recepção do CREAS </c:v>
                </c:pt>
                <c:pt idx="1">
                  <c:v>Rota acessível aos espaços do CREAS</c:v>
                </c:pt>
                <c:pt idx="2">
                  <c:v>Rota acessível ao banheiro</c:v>
                </c:pt>
                <c:pt idx="3">
                  <c:v>Banheiro adaptado para pessoas com dificuldades de locomoção e/ou necessidades especiais</c:v>
                </c:pt>
              </c:strCache>
            </c:strRef>
          </c:cat>
          <c:val>
            <c:numRef>
              <c:f>'CREAS Gráfico 14'!$C$4:$C$7</c:f>
              <c:numCache>
                <c:formatCode>0.0%</c:formatCode>
                <c:ptCount val="4"/>
                <c:pt idx="0">
                  <c:v>0.19158023184868822</c:v>
                </c:pt>
                <c:pt idx="1">
                  <c:v>0.18730933496034166</c:v>
                </c:pt>
                <c:pt idx="2">
                  <c:v>0.16839536302623551</c:v>
                </c:pt>
                <c:pt idx="3">
                  <c:v>0.12873703477730322</c:v>
                </c:pt>
              </c:numCache>
            </c:numRef>
          </c:val>
        </c:ser>
        <c:ser>
          <c:idx val="2"/>
          <c:order val="2"/>
          <c:tx>
            <c:strRef>
              <c:f>'CREAS Gráfico 14'!$D$3</c:f>
              <c:strCache>
                <c:ptCount val="1"/>
                <c:pt idx="0">
                  <c:v>Cedido</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14'!$A$4:$A$7</c:f>
              <c:strCache>
                <c:ptCount val="4"/>
                <c:pt idx="0">
                  <c:v>Acesso principal adaptado com rampas e rotas acessíveis desde a calçada até a recepção do CREAS </c:v>
                </c:pt>
                <c:pt idx="1">
                  <c:v>Rota acessível aos espaços do CREAS</c:v>
                </c:pt>
                <c:pt idx="2">
                  <c:v>Rota acessível ao banheiro</c:v>
                </c:pt>
                <c:pt idx="3">
                  <c:v>Banheiro adaptado para pessoas com dificuldades de locomoção e/ou necessidades especiais</c:v>
                </c:pt>
              </c:strCache>
            </c:strRef>
          </c:cat>
          <c:val>
            <c:numRef>
              <c:f>'CREAS Gráfico 14'!$D$4:$D$7</c:f>
              <c:numCache>
                <c:formatCode>0.0%</c:formatCode>
                <c:ptCount val="4"/>
                <c:pt idx="0">
                  <c:v>0.24468085106382978</c:v>
                </c:pt>
                <c:pt idx="1">
                  <c:v>0.23936170212765959</c:v>
                </c:pt>
                <c:pt idx="2">
                  <c:v>0.27127659574468083</c:v>
                </c:pt>
                <c:pt idx="3">
                  <c:v>0.23404255319148937</c:v>
                </c:pt>
              </c:numCache>
            </c:numRef>
          </c:val>
        </c:ser>
        <c:dLbls>
          <c:dLblPos val="ctr"/>
          <c:showLegendKey val="0"/>
          <c:showVal val="1"/>
          <c:showCatName val="0"/>
          <c:showSerName val="0"/>
          <c:showPercent val="0"/>
          <c:showBubbleSize val="0"/>
        </c:dLbls>
        <c:gapWidth val="150"/>
        <c:axId val="662966384"/>
        <c:axId val="662966944"/>
      </c:barChart>
      <c:catAx>
        <c:axId val="66296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62966944"/>
        <c:crosses val="autoZero"/>
        <c:auto val="1"/>
        <c:lblAlgn val="ctr"/>
        <c:lblOffset val="100"/>
        <c:noMultiLvlLbl val="0"/>
      </c:catAx>
      <c:valAx>
        <c:axId val="662966944"/>
        <c:scaling>
          <c:orientation val="minMax"/>
        </c:scaling>
        <c:delete val="1"/>
        <c:axPos val="b"/>
        <c:numFmt formatCode="0.0%" sourceLinked="1"/>
        <c:majorTickMark val="none"/>
        <c:minorTickMark val="none"/>
        <c:tickLblPos val="nextTo"/>
        <c:crossAx val="662966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'CREAS Gráfico 15'!$B$3</c:f>
              <c:strCache>
                <c:ptCount val="1"/>
                <c:pt idx="0">
                  <c:v>Percentual</c:v>
                </c:pt>
              </c:strCache>
            </c:strRef>
          </c:tx>
          <c:spPr>
            <a:solidFill>
              <a:schemeClr val="accent1">
                <a:shade val="7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15'!$A$4:$A$11</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15'!$B$4:$B$11</c:f>
              <c:numCache>
                <c:formatCode>0.0%</c:formatCode>
                <c:ptCount val="8"/>
                <c:pt idx="0">
                  <c:v>0.73829999999999996</c:v>
                </c:pt>
                <c:pt idx="1">
                  <c:v>0.81440000000000001</c:v>
                </c:pt>
                <c:pt idx="2">
                  <c:v>0.85150000000000003</c:v>
                </c:pt>
                <c:pt idx="3">
                  <c:v>0.88919999999999999</c:v>
                </c:pt>
                <c:pt idx="4">
                  <c:v>0.91639999999999999</c:v>
                </c:pt>
                <c:pt idx="5">
                  <c:v>0.93500000000000005</c:v>
                </c:pt>
                <c:pt idx="6">
                  <c:v>0.94784394000000005</c:v>
                </c:pt>
                <c:pt idx="7">
                  <c:v>0.998</c:v>
                </c:pt>
              </c:numCache>
            </c:numRef>
          </c:val>
        </c:ser>
        <c:dLbls>
          <c:showLegendKey val="0"/>
          <c:showVal val="1"/>
          <c:showCatName val="0"/>
          <c:showSerName val="0"/>
          <c:showPercent val="0"/>
          <c:showBubbleSize val="0"/>
        </c:dLbls>
        <c:gapWidth val="219"/>
        <c:overlap val="-27"/>
        <c:axId val="662447952"/>
        <c:axId val="662448512"/>
      </c:barChart>
      <c:lineChart>
        <c:grouping val="standard"/>
        <c:varyColors val="0"/>
        <c:ser>
          <c:idx val="1"/>
          <c:order val="1"/>
          <c:tx>
            <c:strRef>
              <c:f>'CREAS Gráfico 15'!$C$3</c:f>
              <c:strCache>
                <c:ptCount val="1"/>
                <c:pt idx="0">
                  <c:v>Número de Unidades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15'!$A$4:$A$11</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15'!$C$4:$C$11</c:f>
              <c:numCache>
                <c:formatCode>#,##0</c:formatCode>
                <c:ptCount val="8"/>
                <c:pt idx="0">
                  <c:v>886</c:v>
                </c:pt>
                <c:pt idx="1">
                  <c:v>1299</c:v>
                </c:pt>
                <c:pt idx="2">
                  <c:v>1796</c:v>
                </c:pt>
                <c:pt idx="3">
                  <c:v>1927</c:v>
                </c:pt>
                <c:pt idx="4">
                  <c:v>2061</c:v>
                </c:pt>
                <c:pt idx="5">
                  <c:v>2217</c:v>
                </c:pt>
                <c:pt idx="6" formatCode="_(* #,##0_);_(* \(#,##0\);_(* &quot;-&quot;_);_(@_)">
                  <c:v>2308</c:v>
                </c:pt>
                <c:pt idx="7">
                  <c:v>2517</c:v>
                </c:pt>
              </c:numCache>
            </c:numRef>
          </c:val>
          <c:smooth val="0"/>
        </c:ser>
        <c:dLbls>
          <c:showLegendKey val="0"/>
          <c:showVal val="1"/>
          <c:showCatName val="0"/>
          <c:showSerName val="0"/>
          <c:showPercent val="0"/>
          <c:showBubbleSize val="0"/>
        </c:dLbls>
        <c:marker val="1"/>
        <c:smooth val="0"/>
        <c:axId val="662449632"/>
        <c:axId val="662449072"/>
      </c:lineChart>
      <c:catAx>
        <c:axId val="6624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62448512"/>
        <c:crosses val="autoZero"/>
        <c:auto val="1"/>
        <c:lblAlgn val="ctr"/>
        <c:lblOffset val="100"/>
        <c:noMultiLvlLbl val="0"/>
      </c:catAx>
      <c:valAx>
        <c:axId val="6624485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662447952"/>
        <c:crosses val="autoZero"/>
        <c:crossBetween val="between"/>
      </c:valAx>
      <c:valAx>
        <c:axId val="662449072"/>
        <c:scaling>
          <c:orientation val="minMax"/>
          <c:max val="2600"/>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662449632"/>
        <c:crosses val="max"/>
        <c:crossBetween val="between"/>
      </c:valAx>
      <c:catAx>
        <c:axId val="662449632"/>
        <c:scaling>
          <c:orientation val="minMax"/>
        </c:scaling>
        <c:delete val="1"/>
        <c:axPos val="b"/>
        <c:numFmt formatCode="General" sourceLinked="1"/>
        <c:majorTickMark val="out"/>
        <c:minorTickMark val="none"/>
        <c:tickLblPos val="nextTo"/>
        <c:crossAx val="66244907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1"/>
          <c:tx>
            <c:strRef>
              <c:f>'CPOP Gráfico 16'!$A$5</c:f>
              <c:strCache>
                <c:ptCount val="1"/>
                <c:pt idx="0">
                  <c:v>Norte </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16'!$B$3:$G$3</c:f>
              <c:numCache>
                <c:formatCode>General</c:formatCode>
                <c:ptCount val="6"/>
                <c:pt idx="0">
                  <c:v>2011</c:v>
                </c:pt>
                <c:pt idx="1">
                  <c:v>2012</c:v>
                </c:pt>
                <c:pt idx="2">
                  <c:v>2013</c:v>
                </c:pt>
                <c:pt idx="3">
                  <c:v>2014</c:v>
                </c:pt>
                <c:pt idx="4">
                  <c:v>2015</c:v>
                </c:pt>
                <c:pt idx="5">
                  <c:v>2016</c:v>
                </c:pt>
              </c:numCache>
            </c:numRef>
          </c:cat>
          <c:val>
            <c:numRef>
              <c:f>'CPOP Gráfico 16'!$B$5:$G$5</c:f>
              <c:numCache>
                <c:formatCode>General</c:formatCode>
                <c:ptCount val="6"/>
                <c:pt idx="0">
                  <c:v>2</c:v>
                </c:pt>
                <c:pt idx="1">
                  <c:v>5</c:v>
                </c:pt>
                <c:pt idx="2">
                  <c:v>6</c:v>
                </c:pt>
                <c:pt idx="3">
                  <c:v>11</c:v>
                </c:pt>
                <c:pt idx="4">
                  <c:v>11</c:v>
                </c:pt>
                <c:pt idx="5">
                  <c:v>11</c:v>
                </c:pt>
              </c:numCache>
            </c:numRef>
          </c:val>
        </c:ser>
        <c:ser>
          <c:idx val="2"/>
          <c:order val="2"/>
          <c:tx>
            <c:strRef>
              <c:f>'CPOP Gráfico 16'!$A$6</c:f>
              <c:strCache>
                <c:ptCount val="1"/>
                <c:pt idx="0">
                  <c:v>Nordeste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16'!$B$3:$G$3</c:f>
              <c:numCache>
                <c:formatCode>General</c:formatCode>
                <c:ptCount val="6"/>
                <c:pt idx="0">
                  <c:v>2011</c:v>
                </c:pt>
                <c:pt idx="1">
                  <c:v>2012</c:v>
                </c:pt>
                <c:pt idx="2">
                  <c:v>2013</c:v>
                </c:pt>
                <c:pt idx="3">
                  <c:v>2014</c:v>
                </c:pt>
                <c:pt idx="4">
                  <c:v>2015</c:v>
                </c:pt>
                <c:pt idx="5">
                  <c:v>2016</c:v>
                </c:pt>
              </c:numCache>
            </c:numRef>
          </c:cat>
          <c:val>
            <c:numRef>
              <c:f>'CPOP Gráfico 16'!$B$6:$G$6</c:f>
              <c:numCache>
                <c:formatCode>General</c:formatCode>
                <c:ptCount val="6"/>
                <c:pt idx="0">
                  <c:v>18</c:v>
                </c:pt>
                <c:pt idx="1">
                  <c:v>22</c:v>
                </c:pt>
                <c:pt idx="2">
                  <c:v>28</c:v>
                </c:pt>
                <c:pt idx="3">
                  <c:v>51</c:v>
                </c:pt>
                <c:pt idx="4">
                  <c:v>59</c:v>
                </c:pt>
                <c:pt idx="5">
                  <c:v>58</c:v>
                </c:pt>
              </c:numCache>
            </c:numRef>
          </c:val>
        </c:ser>
        <c:ser>
          <c:idx val="3"/>
          <c:order val="3"/>
          <c:tx>
            <c:strRef>
              <c:f>'CPOP Gráfico 16'!$A$7</c:f>
              <c:strCache>
                <c:ptCount val="1"/>
                <c:pt idx="0">
                  <c:v>Sudeste</c:v>
                </c:pt>
              </c:strCache>
            </c:strRef>
          </c:tx>
          <c:spPr>
            <a:solidFill>
              <a:schemeClr val="accent1">
                <a:tint val="90000"/>
              </a:schemeClr>
            </a:solidFill>
            <a:ln>
              <a:noFill/>
            </a:ln>
            <a:effectLst/>
          </c:spPr>
          <c:invertIfNegative val="0"/>
          <c:dLbls>
            <c:dLbl>
              <c:idx val="4"/>
              <c:layout>
                <c:manualLayout>
                  <c:x val="0"/>
                  <c:y val="1.461988304093567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16'!$B$3:$G$3</c:f>
              <c:numCache>
                <c:formatCode>General</c:formatCode>
                <c:ptCount val="6"/>
                <c:pt idx="0">
                  <c:v>2011</c:v>
                </c:pt>
                <c:pt idx="1">
                  <c:v>2012</c:v>
                </c:pt>
                <c:pt idx="2">
                  <c:v>2013</c:v>
                </c:pt>
                <c:pt idx="3">
                  <c:v>2014</c:v>
                </c:pt>
                <c:pt idx="4">
                  <c:v>2015</c:v>
                </c:pt>
                <c:pt idx="5">
                  <c:v>2016</c:v>
                </c:pt>
              </c:numCache>
            </c:numRef>
          </c:cat>
          <c:val>
            <c:numRef>
              <c:f>'CPOP Gráfico 16'!$B$7:$G$7</c:f>
              <c:numCache>
                <c:formatCode>General</c:formatCode>
                <c:ptCount val="6"/>
                <c:pt idx="0">
                  <c:v>43</c:v>
                </c:pt>
                <c:pt idx="1">
                  <c:v>50</c:v>
                </c:pt>
                <c:pt idx="2">
                  <c:v>64</c:v>
                </c:pt>
                <c:pt idx="3">
                  <c:v>98</c:v>
                </c:pt>
                <c:pt idx="4">
                  <c:v>107</c:v>
                </c:pt>
                <c:pt idx="5">
                  <c:v>102</c:v>
                </c:pt>
              </c:numCache>
            </c:numRef>
          </c:val>
        </c:ser>
        <c:ser>
          <c:idx val="4"/>
          <c:order val="4"/>
          <c:tx>
            <c:strRef>
              <c:f>'CPOP Gráfico 16'!$A$8</c:f>
              <c:strCache>
                <c:ptCount val="1"/>
                <c:pt idx="0">
                  <c:v>Sul</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16'!$B$3:$G$3</c:f>
              <c:numCache>
                <c:formatCode>General</c:formatCode>
                <c:ptCount val="6"/>
                <c:pt idx="0">
                  <c:v>2011</c:v>
                </c:pt>
                <c:pt idx="1">
                  <c:v>2012</c:v>
                </c:pt>
                <c:pt idx="2">
                  <c:v>2013</c:v>
                </c:pt>
                <c:pt idx="3">
                  <c:v>2014</c:v>
                </c:pt>
                <c:pt idx="4">
                  <c:v>2015</c:v>
                </c:pt>
                <c:pt idx="5">
                  <c:v>2016</c:v>
                </c:pt>
              </c:numCache>
            </c:numRef>
          </c:cat>
          <c:val>
            <c:numRef>
              <c:f>'CPOP Gráfico 16'!$B$8:$G$8</c:f>
              <c:numCache>
                <c:formatCode>General</c:formatCode>
                <c:ptCount val="6"/>
                <c:pt idx="0">
                  <c:v>21</c:v>
                </c:pt>
                <c:pt idx="1">
                  <c:v>22</c:v>
                </c:pt>
                <c:pt idx="2">
                  <c:v>26</c:v>
                </c:pt>
                <c:pt idx="3">
                  <c:v>42</c:v>
                </c:pt>
                <c:pt idx="4">
                  <c:v>46</c:v>
                </c:pt>
                <c:pt idx="5">
                  <c:v>46</c:v>
                </c:pt>
              </c:numCache>
            </c:numRef>
          </c:val>
        </c:ser>
        <c:ser>
          <c:idx val="5"/>
          <c:order val="5"/>
          <c:tx>
            <c:strRef>
              <c:f>'CPOP Gráfico 16'!$A$9</c:f>
              <c:strCache>
                <c:ptCount val="1"/>
                <c:pt idx="0">
                  <c:v>Centro-Oeste</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16'!$B$3:$G$3</c:f>
              <c:numCache>
                <c:formatCode>General</c:formatCode>
                <c:ptCount val="6"/>
                <c:pt idx="0">
                  <c:v>2011</c:v>
                </c:pt>
                <c:pt idx="1">
                  <c:v>2012</c:v>
                </c:pt>
                <c:pt idx="2">
                  <c:v>2013</c:v>
                </c:pt>
                <c:pt idx="3">
                  <c:v>2014</c:v>
                </c:pt>
                <c:pt idx="4">
                  <c:v>2015</c:v>
                </c:pt>
                <c:pt idx="5">
                  <c:v>2016</c:v>
                </c:pt>
              </c:numCache>
            </c:numRef>
          </c:cat>
          <c:val>
            <c:numRef>
              <c:f>'CPOP Gráfico 16'!$B$9:$G$9</c:f>
              <c:numCache>
                <c:formatCode>General</c:formatCode>
                <c:ptCount val="6"/>
                <c:pt idx="0">
                  <c:v>6</c:v>
                </c:pt>
                <c:pt idx="1">
                  <c:v>6</c:v>
                </c:pt>
                <c:pt idx="2">
                  <c:v>7</c:v>
                </c:pt>
                <c:pt idx="3">
                  <c:v>13</c:v>
                </c:pt>
                <c:pt idx="4">
                  <c:v>12</c:v>
                </c:pt>
                <c:pt idx="5">
                  <c:v>13</c:v>
                </c:pt>
              </c:numCache>
            </c:numRef>
          </c:val>
        </c:ser>
        <c:dLbls>
          <c:showLegendKey val="0"/>
          <c:showVal val="1"/>
          <c:showCatName val="0"/>
          <c:showSerName val="0"/>
          <c:showPercent val="0"/>
          <c:showBubbleSize val="0"/>
        </c:dLbls>
        <c:gapWidth val="219"/>
        <c:axId val="663409392"/>
        <c:axId val="663409952"/>
      </c:barChart>
      <c:lineChart>
        <c:grouping val="standard"/>
        <c:varyColors val="0"/>
        <c:ser>
          <c:idx val="0"/>
          <c:order val="0"/>
          <c:tx>
            <c:strRef>
              <c:f>'CPOP Gráfico 16'!$A$4</c:f>
              <c:strCache>
                <c:ptCount val="1"/>
                <c:pt idx="0">
                  <c:v>Brasil</c:v>
                </c:pt>
              </c:strCache>
            </c:strRef>
          </c:tx>
          <c:spPr>
            <a:ln w="28575" cap="rnd">
              <a:solidFill>
                <a:schemeClr val="accent1">
                  <a:shade val="50000"/>
                </a:schemeClr>
              </a:solidFill>
              <a:round/>
            </a:ln>
            <a:effectLst/>
          </c:spPr>
          <c:marker>
            <c:symbol val="circle"/>
            <c:size val="5"/>
            <c:spPr>
              <a:solidFill>
                <a:schemeClr val="accent1">
                  <a:shade val="50000"/>
                </a:schemeClr>
              </a:solidFill>
              <a:ln w="9525">
                <a:solidFill>
                  <a:schemeClr val="accent1">
                    <a:shade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16'!$B$3:$G$3</c:f>
              <c:numCache>
                <c:formatCode>General</c:formatCode>
                <c:ptCount val="6"/>
                <c:pt idx="0">
                  <c:v>2011</c:v>
                </c:pt>
                <c:pt idx="1">
                  <c:v>2012</c:v>
                </c:pt>
                <c:pt idx="2">
                  <c:v>2013</c:v>
                </c:pt>
                <c:pt idx="3">
                  <c:v>2014</c:v>
                </c:pt>
                <c:pt idx="4">
                  <c:v>2015</c:v>
                </c:pt>
                <c:pt idx="5">
                  <c:v>2016</c:v>
                </c:pt>
              </c:numCache>
            </c:numRef>
          </c:cat>
          <c:val>
            <c:numRef>
              <c:f>'CPOP Gráfico 16'!$B$4:$G$4</c:f>
              <c:numCache>
                <c:formatCode>General</c:formatCode>
                <c:ptCount val="6"/>
                <c:pt idx="0">
                  <c:v>90</c:v>
                </c:pt>
                <c:pt idx="1">
                  <c:v>105</c:v>
                </c:pt>
                <c:pt idx="2">
                  <c:v>131</c:v>
                </c:pt>
                <c:pt idx="3">
                  <c:v>215</c:v>
                </c:pt>
                <c:pt idx="4">
                  <c:v>235</c:v>
                </c:pt>
                <c:pt idx="5">
                  <c:v>230</c:v>
                </c:pt>
              </c:numCache>
            </c:numRef>
          </c:val>
          <c:smooth val="0"/>
        </c:ser>
        <c:dLbls>
          <c:showLegendKey val="0"/>
          <c:showVal val="1"/>
          <c:showCatName val="0"/>
          <c:showSerName val="0"/>
          <c:showPercent val="0"/>
          <c:showBubbleSize val="0"/>
        </c:dLbls>
        <c:marker val="1"/>
        <c:smooth val="0"/>
        <c:axId val="663411072"/>
        <c:axId val="663410512"/>
      </c:lineChart>
      <c:catAx>
        <c:axId val="66340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63409952"/>
        <c:crosses val="autoZero"/>
        <c:auto val="1"/>
        <c:lblAlgn val="ctr"/>
        <c:lblOffset val="100"/>
        <c:noMultiLvlLbl val="0"/>
      </c:catAx>
      <c:valAx>
        <c:axId val="663409952"/>
        <c:scaling>
          <c:orientation val="minMax"/>
          <c:max val="13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663409392"/>
        <c:crosses val="autoZero"/>
        <c:crossBetween val="between"/>
      </c:valAx>
      <c:valAx>
        <c:axId val="663410512"/>
        <c:scaling>
          <c:orientation val="minMax"/>
          <c:max val="240"/>
          <c:min val="-6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663411072"/>
        <c:crosses val="max"/>
        <c:crossBetween val="between"/>
      </c:valAx>
      <c:catAx>
        <c:axId val="663411072"/>
        <c:scaling>
          <c:orientation val="minMax"/>
        </c:scaling>
        <c:delete val="1"/>
        <c:axPos val="b"/>
        <c:numFmt formatCode="General" sourceLinked="1"/>
        <c:majorTickMark val="out"/>
        <c:minorTickMark val="none"/>
        <c:tickLblPos val="nextTo"/>
        <c:crossAx val="66341051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0501089324618737E-2"/>
          <c:y val="3.2128514056224897E-2"/>
          <c:w val="0.9433003962739952"/>
          <c:h val="0.80980476235651266"/>
        </c:manualLayout>
      </c:layout>
      <c:lineChart>
        <c:grouping val="standard"/>
        <c:varyColors val="0"/>
        <c:ser>
          <c:idx val="0"/>
          <c:order val="0"/>
          <c:tx>
            <c:strRef>
              <c:f>'CPOP Gráfico 17'!$A$4</c:f>
              <c:strCache>
                <c:ptCount val="1"/>
                <c:pt idx="0">
                  <c:v>Próprio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17'!$B$3:$G$3</c:f>
              <c:numCache>
                <c:formatCode>General</c:formatCode>
                <c:ptCount val="6"/>
                <c:pt idx="0">
                  <c:v>2011</c:v>
                </c:pt>
                <c:pt idx="1">
                  <c:v>2012</c:v>
                </c:pt>
                <c:pt idx="2">
                  <c:v>2013</c:v>
                </c:pt>
                <c:pt idx="3">
                  <c:v>2014</c:v>
                </c:pt>
                <c:pt idx="4">
                  <c:v>2015</c:v>
                </c:pt>
                <c:pt idx="5">
                  <c:v>2016</c:v>
                </c:pt>
              </c:numCache>
            </c:numRef>
          </c:cat>
          <c:val>
            <c:numRef>
              <c:f>'CPOP Gráfico 17'!$B$4:$G$4</c:f>
              <c:numCache>
                <c:formatCode>0.0%</c:formatCode>
                <c:ptCount val="6"/>
                <c:pt idx="0">
                  <c:v>0.33300000000000002</c:v>
                </c:pt>
                <c:pt idx="1">
                  <c:v>0.34279999999999999</c:v>
                </c:pt>
                <c:pt idx="2">
                  <c:v>0.29770000000000002</c:v>
                </c:pt>
                <c:pt idx="3">
                  <c:v>0.219</c:v>
                </c:pt>
                <c:pt idx="4">
                  <c:v>0.23400000000000001</c:v>
                </c:pt>
                <c:pt idx="5">
                  <c:v>0.252</c:v>
                </c:pt>
              </c:numCache>
            </c:numRef>
          </c:val>
          <c:smooth val="0"/>
        </c:ser>
        <c:ser>
          <c:idx val="1"/>
          <c:order val="1"/>
          <c:tx>
            <c:strRef>
              <c:f>'CPOP Gráfico 17'!$A$5</c:f>
              <c:strCache>
                <c:ptCount val="1"/>
                <c:pt idx="0">
                  <c:v>Alugado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17'!$B$3:$G$3</c:f>
              <c:numCache>
                <c:formatCode>General</c:formatCode>
                <c:ptCount val="6"/>
                <c:pt idx="0">
                  <c:v>2011</c:v>
                </c:pt>
                <c:pt idx="1">
                  <c:v>2012</c:v>
                </c:pt>
                <c:pt idx="2">
                  <c:v>2013</c:v>
                </c:pt>
                <c:pt idx="3">
                  <c:v>2014</c:v>
                </c:pt>
                <c:pt idx="4">
                  <c:v>2015</c:v>
                </c:pt>
                <c:pt idx="5">
                  <c:v>2016</c:v>
                </c:pt>
              </c:numCache>
            </c:numRef>
          </c:cat>
          <c:val>
            <c:numRef>
              <c:f>'CPOP Gráfico 17'!$B$5:$G$5</c:f>
              <c:numCache>
                <c:formatCode>0.0%</c:formatCode>
                <c:ptCount val="6"/>
                <c:pt idx="0">
                  <c:v>0.56299999999999994</c:v>
                </c:pt>
                <c:pt idx="1">
                  <c:v>0.56189999999999996</c:v>
                </c:pt>
                <c:pt idx="2">
                  <c:v>0.64119999999999999</c:v>
                </c:pt>
                <c:pt idx="3">
                  <c:v>0.69799999999999995</c:v>
                </c:pt>
                <c:pt idx="4">
                  <c:v>0.70599999999999996</c:v>
                </c:pt>
                <c:pt idx="5">
                  <c:v>0.68300000000000005</c:v>
                </c:pt>
              </c:numCache>
            </c:numRef>
          </c:val>
          <c:smooth val="0"/>
        </c:ser>
        <c:dLbls>
          <c:dLblPos val="t"/>
          <c:showLegendKey val="0"/>
          <c:showVal val="1"/>
          <c:showCatName val="0"/>
          <c:showSerName val="0"/>
          <c:showPercent val="0"/>
          <c:showBubbleSize val="0"/>
        </c:dLbls>
        <c:marker val="1"/>
        <c:smooth val="0"/>
        <c:axId val="663414432"/>
        <c:axId val="663414992"/>
      </c:lineChart>
      <c:catAx>
        <c:axId val="66341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63414992"/>
        <c:crosses val="autoZero"/>
        <c:auto val="1"/>
        <c:lblAlgn val="ctr"/>
        <c:lblOffset val="100"/>
        <c:noMultiLvlLbl val="0"/>
      </c:catAx>
      <c:valAx>
        <c:axId val="663414992"/>
        <c:scaling>
          <c:orientation val="minMax"/>
        </c:scaling>
        <c:delete val="1"/>
        <c:axPos val="l"/>
        <c:numFmt formatCode="0.0%" sourceLinked="1"/>
        <c:majorTickMark val="none"/>
        <c:minorTickMark val="none"/>
        <c:tickLblPos val="nextTo"/>
        <c:crossAx val="663414432"/>
        <c:crosses val="autoZero"/>
        <c:crossBetween val="between"/>
      </c:valAx>
      <c:spPr>
        <a:noFill/>
        <a:ln>
          <a:noFill/>
        </a:ln>
        <a:effectLst/>
      </c:spPr>
    </c:plotArea>
    <c:legend>
      <c:legendPos val="r"/>
      <c:layout>
        <c:manualLayout>
          <c:xMode val="edge"/>
          <c:yMode val="edge"/>
          <c:x val="0.37467294529360301"/>
          <c:y val="0.91164608038453021"/>
          <c:w val="0.35081725078482839"/>
          <c:h val="8.2731682636056042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4"/>
          <c:tx>
            <c:strRef>
              <c:f>'CPOP Gráfico 18'!$F$3</c:f>
              <c:strCache>
                <c:ptCount val="1"/>
                <c:pt idx="0">
                  <c:v>2011</c:v>
                </c:pt>
              </c:strCache>
            </c:strRef>
          </c:tx>
          <c:spPr>
            <a:solidFill>
              <a:schemeClr val="accent1">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18'!$A$4:$A$7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18'!$F$4:$F$7</c:f>
              <c:numCache>
                <c:formatCode>0.0%</c:formatCode>
                <c:ptCount val="4"/>
                <c:pt idx="0">
                  <c:v>0.24399999999999999</c:v>
                </c:pt>
                <c:pt idx="1">
                  <c:v>0.27800000000000002</c:v>
                </c:pt>
                <c:pt idx="2">
                  <c:v>0.27800000000000002</c:v>
                </c:pt>
                <c:pt idx="3">
                  <c:v>0.222</c:v>
                </c:pt>
              </c:numCache>
            </c:numRef>
          </c:val>
        </c:ser>
        <c:ser>
          <c:idx val="5"/>
          <c:order val="5"/>
          <c:tx>
            <c:strRef>
              <c:f>'CPOP Gráfico 18'!$G$3</c:f>
              <c:strCache>
                <c:ptCount val="1"/>
                <c:pt idx="0">
                  <c:v>2012</c:v>
                </c:pt>
              </c:strCache>
            </c:strRef>
          </c:tx>
          <c:spPr>
            <a:solidFill>
              <a:schemeClr val="accent1">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18'!$A$4:$A$7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18'!$G$4:$G$7</c:f>
              <c:numCache>
                <c:formatCode>0.0%</c:formatCode>
                <c:ptCount val="4"/>
                <c:pt idx="0">
                  <c:v>0.22900000000000001</c:v>
                </c:pt>
                <c:pt idx="1">
                  <c:v>0.25700000000000001</c:v>
                </c:pt>
                <c:pt idx="2">
                  <c:v>0.21</c:v>
                </c:pt>
                <c:pt idx="3">
                  <c:v>0.16200000000000001</c:v>
                </c:pt>
              </c:numCache>
            </c:numRef>
          </c:val>
        </c:ser>
        <c:ser>
          <c:idx val="6"/>
          <c:order val="6"/>
          <c:tx>
            <c:strRef>
              <c:f>'CPOP Gráfico 18'!$H$3</c:f>
              <c:strCache>
                <c:ptCount val="1"/>
                <c:pt idx="0">
                  <c:v>2013</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18'!$A$4:$A$7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18'!$H$4:$H$7</c:f>
              <c:numCache>
                <c:formatCode>0.0%</c:formatCode>
                <c:ptCount val="4"/>
                <c:pt idx="0">
                  <c:v>0.19800000000000001</c:v>
                </c:pt>
                <c:pt idx="1">
                  <c:v>0.20599999999999999</c:v>
                </c:pt>
                <c:pt idx="2">
                  <c:v>0.191</c:v>
                </c:pt>
                <c:pt idx="3">
                  <c:v>0.17599999999999999</c:v>
                </c:pt>
              </c:numCache>
            </c:numRef>
          </c:val>
        </c:ser>
        <c:ser>
          <c:idx val="7"/>
          <c:order val="7"/>
          <c:tx>
            <c:strRef>
              <c:f>'CPOP Gráfico 18'!$I$3</c:f>
              <c:strCache>
                <c:ptCount val="1"/>
                <c:pt idx="0">
                  <c:v>2014</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18'!$A$4:$A$7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18'!$I$4:$I$7</c:f>
              <c:numCache>
                <c:formatCode>0.0%</c:formatCode>
                <c:ptCount val="4"/>
                <c:pt idx="0">
                  <c:v>0.17699999999999999</c:v>
                </c:pt>
                <c:pt idx="1">
                  <c:v>0.223</c:v>
                </c:pt>
                <c:pt idx="2">
                  <c:v>0.219</c:v>
                </c:pt>
                <c:pt idx="3">
                  <c:v>0.186</c:v>
                </c:pt>
              </c:numCache>
            </c:numRef>
          </c:val>
        </c:ser>
        <c:ser>
          <c:idx val="8"/>
          <c:order val="8"/>
          <c:tx>
            <c:strRef>
              <c:f>'CPOP Gráfico 18'!$J$3</c:f>
              <c:strCache>
                <c:ptCount val="1"/>
                <c:pt idx="0">
                  <c:v>2015</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18'!$A$4:$A$7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18'!$J$4:$J$7</c:f>
              <c:numCache>
                <c:formatCode>0.0%</c:formatCode>
                <c:ptCount val="4"/>
                <c:pt idx="0">
                  <c:v>0.14468085</c:v>
                </c:pt>
                <c:pt idx="1">
                  <c:v>0.17446808999999999</c:v>
                </c:pt>
                <c:pt idx="2">
                  <c:v>0.16170213</c:v>
                </c:pt>
                <c:pt idx="3">
                  <c:v>0.15744680999999999</c:v>
                </c:pt>
              </c:numCache>
            </c:numRef>
          </c:val>
        </c:ser>
        <c:ser>
          <c:idx val="9"/>
          <c:order val="9"/>
          <c:tx>
            <c:strRef>
              <c:f>'CPOP Gráfico 18'!$K$3</c:f>
              <c:strCache>
                <c:ptCount val="1"/>
                <c:pt idx="0">
                  <c:v>2016</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18'!$A$4:$A$7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18'!$K$4:$K$7</c:f>
              <c:numCache>
                <c:formatCode>0.0%</c:formatCode>
                <c:ptCount val="4"/>
                <c:pt idx="0">
                  <c:v>0.17</c:v>
                </c:pt>
                <c:pt idx="1">
                  <c:v>0.161</c:v>
                </c:pt>
                <c:pt idx="2">
                  <c:v>0.17799999999999999</c:v>
                </c:pt>
                <c:pt idx="3">
                  <c:v>0.2</c:v>
                </c:pt>
              </c:numCache>
            </c:numRef>
          </c:val>
        </c:ser>
        <c:dLbls>
          <c:dLblPos val="outEnd"/>
          <c:showLegendKey val="0"/>
          <c:showVal val="1"/>
          <c:showCatName val="0"/>
          <c:showSerName val="0"/>
          <c:showPercent val="0"/>
          <c:showBubbleSize val="0"/>
        </c:dLbls>
        <c:gapWidth val="219"/>
        <c:axId val="366606608"/>
        <c:axId val="356331344"/>
        <c:extLst>
          <c:ext xmlns:c15="http://schemas.microsoft.com/office/drawing/2012/chart" uri="{02D57815-91ED-43cb-92C2-25804820EDAC}">
            <c15:filteredBarSeries>
              <c15:ser>
                <c:idx val="0"/>
                <c:order val="0"/>
                <c:tx>
                  <c:strRef>
                    <c:extLst>
                      <c:ext uri="{02D57815-91ED-43cb-92C2-25804820EDAC}">
                        <c15:formulaRef>
                          <c15:sqref>'CPOP Gráfico 18'!$B$3</c15:sqref>
                        </c15:formulaRef>
                      </c:ext>
                    </c:extLst>
                    <c:strCache>
                      <c:ptCount val="1"/>
                    </c:strCache>
                  </c:strRef>
                </c:tx>
                <c:spPr>
                  <a:solidFill>
                    <a:schemeClr val="accent1">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'CPOP Gráfico 18'!$A$4:$A$7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c:ext uri="{02D57815-91ED-43cb-92C2-25804820EDAC}">
                        <c15:formulaRef>
                          <c15:sqref>'CPOP Gráfico 18'!$B$4:$B$7</c15:sqref>
                        </c15:formulaRef>
                      </c:ext>
                    </c:extLst>
                    <c:numCache>
                      <c:formatCode>General</c:formatCode>
                      <c:ptCount val="4"/>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'CPOP Gráfico 18'!$C$3</c15:sqref>
                        </c15:formulaRef>
                      </c:ext>
                    </c:extLst>
                    <c:strCache>
                      <c:ptCount val="1"/>
                    </c:strCache>
                  </c:strRef>
                </c:tx>
                <c:spPr>
                  <a:solidFill>
                    <a:schemeClr val="accent1">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'CPOP Gráfico 18'!$A$4:$A$7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xmlns:c15="http://schemas.microsoft.com/office/drawing/2012/chart">
                      <c:ext xmlns:c15="http://schemas.microsoft.com/office/drawing/2012/chart" uri="{02D57815-91ED-43cb-92C2-25804820EDAC}">
                        <c15:formulaRef>
                          <c15:sqref>'CPOP Gráfico 18'!$C$4:$C$7</c15:sqref>
                        </c15:formulaRef>
                      </c:ext>
                    </c:extLst>
                    <c:numCache>
                      <c:formatCode>General</c:formatCode>
                      <c:ptCount val="4"/>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'CPOP Gráfico 18'!$D$3</c15:sqref>
                        </c15:formulaRef>
                      </c:ext>
                    </c:extLst>
                    <c:strCache>
                      <c:ptCount val="1"/>
                    </c:strCache>
                  </c:strRef>
                </c:tx>
                <c:spPr>
                  <a:solidFill>
                    <a:schemeClr val="accent1">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'CPOP Gráfico 18'!$A$4:$A$7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xmlns:c15="http://schemas.microsoft.com/office/drawing/2012/chart">
                      <c:ext xmlns:c15="http://schemas.microsoft.com/office/drawing/2012/chart" uri="{02D57815-91ED-43cb-92C2-25804820EDAC}">
                        <c15:formulaRef>
                          <c15:sqref>'CPOP Gráfico 18'!$D$4:$D$7</c15:sqref>
                        </c15:formulaRef>
                      </c:ext>
                    </c:extLst>
                    <c:numCache>
                      <c:formatCode>General</c:formatCode>
                      <c:ptCount val="4"/>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'CPOP Gráfico 18'!$E$3</c15:sqref>
                        </c15:formulaRef>
                      </c:ext>
                    </c:extLst>
                    <c:strCache>
                      <c:ptCount val="1"/>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'CPOP Gráfico 18'!$A$4:$A$7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xmlns:c15="http://schemas.microsoft.com/office/drawing/2012/chart">
                      <c:ext xmlns:c15="http://schemas.microsoft.com/office/drawing/2012/chart" uri="{02D57815-91ED-43cb-92C2-25804820EDAC}">
                        <c15:formulaRef>
                          <c15:sqref>'CPOP Gráfico 18'!$E$4:$E$7</c15:sqref>
                        </c15:formulaRef>
                      </c:ext>
                    </c:extLst>
                    <c:numCache>
                      <c:formatCode>General</c:formatCode>
                      <c:ptCount val="4"/>
                    </c:numCache>
                  </c:numRef>
                </c:val>
              </c15:ser>
            </c15:filteredBarSeries>
          </c:ext>
        </c:extLst>
      </c:barChart>
      <c:catAx>
        <c:axId val="36660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6331344"/>
        <c:crosses val="autoZero"/>
        <c:auto val="1"/>
        <c:lblAlgn val="ctr"/>
        <c:lblOffset val="100"/>
        <c:noMultiLvlLbl val="0"/>
      </c:catAx>
      <c:valAx>
        <c:axId val="356331344"/>
        <c:scaling>
          <c:orientation val="minMax"/>
        </c:scaling>
        <c:delete val="1"/>
        <c:axPos val="b"/>
        <c:numFmt formatCode="0.0%" sourceLinked="1"/>
        <c:majorTickMark val="none"/>
        <c:minorTickMark val="none"/>
        <c:tickLblPos val="nextTo"/>
        <c:crossAx val="366606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'CPOP Gráfico 19'!$B$4</c:f>
              <c:strCache>
                <c:ptCount val="1"/>
                <c:pt idx="0">
                  <c:v>Próprio</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19'!$A$5:$A$8</c:f>
              <c:strCache>
                <c:ptCount val="4"/>
                <c:pt idx="0">
                  <c:v>Acesso principal adaptado com rampas e rotas acessível desde a calçada até a recepção do Centro POP</c:v>
                </c:pt>
                <c:pt idx="1">
                  <c:v>Rota acessível aos espaços do Centro Pop</c:v>
                </c:pt>
                <c:pt idx="2">
                  <c:v>Rota acessível ao banheiro</c:v>
                </c:pt>
                <c:pt idx="3">
                  <c:v>Banheiro adaptado para pessoas com dificuldades de locomoção e/ou necessidades especiais</c:v>
                </c:pt>
              </c:strCache>
            </c:strRef>
          </c:cat>
          <c:val>
            <c:numRef>
              <c:f>'CPOP Gráfico 19'!$B$5:$B$8</c:f>
              <c:numCache>
                <c:formatCode>0.0%</c:formatCode>
                <c:ptCount val="4"/>
                <c:pt idx="0">
                  <c:v>0.29310344827586204</c:v>
                </c:pt>
                <c:pt idx="1">
                  <c:v>0.29310344827586204</c:v>
                </c:pt>
                <c:pt idx="2">
                  <c:v>0.25862068965517243</c:v>
                </c:pt>
                <c:pt idx="3">
                  <c:v>0.34482758620689657</c:v>
                </c:pt>
              </c:numCache>
            </c:numRef>
          </c:val>
        </c:ser>
        <c:ser>
          <c:idx val="1"/>
          <c:order val="1"/>
          <c:tx>
            <c:strRef>
              <c:f>'CPOP Gráfico 19'!$C$4</c:f>
              <c:strCache>
                <c:ptCount val="1"/>
                <c:pt idx="0">
                  <c:v>Alugado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19'!$A$5:$A$8</c:f>
              <c:strCache>
                <c:ptCount val="4"/>
                <c:pt idx="0">
                  <c:v>Acesso principal adaptado com rampas e rotas acessível desde a calçada até a recepção do Centro POP</c:v>
                </c:pt>
                <c:pt idx="1">
                  <c:v>Rota acessível aos espaços do Centro Pop</c:v>
                </c:pt>
                <c:pt idx="2">
                  <c:v>Rota acessível ao banheiro</c:v>
                </c:pt>
                <c:pt idx="3">
                  <c:v>Banheiro adaptado para pessoas com dificuldades de locomoção e/ou necessidades especiais</c:v>
                </c:pt>
              </c:strCache>
            </c:strRef>
          </c:cat>
          <c:val>
            <c:numRef>
              <c:f>'CPOP Gráfico 19'!$C$5:$C$8</c:f>
              <c:numCache>
                <c:formatCode>0.0%</c:formatCode>
                <c:ptCount val="4"/>
                <c:pt idx="0">
                  <c:v>0.11464968152866242</c:v>
                </c:pt>
                <c:pt idx="1">
                  <c:v>0.10828025477707007</c:v>
                </c:pt>
                <c:pt idx="2">
                  <c:v>0.14012738853503184</c:v>
                </c:pt>
                <c:pt idx="3">
                  <c:v>0.14012738853503184</c:v>
                </c:pt>
              </c:numCache>
            </c:numRef>
          </c:val>
        </c:ser>
        <c:ser>
          <c:idx val="2"/>
          <c:order val="2"/>
          <c:tx>
            <c:strRef>
              <c:f>'CPOP Gráfico 19'!$D$4</c:f>
              <c:strCache>
                <c:ptCount val="1"/>
                <c:pt idx="0">
                  <c:v>Cedido </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19'!$A$5:$A$8</c:f>
              <c:strCache>
                <c:ptCount val="4"/>
                <c:pt idx="0">
                  <c:v>Acesso principal adaptado com rampas e rotas acessível desde a calçada até a recepção do Centro POP</c:v>
                </c:pt>
                <c:pt idx="1">
                  <c:v>Rota acessível aos espaços do Centro Pop</c:v>
                </c:pt>
                <c:pt idx="2">
                  <c:v>Rota acessível ao banheiro</c:v>
                </c:pt>
                <c:pt idx="3">
                  <c:v>Banheiro adaptado para pessoas com dificuldades de locomoção e/ou necessidades especiais</c:v>
                </c:pt>
              </c:strCache>
            </c:strRef>
          </c:cat>
          <c:val>
            <c:numRef>
              <c:f>'CPOP Gráfico 19'!$D$5:$D$8</c:f>
              <c:numCache>
                <c:formatCode>0.0%</c:formatCode>
                <c:ptCount val="4"/>
                <c:pt idx="0">
                  <c:v>0.26666666666666666</c:v>
                </c:pt>
                <c:pt idx="1">
                  <c:v>0.2</c:v>
                </c:pt>
                <c:pt idx="2">
                  <c:v>0.26666666666666666</c:v>
                </c:pt>
                <c:pt idx="3">
                  <c:v>0.26666666666666666</c:v>
                </c:pt>
              </c:numCache>
            </c:numRef>
          </c:val>
        </c:ser>
        <c:dLbls>
          <c:dLblPos val="ctr"/>
          <c:showLegendKey val="0"/>
          <c:showVal val="1"/>
          <c:showCatName val="0"/>
          <c:showSerName val="0"/>
          <c:showPercent val="0"/>
          <c:showBubbleSize val="0"/>
        </c:dLbls>
        <c:gapWidth val="150"/>
        <c:axId val="356335264"/>
        <c:axId val="356335824"/>
      </c:barChart>
      <c:catAx>
        <c:axId val="35633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6335824"/>
        <c:crosses val="autoZero"/>
        <c:auto val="1"/>
        <c:lblAlgn val="ctr"/>
        <c:lblOffset val="100"/>
        <c:noMultiLvlLbl val="0"/>
      </c:catAx>
      <c:valAx>
        <c:axId val="356335824"/>
        <c:scaling>
          <c:orientation val="minMax"/>
        </c:scaling>
        <c:delete val="1"/>
        <c:axPos val="b"/>
        <c:numFmt formatCode="0.0%" sourceLinked="1"/>
        <c:majorTickMark val="none"/>
        <c:minorTickMark val="none"/>
        <c:tickLblPos val="nextTo"/>
        <c:crossAx val="356335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2'!$A$4</c:f>
              <c:strCache>
                <c:ptCount val="1"/>
                <c:pt idx="0">
                  <c:v>Nenhum CRAS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2'!$B$4:$G$4</c:f>
              <c:numCache>
                <c:formatCode>General</c:formatCode>
                <c:ptCount val="6"/>
                <c:pt idx="0">
                  <c:v>75</c:v>
                </c:pt>
                <c:pt idx="1">
                  <c:v>1</c:v>
                </c:pt>
                <c:pt idx="2">
                  <c:v>0</c:v>
                </c:pt>
                <c:pt idx="3">
                  <c:v>0</c:v>
                </c:pt>
                <c:pt idx="4">
                  <c:v>0</c:v>
                </c:pt>
                <c:pt idx="5">
                  <c:v>76</c:v>
                </c:pt>
              </c:numCache>
            </c:numRef>
          </c:val>
        </c:ser>
        <c:ser>
          <c:idx val="1"/>
          <c:order val="1"/>
          <c:tx>
            <c:strRef>
              <c:f>'CRAS Gráfico 2'!$A$5</c:f>
              <c:strCache>
                <c:ptCount val="1"/>
                <c:pt idx="0">
                  <c:v>1 CRAS</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2'!$B$5:$G$5</c:f>
              <c:numCache>
                <c:formatCode>General</c:formatCode>
                <c:ptCount val="6"/>
                <c:pt idx="0" formatCode="#,##0">
                  <c:v>3702</c:v>
                </c:pt>
                <c:pt idx="1">
                  <c:v>711</c:v>
                </c:pt>
                <c:pt idx="2">
                  <c:v>63</c:v>
                </c:pt>
                <c:pt idx="3">
                  <c:v>1</c:v>
                </c:pt>
                <c:pt idx="4">
                  <c:v>0</c:v>
                </c:pt>
                <c:pt idx="5" formatCode="#,##0">
                  <c:v>4477</c:v>
                </c:pt>
              </c:numCache>
            </c:numRef>
          </c:val>
        </c:ser>
        <c:ser>
          <c:idx val="2"/>
          <c:order val="2"/>
          <c:tx>
            <c:strRef>
              <c:f>'CRAS Gráfico 2'!$A$6</c:f>
              <c:strCache>
                <c:ptCount val="1"/>
                <c:pt idx="0">
                  <c:v>De 2 a 3 CRAS</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2'!$B$6:$G$6</c:f>
              <c:numCache>
                <c:formatCode>General</c:formatCode>
                <c:ptCount val="6"/>
                <c:pt idx="0">
                  <c:v>142</c:v>
                </c:pt>
                <c:pt idx="1">
                  <c:v>321</c:v>
                </c:pt>
                <c:pt idx="2">
                  <c:v>216</c:v>
                </c:pt>
                <c:pt idx="3">
                  <c:v>43</c:v>
                </c:pt>
                <c:pt idx="4">
                  <c:v>0</c:v>
                </c:pt>
                <c:pt idx="5">
                  <c:v>722</c:v>
                </c:pt>
              </c:numCache>
            </c:numRef>
          </c:val>
        </c:ser>
        <c:ser>
          <c:idx val="3"/>
          <c:order val="3"/>
          <c:tx>
            <c:strRef>
              <c:f>'CRAS Gráfico 2'!$A$7</c:f>
              <c:strCache>
                <c:ptCount val="1"/>
                <c:pt idx="0">
                  <c:v>De 4 a 6 CRAS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2'!$B$7:$G$7</c:f>
              <c:numCache>
                <c:formatCode>General</c:formatCode>
                <c:ptCount val="6"/>
                <c:pt idx="0">
                  <c:v>3</c:v>
                </c:pt>
                <c:pt idx="1">
                  <c:v>7</c:v>
                </c:pt>
                <c:pt idx="2">
                  <c:v>44</c:v>
                </c:pt>
                <c:pt idx="3">
                  <c:v>146</c:v>
                </c:pt>
                <c:pt idx="4">
                  <c:v>0</c:v>
                </c:pt>
                <c:pt idx="5">
                  <c:v>200</c:v>
                </c:pt>
              </c:numCache>
            </c:numRef>
          </c:val>
        </c:ser>
        <c:ser>
          <c:idx val="4"/>
          <c:order val="4"/>
          <c:tx>
            <c:strRef>
              <c:f>'CRAS Gráfico 2'!$A$8</c:f>
              <c:strCache>
                <c:ptCount val="1"/>
                <c:pt idx="0">
                  <c:v>De 7 a 10 CRAS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2'!$B$8:$G$8</c:f>
              <c:numCache>
                <c:formatCode>General</c:formatCode>
                <c:ptCount val="6"/>
                <c:pt idx="0">
                  <c:v>0</c:v>
                </c:pt>
                <c:pt idx="1">
                  <c:v>0</c:v>
                </c:pt>
                <c:pt idx="2">
                  <c:v>2</c:v>
                </c:pt>
                <c:pt idx="3">
                  <c:v>55</c:v>
                </c:pt>
                <c:pt idx="4">
                  <c:v>1</c:v>
                </c:pt>
                <c:pt idx="5">
                  <c:v>58</c:v>
                </c:pt>
              </c:numCache>
            </c:numRef>
          </c:val>
        </c:ser>
        <c:ser>
          <c:idx val="5"/>
          <c:order val="5"/>
          <c:tx>
            <c:strRef>
              <c:f>'CRAS Gráfico 2'!$A$9</c:f>
              <c:strCache>
                <c:ptCount val="1"/>
                <c:pt idx="0">
                  <c:v>Mais de 10 CRAS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2'!$B$9:$G$9</c:f>
              <c:numCache>
                <c:formatCode>General</c:formatCode>
                <c:ptCount val="6"/>
                <c:pt idx="0">
                  <c:v>0</c:v>
                </c:pt>
                <c:pt idx="1">
                  <c:v>0</c:v>
                </c:pt>
                <c:pt idx="2">
                  <c:v>0</c:v>
                </c:pt>
                <c:pt idx="3">
                  <c:v>21</c:v>
                </c:pt>
                <c:pt idx="4">
                  <c:v>16</c:v>
                </c:pt>
                <c:pt idx="5">
                  <c:v>37</c:v>
                </c:pt>
              </c:numCache>
            </c:numRef>
          </c:val>
        </c:ser>
        <c:dLbls>
          <c:dLblPos val="ctr"/>
          <c:showLegendKey val="0"/>
          <c:showVal val="1"/>
          <c:showCatName val="0"/>
          <c:showSerName val="0"/>
          <c:showPercent val="0"/>
          <c:showBubbleSize val="0"/>
        </c:dLbls>
        <c:gapWidth val="150"/>
        <c:axId val="362153824"/>
        <c:axId val="362149904"/>
      </c:barChart>
      <c:catAx>
        <c:axId val="36215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62149904"/>
        <c:crosses val="autoZero"/>
        <c:auto val="1"/>
        <c:lblAlgn val="ctr"/>
        <c:lblOffset val="100"/>
        <c:noMultiLvlLbl val="0"/>
      </c:catAx>
      <c:valAx>
        <c:axId val="362149904"/>
        <c:scaling>
          <c:orientation val="minMax"/>
        </c:scaling>
        <c:delete val="1"/>
        <c:axPos val="l"/>
        <c:numFmt formatCode="General" sourceLinked="1"/>
        <c:majorTickMark val="none"/>
        <c:minorTickMark val="none"/>
        <c:tickLblPos val="nextTo"/>
        <c:crossAx val="362153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'CPOP Gráfico 20'!$A$4</c:f>
              <c:strCache>
                <c:ptCount val="1"/>
                <c:pt idx="0">
                  <c:v>%</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20'!$B$3:$G$3</c:f>
              <c:numCache>
                <c:formatCode>General</c:formatCode>
                <c:ptCount val="6"/>
                <c:pt idx="0">
                  <c:v>2011</c:v>
                </c:pt>
                <c:pt idx="1">
                  <c:v>2012</c:v>
                </c:pt>
                <c:pt idx="2">
                  <c:v>2013</c:v>
                </c:pt>
                <c:pt idx="3">
                  <c:v>2014</c:v>
                </c:pt>
                <c:pt idx="4">
                  <c:v>2015</c:v>
                </c:pt>
                <c:pt idx="5">
                  <c:v>2016</c:v>
                </c:pt>
              </c:numCache>
            </c:numRef>
          </c:cat>
          <c:val>
            <c:numRef>
              <c:f>'CPOP Gráfico 20'!$B$4:$G$4</c:f>
              <c:numCache>
                <c:formatCode>0.0%</c:formatCode>
                <c:ptCount val="6"/>
                <c:pt idx="0">
                  <c:v>0.77769999999999995</c:v>
                </c:pt>
                <c:pt idx="1">
                  <c:v>0.8095</c:v>
                </c:pt>
                <c:pt idx="2">
                  <c:v>0.80910000000000004</c:v>
                </c:pt>
                <c:pt idx="3">
                  <c:v>0.77700000000000002</c:v>
                </c:pt>
                <c:pt idx="4">
                  <c:v>0.86382979000000004</c:v>
                </c:pt>
                <c:pt idx="5">
                  <c:v>0.89600000000000002</c:v>
                </c:pt>
              </c:numCache>
            </c:numRef>
          </c:val>
        </c:ser>
        <c:dLbls>
          <c:showLegendKey val="0"/>
          <c:showVal val="0"/>
          <c:showCatName val="0"/>
          <c:showSerName val="0"/>
          <c:showPercent val="0"/>
          <c:showBubbleSize val="0"/>
        </c:dLbls>
        <c:gapWidth val="100"/>
        <c:overlap val="-27"/>
        <c:axId val="556032096"/>
        <c:axId val="556032656"/>
      </c:barChart>
      <c:lineChart>
        <c:grouping val="standard"/>
        <c:varyColors val="0"/>
        <c:ser>
          <c:idx val="1"/>
          <c:order val="1"/>
          <c:tx>
            <c:strRef>
              <c:f>'CPOP Gráfico 20'!$A$5</c:f>
              <c:strCache>
                <c:ptCount val="1"/>
                <c:pt idx="0">
                  <c:v>Número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20'!$B$3:$G$3</c:f>
              <c:numCache>
                <c:formatCode>General</c:formatCode>
                <c:ptCount val="6"/>
                <c:pt idx="0">
                  <c:v>2011</c:v>
                </c:pt>
                <c:pt idx="1">
                  <c:v>2012</c:v>
                </c:pt>
                <c:pt idx="2">
                  <c:v>2013</c:v>
                </c:pt>
                <c:pt idx="3">
                  <c:v>2014</c:v>
                </c:pt>
                <c:pt idx="4">
                  <c:v>2015</c:v>
                </c:pt>
                <c:pt idx="5">
                  <c:v>2016</c:v>
                </c:pt>
              </c:numCache>
            </c:numRef>
          </c:cat>
          <c:val>
            <c:numRef>
              <c:f>'CPOP Gráfico 20'!$B$5:$G$5</c:f>
              <c:numCache>
                <c:formatCode>General</c:formatCode>
                <c:ptCount val="6"/>
                <c:pt idx="0">
                  <c:v>70</c:v>
                </c:pt>
                <c:pt idx="1">
                  <c:v>85</c:v>
                </c:pt>
                <c:pt idx="2">
                  <c:v>106</c:v>
                </c:pt>
                <c:pt idx="3">
                  <c:v>167</c:v>
                </c:pt>
                <c:pt idx="4">
                  <c:v>203</c:v>
                </c:pt>
                <c:pt idx="5">
                  <c:v>206</c:v>
                </c:pt>
              </c:numCache>
            </c:numRef>
          </c:val>
          <c:smooth val="0"/>
        </c:ser>
        <c:dLbls>
          <c:showLegendKey val="0"/>
          <c:showVal val="0"/>
          <c:showCatName val="0"/>
          <c:showSerName val="0"/>
          <c:showPercent val="0"/>
          <c:showBubbleSize val="0"/>
        </c:dLbls>
        <c:marker val="1"/>
        <c:smooth val="0"/>
        <c:axId val="556033776"/>
        <c:axId val="556033216"/>
      </c:lineChart>
      <c:catAx>
        <c:axId val="5560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556032656"/>
        <c:crosses val="autoZero"/>
        <c:auto val="1"/>
        <c:lblAlgn val="ctr"/>
        <c:lblOffset val="100"/>
        <c:noMultiLvlLbl val="0"/>
      </c:catAx>
      <c:valAx>
        <c:axId val="556032656"/>
        <c:scaling>
          <c:orientation val="minMax"/>
          <c:min val="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56032096"/>
        <c:crosses val="autoZero"/>
        <c:crossBetween val="between"/>
      </c:valAx>
      <c:valAx>
        <c:axId val="556033216"/>
        <c:scaling>
          <c:orientation val="minMax"/>
          <c:max val="210"/>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56033776"/>
        <c:crosses val="max"/>
        <c:crossBetween val="between"/>
      </c:valAx>
      <c:catAx>
        <c:axId val="556033776"/>
        <c:scaling>
          <c:orientation val="minMax"/>
        </c:scaling>
        <c:delete val="1"/>
        <c:axPos val="b"/>
        <c:numFmt formatCode="General" sourceLinked="1"/>
        <c:majorTickMark val="out"/>
        <c:minorTickMark val="none"/>
        <c:tickLblPos val="nextTo"/>
        <c:crossAx val="5560332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2193897124361803"/>
          <c:y val="4.3758088797458884E-2"/>
          <c:w val="0.7415718072770946"/>
          <c:h val="0.87384469891655192"/>
        </c:manualLayout>
      </c:layout>
      <c:barChart>
        <c:barDir val="bar"/>
        <c:grouping val="clustered"/>
        <c:varyColors val="0"/>
        <c:ser>
          <c:idx val="0"/>
          <c:order val="0"/>
          <c:tx>
            <c:strRef>
              <c:f>'CPOP Gráfico 21'!$B$3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21'!$A$4:$A$7</c:f>
              <c:strCache>
                <c:ptCount val="4"/>
                <c:pt idx="0">
                  <c:v>Geladeira</c:v>
                </c:pt>
                <c:pt idx="1">
                  <c:v>Fogão</c:v>
                </c:pt>
                <c:pt idx="2">
                  <c:v>Armários individualizados</c:v>
                </c:pt>
                <c:pt idx="3">
                  <c:v>Máquina de lavar roupas</c:v>
                </c:pt>
              </c:strCache>
            </c:strRef>
          </c:cat>
          <c:val>
            <c:numRef>
              <c:f>'CPOP Gráfico 21'!$B$4:$B$7</c:f>
              <c:numCache>
                <c:formatCode>0.0%</c:formatCode>
                <c:ptCount val="4"/>
                <c:pt idx="0">
                  <c:v>0.95699999999999996</c:v>
                </c:pt>
                <c:pt idx="1">
                  <c:v>0.88900000000000001</c:v>
                </c:pt>
                <c:pt idx="2">
                  <c:v>0.61299999999999999</c:v>
                </c:pt>
                <c:pt idx="3">
                  <c:v>0.42099999999999999</c:v>
                </c:pt>
              </c:numCache>
            </c:numRef>
          </c:val>
        </c:ser>
        <c:ser>
          <c:idx val="1"/>
          <c:order val="1"/>
          <c:tx>
            <c:strRef>
              <c:f>'CPOP Gráfico 21'!$C$3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21'!$A$4:$A$7</c:f>
              <c:strCache>
                <c:ptCount val="4"/>
                <c:pt idx="0">
                  <c:v>Geladeira</c:v>
                </c:pt>
                <c:pt idx="1">
                  <c:v>Fogão</c:v>
                </c:pt>
                <c:pt idx="2">
                  <c:v>Armários individualizados</c:v>
                </c:pt>
                <c:pt idx="3">
                  <c:v>Máquina de lavar roupas</c:v>
                </c:pt>
              </c:strCache>
            </c:strRef>
          </c:cat>
          <c:val>
            <c:numRef>
              <c:f>'CPOP Gráfico 21'!$C$4:$C$7</c:f>
              <c:numCache>
                <c:formatCode>0.0%</c:formatCode>
                <c:ptCount val="4"/>
                <c:pt idx="0">
                  <c:v>0.97399999999999998</c:v>
                </c:pt>
                <c:pt idx="1">
                  <c:v>0.91700000000000004</c:v>
                </c:pt>
                <c:pt idx="2">
                  <c:v>0.65700000000000003</c:v>
                </c:pt>
                <c:pt idx="3">
                  <c:v>0.439</c:v>
                </c:pt>
              </c:numCache>
            </c:numRef>
          </c:val>
        </c:ser>
        <c:dLbls>
          <c:dLblPos val="outEnd"/>
          <c:showLegendKey val="0"/>
          <c:showVal val="1"/>
          <c:showCatName val="0"/>
          <c:showSerName val="0"/>
          <c:showPercent val="0"/>
          <c:showBubbleSize val="0"/>
        </c:dLbls>
        <c:gapWidth val="68"/>
        <c:axId val="556037136"/>
        <c:axId val="556037696"/>
      </c:barChart>
      <c:catAx>
        <c:axId val="55603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556037696"/>
        <c:crosses val="autoZero"/>
        <c:auto val="1"/>
        <c:lblAlgn val="ctr"/>
        <c:lblOffset val="100"/>
        <c:noMultiLvlLbl val="0"/>
      </c:catAx>
      <c:valAx>
        <c:axId val="556037696"/>
        <c:scaling>
          <c:orientation val="minMax"/>
        </c:scaling>
        <c:delete val="1"/>
        <c:axPos val="b"/>
        <c:numFmt formatCode="0.0%" sourceLinked="1"/>
        <c:majorTickMark val="none"/>
        <c:minorTickMark val="none"/>
        <c:tickLblPos val="nextTo"/>
        <c:crossAx val="556037136"/>
        <c:crosses val="autoZero"/>
        <c:crossBetween val="between"/>
      </c:valAx>
      <c:spPr>
        <a:noFill/>
        <a:ln>
          <a:noFill/>
        </a:ln>
        <a:effectLst/>
      </c:spPr>
    </c:plotArea>
    <c:legend>
      <c:legendPos val="r"/>
      <c:layout>
        <c:manualLayout>
          <c:xMode val="edge"/>
          <c:yMode val="edge"/>
          <c:x val="0.35289194484492248"/>
          <c:y val="0.92167047004241964"/>
          <c:w val="0.31116647977688239"/>
          <c:h val="7.571883801731048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1"/>
          <c:order val="0"/>
          <c:tx>
            <c:strRef>
              <c:f>'CDIA Gráfico 22'!$C$3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22'!$A$4:$A$8</c:f>
              <c:strCache>
                <c:ptCount val="5"/>
                <c:pt idx="0">
                  <c:v>Norte</c:v>
                </c:pt>
                <c:pt idx="1">
                  <c:v>Nordeste</c:v>
                </c:pt>
                <c:pt idx="2">
                  <c:v>Sudeste</c:v>
                </c:pt>
                <c:pt idx="3">
                  <c:v>Sul</c:v>
                </c:pt>
                <c:pt idx="4">
                  <c:v>Centro-Oeste</c:v>
                </c:pt>
              </c:strCache>
            </c:strRef>
          </c:cat>
          <c:val>
            <c:numRef>
              <c:f>'CDIA Gráfico 22'!$C$4:$C$8</c:f>
              <c:numCache>
                <c:formatCode>General</c:formatCode>
                <c:ptCount val="5"/>
                <c:pt idx="0">
                  <c:v>13</c:v>
                </c:pt>
                <c:pt idx="1">
                  <c:v>97</c:v>
                </c:pt>
                <c:pt idx="2">
                  <c:v>812</c:v>
                </c:pt>
                <c:pt idx="3">
                  <c:v>316</c:v>
                </c:pt>
                <c:pt idx="4">
                  <c:v>107</c:v>
                </c:pt>
              </c:numCache>
            </c:numRef>
          </c:val>
        </c:ser>
        <c:ser>
          <c:idx val="0"/>
          <c:order val="1"/>
          <c:tx>
            <c:strRef>
              <c:f>'CDIA Gráfico 22'!$B$3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22'!$A$4:$A$8</c:f>
              <c:strCache>
                <c:ptCount val="5"/>
                <c:pt idx="0">
                  <c:v>Norte</c:v>
                </c:pt>
                <c:pt idx="1">
                  <c:v>Nordeste</c:v>
                </c:pt>
                <c:pt idx="2">
                  <c:v>Sudeste</c:v>
                </c:pt>
                <c:pt idx="3">
                  <c:v>Sul</c:v>
                </c:pt>
                <c:pt idx="4">
                  <c:v>Centro-Oeste</c:v>
                </c:pt>
              </c:strCache>
            </c:strRef>
          </c:cat>
          <c:val>
            <c:numRef>
              <c:f>'CDIA Gráfico 22'!$B$4:$B$8</c:f>
              <c:numCache>
                <c:formatCode>General</c:formatCode>
                <c:ptCount val="5"/>
                <c:pt idx="0">
                  <c:v>16</c:v>
                </c:pt>
                <c:pt idx="1">
                  <c:v>84</c:v>
                </c:pt>
                <c:pt idx="2">
                  <c:v>776</c:v>
                </c:pt>
                <c:pt idx="3">
                  <c:v>350</c:v>
                </c:pt>
                <c:pt idx="4">
                  <c:v>114</c:v>
                </c:pt>
              </c:numCache>
            </c:numRef>
          </c:val>
        </c:ser>
        <c:dLbls>
          <c:dLblPos val="inEnd"/>
          <c:showLegendKey val="0"/>
          <c:showVal val="1"/>
          <c:showCatName val="0"/>
          <c:showSerName val="0"/>
          <c:showPercent val="0"/>
          <c:showBubbleSize val="0"/>
        </c:dLbls>
        <c:gapWidth val="182"/>
        <c:axId val="367964288"/>
        <c:axId val="367964848"/>
      </c:barChart>
      <c:catAx>
        <c:axId val="3679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67964848"/>
        <c:crosses val="autoZero"/>
        <c:auto val="1"/>
        <c:lblAlgn val="ctr"/>
        <c:lblOffset val="100"/>
        <c:noMultiLvlLbl val="0"/>
      </c:catAx>
      <c:valAx>
        <c:axId val="367964848"/>
        <c:scaling>
          <c:orientation val="minMax"/>
        </c:scaling>
        <c:delete val="1"/>
        <c:axPos val="b"/>
        <c:numFmt formatCode="General" sourceLinked="1"/>
        <c:majorTickMark val="none"/>
        <c:minorTickMark val="none"/>
        <c:tickLblPos val="nextTo"/>
        <c:crossAx val="367964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'CDIA Gráfico 23'!$B$3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23'!$A$4:$A$6</c:f>
              <c:strCache>
                <c:ptCount val="3"/>
                <c:pt idx="0">
                  <c:v>Próprio</c:v>
                </c:pt>
                <c:pt idx="1">
                  <c:v>Alugado</c:v>
                </c:pt>
                <c:pt idx="2">
                  <c:v>Cedido</c:v>
                </c:pt>
              </c:strCache>
            </c:strRef>
          </c:cat>
          <c:val>
            <c:numRef>
              <c:f>'CDIA Gráfico 23'!$B$4:$B$6</c:f>
              <c:numCache>
                <c:formatCode>0.0%</c:formatCode>
                <c:ptCount val="3"/>
                <c:pt idx="0">
                  <c:v>0.625</c:v>
                </c:pt>
                <c:pt idx="1">
                  <c:v>0.13700000000000001</c:v>
                </c:pt>
                <c:pt idx="2">
                  <c:v>0.20899999999999999</c:v>
                </c:pt>
              </c:numCache>
            </c:numRef>
          </c:val>
        </c:ser>
        <c:ser>
          <c:idx val="1"/>
          <c:order val="1"/>
          <c:tx>
            <c:strRef>
              <c:f>'CDIA Gráfico 23'!$C$3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23'!$A$4:$A$6</c:f>
              <c:strCache>
                <c:ptCount val="3"/>
                <c:pt idx="0">
                  <c:v>Próprio</c:v>
                </c:pt>
                <c:pt idx="1">
                  <c:v>Alugado</c:v>
                </c:pt>
                <c:pt idx="2">
                  <c:v>Cedido</c:v>
                </c:pt>
              </c:strCache>
            </c:strRef>
          </c:cat>
          <c:val>
            <c:numRef>
              <c:f>'CDIA Gráfico 23'!$C$4:$C$6</c:f>
              <c:numCache>
                <c:formatCode>0.0%</c:formatCode>
                <c:ptCount val="3"/>
                <c:pt idx="0">
                  <c:v>0.63300000000000001</c:v>
                </c:pt>
                <c:pt idx="1">
                  <c:v>0.14899999999999999</c:v>
                </c:pt>
                <c:pt idx="2">
                  <c:v>0.2</c:v>
                </c:pt>
              </c:numCache>
            </c:numRef>
          </c:val>
        </c:ser>
        <c:dLbls>
          <c:dLblPos val="inBase"/>
          <c:showLegendKey val="0"/>
          <c:showVal val="1"/>
          <c:showCatName val="0"/>
          <c:showSerName val="0"/>
          <c:showPercent val="0"/>
          <c:showBubbleSize val="0"/>
        </c:dLbls>
        <c:gapWidth val="151"/>
        <c:overlap val="-27"/>
        <c:axId val="367968208"/>
        <c:axId val="367968768"/>
      </c:barChart>
      <c:catAx>
        <c:axId val="3679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67968768"/>
        <c:crosses val="autoZero"/>
        <c:auto val="1"/>
        <c:lblAlgn val="ctr"/>
        <c:lblOffset val="100"/>
        <c:noMultiLvlLbl val="0"/>
      </c:catAx>
      <c:valAx>
        <c:axId val="367968768"/>
        <c:scaling>
          <c:orientation val="minMax"/>
        </c:scaling>
        <c:delete val="1"/>
        <c:axPos val="l"/>
        <c:numFmt formatCode="0.0%" sourceLinked="1"/>
        <c:majorTickMark val="none"/>
        <c:minorTickMark val="none"/>
        <c:tickLblPos val="nextTo"/>
        <c:crossAx val="367968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4"/>
          <c:tx>
            <c:strRef>
              <c:f>'CDIA Gráfico 24'!$F$3</c:f>
              <c:strCache>
                <c:ptCount val="1"/>
                <c:pt idx="0">
                  <c:v>2015</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24'!$A$4:$A$7</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f>'CDIA Gráfico 24'!$F$4:$F$7</c:f>
              <c:numCache>
                <c:formatCode>General</c:formatCode>
                <c:ptCount val="4"/>
                <c:pt idx="0">
                  <c:v>725</c:v>
                </c:pt>
                <c:pt idx="1">
                  <c:v>777</c:v>
                </c:pt>
                <c:pt idx="2">
                  <c:v>825</c:v>
                </c:pt>
                <c:pt idx="3">
                  <c:v>851</c:v>
                </c:pt>
              </c:numCache>
            </c:numRef>
          </c:val>
        </c:ser>
        <c:ser>
          <c:idx val="5"/>
          <c:order val="5"/>
          <c:tx>
            <c:strRef>
              <c:f>'CDIA Gráfico 24'!$G$3</c:f>
              <c:strCache>
                <c:ptCount val="1"/>
                <c:pt idx="0">
                  <c:v>2016</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24'!$A$4:$A$7</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f>'CDIA Gráfico 24'!$G$4:$G$7</c:f>
              <c:numCache>
                <c:formatCode>General</c:formatCode>
                <c:ptCount val="4"/>
                <c:pt idx="0">
                  <c:v>739</c:v>
                </c:pt>
                <c:pt idx="1">
                  <c:v>764</c:v>
                </c:pt>
                <c:pt idx="2">
                  <c:v>824</c:v>
                </c:pt>
                <c:pt idx="3">
                  <c:v>871</c:v>
                </c:pt>
              </c:numCache>
            </c:numRef>
          </c:val>
        </c:ser>
        <c:dLbls>
          <c:dLblPos val="inEnd"/>
          <c:showLegendKey val="0"/>
          <c:showVal val="1"/>
          <c:showCatName val="0"/>
          <c:showSerName val="0"/>
          <c:showPercent val="0"/>
          <c:showBubbleSize val="0"/>
        </c:dLbls>
        <c:gapWidth val="182"/>
        <c:axId val="651354896"/>
        <c:axId val="651355456"/>
        <c:extLst>
          <c:ext xmlns:c15="http://schemas.microsoft.com/office/drawing/2012/chart" uri="{02D57815-91ED-43cb-92C2-25804820EDAC}">
            <c15:filteredBarSeries>
              <c15:ser>
                <c:idx val="0"/>
                <c:order val="0"/>
                <c:tx>
                  <c:strRef>
                    <c:extLst>
                      <c:ext uri="{02D57815-91ED-43cb-92C2-25804820EDAC}">
                        <c15:formulaRef>
                          <c15:sqref>'CDIA Gráfico 24'!$B$3</c15:sqref>
                        </c15:formulaRef>
                      </c:ext>
                    </c:extLst>
                    <c:strCache>
                      <c:ptCount val="1"/>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'CDIA Gráfico 24'!$A$4:$A$7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c:ext uri="{02D57815-91ED-43cb-92C2-25804820EDAC}">
                        <c15:formulaRef>
                          <c15:sqref>'CDIA Gráfico 24'!$B$4:$B$7</c15:sqref>
                        </c15:formulaRef>
                      </c:ext>
                    </c:extLst>
                    <c:numCache>
                      <c:formatCode>General</c:formatCode>
                      <c:ptCount val="4"/>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'CDIA Gráfico 24'!$C$3</c15:sqref>
                        </c15:formulaRef>
                      </c:ext>
                    </c:extLst>
                    <c:strCache>
                      <c:ptCount val="1"/>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'CDIA Gráfico 24'!$A$4:$A$7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xmlns:c15="http://schemas.microsoft.com/office/drawing/2012/chart">
                      <c:ext xmlns:c15="http://schemas.microsoft.com/office/drawing/2012/chart" uri="{02D57815-91ED-43cb-92C2-25804820EDAC}">
                        <c15:formulaRef>
                          <c15:sqref>'CDIA Gráfico 24'!$C$4:$C$7</c15:sqref>
                        </c15:formulaRef>
                      </c:ext>
                    </c:extLst>
                    <c:numCache>
                      <c:formatCode>General</c:formatCode>
                      <c:ptCount val="4"/>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'CDIA Gráfico 24'!$D$3</c15:sqref>
                        </c15:formulaRef>
                      </c:ext>
                    </c:extLst>
                    <c:strCache>
                      <c:ptCount val="1"/>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'CDIA Gráfico 24'!$A$4:$A$7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xmlns:c15="http://schemas.microsoft.com/office/drawing/2012/chart">
                      <c:ext xmlns:c15="http://schemas.microsoft.com/office/drawing/2012/chart" uri="{02D57815-91ED-43cb-92C2-25804820EDAC}">
                        <c15:formulaRef>
                          <c15:sqref>'CDIA Gráfico 24'!$D$4:$D$7</c15:sqref>
                        </c15:formulaRef>
                      </c:ext>
                    </c:extLst>
                    <c:numCache>
                      <c:formatCode>General</c:formatCode>
                      <c:ptCount val="4"/>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'CDIA Gráfico 24'!$E$3</c15:sqref>
                        </c15:formulaRef>
                      </c:ext>
                    </c:extLst>
                    <c:strCache>
                      <c:ptCount val="1"/>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'CDIA Gráfico 24'!$A$4:$A$7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xmlns:c15="http://schemas.microsoft.com/office/drawing/2012/chart">
                      <c:ext xmlns:c15="http://schemas.microsoft.com/office/drawing/2012/chart" uri="{02D57815-91ED-43cb-92C2-25804820EDAC}">
                        <c15:formulaRef>
                          <c15:sqref>'CDIA Gráfico 24'!$E$4:$E$7</c15:sqref>
                        </c15:formulaRef>
                      </c:ext>
                    </c:extLst>
                    <c:numCache>
                      <c:formatCode>General</c:formatCode>
                      <c:ptCount val="4"/>
                    </c:numCache>
                  </c:numRef>
                </c:val>
              </c15:ser>
            </c15:filteredBarSeries>
          </c:ext>
        </c:extLst>
      </c:barChart>
      <c:catAx>
        <c:axId val="65135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51355456"/>
        <c:crosses val="autoZero"/>
        <c:auto val="1"/>
        <c:lblAlgn val="ctr"/>
        <c:lblOffset val="100"/>
        <c:noMultiLvlLbl val="0"/>
      </c:catAx>
      <c:valAx>
        <c:axId val="651355456"/>
        <c:scaling>
          <c:orientation val="minMax"/>
        </c:scaling>
        <c:delete val="1"/>
        <c:axPos val="b"/>
        <c:numFmt formatCode="General" sourceLinked="1"/>
        <c:majorTickMark val="none"/>
        <c:minorTickMark val="none"/>
        <c:tickLblPos val="nextTo"/>
        <c:crossAx val="651354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25'!$A$3:$A$9</c:f>
              <c:strCache>
                <c:ptCount val="7"/>
                <c:pt idx="0">
                  <c:v>Pisos especiais com relevos para sinalização voltados pessoa com deficiência visual</c:v>
                </c:pt>
                <c:pt idx="1">
                  <c:v>Suporte para leitores de telas de computador para pessoas com deficiência visual</c:v>
                </c:pt>
                <c:pt idx="2">
                  <c:v>Suporte de material em braile</c:v>
                </c:pt>
                <c:pt idx="3">
                  <c:v>Outras adaptações e tecnologias assistivas para deficiência física</c:v>
                </c:pt>
                <c:pt idx="4">
                  <c:v>Suporte de profissional com conhecimento em LIBRAS</c:v>
                </c:pt>
                <c:pt idx="5">
                  <c:v>Outras adaptações e tecnologias assistivas para deficiência intelectual e autismo.</c:v>
                </c:pt>
                <c:pt idx="6">
                  <c:v>Não há outras adaptações</c:v>
                </c:pt>
              </c:strCache>
            </c:strRef>
          </c:cat>
          <c:val>
            <c:numRef>
              <c:f>'CDIA Gráfico 25'!$B$3:$B$9</c:f>
              <c:numCache>
                <c:formatCode>General</c:formatCode>
                <c:ptCount val="7"/>
                <c:pt idx="0">
                  <c:v>126</c:v>
                </c:pt>
                <c:pt idx="1">
                  <c:v>166</c:v>
                </c:pt>
                <c:pt idx="2">
                  <c:v>251</c:v>
                </c:pt>
                <c:pt idx="3">
                  <c:v>354</c:v>
                </c:pt>
                <c:pt idx="4">
                  <c:v>380</c:v>
                </c:pt>
                <c:pt idx="5">
                  <c:v>393</c:v>
                </c:pt>
                <c:pt idx="6">
                  <c:v>519</c:v>
                </c:pt>
              </c:numCache>
            </c:numRef>
          </c:val>
        </c:ser>
        <c:dLbls>
          <c:dLblPos val="outEnd"/>
          <c:showLegendKey val="0"/>
          <c:showVal val="1"/>
          <c:showCatName val="0"/>
          <c:showSerName val="0"/>
          <c:showPercent val="0"/>
          <c:showBubbleSize val="0"/>
        </c:dLbls>
        <c:gapWidth val="182"/>
        <c:axId val="651358256"/>
        <c:axId val="651358816"/>
      </c:barChart>
      <c:catAx>
        <c:axId val="65135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51358816"/>
        <c:crosses val="autoZero"/>
        <c:auto val="1"/>
        <c:lblAlgn val="ctr"/>
        <c:lblOffset val="100"/>
        <c:noMultiLvlLbl val="0"/>
      </c:catAx>
      <c:valAx>
        <c:axId val="651358816"/>
        <c:scaling>
          <c:orientation val="minMax"/>
        </c:scaling>
        <c:delete val="1"/>
        <c:axPos val="b"/>
        <c:numFmt formatCode="General" sourceLinked="1"/>
        <c:majorTickMark val="none"/>
        <c:minorTickMark val="none"/>
        <c:tickLblPos val="nextTo"/>
        <c:crossAx val="65135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'CDIA Gráfico 26'!$B$4</c:f>
              <c:strCache>
                <c:ptCount val="1"/>
                <c:pt idx="0">
                  <c:v>Próprio</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26'!$A$5:$A$8</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deficiência e/ou mobilidade reduzida</c:v>
                </c:pt>
              </c:strCache>
            </c:strRef>
          </c:cat>
          <c:val>
            <c:numRef>
              <c:f>'CDIA Gráfico 26'!$B$5:$B$8</c:f>
              <c:numCache>
                <c:formatCode>0.0%</c:formatCode>
                <c:ptCount val="4"/>
                <c:pt idx="0">
                  <c:v>0.60987074030552291</c:v>
                </c:pt>
                <c:pt idx="1">
                  <c:v>0.63689776733254999</c:v>
                </c:pt>
                <c:pt idx="2">
                  <c:v>0.67450058754406583</c:v>
                </c:pt>
                <c:pt idx="3">
                  <c:v>0.70975323149236191</c:v>
                </c:pt>
              </c:numCache>
            </c:numRef>
          </c:val>
        </c:ser>
        <c:ser>
          <c:idx val="1"/>
          <c:order val="1"/>
          <c:tx>
            <c:strRef>
              <c:f>'CDIA Gráfico 26'!$C$4</c:f>
              <c:strCache>
                <c:ptCount val="1"/>
                <c:pt idx="0">
                  <c:v>Alugado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26'!$A$5:$A$8</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deficiência e/ou mobilidade reduzida</c:v>
                </c:pt>
              </c:strCache>
            </c:strRef>
          </c:cat>
          <c:val>
            <c:numRef>
              <c:f>'CDIA Gráfico 26'!$C$5:$C$8</c:f>
              <c:numCache>
                <c:formatCode>0.0%</c:formatCode>
                <c:ptCount val="4"/>
                <c:pt idx="0">
                  <c:v>0.29850746268656714</c:v>
                </c:pt>
                <c:pt idx="1">
                  <c:v>0.29850746268656714</c:v>
                </c:pt>
                <c:pt idx="2">
                  <c:v>0.34825870646766172</c:v>
                </c:pt>
                <c:pt idx="3">
                  <c:v>0.36815920398009949</c:v>
                </c:pt>
              </c:numCache>
            </c:numRef>
          </c:val>
        </c:ser>
        <c:ser>
          <c:idx val="2"/>
          <c:order val="2"/>
          <c:tx>
            <c:strRef>
              <c:f>'CDIA Gráfico 26'!$D$4</c:f>
              <c:strCache>
                <c:ptCount val="1"/>
                <c:pt idx="0">
                  <c:v>Cedido</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26'!$A$5:$A$8</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deficiência e/ou mobilidade reduzida</c:v>
                </c:pt>
              </c:strCache>
            </c:strRef>
          </c:cat>
          <c:val>
            <c:numRef>
              <c:f>'CDIA Gráfico 26'!$D$5:$D$8</c:f>
              <c:numCache>
                <c:formatCode>0.0%</c:formatCode>
                <c:ptCount val="4"/>
                <c:pt idx="0">
                  <c:v>0.54646840148698883</c:v>
                </c:pt>
                <c:pt idx="1">
                  <c:v>0.56133828996282531</c:v>
                </c:pt>
                <c:pt idx="2">
                  <c:v>0.61710037174721188</c:v>
                </c:pt>
                <c:pt idx="3">
                  <c:v>0.65427509293680297</c:v>
                </c:pt>
              </c:numCache>
            </c:numRef>
          </c:val>
        </c:ser>
        <c:dLbls>
          <c:dLblPos val="ctr"/>
          <c:showLegendKey val="0"/>
          <c:showVal val="1"/>
          <c:showCatName val="0"/>
          <c:showSerName val="0"/>
          <c:showPercent val="0"/>
          <c:showBubbleSize val="0"/>
        </c:dLbls>
        <c:gapWidth val="150"/>
        <c:axId val="651362176"/>
        <c:axId val="651362736"/>
      </c:barChart>
      <c:catAx>
        <c:axId val="65136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51362736"/>
        <c:crosses val="autoZero"/>
        <c:auto val="1"/>
        <c:lblAlgn val="ctr"/>
        <c:lblOffset val="100"/>
        <c:noMultiLvlLbl val="0"/>
      </c:catAx>
      <c:valAx>
        <c:axId val="651362736"/>
        <c:scaling>
          <c:orientation val="minMax"/>
        </c:scaling>
        <c:delete val="1"/>
        <c:axPos val="b"/>
        <c:numFmt formatCode="0.0%" sourceLinked="1"/>
        <c:majorTickMark val="none"/>
        <c:minorTickMark val="none"/>
        <c:tickLblPos val="nextTo"/>
        <c:crossAx val="651362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'CDIA Gráfico 27'!$B$3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27'!$A$4:$A$7</c:f>
              <c:strCache>
                <c:ptCount val="4"/>
                <c:pt idx="0">
                  <c:v>Criança/Adolescentes com deficiência e com algum grau de dependência</c:v>
                </c:pt>
                <c:pt idx="1">
                  <c:v>Adultos com deficiência e com algum grau de dependência</c:v>
                </c:pt>
                <c:pt idx="2">
                  <c:v>Idosos com deficiência</c:v>
                </c:pt>
                <c:pt idx="3">
                  <c:v>Idosos com algum grau de dependência (sem deficiência)</c:v>
                </c:pt>
              </c:strCache>
            </c:strRef>
          </c:cat>
          <c:val>
            <c:numRef>
              <c:f>'CDIA Gráfico 27'!$B$4:$B$7</c:f>
              <c:numCache>
                <c:formatCode>0.0%</c:formatCode>
                <c:ptCount val="4"/>
                <c:pt idx="0">
                  <c:v>0.86199999999999999</c:v>
                </c:pt>
                <c:pt idx="1">
                  <c:v>0.82799999999999996</c:v>
                </c:pt>
                <c:pt idx="2">
                  <c:v>0.46800000000000003</c:v>
                </c:pt>
                <c:pt idx="3">
                  <c:v>0.16900000000000001</c:v>
                </c:pt>
              </c:numCache>
            </c:numRef>
          </c:val>
        </c:ser>
        <c:ser>
          <c:idx val="1"/>
          <c:order val="1"/>
          <c:tx>
            <c:strRef>
              <c:f>'CDIA Gráfico 27'!$C$3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27'!$A$4:$A$7</c:f>
              <c:strCache>
                <c:ptCount val="4"/>
                <c:pt idx="0">
                  <c:v>Criança/Adolescentes com deficiência e com algum grau de dependência</c:v>
                </c:pt>
                <c:pt idx="1">
                  <c:v>Adultos com deficiência e com algum grau de dependência</c:v>
                </c:pt>
                <c:pt idx="2">
                  <c:v>Idosos com deficiência</c:v>
                </c:pt>
                <c:pt idx="3">
                  <c:v>Idosos com algum grau de dependência (sem deficiência)</c:v>
                </c:pt>
              </c:strCache>
            </c:strRef>
          </c:cat>
          <c:val>
            <c:numRef>
              <c:f>'CDIA Gráfico 27'!$C$4:$C$7</c:f>
              <c:numCache>
                <c:formatCode>0.0%</c:formatCode>
                <c:ptCount val="4"/>
                <c:pt idx="0">
                  <c:v>0.82499999999999996</c:v>
                </c:pt>
                <c:pt idx="1">
                  <c:v>0.80400000000000005</c:v>
                </c:pt>
                <c:pt idx="2">
                  <c:v>0.47099999999999997</c:v>
                </c:pt>
                <c:pt idx="3">
                  <c:v>0.193</c:v>
                </c:pt>
              </c:numCache>
            </c:numRef>
          </c:val>
        </c:ser>
        <c:dLbls>
          <c:dLblPos val="inEnd"/>
          <c:showLegendKey val="0"/>
          <c:showVal val="1"/>
          <c:showCatName val="0"/>
          <c:showSerName val="0"/>
          <c:showPercent val="0"/>
          <c:showBubbleSize val="0"/>
        </c:dLbls>
        <c:gapWidth val="182"/>
        <c:axId val="651366096"/>
        <c:axId val="651366656"/>
      </c:barChart>
      <c:catAx>
        <c:axId val="65136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51366656"/>
        <c:crosses val="autoZero"/>
        <c:auto val="1"/>
        <c:lblAlgn val="ctr"/>
        <c:lblOffset val="100"/>
        <c:noMultiLvlLbl val="0"/>
      </c:catAx>
      <c:valAx>
        <c:axId val="651366656"/>
        <c:scaling>
          <c:orientation val="minMax"/>
        </c:scaling>
        <c:delete val="1"/>
        <c:axPos val="b"/>
        <c:numFmt formatCode="0.0%" sourceLinked="1"/>
        <c:majorTickMark val="none"/>
        <c:minorTickMark val="none"/>
        <c:tickLblPos val="nextTo"/>
        <c:crossAx val="651366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7585931254996003E-2"/>
          <c:y val="3.4669551852819107E-2"/>
          <c:w val="0.96482813749000795"/>
          <c:h val="0.82180328077696196"/>
        </c:manualLayout>
      </c:layout>
      <c:barChart>
        <c:barDir val="col"/>
        <c:grouping val="clustered"/>
        <c:varyColors val="0"/>
        <c:ser>
          <c:idx val="0"/>
          <c:order val="0"/>
          <c:tx>
            <c:strRef>
              <c:f>'UNACOL Gráfico 28'!$A$4</c:f>
              <c:strCache>
                <c:ptCount val="1"/>
                <c:pt idx="0">
                  <c:v>Norte</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28'!$B$3:$F$3</c:f>
              <c:numCache>
                <c:formatCode>General</c:formatCode>
                <c:ptCount val="5"/>
                <c:pt idx="0">
                  <c:v>2012</c:v>
                </c:pt>
                <c:pt idx="1">
                  <c:v>2013</c:v>
                </c:pt>
                <c:pt idx="2">
                  <c:v>2014</c:v>
                </c:pt>
                <c:pt idx="3">
                  <c:v>2015</c:v>
                </c:pt>
                <c:pt idx="4">
                  <c:v>2016</c:v>
                </c:pt>
              </c:numCache>
            </c:numRef>
          </c:cat>
          <c:val>
            <c:numRef>
              <c:f>'UNACOL Gráfico 28'!$B$4:$F$4</c:f>
              <c:numCache>
                <c:formatCode>#,##0</c:formatCode>
                <c:ptCount val="5"/>
                <c:pt idx="0">
                  <c:v>163</c:v>
                </c:pt>
                <c:pt idx="1">
                  <c:v>171</c:v>
                </c:pt>
                <c:pt idx="2">
                  <c:v>203</c:v>
                </c:pt>
                <c:pt idx="3">
                  <c:v>209</c:v>
                </c:pt>
                <c:pt idx="4">
                  <c:v>216</c:v>
                </c:pt>
              </c:numCache>
            </c:numRef>
          </c:val>
        </c:ser>
        <c:ser>
          <c:idx val="1"/>
          <c:order val="1"/>
          <c:tx>
            <c:strRef>
              <c:f>'UNACOL Gráfico 28'!$A$5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28'!$B$3:$F$3</c:f>
              <c:numCache>
                <c:formatCode>General</c:formatCode>
                <c:ptCount val="5"/>
                <c:pt idx="0">
                  <c:v>2012</c:v>
                </c:pt>
                <c:pt idx="1">
                  <c:v>2013</c:v>
                </c:pt>
                <c:pt idx="2">
                  <c:v>2014</c:v>
                </c:pt>
                <c:pt idx="3">
                  <c:v>2015</c:v>
                </c:pt>
                <c:pt idx="4">
                  <c:v>2016</c:v>
                </c:pt>
              </c:numCache>
            </c:numRef>
          </c:cat>
          <c:val>
            <c:numRef>
              <c:f>'UNACOL Gráfico 28'!$B$5:$F$5</c:f>
              <c:numCache>
                <c:formatCode>#,##0</c:formatCode>
                <c:ptCount val="5"/>
                <c:pt idx="0">
                  <c:v>527</c:v>
                </c:pt>
                <c:pt idx="1">
                  <c:v>483</c:v>
                </c:pt>
                <c:pt idx="2">
                  <c:v>611</c:v>
                </c:pt>
                <c:pt idx="3">
                  <c:v>686</c:v>
                </c:pt>
                <c:pt idx="4">
                  <c:v>731</c:v>
                </c:pt>
              </c:numCache>
            </c:numRef>
          </c:val>
        </c:ser>
        <c:ser>
          <c:idx val="2"/>
          <c:order val="2"/>
          <c:tx>
            <c:strRef>
              <c:f>'UNACOL Gráfico 28'!$A$6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28'!$B$3:$F$3</c:f>
              <c:numCache>
                <c:formatCode>General</c:formatCode>
                <c:ptCount val="5"/>
                <c:pt idx="0">
                  <c:v>2012</c:v>
                </c:pt>
                <c:pt idx="1">
                  <c:v>2013</c:v>
                </c:pt>
                <c:pt idx="2">
                  <c:v>2014</c:v>
                </c:pt>
                <c:pt idx="3">
                  <c:v>2015</c:v>
                </c:pt>
                <c:pt idx="4">
                  <c:v>2016</c:v>
                </c:pt>
              </c:numCache>
            </c:numRef>
          </c:cat>
          <c:val>
            <c:numRef>
              <c:f>'UNACOL Gráfico 28'!$B$6:$F$6</c:f>
              <c:numCache>
                <c:formatCode>#,##0</c:formatCode>
                <c:ptCount val="5"/>
                <c:pt idx="0">
                  <c:v>2273</c:v>
                </c:pt>
                <c:pt idx="1">
                  <c:v>2315</c:v>
                </c:pt>
                <c:pt idx="2">
                  <c:v>2739</c:v>
                </c:pt>
                <c:pt idx="3">
                  <c:v>2864</c:v>
                </c:pt>
                <c:pt idx="4">
                  <c:v>2990</c:v>
                </c:pt>
              </c:numCache>
            </c:numRef>
          </c:val>
        </c:ser>
        <c:ser>
          <c:idx val="3"/>
          <c:order val="3"/>
          <c:tx>
            <c:strRef>
              <c:f>'UNACOL Gráfico 28'!$A$7</c:f>
              <c:strCache>
                <c:ptCount val="1"/>
                <c:pt idx="0">
                  <c:v>Sul</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28'!$B$3:$F$3</c:f>
              <c:numCache>
                <c:formatCode>General</c:formatCode>
                <c:ptCount val="5"/>
                <c:pt idx="0">
                  <c:v>2012</c:v>
                </c:pt>
                <c:pt idx="1">
                  <c:v>2013</c:v>
                </c:pt>
                <c:pt idx="2">
                  <c:v>2014</c:v>
                </c:pt>
                <c:pt idx="3">
                  <c:v>2015</c:v>
                </c:pt>
                <c:pt idx="4">
                  <c:v>2016</c:v>
                </c:pt>
              </c:numCache>
            </c:numRef>
          </c:cat>
          <c:val>
            <c:numRef>
              <c:f>'UNACOL Gráfico 28'!$B$7:$F$7</c:f>
              <c:numCache>
                <c:formatCode>#,##0</c:formatCode>
                <c:ptCount val="5"/>
                <c:pt idx="0">
                  <c:v>999</c:v>
                </c:pt>
                <c:pt idx="1">
                  <c:v>1053</c:v>
                </c:pt>
                <c:pt idx="2">
                  <c:v>1145</c:v>
                </c:pt>
                <c:pt idx="3">
                  <c:v>1173</c:v>
                </c:pt>
                <c:pt idx="4">
                  <c:v>1186</c:v>
                </c:pt>
              </c:numCache>
            </c:numRef>
          </c:val>
        </c:ser>
        <c:ser>
          <c:idx val="4"/>
          <c:order val="4"/>
          <c:tx>
            <c:strRef>
              <c:f>'UNACOL Gráfico 28'!$A$8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28'!$B$3:$F$3</c:f>
              <c:numCache>
                <c:formatCode>General</c:formatCode>
                <c:ptCount val="5"/>
                <c:pt idx="0">
                  <c:v>2012</c:v>
                </c:pt>
                <c:pt idx="1">
                  <c:v>2013</c:v>
                </c:pt>
                <c:pt idx="2">
                  <c:v>2014</c:v>
                </c:pt>
                <c:pt idx="3">
                  <c:v>2015</c:v>
                </c:pt>
                <c:pt idx="4">
                  <c:v>2016</c:v>
                </c:pt>
              </c:numCache>
            </c:numRef>
          </c:cat>
          <c:val>
            <c:numRef>
              <c:f>'UNACOL Gráfico 28'!$B$8:$F$8</c:f>
              <c:numCache>
                <c:formatCode>#,##0</c:formatCode>
                <c:ptCount val="5"/>
                <c:pt idx="0">
                  <c:v>398</c:v>
                </c:pt>
                <c:pt idx="1">
                  <c:v>401</c:v>
                </c:pt>
                <c:pt idx="2">
                  <c:v>486</c:v>
                </c:pt>
                <c:pt idx="3">
                  <c:v>488</c:v>
                </c:pt>
                <c:pt idx="4">
                  <c:v>491</c:v>
                </c:pt>
              </c:numCache>
            </c:numRef>
          </c:val>
        </c:ser>
        <c:dLbls>
          <c:showLegendKey val="0"/>
          <c:showVal val="1"/>
          <c:showCatName val="0"/>
          <c:showSerName val="0"/>
          <c:showPercent val="0"/>
          <c:showBubbleSize val="0"/>
        </c:dLbls>
        <c:gapWidth val="219"/>
        <c:axId val="356204496"/>
        <c:axId val="356205056"/>
      </c:barChart>
      <c:lineChart>
        <c:grouping val="stacked"/>
        <c:varyColors val="0"/>
        <c:ser>
          <c:idx val="5"/>
          <c:order val="5"/>
          <c:tx>
            <c:strRef>
              <c:f>'UNACOL Gráfico 28'!$A$9</c:f>
              <c:strCache>
                <c:ptCount val="1"/>
                <c:pt idx="0">
                  <c:v>Brasil</c:v>
                </c:pt>
              </c:strCache>
            </c:strRef>
          </c:tx>
          <c:spPr>
            <a:ln w="28575" cap="rnd">
              <a:solidFill>
                <a:schemeClr val="accent1">
                  <a:tint val="50000"/>
                </a:schemeClr>
              </a:solidFill>
              <a:round/>
            </a:ln>
            <a:effectLst/>
          </c:spPr>
          <c:marker>
            <c:symbol val="circle"/>
            <c:size val="5"/>
            <c:spPr>
              <a:solidFill>
                <a:schemeClr val="accent1">
                  <a:tint val="50000"/>
                </a:schemeClr>
              </a:solidFill>
              <a:ln w="9525">
                <a:solidFill>
                  <a:schemeClr val="accent1">
                    <a:tint val="50000"/>
                  </a:schemeClr>
                </a:solidFill>
              </a:ln>
              <a:effectLst/>
            </c:spPr>
          </c:marker>
          <c:dLbls>
            <c:dLbl>
              <c:idx val="0"/>
              <c:layout>
                <c:manualLayout>
                  <c:x val="-1.9184652278177474E-2"/>
                  <c:y val="-3.755868117388736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8776978417266189E-2"/>
                  <c:y val="-4.333693981602388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0375699440447643E-2"/>
                  <c:y val="-4.622606913709214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8369304556354913E-2"/>
                  <c:y val="-5.489345710029692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3573141486810669E-2"/>
                  <c:y val="-4.3336939816023885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'UNACOL Gráfico 28'!$B$3:$F$3</c:f>
              <c:numCache>
                <c:formatCode>General</c:formatCode>
                <c:ptCount val="5"/>
                <c:pt idx="0">
                  <c:v>2012</c:v>
                </c:pt>
                <c:pt idx="1">
                  <c:v>2013</c:v>
                </c:pt>
                <c:pt idx="2">
                  <c:v>2014</c:v>
                </c:pt>
                <c:pt idx="3">
                  <c:v>2015</c:v>
                </c:pt>
                <c:pt idx="4">
                  <c:v>2016</c:v>
                </c:pt>
              </c:numCache>
            </c:numRef>
          </c:cat>
          <c:val>
            <c:numRef>
              <c:f>'UNACOL Gráfico 28'!$B$9:$F$9</c:f>
              <c:numCache>
                <c:formatCode>#,##0</c:formatCode>
                <c:ptCount val="5"/>
                <c:pt idx="0">
                  <c:v>4360</c:v>
                </c:pt>
                <c:pt idx="1">
                  <c:v>4423</c:v>
                </c:pt>
                <c:pt idx="2">
                  <c:v>5184</c:v>
                </c:pt>
                <c:pt idx="3">
                  <c:v>5420</c:v>
                </c:pt>
                <c:pt idx="4">
                  <c:v>5614</c:v>
                </c:pt>
              </c:numCache>
            </c:numRef>
          </c:val>
          <c:smooth val="0"/>
        </c:ser>
        <c:dLbls>
          <c:showLegendKey val="0"/>
          <c:showVal val="1"/>
          <c:showCatName val="0"/>
          <c:showSerName val="0"/>
          <c:showPercent val="0"/>
          <c:showBubbleSize val="0"/>
        </c:dLbls>
        <c:marker val="1"/>
        <c:smooth val="0"/>
        <c:axId val="356206176"/>
        <c:axId val="356205616"/>
      </c:lineChart>
      <c:catAx>
        <c:axId val="3562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6205056"/>
        <c:crosses val="autoZero"/>
        <c:auto val="1"/>
        <c:lblAlgn val="ctr"/>
        <c:lblOffset val="100"/>
        <c:noMultiLvlLbl val="0"/>
      </c:catAx>
      <c:valAx>
        <c:axId val="356205056"/>
        <c:scaling>
          <c:orientation val="minMax"/>
        </c:scaling>
        <c:delete val="1"/>
        <c:axPos val="l"/>
        <c:numFmt formatCode="#,##0" sourceLinked="1"/>
        <c:majorTickMark val="none"/>
        <c:minorTickMark val="none"/>
        <c:tickLblPos val="nextTo"/>
        <c:crossAx val="356204496"/>
        <c:crosses val="autoZero"/>
        <c:crossBetween val="between"/>
      </c:valAx>
      <c:valAx>
        <c:axId val="356205616"/>
        <c:scaling>
          <c:orientation val="minMax"/>
        </c:scaling>
        <c:delete val="1"/>
        <c:axPos val="r"/>
        <c:numFmt formatCode="#,##0" sourceLinked="1"/>
        <c:majorTickMark val="out"/>
        <c:minorTickMark val="none"/>
        <c:tickLblPos val="nextTo"/>
        <c:crossAx val="356206176"/>
        <c:crosses val="max"/>
        <c:crossBetween val="between"/>
      </c:valAx>
      <c:catAx>
        <c:axId val="356206176"/>
        <c:scaling>
          <c:orientation val="minMax"/>
        </c:scaling>
        <c:delete val="1"/>
        <c:axPos val="b"/>
        <c:numFmt formatCode="General" sourceLinked="1"/>
        <c:majorTickMark val="out"/>
        <c:minorTickMark val="none"/>
        <c:tickLblPos val="nextTo"/>
        <c:crossAx val="356205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'UNACOL Gráfico 29'!$A$4</c:f>
              <c:strCache>
                <c:ptCount val="1"/>
                <c:pt idx="0">
                  <c:v>Não Governamental</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29'!$B$3:$F$3</c:f>
              <c:numCache>
                <c:formatCode>General</c:formatCode>
                <c:ptCount val="5"/>
                <c:pt idx="0">
                  <c:v>2012</c:v>
                </c:pt>
                <c:pt idx="1">
                  <c:v>2013</c:v>
                </c:pt>
                <c:pt idx="2">
                  <c:v>2014</c:v>
                </c:pt>
                <c:pt idx="3">
                  <c:v>2015</c:v>
                </c:pt>
                <c:pt idx="4">
                  <c:v>2016</c:v>
                </c:pt>
              </c:numCache>
            </c:numRef>
          </c:cat>
          <c:val>
            <c:numRef>
              <c:f>'UNACOL Gráfico 29'!$B$4:$F$4</c:f>
              <c:numCache>
                <c:formatCode>0.0%</c:formatCode>
                <c:ptCount val="5"/>
                <c:pt idx="0">
                  <c:v>0.66400000000000003</c:v>
                </c:pt>
                <c:pt idx="1">
                  <c:v>0.64600000000000002</c:v>
                </c:pt>
                <c:pt idx="2">
                  <c:v>0.65300000000000002</c:v>
                </c:pt>
                <c:pt idx="3">
                  <c:v>0.64200000000000002</c:v>
                </c:pt>
                <c:pt idx="4">
                  <c:v>0.64700000000000002</c:v>
                </c:pt>
              </c:numCache>
            </c:numRef>
          </c:val>
        </c:ser>
        <c:ser>
          <c:idx val="1"/>
          <c:order val="1"/>
          <c:tx>
            <c:strRef>
              <c:f>'UNACOL Gráfico 29'!$A$5</c:f>
              <c:strCache>
                <c:ptCount val="1"/>
                <c:pt idx="0">
                  <c:v>Governamental</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29'!$B$3:$F$3</c:f>
              <c:numCache>
                <c:formatCode>General</c:formatCode>
                <c:ptCount val="5"/>
                <c:pt idx="0">
                  <c:v>2012</c:v>
                </c:pt>
                <c:pt idx="1">
                  <c:v>2013</c:v>
                </c:pt>
                <c:pt idx="2">
                  <c:v>2014</c:v>
                </c:pt>
                <c:pt idx="3">
                  <c:v>2015</c:v>
                </c:pt>
                <c:pt idx="4">
                  <c:v>2016</c:v>
                </c:pt>
              </c:numCache>
            </c:numRef>
          </c:cat>
          <c:val>
            <c:numRef>
              <c:f>'UNACOL Gráfico 29'!$B$5:$F$5</c:f>
              <c:numCache>
                <c:formatCode>0.0%</c:formatCode>
                <c:ptCount val="5"/>
                <c:pt idx="0">
                  <c:v>0.33500000000000002</c:v>
                </c:pt>
                <c:pt idx="1">
                  <c:v>0.35399999999999998</c:v>
                </c:pt>
                <c:pt idx="2">
                  <c:v>0.34699999999999998</c:v>
                </c:pt>
                <c:pt idx="3">
                  <c:v>0.35799999999999998</c:v>
                </c:pt>
                <c:pt idx="4">
                  <c:v>0.35299999999999998</c:v>
                </c:pt>
              </c:numCache>
            </c:numRef>
          </c:val>
        </c:ser>
        <c:dLbls>
          <c:dLblPos val="ctr"/>
          <c:showLegendKey val="0"/>
          <c:showVal val="1"/>
          <c:showCatName val="0"/>
          <c:showSerName val="0"/>
          <c:showPercent val="0"/>
          <c:showBubbleSize val="0"/>
        </c:dLbls>
        <c:gapWidth val="150"/>
        <c:overlap val="100"/>
        <c:axId val="356209536"/>
        <c:axId val="356210096"/>
      </c:barChart>
      <c:catAx>
        <c:axId val="356209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356210096"/>
        <c:crosses val="autoZero"/>
        <c:auto val="1"/>
        <c:lblAlgn val="ctr"/>
        <c:lblOffset val="100"/>
        <c:noMultiLvlLbl val="0"/>
      </c:catAx>
      <c:valAx>
        <c:axId val="356210096"/>
        <c:scaling>
          <c:orientation val="minMax"/>
        </c:scaling>
        <c:delete val="1"/>
        <c:axPos val="l"/>
        <c:numFmt formatCode="0.0%" sourceLinked="1"/>
        <c:majorTickMark val="out"/>
        <c:minorTickMark val="none"/>
        <c:tickLblPos val="nextTo"/>
        <c:crossAx val="356209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3532929915547814E-2"/>
          <c:y val="0.12034186738360672"/>
          <c:w val="0.95809615941708259"/>
          <c:h val="0.75769557005787758"/>
        </c:manualLayout>
      </c:layout>
      <c:lineChart>
        <c:grouping val="standard"/>
        <c:varyColors val="0"/>
        <c:ser>
          <c:idx val="0"/>
          <c:order val="0"/>
          <c:tx>
            <c:strRef>
              <c:f>'CRAS Gráfico 3'!$A$4</c:f>
              <c:strCache>
                <c:ptCount val="1"/>
                <c:pt idx="0">
                  <c:v>Próprio</c:v>
                </c:pt>
              </c:strCache>
            </c:strRef>
          </c:tx>
          <c:spPr>
            <a:ln w="28575" cap="rnd">
              <a:solidFill>
                <a:schemeClr val="accent1">
                  <a:shade val="65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dLbl>
              <c:idx val="0"/>
              <c:layout>
                <c:manualLayout>
                  <c:x val="-1.8113207547169812E-2"/>
                  <c:y val="3.42084894855923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5465077788811652E-2"/>
                  <c:y val="3.69435319261288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2085402184707101E-2"/>
                  <c:y val="3.967857436666544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6057596822244289E-2"/>
                  <c:y val="5.0618744128811455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3'!$B$3:$I$3</c:f>
              <c:numCache>
                <c:formatCode>General</c:formatCode>
                <c:ptCount val="8"/>
                <c:pt idx="0">
                  <c:v>2009</c:v>
                </c:pt>
                <c:pt idx="1">
                  <c:v>2010</c:v>
                </c:pt>
                <c:pt idx="2">
                  <c:v>2011</c:v>
                </c:pt>
                <c:pt idx="3">
                  <c:v>2012</c:v>
                </c:pt>
                <c:pt idx="4">
                  <c:v>2013</c:v>
                </c:pt>
                <c:pt idx="5">
                  <c:v>2014</c:v>
                </c:pt>
                <c:pt idx="6">
                  <c:v>2015</c:v>
                </c:pt>
                <c:pt idx="7">
                  <c:v>2016</c:v>
                </c:pt>
              </c:numCache>
            </c:numRef>
          </c:cat>
          <c:val>
            <c:numRef>
              <c:f>'CRAS Gráfico 3'!$B$4:$I$4</c:f>
              <c:numCache>
                <c:formatCode>0.0%</c:formatCode>
                <c:ptCount val="8"/>
                <c:pt idx="0">
                  <c:v>0.44360124180751981</c:v>
                </c:pt>
                <c:pt idx="1">
                  <c:v>0.44905161005734451</c:v>
                </c:pt>
                <c:pt idx="2">
                  <c:v>0.46354515050167222</c:v>
                </c:pt>
                <c:pt idx="3">
                  <c:v>0.47016181229773463</c:v>
                </c:pt>
                <c:pt idx="4">
                  <c:v>0.45934288976278065</c:v>
                </c:pt>
                <c:pt idx="5">
                  <c:v>0.47737388724035607</c:v>
                </c:pt>
                <c:pt idx="6">
                  <c:v>0.48816676885346411</c:v>
                </c:pt>
                <c:pt idx="7">
                  <c:v>0.51735436893203879</c:v>
                </c:pt>
              </c:numCache>
            </c:numRef>
          </c:val>
          <c:smooth val="0"/>
        </c:ser>
        <c:ser>
          <c:idx val="1"/>
          <c:order val="1"/>
          <c:tx>
            <c:strRef>
              <c:f>'CRAS Gráfico 3'!$A$5</c:f>
              <c:strCache>
                <c:ptCount val="1"/>
                <c:pt idx="0">
                  <c:v>Alugado</c:v>
                </c:pt>
              </c:strCache>
            </c:strRef>
          </c:tx>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s>
            <c:dLbl>
              <c:idx val="3"/>
              <c:layout>
                <c:manualLayout>
                  <c:x val="-3.0029791459781626E-2"/>
                  <c:y val="-8.886842033855089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8705726580602546E-2"/>
                  <c:y val="3.694353192612882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8113207547169909E-2"/>
                  <c:y val="3.967857436666538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3'!$B$3:$I$3</c:f>
              <c:numCache>
                <c:formatCode>General</c:formatCode>
                <c:ptCount val="8"/>
                <c:pt idx="0">
                  <c:v>2009</c:v>
                </c:pt>
                <c:pt idx="1">
                  <c:v>2010</c:v>
                </c:pt>
                <c:pt idx="2">
                  <c:v>2011</c:v>
                </c:pt>
                <c:pt idx="3">
                  <c:v>2012</c:v>
                </c:pt>
                <c:pt idx="4">
                  <c:v>2013</c:v>
                </c:pt>
                <c:pt idx="5">
                  <c:v>2014</c:v>
                </c:pt>
                <c:pt idx="6">
                  <c:v>2015</c:v>
                </c:pt>
                <c:pt idx="7">
                  <c:v>2016</c:v>
                </c:pt>
              </c:numCache>
            </c:numRef>
          </c:cat>
          <c:val>
            <c:numRef>
              <c:f>'CRAS Gráfico 3'!$B$5:$I$5</c:f>
              <c:numCache>
                <c:formatCode>0.0%</c:formatCode>
                <c:ptCount val="8"/>
                <c:pt idx="0">
                  <c:v>0.48344256640220767</c:v>
                </c:pt>
                <c:pt idx="1">
                  <c:v>0.48507572415821204</c:v>
                </c:pt>
                <c:pt idx="2">
                  <c:v>0.47023411371237456</c:v>
                </c:pt>
                <c:pt idx="3">
                  <c:v>0.46097087378640778</c:v>
                </c:pt>
                <c:pt idx="4">
                  <c:v>0.45705949511607258</c:v>
                </c:pt>
                <c:pt idx="5">
                  <c:v>0.44807121661721067</c:v>
                </c:pt>
                <c:pt idx="6">
                  <c:v>0.42832618025751074</c:v>
                </c:pt>
                <c:pt idx="7">
                  <c:v>0.39550970873786406</c:v>
                </c:pt>
              </c:numCache>
            </c:numRef>
          </c:val>
          <c:smooth val="0"/>
        </c:ser>
        <c:ser>
          <c:idx val="2"/>
          <c:order val="2"/>
          <c:tx>
            <c:strRef>
              <c:f>'CRAS Gráfico 3'!$A$6</c:f>
              <c:strCache>
                <c:ptCount val="1"/>
                <c:pt idx="0">
                  <c:v>Cedido</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3'!$B$3:$I$3</c:f>
              <c:numCache>
                <c:formatCode>General</c:formatCode>
                <c:ptCount val="8"/>
                <c:pt idx="0">
                  <c:v>2009</c:v>
                </c:pt>
                <c:pt idx="1">
                  <c:v>2010</c:v>
                </c:pt>
                <c:pt idx="2">
                  <c:v>2011</c:v>
                </c:pt>
                <c:pt idx="3">
                  <c:v>2012</c:v>
                </c:pt>
                <c:pt idx="4">
                  <c:v>2013</c:v>
                </c:pt>
                <c:pt idx="5">
                  <c:v>2014</c:v>
                </c:pt>
                <c:pt idx="6">
                  <c:v>2015</c:v>
                </c:pt>
                <c:pt idx="7">
                  <c:v>2016</c:v>
                </c:pt>
              </c:numCache>
            </c:numRef>
          </c:cat>
          <c:val>
            <c:numRef>
              <c:f>'CRAS Gráfico 3'!$B$6:$I$6</c:f>
              <c:numCache>
                <c:formatCode>0.0%</c:formatCode>
                <c:ptCount val="8"/>
                <c:pt idx="0">
                  <c:v>6.2090375991721285E-2</c:v>
                </c:pt>
                <c:pt idx="1">
                  <c:v>5.7638582561388034E-2</c:v>
                </c:pt>
                <c:pt idx="2">
                  <c:v>5.806020066889632E-2</c:v>
                </c:pt>
                <c:pt idx="3">
                  <c:v>5.7087378640776697E-2</c:v>
                </c:pt>
                <c:pt idx="4">
                  <c:v>6.3808194849676522E-2</c:v>
                </c:pt>
                <c:pt idx="5">
                  <c:v>6.0089020771513353E-2</c:v>
                </c:pt>
                <c:pt idx="6">
                  <c:v>8.3507050889025145E-2</c:v>
                </c:pt>
                <c:pt idx="7">
                  <c:v>8.7135922330097093E-2</c:v>
                </c:pt>
              </c:numCache>
            </c:numRef>
          </c:val>
          <c:smooth val="0"/>
        </c:ser>
        <c:dLbls>
          <c:dLblPos val="t"/>
          <c:showLegendKey val="0"/>
          <c:showVal val="1"/>
          <c:showCatName val="0"/>
          <c:showSerName val="0"/>
          <c:showPercent val="0"/>
          <c:showBubbleSize val="0"/>
        </c:dLbls>
        <c:marker val="1"/>
        <c:smooth val="0"/>
        <c:axId val="362154944"/>
        <c:axId val="362151584"/>
      </c:lineChart>
      <c:catAx>
        <c:axId val="362154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62151584"/>
        <c:crosses val="autoZero"/>
        <c:auto val="1"/>
        <c:lblAlgn val="ctr"/>
        <c:lblOffset val="100"/>
        <c:noMultiLvlLbl val="0"/>
      </c:catAx>
      <c:valAx>
        <c:axId val="362151584"/>
        <c:scaling>
          <c:orientation val="minMax"/>
        </c:scaling>
        <c:delete val="1"/>
        <c:axPos val="l"/>
        <c:numFmt formatCode="0.0%" sourceLinked="1"/>
        <c:majorTickMark val="out"/>
        <c:minorTickMark val="none"/>
        <c:tickLblPos val="nextTo"/>
        <c:crossAx val="362154944"/>
        <c:crosses val="autoZero"/>
        <c:crossBetween val="between"/>
      </c:valAx>
      <c:spPr>
        <a:noFill/>
        <a:ln>
          <a:noFill/>
        </a:ln>
        <a:effectLst/>
      </c:spPr>
    </c:plotArea>
    <c:legend>
      <c:legendPos val="b"/>
      <c:layout>
        <c:manualLayout>
          <c:xMode val="edge"/>
          <c:yMode val="edge"/>
          <c:x val="0.35922041155856332"/>
          <c:y val="0.93839383890219863"/>
          <c:w val="0.29660410874577037"/>
          <c:h val="4.398858218851786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3"/>
          <c:order val="0"/>
          <c:tx>
            <c:strRef>
              <c:f>'UNACOL Gráfico 30'!$B$3</c:f>
              <c:strCache>
                <c:ptCount val="1"/>
                <c:pt idx="0">
                  <c:v>2015</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'UNACOL Gráfico 30'!$A$4:$A$7</c:f>
              <c:strCache>
                <c:ptCount val="4"/>
                <c:pt idx="0">
                  <c:v>Acesso principal adaptado com rampas e rota acessível desde a calçada até o interior da Unidade</c:v>
                </c:pt>
                <c:pt idx="1">
                  <c:v>Rota acessível aos dormitórios e espaços de uso coletivo</c:v>
                </c:pt>
                <c:pt idx="2">
                  <c:v>Rota acessível ao banheiro</c:v>
                </c:pt>
                <c:pt idx="3">
                  <c:v>Banheiro adaptado para pessoas com deficiência e/ou mobilidade reduzida</c:v>
                </c:pt>
              </c:strCache>
            </c:strRef>
          </c:cat>
          <c:val>
            <c:numRef>
              <c:f>'UNACOL Gráfico 30'!$B$4:$B$7</c:f>
              <c:numCache>
                <c:formatCode>0.0%</c:formatCode>
                <c:ptCount val="4"/>
                <c:pt idx="0">
                  <c:v>0.36399999999999999</c:v>
                </c:pt>
                <c:pt idx="1">
                  <c:v>0.41799999999999998</c:v>
                </c:pt>
                <c:pt idx="2">
                  <c:v>0.42399999999999999</c:v>
                </c:pt>
                <c:pt idx="3">
                  <c:v>0.36499999999999999</c:v>
                </c:pt>
              </c:numCache>
            </c:numRef>
          </c:val>
        </c:ser>
        <c:ser>
          <c:idx val="4"/>
          <c:order val="1"/>
          <c:tx>
            <c:strRef>
              <c:f>'UNACOL Gráfico 30'!$C$3</c:f>
              <c:strCache>
                <c:ptCount val="1"/>
                <c:pt idx="0">
                  <c:v>2016</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'UNACOL Gráfico 30'!$A$4:$A$7</c:f>
              <c:strCache>
                <c:ptCount val="4"/>
                <c:pt idx="0">
                  <c:v>Acesso principal adaptado com rampas e rota acessível desde a calçada até o interior da Unidade</c:v>
                </c:pt>
                <c:pt idx="1">
                  <c:v>Rota acessível aos dormitórios e espaços de uso coletivo</c:v>
                </c:pt>
                <c:pt idx="2">
                  <c:v>Rota acessível ao banheiro</c:v>
                </c:pt>
                <c:pt idx="3">
                  <c:v>Banheiro adaptado para pessoas com deficiência e/ou mobilidade reduzida</c:v>
                </c:pt>
              </c:strCache>
            </c:strRef>
          </c:cat>
          <c:val>
            <c:numRef>
              <c:f>'UNACOL Gráfico 30'!$C$4:$C$7</c:f>
              <c:numCache>
                <c:formatCode>0.0%</c:formatCode>
                <c:ptCount val="4"/>
                <c:pt idx="0">
                  <c:v>0.36399999999999999</c:v>
                </c:pt>
                <c:pt idx="1">
                  <c:v>0.42799999999999999</c:v>
                </c:pt>
                <c:pt idx="2">
                  <c:v>0.442</c:v>
                </c:pt>
                <c:pt idx="3">
                  <c:v>0.39100000000000001</c:v>
                </c:pt>
              </c:numCache>
            </c:numRef>
          </c:val>
        </c:ser>
        <c:dLbls>
          <c:dLblPos val="outEnd"/>
          <c:showLegendKey val="0"/>
          <c:showVal val="1"/>
          <c:showCatName val="0"/>
          <c:showSerName val="0"/>
          <c:showPercent val="0"/>
          <c:showBubbleSize val="0"/>
        </c:dLbls>
        <c:gapWidth val="182"/>
        <c:axId val="356213456"/>
        <c:axId val="356214016"/>
      </c:barChart>
      <c:catAx>
        <c:axId val="35621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6214016"/>
        <c:crosses val="autoZero"/>
        <c:auto val="1"/>
        <c:lblAlgn val="ctr"/>
        <c:lblOffset val="100"/>
        <c:noMultiLvlLbl val="0"/>
      </c:catAx>
      <c:valAx>
        <c:axId val="356214016"/>
        <c:scaling>
          <c:orientation val="minMax"/>
        </c:scaling>
        <c:delete val="1"/>
        <c:axPos val="b"/>
        <c:numFmt formatCode="0.0%" sourceLinked="1"/>
        <c:majorTickMark val="none"/>
        <c:minorTickMark val="none"/>
        <c:tickLblPos val="nextTo"/>
        <c:crossAx val="356213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2988505747126436E-2"/>
          <c:y val="3.5129736102002471E-2"/>
          <c:w val="0.95402298850574707"/>
          <c:h val="0.88187909134435494"/>
        </c:manualLayout>
      </c:layout>
      <c:barChart>
        <c:barDir val="col"/>
        <c:grouping val="clustered"/>
        <c:varyColors val="0"/>
        <c:ser>
          <c:idx val="1"/>
          <c:order val="0"/>
          <c:tx>
            <c:strRef>
              <c:f>'UNACOL Gráfico 31'!$A$5</c:f>
              <c:strCache>
                <c:ptCount val="1"/>
                <c:pt idx="0">
                  <c:v>Com acesso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31'!$B$3:$F$3</c:f>
              <c:numCache>
                <c:formatCode>General</c:formatCode>
                <c:ptCount val="5"/>
                <c:pt idx="0">
                  <c:v>2012</c:v>
                </c:pt>
                <c:pt idx="1">
                  <c:v>2013</c:v>
                </c:pt>
                <c:pt idx="2">
                  <c:v>2014</c:v>
                </c:pt>
                <c:pt idx="3">
                  <c:v>2015</c:v>
                </c:pt>
                <c:pt idx="4">
                  <c:v>2016</c:v>
                </c:pt>
              </c:numCache>
            </c:numRef>
          </c:cat>
          <c:val>
            <c:numRef>
              <c:f>'UNACOL Gráfico 31'!$B$5:$F$5</c:f>
              <c:numCache>
                <c:formatCode>0.0%</c:formatCode>
                <c:ptCount val="5"/>
                <c:pt idx="0">
                  <c:v>0.68700000000000006</c:v>
                </c:pt>
                <c:pt idx="1">
                  <c:v>0.70699999999999996</c:v>
                </c:pt>
                <c:pt idx="2">
                  <c:v>0.73699999999999999</c:v>
                </c:pt>
                <c:pt idx="3">
                  <c:v>0.76400000000000001</c:v>
                </c:pt>
                <c:pt idx="4">
                  <c:v>0.75900000000000001</c:v>
                </c:pt>
              </c:numCache>
            </c:numRef>
          </c:val>
        </c:ser>
        <c:dLbls>
          <c:dLblPos val="outEnd"/>
          <c:showLegendKey val="0"/>
          <c:showVal val="1"/>
          <c:showCatName val="0"/>
          <c:showSerName val="0"/>
          <c:showPercent val="0"/>
          <c:showBubbleSize val="0"/>
        </c:dLbls>
        <c:gapWidth val="219"/>
        <c:overlap val="-27"/>
        <c:axId val="663375504"/>
        <c:axId val="663376064"/>
      </c:barChart>
      <c:catAx>
        <c:axId val="6633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663376064"/>
        <c:crosses val="autoZero"/>
        <c:auto val="1"/>
        <c:lblAlgn val="ctr"/>
        <c:lblOffset val="100"/>
        <c:noMultiLvlLbl val="0"/>
      </c:catAx>
      <c:valAx>
        <c:axId val="663376064"/>
        <c:scaling>
          <c:orientation val="minMax"/>
        </c:scaling>
        <c:delete val="1"/>
        <c:axPos val="l"/>
        <c:numFmt formatCode="0.0%" sourceLinked="1"/>
        <c:majorTickMark val="none"/>
        <c:minorTickMark val="none"/>
        <c:tickLblPos val="nextTo"/>
        <c:crossAx val="66337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8012683137703724E-2"/>
          <c:y val="2.3579849946409433E-2"/>
          <c:w val="0.91199492405880389"/>
          <c:h val="0.90380467714847545"/>
        </c:manualLayout>
      </c:layout>
      <c:barChart>
        <c:barDir val="bar"/>
        <c:grouping val="percentStacked"/>
        <c:varyColors val="0"/>
        <c:ser>
          <c:idx val="0"/>
          <c:order val="0"/>
          <c:tx>
            <c:strRef>
              <c:f>'UNACOL Gráfico 32'!$A$4</c:f>
              <c:strCache>
                <c:ptCount val="1"/>
                <c:pt idx="0">
                  <c:v>Crianças/adolescentes</c:v>
                </c:pt>
              </c:strCache>
            </c:strRef>
          </c:tx>
          <c:spPr>
            <a:solidFill>
              <a:schemeClr val="accent1">
                <a:shade val="4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32'!$B$4:$D$4</c:f>
              <c:numCache>
                <c:formatCode>0.0%</c:formatCode>
                <c:ptCount val="3"/>
                <c:pt idx="0">
                  <c:v>0.504</c:v>
                </c:pt>
                <c:pt idx="1">
                  <c:v>0.51400000000000001</c:v>
                </c:pt>
                <c:pt idx="2">
                  <c:v>0.53009259259259256</c:v>
                </c:pt>
              </c:numCache>
            </c:numRef>
          </c:val>
        </c:ser>
        <c:ser>
          <c:idx val="1"/>
          <c:order val="1"/>
          <c:tx>
            <c:strRef>
              <c:f>'UNACOL Gráfico 32'!$A$5</c:f>
              <c:strCache>
                <c:ptCount val="1"/>
                <c:pt idx="0">
                  <c:v>Pessoas Idosas</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32'!$B$5:$D$5</c:f>
              <c:numCache>
                <c:formatCode>0.0%</c:formatCode>
                <c:ptCount val="3"/>
                <c:pt idx="0">
                  <c:v>0.29699999999999999</c:v>
                </c:pt>
                <c:pt idx="1">
                  <c:v>0.28699999999999998</c:v>
                </c:pt>
                <c:pt idx="2">
                  <c:v>0.27989969135802467</c:v>
                </c:pt>
              </c:numCache>
            </c:numRef>
          </c:val>
        </c:ser>
        <c:ser>
          <c:idx val="2"/>
          <c:order val="2"/>
          <c:tx>
            <c:strRef>
              <c:f>'UNACOL Gráfico 32'!$A$6</c:f>
              <c:strCache>
                <c:ptCount val="1"/>
                <c:pt idx="0">
                  <c:v>Adultos e famílias</c:v>
                </c:pt>
              </c:strCache>
            </c:strRef>
          </c:tx>
          <c:spPr>
            <a:solidFill>
              <a:schemeClr val="accent1">
                <a:shade val="8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32'!$B$6:$D$6</c:f>
              <c:numCache>
                <c:formatCode>0.0%</c:formatCode>
                <c:ptCount val="3"/>
                <c:pt idx="0">
                  <c:v>0.126</c:v>
                </c:pt>
                <c:pt idx="1">
                  <c:v>0.122</c:v>
                </c:pt>
                <c:pt idx="2">
                  <c:v>0.11709104938271606</c:v>
                </c:pt>
              </c:numCache>
            </c:numRef>
          </c:val>
        </c:ser>
        <c:ser>
          <c:idx val="3"/>
          <c:order val="3"/>
          <c:tx>
            <c:strRef>
              <c:f>'UNACOL Gráfico 32'!$A$7</c:f>
              <c:strCache>
                <c:ptCount val="1"/>
                <c:pt idx="0">
                  <c:v>Exclusivamente para pessoas adultas com deficiência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32'!$B$7:$D$7</c:f>
              <c:numCache>
                <c:formatCode>0.0%</c:formatCode>
                <c:ptCount val="3"/>
                <c:pt idx="0">
                  <c:v>4.5999999999999999E-2</c:v>
                </c:pt>
                <c:pt idx="1">
                  <c:v>4.3999999999999997E-2</c:v>
                </c:pt>
                <c:pt idx="2">
                  <c:v>3.8194444444444448E-2</c:v>
                </c:pt>
              </c:numCache>
            </c:numRef>
          </c:val>
        </c:ser>
        <c:ser>
          <c:idx val="4"/>
          <c:order val="4"/>
          <c:tx>
            <c:strRef>
              <c:f>'UNACOL Gráfico 32'!$A$8</c:f>
              <c:strCache>
                <c:ptCount val="1"/>
                <c:pt idx="0">
                  <c:v>Mulheres em situação de violência</c:v>
                </c:pt>
              </c:strCache>
            </c:strRef>
          </c:tx>
          <c:spPr>
            <a:solidFill>
              <a:schemeClr val="accent1">
                <a:tint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32'!$B$8:$D$8</c:f>
              <c:numCache>
                <c:formatCode>0.0%</c:formatCode>
                <c:ptCount val="3"/>
                <c:pt idx="0">
                  <c:v>1.5741221241999653E-2</c:v>
                </c:pt>
                <c:pt idx="1">
                  <c:v>1.6564638098667626E-2</c:v>
                </c:pt>
                <c:pt idx="2">
                  <c:v>1.8904320987654322E-2</c:v>
                </c:pt>
              </c:numCache>
            </c:numRef>
          </c:val>
        </c:ser>
        <c:ser>
          <c:idx val="5"/>
          <c:order val="5"/>
          <c:tx>
            <c:strRef>
              <c:f>'UNACOL Gráfico 32'!$A$9</c:f>
              <c:strCache>
                <c:ptCount val="1"/>
                <c:pt idx="0">
                  <c:v>Exclusivamente crianças/adolescentes com deficiência</c:v>
                </c:pt>
              </c:strCache>
            </c:strRef>
          </c:tx>
          <c:spPr>
            <a:solidFill>
              <a:schemeClr val="accent1">
                <a:tint val="65000"/>
              </a:schemeClr>
            </a:solidFill>
            <a:ln>
              <a:noFill/>
            </a:ln>
            <a:effectLst/>
          </c:spPr>
          <c:invertIfNegative val="0"/>
          <c:dLbls>
            <c:dLbl>
              <c:idx val="0"/>
              <c:layout>
                <c:manualLayout>
                  <c:x val="4.8511787242810651E-3"/>
                  <c:y val="-9.6463022508038662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0457724254387394E-3"/>
                  <c:y val="-9.2175777063236874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0325706818052469E-3"/>
                  <c:y val="-0.102893890675241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32'!$B$9:$D$9</c:f>
              <c:numCache>
                <c:formatCode>0.0%</c:formatCode>
                <c:ptCount val="3"/>
                <c:pt idx="0">
                  <c:v>6.0543158623075589E-3</c:v>
                </c:pt>
                <c:pt idx="1">
                  <c:v>7.0000000000000001E-3</c:v>
                </c:pt>
                <c:pt idx="2">
                  <c:v>8.2947530864197535E-3</c:v>
                </c:pt>
              </c:numCache>
            </c:numRef>
          </c:val>
        </c:ser>
        <c:ser>
          <c:idx val="6"/>
          <c:order val="6"/>
          <c:tx>
            <c:strRef>
              <c:f>'UNACOL Gráfico 32'!$A$10</c:f>
              <c:strCache>
                <c:ptCount val="1"/>
                <c:pt idx="0">
                  <c:v>Jovens egressos de serviços de acolhimento</c:v>
                </c:pt>
              </c:strCache>
            </c:strRef>
          </c:tx>
          <c:spPr>
            <a:solidFill>
              <a:schemeClr val="accent1">
                <a:tint val="48000"/>
              </a:schemeClr>
            </a:solidFill>
            <a:ln>
              <a:noFill/>
            </a:ln>
            <a:effectLst/>
          </c:spPr>
          <c:invertIfNegative val="0"/>
          <c:dLbls>
            <c:dLbl>
              <c:idx val="0"/>
              <c:layout>
                <c:manualLayout>
                  <c:x val="2.9769910925253315E-2"/>
                  <c:y val="-4.2872454448017148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4442110660912814E-2"/>
                  <c:y val="-7.8598591843724714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5769495267409265E-2"/>
                  <c:y val="-2.1436227224008769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32'!$B$10:$D$10</c:f>
              <c:numCache>
                <c:formatCode>0.0%</c:formatCode>
                <c:ptCount val="3"/>
                <c:pt idx="0">
                  <c:v>4.6704722366372603E-3</c:v>
                </c:pt>
                <c:pt idx="1">
                  <c:v>6.0000000000000001E-3</c:v>
                </c:pt>
                <c:pt idx="2">
                  <c:v>7.5231481481481477E-3</c:v>
                </c:pt>
              </c:numCache>
            </c:numRef>
          </c:val>
        </c:ser>
        <c:dLbls>
          <c:dLblPos val="inBase"/>
          <c:showLegendKey val="0"/>
          <c:showVal val="1"/>
          <c:showCatName val="0"/>
          <c:showSerName val="0"/>
          <c:showPercent val="0"/>
          <c:showBubbleSize val="0"/>
        </c:dLbls>
        <c:gapWidth val="150"/>
        <c:overlap val="100"/>
        <c:axId val="663381664"/>
        <c:axId val="663382224"/>
      </c:barChart>
      <c:catAx>
        <c:axId val="66338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3382224"/>
        <c:crosses val="autoZero"/>
        <c:auto val="1"/>
        <c:lblAlgn val="ctr"/>
        <c:lblOffset val="100"/>
        <c:noMultiLvlLbl val="0"/>
      </c:catAx>
      <c:valAx>
        <c:axId val="663382224"/>
        <c:scaling>
          <c:orientation val="minMax"/>
        </c:scaling>
        <c:delete val="1"/>
        <c:axPos val="b"/>
        <c:numFmt formatCode="0%" sourceLinked="1"/>
        <c:majorTickMark val="none"/>
        <c:minorTickMark val="none"/>
        <c:tickLblPos val="nextTo"/>
        <c:crossAx val="663381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9576608353820031E-2"/>
          <c:y val="3.7356321839080463E-2"/>
          <c:w val="0.88629066163109704"/>
          <c:h val="0.54523839439890498"/>
        </c:manualLayout>
      </c:layout>
      <c:barChart>
        <c:barDir val="bar"/>
        <c:grouping val="stacked"/>
        <c:varyColors val="0"/>
        <c:ser>
          <c:idx val="0"/>
          <c:order val="0"/>
          <c:tx>
            <c:strRef>
              <c:f>'UNACOL Gráfico 33'!$B$3</c:f>
              <c:strCache>
                <c:ptCount val="1"/>
                <c:pt idx="0">
                  <c:v>Crianças/ adolescentes</c:v>
                </c:pt>
              </c:strCache>
            </c:strRef>
          </c:tx>
          <c:spPr>
            <a:solidFill>
              <a:schemeClr val="accent1">
                <a:shade val="47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33'!$B$4:$B$9</c:f>
              <c:numCache>
                <c:formatCode>General</c:formatCode>
                <c:ptCount val="6"/>
                <c:pt idx="0">
                  <c:v>2497</c:v>
                </c:pt>
                <c:pt idx="1">
                  <c:v>258</c:v>
                </c:pt>
                <c:pt idx="2">
                  <c:v>49</c:v>
                </c:pt>
                <c:pt idx="3">
                  <c:v>16</c:v>
                </c:pt>
                <c:pt idx="4">
                  <c:v>6</c:v>
                </c:pt>
                <c:pt idx="5">
                  <c:v>4</c:v>
                </c:pt>
              </c:numCache>
            </c:numRef>
          </c:val>
        </c:ser>
        <c:ser>
          <c:idx val="1"/>
          <c:order val="1"/>
          <c:tx>
            <c:strRef>
              <c:f>'UNACOL Gráfico 33'!$C$3</c:f>
              <c:strCache>
                <c:ptCount val="1"/>
                <c:pt idx="0">
                  <c:v>Pessoas Idosas</c:v>
                </c:pt>
              </c:strCache>
            </c:strRef>
          </c:tx>
          <c:spPr>
            <a:solidFill>
              <a:schemeClr val="accent1">
                <a:shade val="65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33'!$C$4:$C$9</c:f>
              <c:numCache>
                <c:formatCode>General</c:formatCode>
                <c:ptCount val="6"/>
                <c:pt idx="0">
                  <c:v>357</c:v>
                </c:pt>
                <c:pt idx="1">
                  <c:v>708</c:v>
                </c:pt>
                <c:pt idx="2">
                  <c:v>327</c:v>
                </c:pt>
                <c:pt idx="3">
                  <c:v>135</c:v>
                </c:pt>
                <c:pt idx="4">
                  <c:v>86</c:v>
                </c:pt>
                <c:pt idx="5">
                  <c:v>54</c:v>
                </c:pt>
              </c:numCache>
            </c:numRef>
          </c:val>
        </c:ser>
        <c:ser>
          <c:idx val="2"/>
          <c:order val="2"/>
          <c:tx>
            <c:strRef>
              <c:f>'UNACOL Gráfico 33'!$D$3</c:f>
              <c:strCache>
                <c:ptCount val="1"/>
                <c:pt idx="0">
                  <c:v>Adultos e famílias</c:v>
                </c:pt>
              </c:strCache>
            </c:strRef>
          </c:tx>
          <c:spPr>
            <a:solidFill>
              <a:schemeClr val="accent1">
                <a:shade val="82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33'!$D$4:$D$9</c:f>
              <c:numCache>
                <c:formatCode>General</c:formatCode>
                <c:ptCount val="6"/>
                <c:pt idx="0">
                  <c:v>222</c:v>
                </c:pt>
                <c:pt idx="1">
                  <c:v>221</c:v>
                </c:pt>
                <c:pt idx="2">
                  <c:v>145</c:v>
                </c:pt>
                <c:pt idx="3">
                  <c:v>30</c:v>
                </c:pt>
                <c:pt idx="4">
                  <c:v>26</c:v>
                </c:pt>
                <c:pt idx="5">
                  <c:v>60</c:v>
                </c:pt>
              </c:numCache>
            </c:numRef>
          </c:val>
        </c:ser>
        <c:ser>
          <c:idx val="3"/>
          <c:order val="3"/>
          <c:tx>
            <c:strRef>
              <c:f>'UNACOL Gráfico 33'!$E$3</c:f>
              <c:strCache>
                <c:ptCount val="1"/>
                <c:pt idx="0">
                  <c:v>Exclusivamente pessoas adultas com Deficiência</c:v>
                </c:pt>
              </c:strCache>
            </c:strRef>
          </c:tx>
          <c:spPr>
            <a:solidFill>
              <a:schemeClr val="accent1"/>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33'!$E$4:$E$9</c:f>
              <c:numCache>
                <c:formatCode>General</c:formatCode>
                <c:ptCount val="6"/>
                <c:pt idx="0">
                  <c:v>203</c:v>
                </c:pt>
                <c:pt idx="1">
                  <c:v>21</c:v>
                </c:pt>
                <c:pt idx="2">
                  <c:v>16</c:v>
                </c:pt>
                <c:pt idx="3">
                  <c:v>9</c:v>
                </c:pt>
                <c:pt idx="4">
                  <c:v>4</c:v>
                </c:pt>
                <c:pt idx="5">
                  <c:v>5</c:v>
                </c:pt>
              </c:numCache>
            </c:numRef>
          </c:val>
        </c:ser>
        <c:ser>
          <c:idx val="4"/>
          <c:order val="4"/>
          <c:tx>
            <c:strRef>
              <c:f>'UNACOL Gráfico 33'!$F$3</c:f>
              <c:strCache>
                <c:ptCount val="1"/>
                <c:pt idx="0">
                  <c:v>Mulheres em situação de violência doméstica ou familiar</c:v>
                </c:pt>
              </c:strCache>
            </c:strRef>
          </c:tx>
          <c:spPr>
            <a:solidFill>
              <a:schemeClr val="accent1">
                <a:tint val="83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33'!$F$4:$F$9</c:f>
              <c:numCache>
                <c:formatCode>General</c:formatCode>
                <c:ptCount val="6"/>
                <c:pt idx="0">
                  <c:v>72</c:v>
                </c:pt>
                <c:pt idx="1">
                  <c:v>16</c:v>
                </c:pt>
                <c:pt idx="2">
                  <c:v>1</c:v>
                </c:pt>
                <c:pt idx="3">
                  <c:v>1</c:v>
                </c:pt>
                <c:pt idx="4">
                  <c:v>1</c:v>
                </c:pt>
                <c:pt idx="5">
                  <c:v>0</c:v>
                </c:pt>
              </c:numCache>
            </c:numRef>
          </c:val>
        </c:ser>
        <c:ser>
          <c:idx val="5"/>
          <c:order val="5"/>
          <c:tx>
            <c:strRef>
              <c:f>'UNACOL Gráfico 33'!$G$3</c:f>
              <c:strCache>
                <c:ptCount val="1"/>
                <c:pt idx="0">
                  <c:v>Exclusivamente crianças/adolescente com Deficiência</c:v>
                </c:pt>
              </c:strCache>
            </c:strRef>
          </c:tx>
          <c:spPr>
            <a:solidFill>
              <a:schemeClr val="accent1">
                <a:tint val="65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33'!$G$4:$G$9</c:f>
              <c:numCache>
                <c:formatCode>General</c:formatCode>
                <c:ptCount val="6"/>
                <c:pt idx="0">
                  <c:v>18</c:v>
                </c:pt>
                <c:pt idx="1">
                  <c:v>8</c:v>
                </c:pt>
                <c:pt idx="2">
                  <c:v>6</c:v>
                </c:pt>
                <c:pt idx="3">
                  <c:v>2</c:v>
                </c:pt>
                <c:pt idx="4">
                  <c:v>1</c:v>
                </c:pt>
                <c:pt idx="5">
                  <c:v>0</c:v>
                </c:pt>
              </c:numCache>
            </c:numRef>
          </c:val>
        </c:ser>
        <c:ser>
          <c:idx val="6"/>
          <c:order val="6"/>
          <c:tx>
            <c:strRef>
              <c:f>'UNACOL Gráfico 33'!$H$3</c:f>
              <c:strCache>
                <c:ptCount val="1"/>
                <c:pt idx="0">
                  <c:v>Jovens egressos de serviços de acolhimento</c:v>
                </c:pt>
              </c:strCache>
            </c:strRef>
          </c:tx>
          <c:spPr>
            <a:solidFill>
              <a:schemeClr val="accent1">
                <a:tint val="48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33'!$H$4:$H$9</c:f>
              <c:numCache>
                <c:formatCode>General</c:formatCode>
                <c:ptCount val="6"/>
                <c:pt idx="0">
                  <c:v>21</c:v>
                </c:pt>
                <c:pt idx="1">
                  <c:v>5</c:v>
                </c:pt>
                <c:pt idx="2">
                  <c:v>0</c:v>
                </c:pt>
                <c:pt idx="3">
                  <c:v>1</c:v>
                </c:pt>
                <c:pt idx="4">
                  <c:v>0</c:v>
                </c:pt>
                <c:pt idx="5">
                  <c:v>0</c:v>
                </c:pt>
              </c:numCache>
            </c:numRef>
          </c:val>
        </c:ser>
        <c:dLbls>
          <c:showLegendKey val="0"/>
          <c:showVal val="0"/>
          <c:showCatName val="0"/>
          <c:showSerName val="0"/>
          <c:showPercent val="0"/>
          <c:showBubbleSize val="0"/>
        </c:dLbls>
        <c:gapWidth val="150"/>
        <c:overlap val="100"/>
        <c:axId val="663388384"/>
        <c:axId val="663388944"/>
      </c:barChart>
      <c:catAx>
        <c:axId val="66338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63388944"/>
        <c:crosses val="autoZero"/>
        <c:auto val="1"/>
        <c:lblAlgn val="ctr"/>
        <c:lblOffset val="100"/>
        <c:noMultiLvlLbl val="0"/>
      </c:catAx>
      <c:valAx>
        <c:axId val="663388944"/>
        <c:scaling>
          <c:orientation val="minMax"/>
          <c:max val="3600"/>
          <c:min val="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6338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'UNACOL Gráfico 34'!$B$4</c:f>
              <c:strCache>
                <c:ptCount val="1"/>
                <c:pt idx="0">
                  <c:v>Nº de Unidades por Capacidade Máxima</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'UNACOL Gráfico 34'!$A$5:$A$12</c:f>
              <c:strCache>
                <c:ptCount val="8"/>
                <c:pt idx="0">
                  <c:v>0 a 5 pessoas</c:v>
                </c:pt>
                <c:pt idx="1">
                  <c:v>6 a 10 pessoas</c:v>
                </c:pt>
                <c:pt idx="2">
                  <c:v>11 a 20 pessoas</c:v>
                </c:pt>
                <c:pt idx="3">
                  <c:v>21 a 40 pessoas</c:v>
                </c:pt>
                <c:pt idx="4">
                  <c:v>41 a 60 pessoas</c:v>
                </c:pt>
                <c:pt idx="5">
                  <c:v>61 a 80 pessoas</c:v>
                </c:pt>
                <c:pt idx="6">
                  <c:v>81 a 100 pessoas</c:v>
                </c:pt>
                <c:pt idx="7">
                  <c:v>Acima de 100 pessoas</c:v>
                </c:pt>
              </c:strCache>
            </c:strRef>
          </c:cat>
          <c:val>
            <c:numRef>
              <c:f>'UNACOL Gráfico 34'!$B$5:$B$12</c:f>
              <c:numCache>
                <c:formatCode>#,##0</c:formatCode>
                <c:ptCount val="8"/>
                <c:pt idx="0">
                  <c:v>30</c:v>
                </c:pt>
                <c:pt idx="1">
                  <c:v>1252</c:v>
                </c:pt>
                <c:pt idx="2">
                  <c:v>2108</c:v>
                </c:pt>
                <c:pt idx="3">
                  <c:v>1237</c:v>
                </c:pt>
                <c:pt idx="4">
                  <c:v>544</c:v>
                </c:pt>
                <c:pt idx="5">
                  <c:v>194</c:v>
                </c:pt>
                <c:pt idx="6">
                  <c:v>124</c:v>
                </c:pt>
                <c:pt idx="7">
                  <c:v>123</c:v>
                </c:pt>
              </c:numCache>
            </c:numRef>
          </c:val>
        </c:ser>
        <c:ser>
          <c:idx val="1"/>
          <c:order val="1"/>
          <c:tx>
            <c:strRef>
              <c:f>'UNACOL Gráfico 34'!$C$4</c:f>
              <c:strCache>
                <c:ptCount val="1"/>
                <c:pt idx="0">
                  <c:v>Nº de Unidades por Pessoas acolhidas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'UNACOL Gráfico 34'!$A$5:$A$12</c:f>
              <c:strCache>
                <c:ptCount val="8"/>
                <c:pt idx="0">
                  <c:v>0 a 5 pessoas</c:v>
                </c:pt>
                <c:pt idx="1">
                  <c:v>6 a 10 pessoas</c:v>
                </c:pt>
                <c:pt idx="2">
                  <c:v>11 a 20 pessoas</c:v>
                </c:pt>
                <c:pt idx="3">
                  <c:v>21 a 40 pessoas</c:v>
                </c:pt>
                <c:pt idx="4">
                  <c:v>41 a 60 pessoas</c:v>
                </c:pt>
                <c:pt idx="5">
                  <c:v>61 a 80 pessoas</c:v>
                </c:pt>
                <c:pt idx="6">
                  <c:v>81 a 100 pessoas</c:v>
                </c:pt>
                <c:pt idx="7">
                  <c:v>Acima de 100 pessoas</c:v>
                </c:pt>
              </c:strCache>
            </c:strRef>
          </c:cat>
          <c:val>
            <c:numRef>
              <c:f>'UNACOL Gráfico 34'!$C$5:$C$12</c:f>
              <c:numCache>
                <c:formatCode>#,##0</c:formatCode>
                <c:ptCount val="8"/>
                <c:pt idx="0">
                  <c:v>978</c:v>
                </c:pt>
                <c:pt idx="1">
                  <c:v>1194</c:v>
                </c:pt>
                <c:pt idx="2">
                  <c:v>1527</c:v>
                </c:pt>
                <c:pt idx="3">
                  <c:v>1137</c:v>
                </c:pt>
                <c:pt idx="4">
                  <c:v>438</c:v>
                </c:pt>
                <c:pt idx="5">
                  <c:v>168</c:v>
                </c:pt>
                <c:pt idx="6">
                  <c:v>92</c:v>
                </c:pt>
                <c:pt idx="7">
                  <c:v>80</c:v>
                </c:pt>
              </c:numCache>
            </c:numRef>
          </c:val>
        </c:ser>
        <c:dLbls>
          <c:dLblPos val="outEnd"/>
          <c:showLegendKey val="0"/>
          <c:showVal val="1"/>
          <c:showCatName val="0"/>
          <c:showSerName val="0"/>
          <c:showPercent val="0"/>
          <c:showBubbleSize val="0"/>
        </c:dLbls>
        <c:gapWidth val="219"/>
        <c:overlap val="-27"/>
        <c:axId val="661127440"/>
        <c:axId val="661128000"/>
      </c:barChart>
      <c:catAx>
        <c:axId val="661127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661128000"/>
        <c:crosses val="autoZero"/>
        <c:auto val="1"/>
        <c:lblAlgn val="ctr"/>
        <c:lblOffset val="100"/>
        <c:noMultiLvlLbl val="0"/>
      </c:catAx>
      <c:valAx>
        <c:axId val="661128000"/>
        <c:scaling>
          <c:orientation val="minMax"/>
        </c:scaling>
        <c:delete val="1"/>
        <c:axPos val="l"/>
        <c:numFmt formatCode="#,##0" sourceLinked="1"/>
        <c:majorTickMark val="out"/>
        <c:minorTickMark val="none"/>
        <c:tickLblPos val="nextTo"/>
        <c:crossAx val="661127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0290333244744638E-2"/>
          <c:y val="1.5414258188824663E-2"/>
          <c:w val="0.96765895265937396"/>
          <c:h val="0.69783411466630252"/>
        </c:manualLayout>
      </c:layout>
      <c:barChart>
        <c:barDir val="col"/>
        <c:grouping val="clustered"/>
        <c:varyColors val="0"/>
        <c:ser>
          <c:idx val="0"/>
          <c:order val="0"/>
          <c:tx>
            <c:strRef>
              <c:f>'UNACOL Gráfico 35'!$A$3</c:f>
              <c:strCache>
                <c:ptCount val="1"/>
                <c:pt idx="0">
                  <c:v>Abrigo institucional</c:v>
                </c:pt>
              </c:strCache>
            </c:strRef>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35'!$B$3</c:f>
              <c:numCache>
                <c:formatCode>#,##0</c:formatCode>
                <c:ptCount val="1"/>
                <c:pt idx="0">
                  <c:v>2217</c:v>
                </c:pt>
              </c:numCache>
            </c:numRef>
          </c:val>
        </c:ser>
        <c:ser>
          <c:idx val="1"/>
          <c:order val="1"/>
          <c:tx>
            <c:strRef>
              <c:f>'UNACOL Gráfico 35'!$A$4</c:f>
              <c:strCache>
                <c:ptCount val="1"/>
                <c:pt idx="0">
                  <c:v>Abrigo institucional (Instituição de Longa Permanência para Idosos - ILPI)</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35'!$B$4</c:f>
              <c:numCache>
                <c:formatCode>#,##0</c:formatCode>
                <c:ptCount val="1"/>
                <c:pt idx="0">
                  <c:v>1564</c:v>
                </c:pt>
              </c:numCache>
            </c:numRef>
          </c:val>
        </c:ser>
        <c:ser>
          <c:idx val="2"/>
          <c:order val="2"/>
          <c:tx>
            <c:strRef>
              <c:f>'UNACOL Gráfico 35'!$A$5</c:f>
              <c:strCache>
                <c:ptCount val="1"/>
                <c:pt idx="0">
                  <c:v>Casa-lar</c:v>
                </c:pt>
              </c:strCache>
            </c:strRef>
          </c:tx>
          <c:spPr>
            <a:solidFill>
              <a:schemeClr val="accent1">
                <a:shade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35'!$B$5</c:f>
              <c:numCache>
                <c:formatCode>#,##0</c:formatCode>
                <c:ptCount val="1"/>
                <c:pt idx="0">
                  <c:v>866</c:v>
                </c:pt>
              </c:numCache>
            </c:numRef>
          </c:val>
        </c:ser>
        <c:ser>
          <c:idx val="3"/>
          <c:order val="3"/>
          <c:tx>
            <c:strRef>
              <c:f>'UNACOL Gráfico 35'!$A$6</c:f>
              <c:strCache>
                <c:ptCount val="1"/>
                <c:pt idx="0">
                  <c:v>Abrigo institucional/Casa de passagem para população de rua</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35'!$B$6</c:f>
              <c:numCache>
                <c:formatCode>#,##0</c:formatCode>
                <c:ptCount val="1"/>
                <c:pt idx="0">
                  <c:v>512</c:v>
                </c:pt>
              </c:numCache>
            </c:numRef>
          </c:val>
        </c:ser>
        <c:ser>
          <c:idx val="5"/>
          <c:order val="5"/>
          <c:tx>
            <c:strRef>
              <c:f>'UNACOL Gráfico 35'!$A$7</c:f>
              <c:strCache>
                <c:ptCount val="1"/>
                <c:pt idx="0">
                  <c:v>Residência Inclusiva</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35'!$B$7</c:f>
              <c:numCache>
                <c:formatCode>#,##0</c:formatCode>
                <c:ptCount val="1"/>
                <c:pt idx="0">
                  <c:v>156</c:v>
                </c:pt>
              </c:numCache>
            </c:numRef>
          </c:val>
        </c:ser>
        <c:ser>
          <c:idx val="6"/>
          <c:order val="6"/>
          <c:tx>
            <c:strRef>
              <c:f>'UNACOL Gráfico 35'!$A$8</c:f>
              <c:strCache>
                <c:ptCount val="1"/>
                <c:pt idx="0">
                  <c:v>Outros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35'!$B$8</c:f>
              <c:numCache>
                <c:formatCode>#,##0</c:formatCode>
                <c:ptCount val="1"/>
                <c:pt idx="0">
                  <c:v>120</c:v>
                </c:pt>
              </c:numCache>
            </c:numRef>
          </c:val>
        </c:ser>
        <c:ser>
          <c:idx val="7"/>
          <c:order val="7"/>
          <c:tx>
            <c:strRef>
              <c:f>'UNACOL Gráfico 35'!$A$9</c:f>
              <c:strCache>
                <c:ptCount val="1"/>
                <c:pt idx="0">
                  <c:v>Abrigo institucional/Casa de passagem para migrantes e/ou refugiados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35'!$B$9</c:f>
              <c:numCache>
                <c:formatCode>#,##0</c:formatCode>
                <c:ptCount val="1"/>
                <c:pt idx="0">
                  <c:v>57</c:v>
                </c:pt>
              </c:numCache>
            </c:numRef>
          </c:val>
        </c:ser>
        <c:ser>
          <c:idx val="8"/>
          <c:order val="8"/>
          <c:tx>
            <c:strRef>
              <c:f>'UNACOL Gráfico 35'!$A$10</c:f>
              <c:strCache>
                <c:ptCount val="1"/>
                <c:pt idx="0">
                  <c:v>República para adultos em processo de saída das ruas</c:v>
                </c:pt>
              </c:strCache>
            </c:strRef>
          </c:tx>
          <c:spPr>
            <a:solidFill>
              <a:schemeClr val="accent1">
                <a:tint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35'!$B$10</c:f>
              <c:numCache>
                <c:formatCode>#,##0</c:formatCode>
                <c:ptCount val="1"/>
                <c:pt idx="0">
                  <c:v>36</c:v>
                </c:pt>
              </c:numCache>
            </c:numRef>
          </c:val>
        </c:ser>
        <c:ser>
          <c:idx val="9"/>
          <c:order val="9"/>
          <c:tx>
            <c:strRef>
              <c:f>'UNACOL Gráfico 35'!$A$11</c:f>
              <c:strCache>
                <c:ptCount val="1"/>
                <c:pt idx="0">
                  <c:v>Casa de Apoio</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35'!$B$11</c:f>
              <c:numCache>
                <c:formatCode>#,##0</c:formatCode>
                <c:ptCount val="1"/>
                <c:pt idx="0">
                  <c:v>33</c:v>
                </c:pt>
              </c:numCache>
            </c:numRef>
          </c:val>
        </c:ser>
        <c:ser>
          <c:idx val="10"/>
          <c:order val="10"/>
          <c:tx>
            <c:strRef>
              <c:f>'UNACOL Gráfico 35'!$A$12</c:f>
              <c:strCache>
                <c:ptCount val="1"/>
                <c:pt idx="0">
                  <c:v>República para Jovens</c:v>
                </c:pt>
              </c:strCache>
            </c:strRef>
          </c:tx>
          <c:spPr>
            <a:solidFill>
              <a:schemeClr val="accent1">
                <a:tint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35'!$B$12</c:f>
              <c:numCache>
                <c:formatCode>#,##0</c:formatCode>
                <c:ptCount val="1"/>
                <c:pt idx="0">
                  <c:v>23</c:v>
                </c:pt>
              </c:numCache>
            </c:numRef>
          </c:val>
        </c:ser>
        <c:ser>
          <c:idx val="11"/>
          <c:order val="11"/>
          <c:tx>
            <c:strRef>
              <c:f>'UNACOL Gráfico 35'!$A$13</c:f>
              <c:strCache>
                <c:ptCount val="1"/>
                <c:pt idx="0">
                  <c:v>Abrigo para famílias desabrigadas/desalojadas vítimas de desastres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35'!$B$13</c:f>
              <c:numCache>
                <c:formatCode>#,##0</c:formatCode>
                <c:ptCount val="1"/>
                <c:pt idx="0">
                  <c:v>18</c:v>
                </c:pt>
              </c:numCache>
            </c:numRef>
          </c:val>
        </c:ser>
        <c:ser>
          <c:idx val="12"/>
          <c:order val="12"/>
          <c:tx>
            <c:strRef>
              <c:f>'UNACOL Gráfico 35'!$A$14</c:f>
              <c:strCache>
                <c:ptCount val="1"/>
                <c:pt idx="0">
                  <c:v>República</c:v>
                </c:pt>
              </c:strCache>
            </c:strRef>
          </c:tx>
          <c:spPr>
            <a:solidFill>
              <a:schemeClr val="accent1">
                <a:tint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'UNACOL Gráfico 35'!$B$14</c:f>
              <c:numCache>
                <c:formatCode>#,##0</c:formatCode>
                <c:ptCount val="1"/>
                <c:pt idx="0">
                  <c:v>12</c:v>
                </c:pt>
              </c:numCache>
            </c:numRef>
          </c:val>
        </c:ser>
        <c:dLbls>
          <c:dLblPos val="outEnd"/>
          <c:showLegendKey val="0"/>
          <c:showVal val="1"/>
          <c:showCatName val="0"/>
          <c:showSerName val="0"/>
          <c:showPercent val="0"/>
          <c:showBubbleSize val="0"/>
        </c:dLbls>
        <c:gapWidth val="219"/>
        <c:overlap val="-27"/>
        <c:axId val="661137520"/>
        <c:axId val="661138080"/>
        <c:extLst>
          <c:ext xmlns:c15="http://schemas.microsoft.com/office/drawing/2012/chart" uri="{02D57815-91ED-43cb-92C2-25804820EDAC}">
            <c15:filteredBarSeries>
              <c15:ser>
                <c:idx val="4"/>
                <c:order val="4"/>
                <c:tx>
                  <c:strRef>
                    <c:extLst>
                      <c:ext uri="{02D57815-91ED-43cb-92C2-25804820EDAC}">
                        <c15:formulaRef>
                          <c15:sqref>'UNACOL Gráfico 35'!#REF!</c15:sqref>
                        </c15:formulaRef>
                      </c:ext>
                    </c:extLst>
                    <c:strCache>
                      <c:ptCount val="1"/>
                      <c:pt idx="0">
                        <c:v>#REF!</c:v>
                      </c:pt>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'UNACOL Gráfico 35'!#REF!</c15:sqref>
                        </c15:formulaRef>
                      </c:ext>
                    </c:extLst>
                    <c:numCache>
                      <c:formatCode>General</c:formatCode>
                      <c:ptCount val="1"/>
                      <c:pt idx="0">
                        <c:v>1</c:v>
                      </c:pt>
                    </c:numCache>
                  </c:numRef>
                </c:val>
              </c15:ser>
            </c15:filteredBarSeries>
          </c:ext>
        </c:extLst>
      </c:barChart>
      <c:catAx>
        <c:axId val="66113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1138080"/>
        <c:crosses val="autoZero"/>
        <c:auto val="1"/>
        <c:lblAlgn val="ctr"/>
        <c:lblOffset val="100"/>
        <c:noMultiLvlLbl val="0"/>
      </c:catAx>
      <c:valAx>
        <c:axId val="661138080"/>
        <c:scaling>
          <c:orientation val="minMax"/>
        </c:scaling>
        <c:delete val="1"/>
        <c:axPos val="l"/>
        <c:numFmt formatCode="#,##0" sourceLinked="1"/>
        <c:majorTickMark val="none"/>
        <c:minorTickMark val="none"/>
        <c:tickLblPos val="nextTo"/>
        <c:crossAx val="661137520"/>
        <c:crosses val="autoZero"/>
        <c:crossBetween val="between"/>
      </c:valAx>
      <c:spPr>
        <a:noFill/>
        <a:ln>
          <a:noFill/>
        </a:ln>
        <a:effectLst/>
      </c:spPr>
    </c:plotArea>
    <c:legend>
      <c:legendPos val="b"/>
      <c:layout>
        <c:manualLayout>
          <c:xMode val="edge"/>
          <c:yMode val="edge"/>
          <c:x val="3.9032889247770861E-2"/>
          <c:y val="0.7637267306904556"/>
          <c:w val="0.91311393586610579"/>
          <c:h val="0.224712575667925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'COMP Gráfico 36'!$B$3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36'!$A$4:$A$7</c:f>
              <c:strCache>
                <c:ptCount val="4"/>
                <c:pt idx="0">
                  <c:v>CRAS </c:v>
                </c:pt>
                <c:pt idx="1">
                  <c:v>Centro de Convivência</c:v>
                </c:pt>
                <c:pt idx="2">
                  <c:v>CREAS </c:v>
                </c:pt>
                <c:pt idx="3">
                  <c:v>Centro POP</c:v>
                </c:pt>
              </c:strCache>
            </c:strRef>
          </c:cat>
          <c:val>
            <c:numRef>
              <c:f>'COMP Gráfico 36'!$B$4:$B$7</c:f>
              <c:numCache>
                <c:formatCode>0.0%</c:formatCode>
                <c:ptCount val="4"/>
                <c:pt idx="0">
                  <c:v>0.104</c:v>
                </c:pt>
                <c:pt idx="1">
                  <c:v>0.29199999999999998</c:v>
                </c:pt>
                <c:pt idx="2">
                  <c:v>0.185</c:v>
                </c:pt>
                <c:pt idx="3">
                  <c:v>0.221</c:v>
                </c:pt>
              </c:numCache>
            </c:numRef>
          </c:val>
        </c:ser>
        <c:ser>
          <c:idx val="1"/>
          <c:order val="1"/>
          <c:tx>
            <c:strRef>
              <c:f>'COMP Gráfico 36'!$C$3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36'!$A$4:$A$7</c:f>
              <c:strCache>
                <c:ptCount val="4"/>
                <c:pt idx="0">
                  <c:v>CRAS </c:v>
                </c:pt>
                <c:pt idx="1">
                  <c:v>Centro de Convivência</c:v>
                </c:pt>
                <c:pt idx="2">
                  <c:v>CREAS </c:v>
                </c:pt>
                <c:pt idx="3">
                  <c:v>Centro POP</c:v>
                </c:pt>
              </c:strCache>
            </c:strRef>
          </c:cat>
          <c:val>
            <c:numRef>
              <c:f>'COMP Gráfico 36'!$C$4:$C$7</c:f>
              <c:numCache>
                <c:formatCode>0.0%</c:formatCode>
                <c:ptCount val="4"/>
                <c:pt idx="0">
                  <c:v>9.6000000000000002E-2</c:v>
                </c:pt>
                <c:pt idx="1">
                  <c:v>0.27800000000000002</c:v>
                </c:pt>
                <c:pt idx="2">
                  <c:v>0.17899999999999999</c:v>
                </c:pt>
                <c:pt idx="3">
                  <c:v>0.24299999999999999</c:v>
                </c:pt>
              </c:numCache>
            </c:numRef>
          </c:val>
        </c:ser>
        <c:dLbls>
          <c:dLblPos val="inEnd"/>
          <c:showLegendKey val="0"/>
          <c:showVal val="1"/>
          <c:showCatName val="0"/>
          <c:showSerName val="0"/>
          <c:showPercent val="0"/>
          <c:showBubbleSize val="0"/>
        </c:dLbls>
        <c:gapWidth val="182"/>
        <c:axId val="661141440"/>
        <c:axId val="347599200"/>
      </c:barChart>
      <c:catAx>
        <c:axId val="66114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47599200"/>
        <c:crosses val="autoZero"/>
        <c:auto val="1"/>
        <c:lblAlgn val="ctr"/>
        <c:lblOffset val="100"/>
        <c:noMultiLvlLbl val="0"/>
      </c:catAx>
      <c:valAx>
        <c:axId val="347599200"/>
        <c:scaling>
          <c:orientation val="minMax"/>
        </c:scaling>
        <c:delete val="1"/>
        <c:axPos val="b"/>
        <c:numFmt formatCode="0.0%" sourceLinked="1"/>
        <c:majorTickMark val="none"/>
        <c:minorTickMark val="none"/>
        <c:tickLblPos val="nextTo"/>
        <c:crossAx val="661141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'COMP Gráfico 37'!$A$5</c:f>
              <c:strCache>
                <c:ptCount val="1"/>
                <c:pt idx="0">
                  <c:v>CRAS </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37'!$B$4:$H$4</c:f>
              <c:strCache>
                <c:ptCount val="7"/>
                <c:pt idx="0">
                  <c:v>Indígenas</c:v>
                </c:pt>
                <c:pt idx="1">
                  <c:v>Quilombolas</c:v>
                </c:pt>
                <c:pt idx="2">
                  <c:v>Ribeirinhos</c:v>
                </c:pt>
                <c:pt idx="3">
                  <c:v>Ciganos</c:v>
                </c:pt>
                <c:pt idx="4">
                  <c:v>Extrativistas</c:v>
                </c:pt>
                <c:pt idx="5">
                  <c:v>Outros</c:v>
                </c:pt>
                <c:pt idx="6">
                  <c:v>Total</c:v>
                </c:pt>
              </c:strCache>
            </c:strRef>
          </c:cat>
          <c:val>
            <c:numRef>
              <c:f>'COMP Gráfico 37'!$B$5:$H$5</c:f>
              <c:numCache>
                <c:formatCode>0.0%</c:formatCode>
                <c:ptCount val="7"/>
                <c:pt idx="0">
                  <c:v>7.3999999999999996E-2</c:v>
                </c:pt>
                <c:pt idx="1">
                  <c:v>0.109</c:v>
                </c:pt>
                <c:pt idx="2">
                  <c:v>7.4999999999999997E-2</c:v>
                </c:pt>
                <c:pt idx="3">
                  <c:v>5.5E-2</c:v>
                </c:pt>
                <c:pt idx="4">
                  <c:v>3.2000000000000001E-2</c:v>
                </c:pt>
                <c:pt idx="5">
                  <c:v>4.5999999999999999E-2</c:v>
                </c:pt>
                <c:pt idx="6">
                  <c:v>0.26800000000000002</c:v>
                </c:pt>
              </c:numCache>
            </c:numRef>
          </c:val>
        </c:ser>
        <c:ser>
          <c:idx val="1"/>
          <c:order val="1"/>
          <c:tx>
            <c:strRef>
              <c:f>'COMP Gráfico 37'!$A$6</c:f>
              <c:strCache>
                <c:ptCount val="1"/>
                <c:pt idx="0">
                  <c:v>Centro de Convivência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37'!$B$4:$H$4</c:f>
              <c:strCache>
                <c:ptCount val="7"/>
                <c:pt idx="0">
                  <c:v>Indígenas</c:v>
                </c:pt>
                <c:pt idx="1">
                  <c:v>Quilombolas</c:v>
                </c:pt>
                <c:pt idx="2">
                  <c:v>Ribeirinhos</c:v>
                </c:pt>
                <c:pt idx="3">
                  <c:v>Ciganos</c:v>
                </c:pt>
                <c:pt idx="4">
                  <c:v>Extrativistas</c:v>
                </c:pt>
                <c:pt idx="5">
                  <c:v>Outros</c:v>
                </c:pt>
                <c:pt idx="6">
                  <c:v>Total</c:v>
                </c:pt>
              </c:strCache>
            </c:strRef>
          </c:cat>
          <c:val>
            <c:numRef>
              <c:f>'COMP Gráfico 37'!$B$6:$H$6</c:f>
              <c:numCache>
                <c:formatCode>0.0%</c:formatCode>
                <c:ptCount val="7"/>
                <c:pt idx="0">
                  <c:v>2.5999999999999999E-2</c:v>
                </c:pt>
                <c:pt idx="1">
                  <c:v>3.2000000000000001E-2</c:v>
                </c:pt>
                <c:pt idx="2">
                  <c:v>2.8000000000000001E-2</c:v>
                </c:pt>
                <c:pt idx="3">
                  <c:v>8.9999999999999993E-3</c:v>
                </c:pt>
                <c:pt idx="4">
                  <c:v>1.2E-2</c:v>
                </c:pt>
                <c:pt idx="5">
                  <c:v>0.09</c:v>
                </c:pt>
                <c:pt idx="6">
                  <c:v>0.16300000000000001</c:v>
                </c:pt>
              </c:numCache>
            </c:numRef>
          </c:val>
        </c:ser>
        <c:ser>
          <c:idx val="2"/>
          <c:order val="2"/>
          <c:tx>
            <c:strRef>
              <c:f>'COMP Gráfico 37'!$A$7</c:f>
              <c:strCache>
                <c:ptCount val="1"/>
                <c:pt idx="0">
                  <c:v>CREAS </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37'!$B$4:$H$4</c:f>
              <c:strCache>
                <c:ptCount val="7"/>
                <c:pt idx="0">
                  <c:v>Indígenas</c:v>
                </c:pt>
                <c:pt idx="1">
                  <c:v>Quilombolas</c:v>
                </c:pt>
                <c:pt idx="2">
                  <c:v>Ribeirinhos</c:v>
                </c:pt>
                <c:pt idx="3">
                  <c:v>Ciganos</c:v>
                </c:pt>
                <c:pt idx="4">
                  <c:v>Extrativistas</c:v>
                </c:pt>
                <c:pt idx="5">
                  <c:v>Outros</c:v>
                </c:pt>
                <c:pt idx="6">
                  <c:v>Total</c:v>
                </c:pt>
              </c:strCache>
            </c:strRef>
          </c:cat>
          <c:val>
            <c:numRef>
              <c:f>'COMP Gráfico 37'!$B$7:$H$7</c:f>
              <c:numCache>
                <c:formatCode>0.0%</c:formatCode>
                <c:ptCount val="7"/>
                <c:pt idx="0">
                  <c:v>0.106</c:v>
                </c:pt>
                <c:pt idx="1">
                  <c:v>9.7000000000000003E-2</c:v>
                </c:pt>
                <c:pt idx="2">
                  <c:v>8.1000000000000003E-2</c:v>
                </c:pt>
                <c:pt idx="3">
                  <c:v>5.8999999999999997E-2</c:v>
                </c:pt>
                <c:pt idx="4">
                  <c:v>2.1000000000000001E-2</c:v>
                </c:pt>
                <c:pt idx="5">
                  <c:v>6.0999999999999999E-2</c:v>
                </c:pt>
                <c:pt idx="6">
                  <c:v>0.29099999999999998</c:v>
                </c:pt>
              </c:numCache>
            </c:numRef>
          </c:val>
        </c:ser>
        <c:dLbls>
          <c:dLblPos val="outEnd"/>
          <c:showLegendKey val="0"/>
          <c:showVal val="1"/>
          <c:showCatName val="0"/>
          <c:showSerName val="0"/>
          <c:showPercent val="0"/>
          <c:showBubbleSize val="0"/>
        </c:dLbls>
        <c:gapWidth val="219"/>
        <c:overlap val="-27"/>
        <c:axId val="347603120"/>
        <c:axId val="347603680"/>
      </c:barChart>
      <c:catAx>
        <c:axId val="34760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47603680"/>
        <c:crosses val="autoZero"/>
        <c:auto val="1"/>
        <c:lblAlgn val="ctr"/>
        <c:lblOffset val="100"/>
        <c:noMultiLvlLbl val="0"/>
      </c:catAx>
      <c:valAx>
        <c:axId val="347603680"/>
        <c:scaling>
          <c:orientation val="minMax"/>
        </c:scaling>
        <c:delete val="1"/>
        <c:axPos val="l"/>
        <c:numFmt formatCode="0.0%" sourceLinked="1"/>
        <c:majorTickMark val="none"/>
        <c:minorTickMark val="none"/>
        <c:tickLblPos val="nextTo"/>
        <c:crossAx val="347603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'COMP Gráfico 38'!$B$3</c:f>
              <c:strCache>
                <c:ptCount val="1"/>
                <c:pt idx="0">
                  <c:v>Centro POP</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38'!$A$4:$A$9</c:f>
              <c:strCache>
                <c:ptCount val="6"/>
                <c:pt idx="0">
                  <c:v>Oferece Lanche/ Café da Manhã</c:v>
                </c:pt>
                <c:pt idx="1">
                  <c:v>Oferece Almoço</c:v>
                </c:pt>
                <c:pt idx="2">
                  <c:v>Oferece Lanche/ Café da Tarde</c:v>
                </c:pt>
                <c:pt idx="3">
                  <c:v>Oferece Jantar</c:v>
                </c:pt>
                <c:pt idx="4">
                  <c:v>Oferece Lanche/ Café da Noite</c:v>
                </c:pt>
                <c:pt idx="5">
                  <c:v>Facilita o acesso ou oferece alimentação aos usuários</c:v>
                </c:pt>
              </c:strCache>
            </c:strRef>
          </c:cat>
          <c:val>
            <c:numRef>
              <c:f>'COMP Gráfico 38'!$B$4:$B$9</c:f>
              <c:numCache>
                <c:formatCode>0.0%</c:formatCode>
                <c:ptCount val="6"/>
                <c:pt idx="0">
                  <c:v>0.90400000000000003</c:v>
                </c:pt>
                <c:pt idx="1">
                  <c:v>0.76500000000000001</c:v>
                </c:pt>
                <c:pt idx="2">
                  <c:v>0.77400000000000002</c:v>
                </c:pt>
                <c:pt idx="3">
                  <c:v>0.23499999999999999</c:v>
                </c:pt>
                <c:pt idx="4">
                  <c:v>8.6999999999999994E-2</c:v>
                </c:pt>
                <c:pt idx="5">
                  <c:v>0.95699999999999996</c:v>
                </c:pt>
              </c:numCache>
            </c:numRef>
          </c:val>
        </c:ser>
        <c:ser>
          <c:idx val="1"/>
          <c:order val="1"/>
          <c:tx>
            <c:strRef>
              <c:f>'COMP Gráfico 38'!$C$3</c:f>
              <c:strCache>
                <c:ptCount val="1"/>
                <c:pt idx="0">
                  <c:v>Centro-Dia</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38'!$A$4:$A$9</c:f>
              <c:strCache>
                <c:ptCount val="6"/>
                <c:pt idx="0">
                  <c:v>Oferece Lanche/ Café da Manhã</c:v>
                </c:pt>
                <c:pt idx="1">
                  <c:v>Oferece Almoço</c:v>
                </c:pt>
                <c:pt idx="2">
                  <c:v>Oferece Lanche/ Café da Tarde</c:v>
                </c:pt>
                <c:pt idx="3">
                  <c:v>Oferece Jantar</c:v>
                </c:pt>
                <c:pt idx="4">
                  <c:v>Oferece Lanche/ Café da Noite</c:v>
                </c:pt>
                <c:pt idx="5">
                  <c:v>Facilita o acesso ou oferece alimentação aos usuários</c:v>
                </c:pt>
              </c:strCache>
            </c:strRef>
          </c:cat>
          <c:val>
            <c:numRef>
              <c:f>'COMP Gráfico 38'!$C$4:$C$9</c:f>
              <c:numCache>
                <c:formatCode>0.0%</c:formatCode>
                <c:ptCount val="6"/>
                <c:pt idx="0">
                  <c:v>0.82499999999999996</c:v>
                </c:pt>
                <c:pt idx="1">
                  <c:v>0.64200000000000002</c:v>
                </c:pt>
                <c:pt idx="2">
                  <c:v>0.83899999999999997</c:v>
                </c:pt>
                <c:pt idx="3">
                  <c:v>9.7000000000000003E-2</c:v>
                </c:pt>
                <c:pt idx="4">
                  <c:v>1.9E-2</c:v>
                </c:pt>
                <c:pt idx="5">
                  <c:v>0.92600000000000005</c:v>
                </c:pt>
              </c:numCache>
            </c:numRef>
          </c:val>
        </c:ser>
        <c:dLbls>
          <c:dLblPos val="outEnd"/>
          <c:showLegendKey val="0"/>
          <c:showVal val="1"/>
          <c:showCatName val="0"/>
          <c:showSerName val="0"/>
          <c:showPercent val="0"/>
          <c:showBubbleSize val="0"/>
        </c:dLbls>
        <c:gapWidth val="182"/>
        <c:axId val="347607040"/>
        <c:axId val="347607600"/>
      </c:barChart>
      <c:catAx>
        <c:axId val="34760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47607600"/>
        <c:crosses val="autoZero"/>
        <c:auto val="1"/>
        <c:lblAlgn val="ctr"/>
        <c:lblOffset val="100"/>
        <c:noMultiLvlLbl val="0"/>
      </c:catAx>
      <c:valAx>
        <c:axId val="347607600"/>
        <c:scaling>
          <c:orientation val="minMax"/>
        </c:scaling>
        <c:delete val="1"/>
        <c:axPos val="b"/>
        <c:numFmt formatCode="0.0%" sourceLinked="1"/>
        <c:majorTickMark val="none"/>
        <c:minorTickMark val="none"/>
        <c:tickLblPos val="nextTo"/>
        <c:crossAx val="347607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stacked"/>
        <c:varyColors val="0"/>
        <c:ser>
          <c:idx val="0"/>
          <c:order val="0"/>
          <c:tx>
            <c:strRef>
              <c:f>'COMP Gráfico 39'!$B$4</c:f>
              <c:strCache>
                <c:ptCount val="1"/>
                <c:pt idx="0">
                  <c:v>Urbano central </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39'!$A$5:$A$7</c:f>
              <c:strCache>
                <c:ptCount val="3"/>
                <c:pt idx="0">
                  <c:v>CRAS</c:v>
                </c:pt>
                <c:pt idx="1">
                  <c:v>Centros de Convivência</c:v>
                </c:pt>
                <c:pt idx="2">
                  <c:v>CREAS</c:v>
                </c:pt>
              </c:strCache>
            </c:strRef>
          </c:cat>
          <c:val>
            <c:numRef>
              <c:f>'COMP Gráfico 39'!$B$5:$B$7</c:f>
              <c:numCache>
                <c:formatCode>0.0%</c:formatCode>
                <c:ptCount val="3"/>
                <c:pt idx="0">
                  <c:v>0.53009708737864081</c:v>
                </c:pt>
                <c:pt idx="1">
                  <c:v>0.36969123388146219</c:v>
                </c:pt>
                <c:pt idx="2">
                  <c:v>0.81792939309797696</c:v>
                </c:pt>
              </c:numCache>
            </c:numRef>
          </c:val>
        </c:ser>
        <c:ser>
          <c:idx val="1"/>
          <c:order val="1"/>
          <c:tx>
            <c:strRef>
              <c:f>'COMP Gráfico 39'!$C$4</c:f>
              <c:strCache>
                <c:ptCount val="1"/>
                <c:pt idx="0">
                  <c:v>Urbano periférico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39'!$A$5:$A$7</c:f>
              <c:strCache>
                <c:ptCount val="3"/>
                <c:pt idx="0">
                  <c:v>CRAS</c:v>
                </c:pt>
                <c:pt idx="1">
                  <c:v>Centros de Convivência</c:v>
                </c:pt>
                <c:pt idx="2">
                  <c:v>CREAS</c:v>
                </c:pt>
              </c:strCache>
            </c:strRef>
          </c:cat>
          <c:val>
            <c:numRef>
              <c:f>'COMP Gráfico 39'!$C$5:$C$7</c:f>
              <c:numCache>
                <c:formatCode>0.0%</c:formatCode>
                <c:ptCount val="3"/>
                <c:pt idx="0">
                  <c:v>0.42839805825242716</c:v>
                </c:pt>
                <c:pt idx="1">
                  <c:v>0.50964154737962852</c:v>
                </c:pt>
                <c:pt idx="2">
                  <c:v>0.17731059103530344</c:v>
                </c:pt>
              </c:numCache>
            </c:numRef>
          </c:val>
        </c:ser>
        <c:ser>
          <c:idx val="2"/>
          <c:order val="2"/>
          <c:tx>
            <c:strRef>
              <c:f>'COMP Gráfico 39'!$D$4</c:f>
              <c:strCache>
                <c:ptCount val="1"/>
                <c:pt idx="0">
                  <c:v>Rural</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39'!$A$5:$A$7</c:f>
              <c:strCache>
                <c:ptCount val="3"/>
                <c:pt idx="0">
                  <c:v>CRAS</c:v>
                </c:pt>
                <c:pt idx="1">
                  <c:v>Centros de Convivência</c:v>
                </c:pt>
                <c:pt idx="2">
                  <c:v>CREAS</c:v>
                </c:pt>
              </c:strCache>
            </c:strRef>
          </c:cat>
          <c:val>
            <c:numRef>
              <c:f>'COMP Gráfico 39'!$D$5:$D$7</c:f>
              <c:numCache>
                <c:formatCode>0.0%</c:formatCode>
                <c:ptCount val="3"/>
                <c:pt idx="0">
                  <c:v>4.1504854368932038E-2</c:v>
                </c:pt>
                <c:pt idx="1">
                  <c:v>0.12066721873890926</c:v>
                </c:pt>
                <c:pt idx="2">
                  <c:v>4.7600158667195558E-3</c:v>
                </c:pt>
              </c:numCache>
            </c:numRef>
          </c:val>
        </c:ser>
        <c:dLbls>
          <c:dLblPos val="ctr"/>
          <c:showLegendKey val="0"/>
          <c:showVal val="1"/>
          <c:showCatName val="0"/>
          <c:showSerName val="0"/>
          <c:showPercent val="0"/>
          <c:showBubbleSize val="0"/>
        </c:dLbls>
        <c:gapWidth val="150"/>
        <c:overlap val="100"/>
        <c:axId val="347611520"/>
        <c:axId val="347612080"/>
      </c:barChart>
      <c:catAx>
        <c:axId val="34761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47612080"/>
        <c:crosses val="autoZero"/>
        <c:auto val="1"/>
        <c:lblAlgn val="ctr"/>
        <c:lblOffset val="100"/>
        <c:noMultiLvlLbl val="0"/>
      </c:catAx>
      <c:valAx>
        <c:axId val="347612080"/>
        <c:scaling>
          <c:orientation val="minMax"/>
          <c:max val="1"/>
        </c:scaling>
        <c:delete val="1"/>
        <c:axPos val="b"/>
        <c:numFmt formatCode="0.0%" sourceLinked="1"/>
        <c:majorTickMark val="out"/>
        <c:minorTickMark val="none"/>
        <c:tickLblPos val="nextTo"/>
        <c:crossAx val="347611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6.311994508626087E-2"/>
          <c:y val="9.9403632649529727E-2"/>
          <c:w val="0.81304631403280314"/>
          <c:h val="0.56815174657975098"/>
        </c:manualLayout>
      </c:layout>
      <c:barChart>
        <c:barDir val="col"/>
        <c:grouping val="clustered"/>
        <c:varyColors val="0"/>
        <c:ser>
          <c:idx val="2"/>
          <c:order val="2"/>
          <c:tx>
            <c:strRef>
              <c:f>'CRAS Gráfico 4'!$D$3</c:f>
              <c:strCache>
                <c:ptCount val="1"/>
                <c:pt idx="0">
                  <c:v>2010</c:v>
                </c:pt>
              </c:strCache>
            </c:strRef>
          </c:tx>
          <c:spPr>
            <a:solidFill>
              <a:schemeClr val="accent1">
                <a:shade val="72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4'!$D$4:$D$7</c:f>
              <c:numCache>
                <c:formatCode>0.0%</c:formatCode>
                <c:ptCount val="4"/>
                <c:pt idx="0">
                  <c:v>0.253</c:v>
                </c:pt>
                <c:pt idx="1">
                  <c:v>0.27200000000000002</c:v>
                </c:pt>
                <c:pt idx="2">
                  <c:v>0.25900000000000001</c:v>
                </c:pt>
                <c:pt idx="3">
                  <c:v>0.19400000000000001</c:v>
                </c:pt>
              </c:numCache>
            </c:numRef>
          </c:val>
        </c:ser>
        <c:ser>
          <c:idx val="3"/>
          <c:order val="3"/>
          <c:tx>
            <c:strRef>
              <c:f>'CRAS Gráfico 4'!$E$3</c:f>
              <c:strCache>
                <c:ptCount val="1"/>
                <c:pt idx="0">
                  <c:v>2011</c:v>
                </c:pt>
              </c:strCache>
            </c:strRef>
          </c:tx>
          <c:spPr>
            <a:solidFill>
              <a:schemeClr val="accent1">
                <a:shade val="8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4'!$E$4:$E$7</c:f>
              <c:numCache>
                <c:formatCode>0.0%</c:formatCode>
                <c:ptCount val="4"/>
                <c:pt idx="0">
                  <c:v>0.28899999999999998</c:v>
                </c:pt>
                <c:pt idx="1">
                  <c:v>0.3</c:v>
                </c:pt>
                <c:pt idx="2">
                  <c:v>0.28799999999999998</c:v>
                </c:pt>
                <c:pt idx="3">
                  <c:v>0.23699999999999999</c:v>
                </c:pt>
              </c:numCache>
            </c:numRef>
          </c:val>
        </c:ser>
        <c:ser>
          <c:idx val="4"/>
          <c:order val="4"/>
          <c:tx>
            <c:strRef>
              <c:f>'CRAS Gráfico 4'!$F$3</c:f>
              <c:strCache>
                <c:ptCount val="1"/>
                <c:pt idx="0">
                  <c:v>2012</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4'!$F$4:$F$7</c:f>
              <c:numCache>
                <c:formatCode>0.0%</c:formatCode>
                <c:ptCount val="4"/>
                <c:pt idx="0">
                  <c:v>0.30399999999999999</c:v>
                </c:pt>
                <c:pt idx="1">
                  <c:v>0.317</c:v>
                </c:pt>
                <c:pt idx="2">
                  <c:v>0.31</c:v>
                </c:pt>
                <c:pt idx="3">
                  <c:v>0.26700000000000002</c:v>
                </c:pt>
              </c:numCache>
            </c:numRef>
          </c:val>
        </c:ser>
        <c:ser>
          <c:idx val="5"/>
          <c:order val="5"/>
          <c:tx>
            <c:strRef>
              <c:f>'CRAS Gráfico 4'!$G$3</c:f>
              <c:strCache>
                <c:ptCount val="1"/>
                <c:pt idx="0">
                  <c:v>2013</c:v>
                </c:pt>
              </c:strCache>
            </c:strRef>
          </c:tx>
          <c:spPr>
            <a:solidFill>
              <a:schemeClr val="accent1">
                <a:tint val="8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4'!$G$4:$G$7</c:f>
              <c:numCache>
                <c:formatCode>0.0%</c:formatCode>
                <c:ptCount val="4"/>
                <c:pt idx="0">
                  <c:v>0.317</c:v>
                </c:pt>
                <c:pt idx="1">
                  <c:v>0.32700000000000001</c:v>
                </c:pt>
                <c:pt idx="2">
                  <c:v>0.32800000000000001</c:v>
                </c:pt>
                <c:pt idx="3">
                  <c:v>0.29299999999999998</c:v>
                </c:pt>
              </c:numCache>
            </c:numRef>
          </c:val>
        </c:ser>
        <c:ser>
          <c:idx val="6"/>
          <c:order val="6"/>
          <c:tx>
            <c:strRef>
              <c:f>'CRAS Gráfico 4'!$H$3</c:f>
              <c:strCache>
                <c:ptCount val="1"/>
                <c:pt idx="0">
                  <c:v>2014</c:v>
                </c:pt>
              </c:strCache>
            </c:strRef>
          </c:tx>
          <c:spPr>
            <a:solidFill>
              <a:schemeClr val="accent1">
                <a:tint val="72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4'!$H$4:$H$7</c:f>
              <c:numCache>
                <c:formatCode>0.0%</c:formatCode>
                <c:ptCount val="4"/>
                <c:pt idx="0">
                  <c:v>0.34100000000000003</c:v>
                </c:pt>
                <c:pt idx="1">
                  <c:v>0.34699999999999998</c:v>
                </c:pt>
                <c:pt idx="2">
                  <c:v>0.34899999999999998</c:v>
                </c:pt>
                <c:pt idx="3">
                  <c:v>0.317</c:v>
                </c:pt>
              </c:numCache>
            </c:numRef>
          </c:val>
        </c:ser>
        <c:ser>
          <c:idx val="7"/>
          <c:order val="7"/>
          <c:tx>
            <c:strRef>
              <c:f>'CRAS Gráfico 4'!$I$3</c:f>
              <c:strCache>
                <c:ptCount val="1"/>
                <c:pt idx="0">
                  <c:v>2015</c:v>
                </c:pt>
              </c:strCache>
            </c:strRef>
          </c:tx>
          <c:spPr>
            <a:solidFill>
              <a:schemeClr val="accent1">
                <a:tint val="58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4'!$I$4:$I$7</c:f>
              <c:numCache>
                <c:formatCode>0.0%</c:formatCode>
                <c:ptCount val="4"/>
                <c:pt idx="0">
                  <c:v>0.35732679000000001</c:v>
                </c:pt>
                <c:pt idx="1">
                  <c:v>0.36909871</c:v>
                </c:pt>
                <c:pt idx="2">
                  <c:v>0.37437155</c:v>
                </c:pt>
                <c:pt idx="3">
                  <c:v>0.34702635999999998</c:v>
                </c:pt>
              </c:numCache>
            </c:numRef>
          </c:val>
        </c:ser>
        <c:ser>
          <c:idx val="8"/>
          <c:order val="8"/>
          <c:tx>
            <c:strRef>
              <c:f>'CRAS Gráfico 4'!$J$3</c:f>
              <c:strCache>
                <c:ptCount val="1"/>
                <c:pt idx="0">
                  <c:v>2016</c:v>
                </c:pt>
              </c:strCache>
            </c:strRef>
          </c:tx>
          <c:spPr>
            <a:solidFill>
              <a:schemeClr val="accent1">
                <a:tint val="44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4'!$J$4:$J$7</c:f>
              <c:numCache>
                <c:formatCode>0.0%</c:formatCode>
                <c:ptCount val="4"/>
                <c:pt idx="0">
                  <c:v>0.36199999999999999</c:v>
                </c:pt>
                <c:pt idx="1">
                  <c:v>0.378</c:v>
                </c:pt>
                <c:pt idx="2">
                  <c:v>0.38700000000000001</c:v>
                </c:pt>
                <c:pt idx="3">
                  <c:v>0.36199999999999999</c:v>
                </c:pt>
              </c:numCache>
            </c:numRef>
          </c:val>
        </c:ser>
        <c:dLbls>
          <c:dLblPos val="outEnd"/>
          <c:showLegendKey val="0"/>
          <c:showVal val="1"/>
          <c:showCatName val="0"/>
          <c:showSerName val="0"/>
          <c:showPercent val="0"/>
          <c:showBubbleSize val="0"/>
        </c:dLbls>
        <c:gapWidth val="219"/>
        <c:overlap val="-27"/>
        <c:axId val="250079040"/>
        <c:axId val="250079600"/>
        <c:extLst>
          <c:ext xmlns:c15="http://schemas.microsoft.com/office/drawing/2012/chart" uri="{02D57815-91ED-43cb-92C2-25804820EDAC}">
            <c15:filteredBarSeries>
              <c15:ser>
                <c:idx val="0"/>
                <c:order val="0"/>
                <c:tx>
                  <c:strRef>
                    <c:extLst>
                      <c:ext uri="{02D57815-91ED-43cb-92C2-25804820EDAC}">
                        <c15:formulaRef>
                          <c15:sqref>'CRAS Gráfico 4'!$B$3</c15:sqref>
                        </c15:formulaRef>
                      </c:ext>
                    </c:extLst>
                    <c:strCache>
                      <c:ptCount val="1"/>
                    </c:strCache>
                  </c:strRef>
                </c:tx>
                <c:spPr>
                  <a:solidFill>
                    <a:schemeClr val="accent1">
                      <a:shade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'CRAS Gráfico 4'!$A$4:$A$7</c15:sqref>
                        </c15:formulaRef>
                      </c:ext>
                    </c:extLst>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extLst>
                      <c:ext uri="{02D57815-91ED-43cb-92C2-25804820EDAC}">
                        <c15:formulaRef>
                          <c15:sqref>'CRAS Gráfico 4'!$B$4:$B$7</c15:sqref>
                        </c15:formulaRef>
                      </c:ext>
                    </c:extLst>
                    <c:numCache>
                      <c:formatCode>General</c:formatCode>
                      <c:ptCount val="4"/>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'CRAS Gráfico 4'!$C$3</c15:sqref>
                        </c15:formulaRef>
                      </c:ext>
                    </c:extLst>
                    <c:strCache>
                      <c:ptCount val="1"/>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4'!$A$4:$A$7</c15:sqref>
                        </c15:formulaRef>
                      </c:ext>
                    </c:extLst>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extLst xmlns:c15="http://schemas.microsoft.com/office/drawing/2012/chart">
                      <c:ext xmlns:c15="http://schemas.microsoft.com/office/drawing/2012/chart" uri="{02D57815-91ED-43cb-92C2-25804820EDAC}">
                        <c15:formulaRef>
                          <c15:sqref>'CRAS Gráfico 4'!$C$4:$C$7</c15:sqref>
                        </c15:formulaRef>
                      </c:ext>
                    </c:extLst>
                    <c:numCache>
                      <c:formatCode>General</c:formatCode>
                      <c:ptCount val="4"/>
                    </c:numCache>
                  </c:numRef>
                </c:val>
              </c15:ser>
            </c15:filteredBarSeries>
          </c:ext>
        </c:extLst>
      </c:barChart>
      <c:catAx>
        <c:axId val="25007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50079600"/>
        <c:crosses val="autoZero"/>
        <c:auto val="1"/>
        <c:lblAlgn val="ctr"/>
        <c:lblOffset val="100"/>
        <c:noMultiLvlLbl val="0"/>
      </c:catAx>
      <c:valAx>
        <c:axId val="250079600"/>
        <c:scaling>
          <c:orientation val="minMax"/>
        </c:scaling>
        <c:delete val="1"/>
        <c:axPos val="l"/>
        <c:numFmt formatCode="0.0%" sourceLinked="1"/>
        <c:majorTickMark val="out"/>
        <c:minorTickMark val="none"/>
        <c:tickLblPos val="nextTo"/>
        <c:crossAx val="250079040"/>
        <c:crosses val="autoZero"/>
        <c:crossBetween val="between"/>
      </c:valAx>
      <c:spPr>
        <a:noFill/>
        <a:ln>
          <a:noFill/>
        </a:ln>
        <a:effectLst/>
      </c:spPr>
    </c:plotArea>
    <c:legend>
      <c:legendPos val="b"/>
      <c:layout>
        <c:manualLayout>
          <c:xMode val="edge"/>
          <c:yMode val="edge"/>
          <c:x val="2.6063589714546597E-2"/>
          <c:y val="0.92992195119337795"/>
          <c:w val="0.8774601620938387"/>
          <c:h val="4.522642333640732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5"/>
          <c:order val="5"/>
          <c:tx>
            <c:strRef>
              <c:f>'CRAS Gráfico 5'!$G$3</c:f>
              <c:strCache>
                <c:ptCount val="1"/>
                <c:pt idx="0">
                  <c:v>Próprio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5'!$A$4:$A$7</c:f>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f>'CRAS Gráfico 5'!$G$4:$G$7</c:f>
              <c:numCache>
                <c:formatCode>0.0%</c:formatCode>
                <c:ptCount val="4"/>
                <c:pt idx="0">
                  <c:v>0.48017827820783487</c:v>
                </c:pt>
                <c:pt idx="1">
                  <c:v>0.5036359371334741</c:v>
                </c:pt>
                <c:pt idx="2">
                  <c:v>0.53178512784424115</c:v>
                </c:pt>
                <c:pt idx="3">
                  <c:v>0.51888341543513961</c:v>
                </c:pt>
              </c:numCache>
            </c:numRef>
          </c:val>
        </c:ser>
        <c:ser>
          <c:idx val="6"/>
          <c:order val="6"/>
          <c:tx>
            <c:strRef>
              <c:f>'CRAS Gráfico 5'!$H$3</c:f>
              <c:strCache>
                <c:ptCount val="1"/>
                <c:pt idx="0">
                  <c:v>Alugado</c:v>
                </c:pt>
              </c:strCache>
            </c:strRef>
          </c:tx>
          <c:spPr>
            <a:solidFill>
              <a:schemeClr val="accent1">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5'!$A$4:$A$7</c:f>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f>'CRAS Gráfico 5'!$H$4:$H$7</c:f>
              <c:numCache>
                <c:formatCode>0.0%</c:formatCode>
                <c:ptCount val="4"/>
                <c:pt idx="0">
                  <c:v>0.21724455354403191</c:v>
                </c:pt>
                <c:pt idx="1">
                  <c:v>0.22767720159558147</c:v>
                </c:pt>
                <c:pt idx="2">
                  <c:v>0.2129487572875115</c:v>
                </c:pt>
                <c:pt idx="3">
                  <c:v>0.16937710954280455</c:v>
                </c:pt>
              </c:numCache>
            </c:numRef>
          </c:val>
        </c:ser>
        <c:ser>
          <c:idx val="7"/>
          <c:order val="7"/>
          <c:tx>
            <c:strRef>
              <c:f>'CRAS Gráfico 5'!$I$3</c:f>
              <c:strCache>
                <c:ptCount val="1"/>
                <c:pt idx="0">
                  <c:v>Cedido</c:v>
                </c:pt>
              </c:strCache>
            </c:strRef>
          </c:tx>
          <c:spPr>
            <a:solidFill>
              <a:schemeClr val="accent1">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5'!$A$4:$A$7</c:f>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f>'CRAS Gráfico 5'!$I$4:$I$7</c:f>
              <c:numCache>
                <c:formatCode>0.0%</c:formatCode>
                <c:ptCount val="4"/>
                <c:pt idx="0">
                  <c:v>0.31754874651810583</c:v>
                </c:pt>
                <c:pt idx="1">
                  <c:v>0.31337047353760444</c:v>
                </c:pt>
                <c:pt idx="2">
                  <c:v>0.31337047353760444</c:v>
                </c:pt>
                <c:pt idx="3">
                  <c:v>0.30779944289693595</c:v>
                </c:pt>
              </c:numCache>
            </c:numRef>
          </c:val>
        </c:ser>
        <c:dLbls>
          <c:dLblPos val="ctr"/>
          <c:showLegendKey val="0"/>
          <c:showVal val="1"/>
          <c:showCatName val="0"/>
          <c:showSerName val="0"/>
          <c:showPercent val="0"/>
          <c:showBubbleSize val="0"/>
        </c:dLbls>
        <c:gapWidth val="150"/>
        <c:axId val="362695360"/>
        <c:axId val="362695920"/>
        <c:extLst>
          <c:ext xmlns:c15="http://schemas.microsoft.com/office/drawing/2012/chart" uri="{02D57815-91ED-43cb-92C2-25804820EDAC}">
            <c15:filteredBarSeries>
              <c15:ser>
                <c:idx val="0"/>
                <c:order val="0"/>
                <c:tx>
                  <c:strRef>
                    <c:extLst>
                      <c:ext uri="{02D57815-91ED-43cb-92C2-25804820EDAC}">
                        <c15:formulaRef>
                          <c15:sqref>'CRAS Gráfico 5'!$B$3</c15:sqref>
                        </c15:formulaRef>
                      </c:ext>
                    </c:extLst>
                    <c:strCache>
                      <c:ptCount val="1"/>
                    </c:strCache>
                  </c:strRef>
                </c:tx>
                <c:spPr>
                  <a:solidFill>
                    <a:schemeClr val="accent1">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c:ext uri="{02D57815-91ED-43cb-92C2-25804820EDAC}">
                        <c15:formulaRef>
                          <c15:sqref>'CRAS Gráfico 5'!$B$4:$B$7</c15:sqref>
                        </c15:formulaRef>
                      </c:ext>
                    </c:extLst>
                    <c:numCache>
                      <c:formatCode>General</c:formatCode>
                      <c:ptCount val="4"/>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'CRAS Gráfico 5'!$C$3</c15:sqref>
                        </c15:formulaRef>
                      </c:ext>
                    </c:extLst>
                    <c:strCache>
                      <c:ptCount val="1"/>
                    </c:strCache>
                  </c:strRef>
                </c:tx>
                <c:spPr>
                  <a:solidFill>
                    <a:schemeClr val="accent1">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'CRAS Gráfico 5'!$C$4:$C$7</c15:sqref>
                        </c15:formulaRef>
                      </c:ext>
                    </c:extLst>
                    <c:numCache>
                      <c:formatCode>General</c:formatCode>
                      <c:ptCount val="4"/>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'CRAS Gráfico 5'!$D$3</c15:sqref>
                        </c15:formulaRef>
                      </c:ext>
                    </c:extLst>
                    <c:strCache>
                      <c:ptCount val="1"/>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'CRAS Gráfico 5'!$D$4:$D$7</c15:sqref>
                        </c15:formulaRef>
                      </c:ext>
                    </c:extLst>
                    <c:numCache>
                      <c:formatCode>General</c:formatCode>
                      <c:ptCount val="4"/>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'CRAS Gráfico 5'!$E$3</c15:sqref>
                        </c15:formulaRef>
                      </c:ext>
                    </c:extLst>
                    <c:strCache>
                      <c:ptCount val="1"/>
                    </c:strCache>
                  </c:strRef>
                </c:tx>
                <c:spPr>
                  <a:solidFill>
                    <a:schemeClr val="accent1">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'CRAS Gráfico 5'!$E$4:$E$7</c15:sqref>
                        </c15:formulaRef>
                      </c:ext>
                    </c:extLst>
                    <c:numCache>
                      <c:formatCode>General</c:formatCode>
                      <c:ptCount val="4"/>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'CRAS Gráfico 5'!$F$3</c15:sqref>
                        </c15:formulaRef>
                      </c:ext>
                    </c:extLst>
                    <c:strCache>
                      <c:ptCount val="1"/>
                    </c:strCache>
                  </c:strRef>
                </c:tx>
                <c:spPr>
                  <a:solidFill>
                    <a:schemeClr val="accent1">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'CRAS Gráfico 5'!$F$4:$F$7</c15:sqref>
                        </c15:formulaRef>
                      </c:ext>
                    </c:extLst>
                    <c:numCache>
                      <c:formatCode>General</c:formatCode>
                      <c:ptCount val="4"/>
                    </c:numCache>
                  </c:numRef>
                </c:val>
              </c15:ser>
            </c15:filteredBarSeries>
          </c:ext>
        </c:extLst>
      </c:barChart>
      <c:catAx>
        <c:axId val="36269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62695920"/>
        <c:crosses val="autoZero"/>
        <c:auto val="1"/>
        <c:lblAlgn val="ctr"/>
        <c:lblOffset val="100"/>
        <c:noMultiLvlLbl val="0"/>
      </c:catAx>
      <c:valAx>
        <c:axId val="362695920"/>
        <c:scaling>
          <c:orientation val="minMax"/>
        </c:scaling>
        <c:delete val="1"/>
        <c:axPos val="b"/>
        <c:numFmt formatCode="0.0%" sourceLinked="1"/>
        <c:majorTickMark val="none"/>
        <c:minorTickMark val="none"/>
        <c:tickLblPos val="nextTo"/>
        <c:crossAx val="362695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1"/>
          <c:tx>
            <c:strRef>
              <c:f>'CRAS Gráfico 6'!$A$5</c:f>
              <c:strCache>
                <c:ptCount val="1"/>
                <c:pt idx="0">
                  <c:v>%</c:v>
                </c:pt>
              </c:strCache>
            </c:strRef>
          </c:tx>
          <c:spPr>
            <a:solidFill>
              <a:schemeClr val="accent1">
                <a:tint val="77000"/>
              </a:schemeClr>
            </a:solidFill>
            <a:ln>
              <a:noFill/>
            </a:ln>
            <a:effectLst/>
          </c:spPr>
          <c:invertIfNegative val="0"/>
          <c:dLbls>
            <c:dLbl>
              <c:idx val="0"/>
              <c:layout>
                <c:manualLayout>
                  <c:x val="0"/>
                  <c:y val="0.4427415328028299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5210727270679463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2548817660983206E-17"/>
                  <c:y val="0.681140819696661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0.6743294114996952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0.7220092688784614"/>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73903778937087794"/>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3019527064393282E-16"/>
                  <c:y val="0.74925490166632791"/>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
                  <c:y val="0.77309483035571103"/>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
                  <c:y val="0.76628342215874445"/>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1.7754105636928539E-3"/>
                  <c:y val="0.76628342215874445"/>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6'!$B$3:$K$3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'CRAS Gráfico 6'!$B$5:$K$5</c:f>
              <c:numCache>
                <c:formatCode>0.0%</c:formatCode>
                <c:ptCount val="10"/>
                <c:pt idx="0">
                  <c:v>0.52900000000000003</c:v>
                </c:pt>
                <c:pt idx="1">
                  <c:v>0.61270000000000002</c:v>
                </c:pt>
                <c:pt idx="2">
                  <c:v>0.82140000000000002</c:v>
                </c:pt>
                <c:pt idx="3">
                  <c:v>0.81440000000000001</c:v>
                </c:pt>
                <c:pt idx="4">
                  <c:v>0.87260000000000004</c:v>
                </c:pt>
                <c:pt idx="5">
                  <c:v>0.8982</c:v>
                </c:pt>
                <c:pt idx="6">
                  <c:v>0.91339999999999999</c:v>
                </c:pt>
                <c:pt idx="7">
                  <c:v>0.93100000000000005</c:v>
                </c:pt>
                <c:pt idx="8">
                  <c:v>0.94604537093807495</c:v>
                </c:pt>
                <c:pt idx="9">
                  <c:v>0.95084951456310685</c:v>
                </c:pt>
              </c:numCache>
            </c:numRef>
          </c:val>
        </c:ser>
        <c:dLbls>
          <c:showLegendKey val="0"/>
          <c:showVal val="1"/>
          <c:showCatName val="0"/>
          <c:showSerName val="0"/>
          <c:showPercent val="0"/>
          <c:showBubbleSize val="0"/>
        </c:dLbls>
        <c:gapWidth val="219"/>
        <c:axId val="367949536"/>
        <c:axId val="368350192"/>
      </c:barChart>
      <c:lineChart>
        <c:grouping val="stacked"/>
        <c:varyColors val="0"/>
        <c:ser>
          <c:idx val="0"/>
          <c:order val="0"/>
          <c:tx>
            <c:strRef>
              <c:f>'CRAS Gráfico 6'!$A$4</c:f>
              <c:strCache>
                <c:ptCount val="1"/>
                <c:pt idx="0">
                  <c:v>Total</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dLbl>
              <c:idx val="0"/>
              <c:layout>
                <c:manualLayout>
                  <c:x val="-2.4855747891699954E-2"/>
                  <c:y val="-0.1021711229544992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6631158455392809E-2"/>
                  <c:y val="-9.876541885601601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7754105636928506E-2"/>
                  <c:y val="-8.173689836359940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1304926764314312E-2"/>
                  <c:y val="0.10898253115146588"/>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30803373280071E-2"/>
                  <c:y val="0.1021711229544992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2.1304926764314312E-2"/>
                  <c:y val="0.10217112295449919"/>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7754105636928669E-2"/>
                  <c:y val="7.151978606814947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6631158455392809E-2"/>
                  <c:y val="9.195401065904930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30803373280071E-2"/>
                  <c:y val="8.173689836359940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2.1304926764314249E-2"/>
                  <c:y val="8.854830656056601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6'!$B$3:$K$3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'CRAS Gráfico 6'!$B$4:$K$4</c:f>
              <c:numCache>
                <c:formatCode>#,##0</c:formatCode>
                <c:ptCount val="10"/>
                <c:pt idx="0">
                  <c:v>2220</c:v>
                </c:pt>
                <c:pt idx="1">
                  <c:v>3151</c:v>
                </c:pt>
                <c:pt idx="2">
                  <c:v>4763</c:v>
                </c:pt>
                <c:pt idx="3">
                  <c:v>5539</c:v>
                </c:pt>
                <c:pt idx="4">
                  <c:v>6523</c:v>
                </c:pt>
                <c:pt idx="5">
                  <c:v>6939</c:v>
                </c:pt>
                <c:pt idx="6">
                  <c:v>7201</c:v>
                </c:pt>
                <c:pt idx="7">
                  <c:v>7534</c:v>
                </c:pt>
                <c:pt idx="8">
                  <c:v>7715</c:v>
                </c:pt>
                <c:pt idx="9">
                  <c:v>7835</c:v>
                </c:pt>
              </c:numCache>
            </c:numRef>
          </c:val>
          <c:smooth val="0"/>
        </c:ser>
        <c:dLbls>
          <c:showLegendKey val="0"/>
          <c:showVal val="1"/>
          <c:showCatName val="0"/>
          <c:showSerName val="0"/>
          <c:showPercent val="0"/>
          <c:showBubbleSize val="0"/>
        </c:dLbls>
        <c:marker val="1"/>
        <c:smooth val="0"/>
        <c:axId val="367950656"/>
        <c:axId val="367950096"/>
      </c:lineChart>
      <c:valAx>
        <c:axId val="36835019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7949536"/>
        <c:crosses val="max"/>
        <c:crossBetween val="between"/>
      </c:valAx>
      <c:catAx>
        <c:axId val="367949536"/>
        <c:scaling>
          <c:orientation val="minMax"/>
        </c:scaling>
        <c:delete val="1"/>
        <c:axPos val="b"/>
        <c:numFmt formatCode="General" sourceLinked="1"/>
        <c:majorTickMark val="out"/>
        <c:minorTickMark val="none"/>
        <c:tickLblPos val="nextTo"/>
        <c:crossAx val="368350192"/>
        <c:crosses val="autoZero"/>
        <c:auto val="1"/>
        <c:lblAlgn val="ctr"/>
        <c:lblOffset val="100"/>
        <c:noMultiLvlLbl val="0"/>
      </c:catAx>
      <c:valAx>
        <c:axId val="36795009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7950656"/>
        <c:crosses val="autoZero"/>
        <c:crossBetween val="between"/>
      </c:valAx>
      <c:catAx>
        <c:axId val="367950656"/>
        <c:scaling>
          <c:orientation val="minMax"/>
        </c:scaling>
        <c:delete val="1"/>
        <c:axPos val="b"/>
        <c:numFmt formatCode="General" sourceLinked="1"/>
        <c:majorTickMark val="out"/>
        <c:minorTickMark val="none"/>
        <c:tickLblPos val="nextTo"/>
        <c:crossAx val="36795009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7'!$B$3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7'!$A$5:$A$10</c:f>
              <c:strCache>
                <c:ptCount val="6"/>
                <c:pt idx="0">
                  <c:v>Povos Indígenas</c:v>
                </c:pt>
                <c:pt idx="1">
                  <c:v>Comunidade Quilombola</c:v>
                </c:pt>
                <c:pt idx="2">
                  <c:v>Comunidade Ribeirinha</c:v>
                </c:pt>
                <c:pt idx="3">
                  <c:v>Povos Ciganos</c:v>
                </c:pt>
                <c:pt idx="4">
                  <c:v>Comunidades Extrativistas</c:v>
                </c:pt>
                <c:pt idx="5">
                  <c:v>Outros povos e comunidades tradicionais</c:v>
                </c:pt>
              </c:strCache>
            </c:strRef>
          </c:cat>
          <c:val>
            <c:numRef>
              <c:f>'CRAS Gráfico 7'!$B$5:$B$10</c:f>
              <c:numCache>
                <c:formatCode>General</c:formatCode>
                <c:ptCount val="6"/>
                <c:pt idx="0">
                  <c:v>574</c:v>
                </c:pt>
                <c:pt idx="1">
                  <c:v>880</c:v>
                </c:pt>
                <c:pt idx="2">
                  <c:v>563</c:v>
                </c:pt>
                <c:pt idx="3">
                  <c:v>405</c:v>
                </c:pt>
                <c:pt idx="4">
                  <c:v>244</c:v>
                </c:pt>
                <c:pt idx="5">
                  <c:v>330</c:v>
                </c:pt>
              </c:numCache>
            </c:numRef>
          </c:val>
        </c:ser>
        <c:ser>
          <c:idx val="1"/>
          <c:order val="1"/>
          <c:tx>
            <c:strRef>
              <c:f>'CRAS Gráfico 7'!$C$3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7'!$A$5:$A$10</c:f>
              <c:strCache>
                <c:ptCount val="6"/>
                <c:pt idx="0">
                  <c:v>Povos Indígenas</c:v>
                </c:pt>
                <c:pt idx="1">
                  <c:v>Comunidade Quilombola</c:v>
                </c:pt>
                <c:pt idx="2">
                  <c:v>Comunidade Ribeirinha</c:v>
                </c:pt>
                <c:pt idx="3">
                  <c:v>Povos Ciganos</c:v>
                </c:pt>
                <c:pt idx="4">
                  <c:v>Comunidades Extrativistas</c:v>
                </c:pt>
                <c:pt idx="5">
                  <c:v>Outros povos e comunidades tradicionais</c:v>
                </c:pt>
              </c:strCache>
            </c:strRef>
          </c:cat>
          <c:val>
            <c:numRef>
              <c:f>'CRAS Gráfico 7'!$C$5:$C$10</c:f>
              <c:numCache>
                <c:formatCode>General</c:formatCode>
                <c:ptCount val="6"/>
                <c:pt idx="0">
                  <c:v>611</c:v>
                </c:pt>
                <c:pt idx="1">
                  <c:v>896</c:v>
                </c:pt>
                <c:pt idx="2">
                  <c:v>615</c:v>
                </c:pt>
                <c:pt idx="3">
                  <c:v>450</c:v>
                </c:pt>
                <c:pt idx="4">
                  <c:v>263</c:v>
                </c:pt>
                <c:pt idx="5">
                  <c:v>379</c:v>
                </c:pt>
              </c:numCache>
            </c:numRef>
          </c:val>
        </c:ser>
        <c:dLbls>
          <c:dLblPos val="outEnd"/>
          <c:showLegendKey val="0"/>
          <c:showVal val="1"/>
          <c:showCatName val="0"/>
          <c:showSerName val="0"/>
          <c:showPercent val="0"/>
          <c:showBubbleSize val="0"/>
        </c:dLbls>
        <c:gapWidth val="219"/>
        <c:overlap val="-27"/>
        <c:axId val="362996720"/>
        <c:axId val="362130624"/>
      </c:barChart>
      <c:catAx>
        <c:axId val="3629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62130624"/>
        <c:crosses val="autoZero"/>
        <c:auto val="1"/>
        <c:lblAlgn val="ctr"/>
        <c:lblOffset val="100"/>
        <c:noMultiLvlLbl val="0"/>
      </c:catAx>
      <c:valAx>
        <c:axId val="362130624"/>
        <c:scaling>
          <c:orientation val="minMax"/>
        </c:scaling>
        <c:delete val="1"/>
        <c:axPos val="l"/>
        <c:numFmt formatCode="General" sourceLinked="1"/>
        <c:majorTickMark val="none"/>
        <c:minorTickMark val="none"/>
        <c:tickLblPos val="nextTo"/>
        <c:crossAx val="362996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'CCONV Gráfico 8'!$A$4</c:f>
              <c:strCache>
                <c:ptCount val="1"/>
                <c:pt idx="0">
                  <c:v>Norte</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8'!$B$3:$D$3</c:f>
              <c:numCache>
                <c:formatCode>General</c:formatCode>
                <c:ptCount val="3"/>
                <c:pt idx="0">
                  <c:v>2014</c:v>
                </c:pt>
                <c:pt idx="1">
                  <c:v>2015</c:v>
                </c:pt>
                <c:pt idx="2">
                  <c:v>2016</c:v>
                </c:pt>
              </c:numCache>
            </c:numRef>
          </c:cat>
          <c:val>
            <c:numRef>
              <c:f>'CCONV Gráfico 8'!$B$4:$D$4</c:f>
              <c:numCache>
                <c:formatCode>#,##0</c:formatCode>
                <c:ptCount val="3"/>
                <c:pt idx="0">
                  <c:v>209</c:v>
                </c:pt>
                <c:pt idx="1">
                  <c:v>224</c:v>
                </c:pt>
                <c:pt idx="2">
                  <c:v>238</c:v>
                </c:pt>
              </c:numCache>
            </c:numRef>
          </c:val>
        </c:ser>
        <c:ser>
          <c:idx val="1"/>
          <c:order val="1"/>
          <c:tx>
            <c:strRef>
              <c:f>'CCONV Gráfico 8'!$A$5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8'!$B$3:$D$3</c:f>
              <c:numCache>
                <c:formatCode>General</c:formatCode>
                <c:ptCount val="3"/>
                <c:pt idx="0">
                  <c:v>2014</c:v>
                </c:pt>
                <c:pt idx="1">
                  <c:v>2015</c:v>
                </c:pt>
                <c:pt idx="2">
                  <c:v>2016</c:v>
                </c:pt>
              </c:numCache>
            </c:numRef>
          </c:cat>
          <c:val>
            <c:numRef>
              <c:f>'CCONV Gráfico 8'!$B$5:$D$5</c:f>
              <c:numCache>
                <c:formatCode>#,##0</c:formatCode>
                <c:ptCount val="3"/>
                <c:pt idx="0">
                  <c:v>1942</c:v>
                </c:pt>
                <c:pt idx="1">
                  <c:v>2003</c:v>
                </c:pt>
                <c:pt idx="2">
                  <c:v>2205</c:v>
                </c:pt>
              </c:numCache>
            </c:numRef>
          </c:val>
        </c:ser>
        <c:ser>
          <c:idx val="2"/>
          <c:order val="2"/>
          <c:tx>
            <c:strRef>
              <c:f>'CCONV Gráfico 8'!$A$6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8'!$B$3:$D$3</c:f>
              <c:numCache>
                <c:formatCode>General</c:formatCode>
                <c:ptCount val="3"/>
                <c:pt idx="0">
                  <c:v>2014</c:v>
                </c:pt>
                <c:pt idx="1">
                  <c:v>2015</c:v>
                </c:pt>
                <c:pt idx="2">
                  <c:v>2016</c:v>
                </c:pt>
              </c:numCache>
            </c:numRef>
          </c:cat>
          <c:val>
            <c:numRef>
              <c:f>'CCONV Gráfico 8'!$B$6:$D$6</c:f>
              <c:numCache>
                <c:formatCode>#,##0</c:formatCode>
                <c:ptCount val="3"/>
                <c:pt idx="0">
                  <c:v>3736</c:v>
                </c:pt>
                <c:pt idx="1">
                  <c:v>3902</c:v>
                </c:pt>
                <c:pt idx="2">
                  <c:v>4035</c:v>
                </c:pt>
              </c:numCache>
            </c:numRef>
          </c:val>
        </c:ser>
        <c:ser>
          <c:idx val="3"/>
          <c:order val="3"/>
          <c:tx>
            <c:strRef>
              <c:f>'CCONV Gráfico 8'!$A$7</c:f>
              <c:strCache>
                <c:ptCount val="1"/>
                <c:pt idx="0">
                  <c:v>Sul</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8'!$B$3:$D$3</c:f>
              <c:numCache>
                <c:formatCode>General</c:formatCode>
                <c:ptCount val="3"/>
                <c:pt idx="0">
                  <c:v>2014</c:v>
                </c:pt>
                <c:pt idx="1">
                  <c:v>2015</c:v>
                </c:pt>
                <c:pt idx="2">
                  <c:v>2016</c:v>
                </c:pt>
              </c:numCache>
            </c:numRef>
          </c:cat>
          <c:val>
            <c:numRef>
              <c:f>'CCONV Gráfico 8'!$B$7:$D$7</c:f>
              <c:numCache>
                <c:formatCode>#,##0</c:formatCode>
                <c:ptCount val="3"/>
                <c:pt idx="0">
                  <c:v>1456</c:v>
                </c:pt>
                <c:pt idx="1">
                  <c:v>1407</c:v>
                </c:pt>
                <c:pt idx="2">
                  <c:v>1408</c:v>
                </c:pt>
              </c:numCache>
            </c:numRef>
          </c:val>
        </c:ser>
        <c:ser>
          <c:idx val="4"/>
          <c:order val="4"/>
          <c:tx>
            <c:strRef>
              <c:f>'CCONV Gráfico 8'!$A$8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8'!$B$3:$D$3</c:f>
              <c:numCache>
                <c:formatCode>General</c:formatCode>
                <c:ptCount val="3"/>
                <c:pt idx="0">
                  <c:v>2014</c:v>
                </c:pt>
                <c:pt idx="1">
                  <c:v>2015</c:v>
                </c:pt>
                <c:pt idx="2">
                  <c:v>2016</c:v>
                </c:pt>
              </c:numCache>
            </c:numRef>
          </c:cat>
          <c:val>
            <c:numRef>
              <c:f>'CCONV Gráfico 8'!$B$8:$D$8</c:f>
              <c:numCache>
                <c:formatCode>#,##0</c:formatCode>
                <c:ptCount val="3"/>
                <c:pt idx="0">
                  <c:v>539</c:v>
                </c:pt>
                <c:pt idx="1">
                  <c:v>550</c:v>
                </c:pt>
                <c:pt idx="2">
                  <c:v>568</c:v>
                </c:pt>
              </c:numCache>
            </c:numRef>
          </c:val>
        </c:ser>
        <c:dLbls>
          <c:showLegendKey val="0"/>
          <c:showVal val="1"/>
          <c:showCatName val="0"/>
          <c:showSerName val="0"/>
          <c:showPercent val="0"/>
          <c:showBubbleSize val="0"/>
        </c:dLbls>
        <c:gapWidth val="219"/>
        <c:axId val="190216064"/>
        <c:axId val="190216624"/>
      </c:barChart>
      <c:lineChart>
        <c:grouping val="stacked"/>
        <c:varyColors val="0"/>
        <c:ser>
          <c:idx val="5"/>
          <c:order val="5"/>
          <c:tx>
            <c:strRef>
              <c:f>'CCONV Gráfico 8'!$A$9</c:f>
              <c:strCache>
                <c:ptCount val="1"/>
                <c:pt idx="0">
                  <c:v>Brasil</c:v>
                </c:pt>
              </c:strCache>
            </c:strRef>
          </c:tx>
          <c:spPr>
            <a:ln w="28575" cap="rnd">
              <a:solidFill>
                <a:schemeClr val="accent1">
                  <a:tint val="50000"/>
                </a:schemeClr>
              </a:solidFill>
              <a:round/>
            </a:ln>
            <a:effectLst/>
          </c:spPr>
          <c:marker>
            <c:symbol val="circle"/>
            <c:size val="5"/>
            <c:spPr>
              <a:solidFill>
                <a:schemeClr val="accent1">
                  <a:tint val="50000"/>
                </a:schemeClr>
              </a:solidFill>
              <a:ln w="9525">
                <a:solidFill>
                  <a:schemeClr val="accent1">
                    <a:tint val="50000"/>
                  </a:schemeClr>
                </a:solidFill>
              </a:ln>
              <a:effectLst/>
            </c:spPr>
          </c:marker>
          <c:dLbls>
            <c:dLbl>
              <c:idx val="0"/>
              <c:layout>
                <c:manualLayout>
                  <c:x val="-1.9184652278177474E-2"/>
                  <c:y val="-3.755868117388736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8776978417266189E-2"/>
                  <c:y val="-4.333693981602388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0375699440447643E-2"/>
                  <c:y val="-4.6226069137092145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'CCONV Gráfico 8'!$B$3:$D$3</c:f>
              <c:numCache>
                <c:formatCode>General</c:formatCode>
                <c:ptCount val="3"/>
                <c:pt idx="0">
                  <c:v>2014</c:v>
                </c:pt>
                <c:pt idx="1">
                  <c:v>2015</c:v>
                </c:pt>
                <c:pt idx="2">
                  <c:v>2016</c:v>
                </c:pt>
              </c:numCache>
            </c:numRef>
          </c:cat>
          <c:val>
            <c:numRef>
              <c:f>'CCONV Gráfico 8'!$B$9:$D$9</c:f>
              <c:numCache>
                <c:formatCode>#,##0</c:formatCode>
                <c:ptCount val="3"/>
                <c:pt idx="0">
                  <c:v>7882</c:v>
                </c:pt>
                <c:pt idx="1">
                  <c:v>8086</c:v>
                </c:pt>
                <c:pt idx="2">
                  <c:v>8454</c:v>
                </c:pt>
              </c:numCache>
            </c:numRef>
          </c:val>
          <c:smooth val="0"/>
        </c:ser>
        <c:dLbls>
          <c:showLegendKey val="0"/>
          <c:showVal val="1"/>
          <c:showCatName val="0"/>
          <c:showSerName val="0"/>
          <c:showPercent val="0"/>
          <c:showBubbleSize val="0"/>
        </c:dLbls>
        <c:marker val="1"/>
        <c:smooth val="0"/>
        <c:axId val="362122992"/>
        <c:axId val="362122432"/>
      </c:lineChart>
      <c:catAx>
        <c:axId val="19021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0216624"/>
        <c:crosses val="autoZero"/>
        <c:auto val="1"/>
        <c:lblAlgn val="ctr"/>
        <c:lblOffset val="100"/>
        <c:noMultiLvlLbl val="0"/>
      </c:catAx>
      <c:valAx>
        <c:axId val="190216624"/>
        <c:scaling>
          <c:orientation val="minMax"/>
        </c:scaling>
        <c:delete val="1"/>
        <c:axPos val="l"/>
        <c:numFmt formatCode="#,##0" sourceLinked="1"/>
        <c:majorTickMark val="none"/>
        <c:minorTickMark val="none"/>
        <c:tickLblPos val="nextTo"/>
        <c:crossAx val="190216064"/>
        <c:crosses val="autoZero"/>
        <c:crossBetween val="between"/>
      </c:valAx>
      <c:valAx>
        <c:axId val="362122432"/>
        <c:scaling>
          <c:orientation val="minMax"/>
        </c:scaling>
        <c:delete val="1"/>
        <c:axPos val="r"/>
        <c:numFmt formatCode="#,##0" sourceLinked="1"/>
        <c:majorTickMark val="out"/>
        <c:minorTickMark val="none"/>
        <c:tickLblPos val="nextTo"/>
        <c:crossAx val="362122992"/>
        <c:crosses val="max"/>
        <c:crossBetween val="between"/>
      </c:valAx>
      <c:catAx>
        <c:axId val="362122992"/>
        <c:scaling>
          <c:orientation val="minMax"/>
        </c:scaling>
        <c:delete val="1"/>
        <c:axPos val="b"/>
        <c:numFmt formatCode="General" sourceLinked="1"/>
        <c:majorTickMark val="out"/>
        <c:minorTickMark val="none"/>
        <c:tickLblPos val="nextTo"/>
        <c:crossAx val="36212243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'CCONV Gráfico 9'!$A$5</c:f>
              <c:strCache>
                <c:ptCount val="1"/>
                <c:pt idx="0">
                  <c:v>Não Governamental</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9'!$B$4:$D$4</c:f>
              <c:numCache>
                <c:formatCode>General</c:formatCode>
                <c:ptCount val="3"/>
                <c:pt idx="0">
                  <c:v>2014</c:v>
                </c:pt>
                <c:pt idx="1">
                  <c:v>2015</c:v>
                </c:pt>
                <c:pt idx="2">
                  <c:v>2016</c:v>
                </c:pt>
              </c:numCache>
            </c:numRef>
          </c:cat>
          <c:val>
            <c:numRef>
              <c:f>'CCONV Gráfico 9'!$B$5:$D$5</c:f>
              <c:numCache>
                <c:formatCode>0.0%</c:formatCode>
                <c:ptCount val="3"/>
                <c:pt idx="0">
                  <c:v>0.57358538442019791</c:v>
                </c:pt>
                <c:pt idx="1">
                  <c:v>0.56517437546376448</c:v>
                </c:pt>
                <c:pt idx="2">
                  <c:v>0.55270318230214122</c:v>
                </c:pt>
              </c:numCache>
            </c:numRef>
          </c:val>
        </c:ser>
        <c:ser>
          <c:idx val="1"/>
          <c:order val="1"/>
          <c:tx>
            <c:strRef>
              <c:f>'CCONV Gráfico 9'!$A$6</c:f>
              <c:strCache>
                <c:ptCount val="1"/>
                <c:pt idx="0">
                  <c:v>Governamental</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9'!$B$4:$D$4</c:f>
              <c:numCache>
                <c:formatCode>General</c:formatCode>
                <c:ptCount val="3"/>
                <c:pt idx="0">
                  <c:v>2014</c:v>
                </c:pt>
                <c:pt idx="1">
                  <c:v>2015</c:v>
                </c:pt>
                <c:pt idx="2">
                  <c:v>2016</c:v>
                </c:pt>
              </c:numCache>
            </c:numRef>
          </c:cat>
          <c:val>
            <c:numRef>
              <c:f>'CCONV Gráfico 9'!$B$6:$D$6</c:f>
              <c:numCache>
                <c:formatCode>0.0%</c:formatCode>
                <c:ptCount val="3"/>
                <c:pt idx="0">
                  <c:v>0.42641461557980209</c:v>
                </c:pt>
                <c:pt idx="1">
                  <c:v>0.43482562453623547</c:v>
                </c:pt>
                <c:pt idx="2">
                  <c:v>0.44729681769785873</c:v>
                </c:pt>
              </c:numCache>
            </c:numRef>
          </c:val>
        </c:ser>
        <c:dLbls>
          <c:dLblPos val="ctr"/>
          <c:showLegendKey val="0"/>
          <c:showVal val="1"/>
          <c:showCatName val="0"/>
          <c:showSerName val="0"/>
          <c:showPercent val="0"/>
          <c:showBubbleSize val="0"/>
        </c:dLbls>
        <c:gapWidth val="150"/>
        <c:overlap val="100"/>
        <c:axId val="343783920"/>
        <c:axId val="343784480"/>
      </c:barChart>
      <c:catAx>
        <c:axId val="34378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43784480"/>
        <c:crosses val="autoZero"/>
        <c:auto val="1"/>
        <c:lblAlgn val="ctr"/>
        <c:lblOffset val="100"/>
        <c:noMultiLvlLbl val="0"/>
      </c:catAx>
      <c:valAx>
        <c:axId val="343784480"/>
        <c:scaling>
          <c:orientation val="minMax"/>
          <c:max val="1"/>
        </c:scaling>
        <c:delete val="1"/>
        <c:axPos val="l"/>
        <c:numFmt formatCode="0.0%" sourceLinked="1"/>
        <c:majorTickMark val="none"/>
        <c:minorTickMark val="none"/>
        <c:tickLblPos val="nextTo"/>
        <c:crossAx val="343783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withinLinear" id="14">
  <a:schemeClr val="accent1"/>
</cs:colorStyle>
</file>

<file path=xl/charts/colors32.xml><?xml version="1.0" encoding="utf-8"?>
<cs:colorStyle xmlns:cs="http://schemas.microsoft.com/office/drawing/2012/chartStyle" xmlns:a="http://schemas.openxmlformats.org/drawingml/2006/main" meth="withinLinear" id="14">
  <a:schemeClr val="accent1"/>
</cs:colorStyle>
</file>

<file path=xl/charts/colors33.xml><?xml version="1.0" encoding="utf-8"?>
<cs:colorStyle xmlns:cs="http://schemas.microsoft.com/office/drawing/2012/chartStyle" xmlns:a="http://schemas.openxmlformats.org/drawingml/2006/main" meth="withinLinear" id="14">
  <a:schemeClr val="accent1"/>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4">
  <a:schemeClr val="accent1"/>
</cs:colorStyle>
</file>

<file path=xl/charts/colors37.xml><?xml version="1.0" encoding="utf-8"?>
<cs:colorStyle xmlns:cs="http://schemas.microsoft.com/office/drawing/2012/chartStyle" xmlns:a="http://schemas.openxmlformats.org/drawingml/2006/main" meth="withinLinear" id="14">
  <a:schemeClr val="accent1"/>
</cs:colorStyle>
</file>

<file path=xl/charts/colors38.xml><?xml version="1.0" encoding="utf-8"?>
<cs:colorStyle xmlns:cs="http://schemas.microsoft.com/office/drawing/2012/chartStyle" xmlns:a="http://schemas.openxmlformats.org/drawingml/2006/main" meth="withinLinear" id="14">
  <a:schemeClr val="accent1"/>
</cs:colorStyle>
</file>

<file path=xl/charts/colors39.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166686</xdr:rowOff>
    </xdr:from>
    <xdr:to>
      <xdr:col>9</xdr:col>
      <xdr:colOff>600075</xdr:colOff>
      <xdr:row>24</xdr:row>
      <xdr:rowOff>190499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7</xdr:row>
      <xdr:rowOff>190499</xdr:rowOff>
    </xdr:from>
    <xdr:to>
      <xdr:col>4</xdr:col>
      <xdr:colOff>9525</xdr:colOff>
      <xdr:row>30</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223836</xdr:colOff>
      <xdr:row>9</xdr:row>
      <xdr:rowOff>180974</xdr:rowOff>
    </xdr:from>
    <xdr:to>
      <xdr:col>11</xdr:col>
      <xdr:colOff>314324</xdr:colOff>
      <xdr:row>39</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100011</xdr:colOff>
      <xdr:row>8</xdr:row>
      <xdr:rowOff>152399</xdr:rowOff>
    </xdr:from>
    <xdr:to>
      <xdr:col>9</xdr:col>
      <xdr:colOff>428624</xdr:colOff>
      <xdr:row>28</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8</xdr:row>
      <xdr:rowOff>19049</xdr:rowOff>
    </xdr:from>
    <xdr:to>
      <xdr:col>11</xdr:col>
      <xdr:colOff>581025</xdr:colOff>
      <xdr:row>37</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19050</xdr:colOff>
      <xdr:row>1</xdr:row>
      <xdr:rowOff>171449</xdr:rowOff>
    </xdr:from>
    <xdr:to>
      <xdr:col>16</xdr:col>
      <xdr:colOff>762000</xdr:colOff>
      <xdr:row>23</xdr:row>
      <xdr:rowOff>9524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361949</xdr:colOff>
      <xdr:row>12</xdr:row>
      <xdr:rowOff>66675</xdr:rowOff>
    </xdr:from>
    <xdr:to>
      <xdr:col>10</xdr:col>
      <xdr:colOff>523874</xdr:colOff>
      <xdr:row>35</xdr:row>
      <xdr:rowOff>85725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300037</xdr:colOff>
      <xdr:row>10</xdr:row>
      <xdr:rowOff>0</xdr:rowOff>
    </xdr:from>
    <xdr:to>
      <xdr:col>10</xdr:col>
      <xdr:colOff>47625</xdr:colOff>
      <xdr:row>32</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200025</xdr:colOff>
      <xdr:row>6</xdr:row>
      <xdr:rowOff>9524</xdr:rowOff>
    </xdr:from>
    <xdr:to>
      <xdr:col>9</xdr:col>
      <xdr:colOff>542925</xdr:colOff>
      <xdr:row>26</xdr:row>
      <xdr:rowOff>152399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8</xdr:row>
      <xdr:rowOff>123825</xdr:rowOff>
    </xdr:from>
    <xdr:to>
      <xdr:col>11</xdr:col>
      <xdr:colOff>166689</xdr:colOff>
      <xdr:row>36</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542924</xdr:colOff>
      <xdr:row>2</xdr:row>
      <xdr:rowOff>171450</xdr:rowOff>
    </xdr:from>
    <xdr:to>
      <xdr:col>17</xdr:col>
      <xdr:colOff>400049</xdr:colOff>
      <xdr:row>24</xdr:row>
      <xdr:rowOff>9526</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228600</xdr:colOff>
      <xdr:row>6</xdr:row>
      <xdr:rowOff>38100</xdr:rowOff>
    </xdr:from>
    <xdr:to>
      <xdr:col>10</xdr:col>
      <xdr:colOff>0</xdr:colOff>
      <xdr:row>27</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66674</xdr:colOff>
      <xdr:row>7</xdr:row>
      <xdr:rowOff>161925</xdr:rowOff>
    </xdr:from>
    <xdr:to>
      <xdr:col>8</xdr:col>
      <xdr:colOff>219074</xdr:colOff>
      <xdr:row>29</xdr:row>
      <xdr:rowOff>19050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138111</xdr:colOff>
      <xdr:row>10</xdr:row>
      <xdr:rowOff>9524</xdr:rowOff>
    </xdr:from>
    <xdr:to>
      <xdr:col>10</xdr:col>
      <xdr:colOff>571499</xdr:colOff>
      <xdr:row>35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9524</xdr:colOff>
      <xdr:row>2</xdr:row>
      <xdr:rowOff>28575</xdr:rowOff>
    </xdr:from>
    <xdr:to>
      <xdr:col>14</xdr:col>
      <xdr:colOff>590549</xdr:colOff>
      <xdr:row>20</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9</xdr:col>
      <xdr:colOff>600075</xdr:colOff>
      <xdr:row>2</xdr:row>
      <xdr:rowOff>9524</xdr:rowOff>
    </xdr:from>
    <xdr:to>
      <xdr:col>20</xdr:col>
      <xdr:colOff>600075</xdr:colOff>
      <xdr:row>19</xdr:row>
      <xdr:rowOff>142874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9</xdr:row>
      <xdr:rowOff>180976</xdr:rowOff>
    </xdr:from>
    <xdr:to>
      <xdr:col>6</xdr:col>
      <xdr:colOff>600075</xdr:colOff>
      <xdr:row>34</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6</xdr:col>
      <xdr:colOff>123824</xdr:colOff>
      <xdr:row>2</xdr:row>
      <xdr:rowOff>171449</xdr:rowOff>
    </xdr:from>
    <xdr:to>
      <xdr:col>18</xdr:col>
      <xdr:colOff>19049</xdr:colOff>
      <xdr:row>24</xdr:row>
      <xdr:rowOff>104774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590550</xdr:colOff>
      <xdr:row>2</xdr:row>
      <xdr:rowOff>19050</xdr:rowOff>
    </xdr:from>
    <xdr:to>
      <xdr:col>19</xdr:col>
      <xdr:colOff>266700</xdr:colOff>
      <xdr:row>22</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10</xdr:row>
      <xdr:rowOff>9525</xdr:rowOff>
    </xdr:from>
    <xdr:to>
      <xdr:col>12</xdr:col>
      <xdr:colOff>590550</xdr:colOff>
      <xdr:row>34</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6</xdr:row>
      <xdr:rowOff>161926</xdr:rowOff>
    </xdr:from>
    <xdr:to>
      <xdr:col>9</xdr:col>
      <xdr:colOff>0</xdr:colOff>
      <xdr:row>29</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9</xdr:row>
      <xdr:rowOff>80963</xdr:rowOff>
    </xdr:from>
    <xdr:to>
      <xdr:col>13</xdr:col>
      <xdr:colOff>276226</xdr:colOff>
      <xdr:row>34</xdr:row>
      <xdr:rowOff>200025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28575</xdr:colOff>
      <xdr:row>8</xdr:row>
      <xdr:rowOff>119061</xdr:rowOff>
    </xdr:from>
    <xdr:to>
      <xdr:col>4</xdr:col>
      <xdr:colOff>600075</xdr:colOff>
      <xdr:row>29</xdr:row>
      <xdr:rowOff>180974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28575</xdr:colOff>
      <xdr:row>7</xdr:row>
      <xdr:rowOff>14287</xdr:rowOff>
    </xdr:from>
    <xdr:to>
      <xdr:col>9</xdr:col>
      <xdr:colOff>9525</xdr:colOff>
      <xdr:row>27</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10</xdr:row>
      <xdr:rowOff>95251</xdr:rowOff>
    </xdr:from>
    <xdr:to>
      <xdr:col>12</xdr:col>
      <xdr:colOff>519113</xdr:colOff>
      <xdr:row>34</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xdr:colOff>
      <xdr:row>10</xdr:row>
      <xdr:rowOff>190499</xdr:rowOff>
    </xdr:from>
    <xdr:to>
      <xdr:col>8</xdr:col>
      <xdr:colOff>0</xdr:colOff>
      <xdr:row>45</xdr:row>
      <xdr:rowOff>57150</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4</xdr:col>
      <xdr:colOff>9525</xdr:colOff>
      <xdr:row>3</xdr:row>
      <xdr:rowOff>19049</xdr:rowOff>
    </xdr:from>
    <xdr:to>
      <xdr:col>15</xdr:col>
      <xdr:colOff>523875</xdr:colOff>
      <xdr:row>29</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5</xdr:col>
      <xdr:colOff>723899</xdr:colOff>
      <xdr:row>2</xdr:row>
      <xdr:rowOff>171450</xdr:rowOff>
    </xdr:from>
    <xdr:to>
      <xdr:col>20</xdr:col>
      <xdr:colOff>95250</xdr:colOff>
      <xdr:row>30</xdr:row>
      <xdr:rowOff>180975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28574</xdr:colOff>
      <xdr:row>9</xdr:row>
      <xdr:rowOff>19049</xdr:rowOff>
    </xdr:from>
    <xdr:to>
      <xdr:col>8</xdr:col>
      <xdr:colOff>276224</xdr:colOff>
      <xdr:row>33</xdr:row>
      <xdr:rowOff>9524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7</xdr:row>
      <xdr:rowOff>123824</xdr:rowOff>
    </xdr:from>
    <xdr:to>
      <xdr:col>8</xdr:col>
      <xdr:colOff>590549</xdr:colOff>
      <xdr:row>33</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3</xdr:col>
      <xdr:colOff>609599</xdr:colOff>
      <xdr:row>2</xdr:row>
      <xdr:rowOff>9525</xdr:rowOff>
    </xdr:from>
    <xdr:to>
      <xdr:col>16</xdr:col>
      <xdr:colOff>9524</xdr:colOff>
      <xdr:row>24</xdr:row>
      <xdr:rowOff>161925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7</xdr:col>
      <xdr:colOff>28574</xdr:colOff>
      <xdr:row>1</xdr:row>
      <xdr:rowOff>185737</xdr:rowOff>
    </xdr:from>
    <xdr:to>
      <xdr:col>17</xdr:col>
      <xdr:colOff>571499</xdr:colOff>
      <xdr:row>24</xdr:row>
      <xdr:rowOff>161925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200024</xdr:colOff>
      <xdr:row>8</xdr:row>
      <xdr:rowOff>176210</xdr:rowOff>
    </xdr:from>
    <xdr:to>
      <xdr:col>9</xdr:col>
      <xdr:colOff>352425</xdr:colOff>
      <xdr:row>33</xdr:row>
      <xdr:rowOff>171449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8</xdr:row>
      <xdr:rowOff>28574</xdr:rowOff>
    </xdr:from>
    <xdr:to>
      <xdr:col>12</xdr:col>
      <xdr:colOff>85724</xdr:colOff>
      <xdr:row>29</xdr:row>
      <xdr:rowOff>190499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380999</xdr:colOff>
      <xdr:row>6</xdr:row>
      <xdr:rowOff>185737</xdr:rowOff>
    </xdr:from>
    <xdr:to>
      <xdr:col>12</xdr:col>
      <xdr:colOff>219074</xdr:colOff>
      <xdr:row>26</xdr:row>
      <xdr:rowOff>104775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600074</xdr:colOff>
      <xdr:row>2</xdr:row>
      <xdr:rowOff>28574</xdr:rowOff>
    </xdr:from>
    <xdr:to>
      <xdr:col>13</xdr:col>
      <xdr:colOff>219074</xdr:colOff>
      <xdr:row>23</xdr:row>
      <xdr:rowOff>190499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95250</xdr:colOff>
      <xdr:row>9</xdr:row>
      <xdr:rowOff>142875</xdr:rowOff>
    </xdr:from>
    <xdr:to>
      <xdr:col>12</xdr:col>
      <xdr:colOff>352425</xdr:colOff>
      <xdr:row>32</xdr:row>
      <xdr:rowOff>157163</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161924</xdr:colOff>
      <xdr:row>7</xdr:row>
      <xdr:rowOff>14286</xdr:rowOff>
    </xdr:from>
    <xdr:to>
      <xdr:col>7</xdr:col>
      <xdr:colOff>28575</xdr:colOff>
      <xdr:row>25</xdr:row>
      <xdr:rowOff>190499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RAS%20Figura%20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AS Figura 1"/>
    </sheetNames>
    <sheetDataSet>
      <sheetData sheetId="0" refreshError="1"/>
    </sheetDataSet>
  </externalBook>
</externalLink>
</file>

<file path=xl/tables/table1.xml><?xml version="1.0" encoding="utf-8"?>
<table xmlns="http://schemas.openxmlformats.org/spreadsheetml/2006/main" id="1" name="Tabela1" displayName="Tabela1" ref="A3:K10" totalsRowShown="0" headerRowDxfId="58" dataDxfId="56" headerRowBorderDxfId="57" tableBorderDxfId="55" totalsRowBorderDxfId="54">
  <autoFilter ref="A3:K10"/>
  <tableColumns count="11">
    <tableColumn id="1" name="Serviços, programas ou instituições com os quais o CRAS mantém articulação" dataDxfId="53"/>
    <tableColumn id="2" name="Possui dados de localização (endereço, telefone etc.) " dataDxfId="52"/>
    <tableColumn id="3" name="Recebe usuários encaminhados por este CRAS" dataDxfId="51"/>
    <tableColumn id="4" name="Encaminha usuários para este CRAS" dataDxfId="50"/>
    <tableColumn id="5" name="Acompanha os encaminhamentos" dataDxfId="49"/>
    <tableColumn id="6" name="Realiza reuniões periódicas" dataDxfId="48"/>
    <tableColumn id="7" name="Troca Informações" dataDxfId="47"/>
    <tableColumn id="8" name="Realiza estudos de caso em conjunto" dataDxfId="46"/>
    <tableColumn id="9" name="Desenvolve atividades em parceria" dataDxfId="45"/>
    <tableColumn id="10" name="Não tem nenhuma articulação" dataDxfId="44"/>
    <tableColumn id="11" name="Serviço ou instituição não existente no município" dataDxfId="43"/>
  </tableColumns>
  <tableStyleInfo name="TableStyleMedium2" showFirstColumn="0" showLastColumn="0" showRowStripes="1" showColumnStripes="0"/>
</table>
</file>

<file path=xl/tables/table2.xml><?xml version="1.0" encoding="utf-8"?>
<table xmlns="http://schemas.openxmlformats.org/spreadsheetml/2006/main" id="2" name="Tabela2" displayName="Tabela2" ref="A3:K23" totalsRowShown="0" headerRowDxfId="42" headerRowBorderDxfId="41" tableBorderDxfId="40" totalsRowBorderDxfId="39">
  <autoFilter ref="A3:K23"/>
  <tableColumns count="11">
    <tableColumn id="1" name="Serviços, programas ou instituições com os quais o CREAS mantém articulação" dataDxfId="38"/>
    <tableColumn id="2" name="Possui dados da localização (endereço, telefone etc.)" dataDxfId="37"/>
    <tableColumn id="3" name="Recebe usuários encaminhados por este CREAS" dataDxfId="36"/>
    <tableColumn id="4" name="Encaminha usuários para este CREAS" dataDxfId="35"/>
    <tableColumn id="5" name="Acompanha os encaminhamentos" dataDxfId="34"/>
    <tableColumn id="6" name="Realiza reuniões periódicas" dataDxfId="33"/>
    <tableColumn id="7" name="Troca Informações" dataDxfId="32"/>
    <tableColumn id="8" name="Realiza estudos de caso em conjunto" dataDxfId="31"/>
    <tableColumn id="9" name="Desenvolve atividades em parceria" dataDxfId="30"/>
    <tableColumn id="10" name="Não tem nenhuma articulação" dataDxfId="29"/>
    <tableColumn id="11" name="Serviço ou instituição não existente no município" dataDxfId="28"/>
  </tableColumns>
  <tableStyleInfo name="TableStyleMedium2" showFirstColumn="0" showLastColumn="0" showRowStripes="1" showColumnStripes="0"/>
</table>
</file>

<file path=xl/tables/table3.xml><?xml version="1.0" encoding="utf-8"?>
<table xmlns="http://schemas.openxmlformats.org/spreadsheetml/2006/main" id="3" name="Tabela3" displayName="Tabela3" ref="A3:L24" totalsRowShown="0" headerRowDxfId="27" dataDxfId="25" headerRowBorderDxfId="26" tableBorderDxfId="24" totalsRowBorderDxfId="23">
  <autoFilter ref="A3:L24"/>
  <tableColumns count="12">
    <tableColumn id="1" name="Serviços, programas ou instituições com os quais o Centro POP mantém articulação" dataDxfId="22"/>
    <tableColumn id="2" name="Possui dados da localização (endereço, telefone etc.)" dataDxfId="21"/>
    <tableColumn id="3" name="Recebe usuários encaminhados por este Centro POP" dataDxfId="20"/>
    <tableColumn id="4" name="Encaminha usuários para este Centro POP" dataDxfId="19"/>
    <tableColumn id="5" name="Acompanha os encaminhamentos" dataDxfId="18"/>
    <tableColumn id="6" name="Realiza reuniões periódicas" dataDxfId="17"/>
    <tableColumn id="7" name="Troca Informações" dataDxfId="16"/>
    <tableColumn id="8" name="Realiza estudos de caso em conjunto" dataDxfId="15"/>
    <tableColumn id="9" name="Desenvolve atividades em parceria" dataDxfId="14"/>
    <tableColumn id="10" name="Possui fluxo/protocolo de articulação" dataDxfId="13"/>
    <tableColumn id="11" name="Não tem nenhuma articulação" dataDxfId="12"/>
    <tableColumn id="12" name="Serviço ou instituição não existente no município" dataDxfId="11"/>
  </tableColumns>
  <tableStyleInfo name="TableStyleMedium2" showFirstColumn="0" showLastColumn="0" showRowStripes="1" showColumnStripes="0"/>
</table>
</file>

<file path=xl/tables/table4.xml><?xml version="1.0" encoding="utf-8"?>
<table xmlns="http://schemas.openxmlformats.org/spreadsheetml/2006/main" id="4" name="Tabela4" displayName="Tabela4" ref="A3:K9" totalsRowShown="0" headerRowDxfId="10">
  <autoFilter ref="A3:K9"/>
  <tableColumns count="11">
    <tableColumn id="1" name="Serviços, programas ou instituições com os quais a Unidade de Acolhimento mantém articulação"/>
    <tableColumn id="2" name="Possui dados da localização (endereço, telefone etc.)" dataDxfId="9"/>
    <tableColumn id="3" name="Recebe usuários encaminhados por esta Unidade" dataDxfId="8"/>
    <tableColumn id="4" name="Encaminha usuários para esta Unidade" dataDxfId="7"/>
    <tableColumn id="5" name="Acompanha os encaminhamentos" dataDxfId="6"/>
    <tableColumn id="6" name="Realiza reuniões periódicas" dataDxfId="5"/>
    <tableColumn id="7" name="Troca Informações" dataDxfId="4"/>
    <tableColumn id="8" name="Realiza estudos de caso em conjunto" dataDxfId="3"/>
    <tableColumn id="9" name="Desenvolve atividades em parceria" dataDxfId="2"/>
    <tableColumn id="10" name="Não tem nenhuma articulação" dataDxfId="1"/>
    <tableColumn id="11" name="Serviço ou instituição não existente no município"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19.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3:O56"/>
  <sheetViews>
    <sheetView topLeftCell="A4" workbookViewId="0">
      <selection activeCell="R23" sqref="R23"/>
    </sheetView>
  </sheetViews>
  <sheetFormatPr defaultRowHeight="15" x14ac:dyDescent="0.25"/>
  <sheetData>
    <row r="3" spans="3:15" ht="15" customHeight="1" x14ac:dyDescent="0.25">
      <c r="C3" s="188" t="s">
        <v>319</v>
      </c>
      <c r="D3" s="188"/>
      <c r="E3" s="188"/>
      <c r="F3" s="188"/>
      <c r="G3" s="188"/>
      <c r="H3" s="188"/>
      <c r="I3" s="188"/>
      <c r="J3" s="188"/>
      <c r="K3" s="188"/>
      <c r="L3" s="188"/>
      <c r="M3" s="188"/>
      <c r="N3" s="188"/>
      <c r="O3" s="188"/>
    </row>
    <row r="4" spans="3:15" x14ac:dyDescent="0.25">
      <c r="C4" s="188"/>
      <c r="D4" s="188"/>
      <c r="E4" s="188"/>
      <c r="F4" s="188"/>
      <c r="G4" s="188"/>
      <c r="H4" s="188"/>
      <c r="I4" s="188"/>
      <c r="J4" s="188"/>
      <c r="K4" s="188"/>
      <c r="L4" s="188"/>
      <c r="M4" s="188"/>
      <c r="N4" s="188"/>
      <c r="O4" s="188"/>
    </row>
    <row r="5" spans="3:15" x14ac:dyDescent="0.25">
      <c r="C5" s="188"/>
      <c r="D5" s="188"/>
      <c r="E5" s="188"/>
      <c r="F5" s="188"/>
      <c r="G5" s="188"/>
      <c r="H5" s="188"/>
      <c r="I5" s="188"/>
      <c r="J5" s="188"/>
      <c r="K5" s="188"/>
      <c r="L5" s="188"/>
      <c r="M5" s="188"/>
      <c r="N5" s="188"/>
      <c r="O5" s="188"/>
    </row>
    <row r="6" spans="3:15" x14ac:dyDescent="0.25">
      <c r="C6" s="188"/>
      <c r="D6" s="188"/>
      <c r="E6" s="188"/>
      <c r="F6" s="188"/>
      <c r="G6" s="188"/>
      <c r="H6" s="188"/>
      <c r="I6" s="188"/>
      <c r="J6" s="188"/>
      <c r="K6" s="188"/>
      <c r="L6" s="188"/>
      <c r="M6" s="188"/>
      <c r="N6" s="188"/>
      <c r="O6" s="188"/>
    </row>
    <row r="7" spans="3:15" x14ac:dyDescent="0.25">
      <c r="C7" s="188"/>
      <c r="D7" s="188"/>
      <c r="E7" s="188"/>
      <c r="F7" s="188"/>
      <c r="G7" s="188"/>
      <c r="H7" s="188"/>
      <c r="I7" s="188"/>
      <c r="J7" s="188"/>
      <c r="K7" s="188"/>
      <c r="L7" s="188"/>
      <c r="M7" s="188"/>
      <c r="N7" s="188"/>
      <c r="O7" s="188"/>
    </row>
    <row r="8" spans="3:15" x14ac:dyDescent="0.25">
      <c r="C8" s="188"/>
      <c r="D8" s="188"/>
      <c r="E8" s="188"/>
      <c r="F8" s="188"/>
      <c r="G8" s="188"/>
      <c r="H8" s="188"/>
      <c r="I8" s="188"/>
      <c r="J8" s="188"/>
      <c r="K8" s="188"/>
      <c r="L8" s="188"/>
      <c r="M8" s="188"/>
      <c r="N8" s="188"/>
      <c r="O8" s="188"/>
    </row>
    <row r="9" spans="3:15" x14ac:dyDescent="0.25">
      <c r="C9" s="188"/>
      <c r="D9" s="188"/>
      <c r="E9" s="188"/>
      <c r="F9" s="188"/>
      <c r="G9" s="188"/>
      <c r="H9" s="188"/>
      <c r="I9" s="188"/>
      <c r="J9" s="188"/>
      <c r="K9" s="188"/>
      <c r="L9" s="188"/>
      <c r="M9" s="188"/>
      <c r="N9" s="188"/>
      <c r="O9" s="188"/>
    </row>
    <row r="10" spans="3:15" x14ac:dyDescent="0.25">
      <c r="C10" s="188"/>
      <c r="D10" s="188"/>
      <c r="E10" s="188"/>
      <c r="F10" s="188"/>
      <c r="G10" s="188"/>
      <c r="H10" s="188"/>
      <c r="I10" s="188"/>
      <c r="J10" s="188"/>
      <c r="K10" s="188"/>
      <c r="L10" s="188"/>
      <c r="M10" s="188"/>
      <c r="N10" s="188"/>
      <c r="O10" s="188"/>
    </row>
    <row r="11" spans="3:15" x14ac:dyDescent="0.25">
      <c r="C11" s="188"/>
      <c r="D11" s="188"/>
      <c r="E11" s="188"/>
      <c r="F11" s="188"/>
      <c r="G11" s="188"/>
      <c r="H11" s="188"/>
      <c r="I11" s="188"/>
      <c r="J11" s="188"/>
      <c r="K11" s="188"/>
      <c r="L11" s="188"/>
      <c r="M11" s="188"/>
      <c r="N11" s="188"/>
      <c r="O11" s="188"/>
    </row>
    <row r="12" spans="3:15" x14ac:dyDescent="0.25">
      <c r="C12" s="188"/>
      <c r="D12" s="188"/>
      <c r="E12" s="188"/>
      <c r="F12" s="188"/>
      <c r="G12" s="188"/>
      <c r="H12" s="188"/>
      <c r="I12" s="188"/>
      <c r="J12" s="188"/>
      <c r="K12" s="188"/>
      <c r="L12" s="188"/>
      <c r="M12" s="188"/>
      <c r="N12" s="188"/>
      <c r="O12" s="188"/>
    </row>
    <row r="13" spans="3:15" x14ac:dyDescent="0.25">
      <c r="C13" s="188"/>
      <c r="D13" s="188"/>
      <c r="E13" s="188"/>
      <c r="F13" s="188"/>
      <c r="G13" s="188"/>
      <c r="H13" s="188"/>
      <c r="I13" s="188"/>
      <c r="J13" s="188"/>
      <c r="K13" s="188"/>
      <c r="L13" s="188"/>
      <c r="M13" s="188"/>
      <c r="N13" s="188"/>
      <c r="O13" s="188"/>
    </row>
    <row r="14" spans="3:15" x14ac:dyDescent="0.25">
      <c r="C14" s="188"/>
      <c r="D14" s="188"/>
      <c r="E14" s="188"/>
      <c r="F14" s="188"/>
      <c r="G14" s="188"/>
      <c r="H14" s="188"/>
      <c r="I14" s="188"/>
      <c r="J14" s="188"/>
      <c r="K14" s="188"/>
      <c r="L14" s="188"/>
      <c r="M14" s="188"/>
      <c r="N14" s="188"/>
      <c r="O14" s="188"/>
    </row>
    <row r="15" spans="3:15" x14ac:dyDescent="0.25">
      <c r="C15" s="188"/>
      <c r="D15" s="188"/>
      <c r="E15" s="188"/>
      <c r="F15" s="188"/>
      <c r="G15" s="188"/>
      <c r="H15" s="188"/>
      <c r="I15" s="188"/>
      <c r="J15" s="188"/>
      <c r="K15" s="188"/>
      <c r="L15" s="188"/>
      <c r="M15" s="188"/>
      <c r="N15" s="188"/>
      <c r="O15" s="188"/>
    </row>
    <row r="16" spans="3:15" x14ac:dyDescent="0.25">
      <c r="C16" s="188"/>
      <c r="D16" s="188"/>
      <c r="E16" s="188"/>
      <c r="F16" s="188"/>
      <c r="G16" s="188"/>
      <c r="H16" s="188"/>
      <c r="I16" s="188"/>
      <c r="J16" s="188"/>
      <c r="K16" s="188"/>
      <c r="L16" s="188"/>
      <c r="M16" s="188"/>
      <c r="N16" s="188"/>
      <c r="O16" s="188"/>
    </row>
    <row r="17" spans="3:15" x14ac:dyDescent="0.25">
      <c r="C17" s="188"/>
      <c r="D17" s="188"/>
      <c r="E17" s="188"/>
      <c r="F17" s="188"/>
      <c r="G17" s="188"/>
      <c r="H17" s="188"/>
      <c r="I17" s="188"/>
      <c r="J17" s="188"/>
      <c r="K17" s="188"/>
      <c r="L17" s="188"/>
      <c r="M17" s="188"/>
      <c r="N17" s="188"/>
      <c r="O17" s="188"/>
    </row>
    <row r="18" spans="3:15" x14ac:dyDescent="0.25">
      <c r="C18" s="188"/>
      <c r="D18" s="188"/>
      <c r="E18" s="188"/>
      <c r="F18" s="188"/>
      <c r="G18" s="188"/>
      <c r="H18" s="188"/>
      <c r="I18" s="188"/>
      <c r="J18" s="188"/>
      <c r="K18" s="188"/>
      <c r="L18" s="188"/>
      <c r="M18" s="188"/>
      <c r="N18" s="188"/>
      <c r="O18" s="188"/>
    </row>
    <row r="19" spans="3:15" x14ac:dyDescent="0.25">
      <c r="C19" s="188"/>
      <c r="D19" s="188"/>
      <c r="E19" s="188"/>
      <c r="F19" s="188"/>
      <c r="G19" s="188"/>
      <c r="H19" s="188"/>
      <c r="I19" s="188"/>
      <c r="J19" s="188"/>
      <c r="K19" s="188"/>
      <c r="L19" s="188"/>
      <c r="M19" s="188"/>
      <c r="N19" s="188"/>
      <c r="O19" s="188"/>
    </row>
    <row r="20" spans="3:15" x14ac:dyDescent="0.25">
      <c r="C20" s="188"/>
      <c r="D20" s="188"/>
      <c r="E20" s="188"/>
      <c r="F20" s="188"/>
      <c r="G20" s="188"/>
      <c r="H20" s="188"/>
      <c r="I20" s="188"/>
      <c r="J20" s="188"/>
      <c r="K20" s="188"/>
      <c r="L20" s="188"/>
      <c r="M20" s="188"/>
      <c r="N20" s="188"/>
      <c r="O20" s="188"/>
    </row>
    <row r="21" spans="3:15" x14ac:dyDescent="0.25">
      <c r="C21" s="188"/>
      <c r="D21" s="188"/>
      <c r="E21" s="188"/>
      <c r="F21" s="188"/>
      <c r="G21" s="188"/>
      <c r="H21" s="188"/>
      <c r="I21" s="188"/>
      <c r="J21" s="188"/>
      <c r="K21" s="188"/>
      <c r="L21" s="188"/>
      <c r="M21" s="188"/>
      <c r="N21" s="188"/>
      <c r="O21" s="188"/>
    </row>
    <row r="22" spans="3:15" x14ac:dyDescent="0.25">
      <c r="C22" s="188"/>
      <c r="D22" s="188"/>
      <c r="E22" s="188"/>
      <c r="F22" s="188"/>
      <c r="G22" s="188"/>
      <c r="H22" s="188"/>
      <c r="I22" s="188"/>
      <c r="J22" s="188"/>
      <c r="K22" s="188"/>
      <c r="L22" s="188"/>
      <c r="M22" s="188"/>
      <c r="N22" s="188"/>
      <c r="O22" s="188"/>
    </row>
    <row r="23" spans="3:15" x14ac:dyDescent="0.25">
      <c r="C23" s="188"/>
      <c r="D23" s="188"/>
      <c r="E23" s="188"/>
      <c r="F23" s="188"/>
      <c r="G23" s="188"/>
      <c r="H23" s="188"/>
      <c r="I23" s="188"/>
      <c r="J23" s="188"/>
      <c r="K23" s="188"/>
      <c r="L23" s="188"/>
      <c r="M23" s="188"/>
      <c r="N23" s="188"/>
      <c r="O23" s="188"/>
    </row>
    <row r="24" spans="3:15" x14ac:dyDescent="0.25">
      <c r="C24" s="188"/>
      <c r="D24" s="188"/>
      <c r="E24" s="188"/>
      <c r="F24" s="188"/>
      <c r="G24" s="188"/>
      <c r="H24" s="188"/>
      <c r="I24" s="188"/>
      <c r="J24" s="188"/>
      <c r="K24" s="188"/>
      <c r="L24" s="188"/>
      <c r="M24" s="188"/>
      <c r="N24" s="188"/>
      <c r="O24" s="188"/>
    </row>
    <row r="25" spans="3:15" x14ac:dyDescent="0.25">
      <c r="C25" s="188"/>
      <c r="D25" s="188"/>
      <c r="E25" s="188"/>
      <c r="F25" s="188"/>
      <c r="G25" s="188"/>
      <c r="H25" s="188"/>
      <c r="I25" s="188"/>
      <c r="J25" s="188"/>
      <c r="K25" s="188"/>
      <c r="L25" s="188"/>
      <c r="M25" s="188"/>
      <c r="N25" s="188"/>
      <c r="O25" s="188"/>
    </row>
    <row r="26" spans="3:15" x14ac:dyDescent="0.25">
      <c r="C26" s="188"/>
      <c r="D26" s="188"/>
      <c r="E26" s="188"/>
      <c r="F26" s="188"/>
      <c r="G26" s="188"/>
      <c r="H26" s="188"/>
      <c r="I26" s="188"/>
      <c r="J26" s="188"/>
      <c r="K26" s="188"/>
      <c r="L26" s="188"/>
      <c r="M26" s="188"/>
      <c r="N26" s="188"/>
      <c r="O26" s="188"/>
    </row>
    <row r="27" spans="3:15" x14ac:dyDescent="0.25">
      <c r="C27" s="188"/>
      <c r="D27" s="188"/>
      <c r="E27" s="188"/>
      <c r="F27" s="188"/>
      <c r="G27" s="188"/>
      <c r="H27" s="188"/>
      <c r="I27" s="188"/>
      <c r="J27" s="188"/>
      <c r="K27" s="188"/>
      <c r="L27" s="188"/>
      <c r="M27" s="188"/>
      <c r="N27" s="188"/>
      <c r="O27" s="188"/>
    </row>
    <row r="28" spans="3:15" x14ac:dyDescent="0.25">
      <c r="C28" s="184"/>
      <c r="D28" s="184"/>
      <c r="E28" s="184"/>
      <c r="F28" s="184"/>
      <c r="G28" s="184"/>
      <c r="H28" s="184"/>
      <c r="I28" s="184"/>
      <c r="J28" s="184"/>
      <c r="K28" s="184"/>
      <c r="L28" s="184"/>
      <c r="M28" s="184"/>
      <c r="N28" s="184"/>
      <c r="O28" s="184"/>
    </row>
    <row r="29" spans="3:15" ht="81.75" customHeight="1" x14ac:dyDescent="0.25">
      <c r="C29" s="187" t="s">
        <v>311</v>
      </c>
      <c r="D29" s="187"/>
      <c r="E29" s="187"/>
      <c r="F29" s="187"/>
      <c r="G29" s="187"/>
      <c r="H29" s="187"/>
      <c r="I29" s="187"/>
      <c r="J29" s="187"/>
      <c r="K29" s="187"/>
      <c r="L29" s="187"/>
      <c r="M29" s="187"/>
      <c r="N29" s="187"/>
      <c r="O29" s="187"/>
    </row>
    <row r="30" spans="3:15" x14ac:dyDescent="0.25">
      <c r="C30" s="184"/>
      <c r="D30" s="184"/>
      <c r="E30" s="184"/>
      <c r="F30" s="184"/>
      <c r="G30" s="184"/>
      <c r="H30" s="184"/>
      <c r="I30" s="184"/>
      <c r="J30" s="184"/>
      <c r="K30" s="184"/>
      <c r="L30" s="184"/>
      <c r="M30" s="184"/>
      <c r="N30" s="184"/>
      <c r="O30" s="184"/>
    </row>
    <row r="31" spans="3:15" x14ac:dyDescent="0.25">
      <c r="C31" s="184"/>
      <c r="D31" s="184"/>
      <c r="E31" s="184"/>
      <c r="F31" s="184"/>
      <c r="G31" s="184"/>
      <c r="H31" s="184"/>
      <c r="I31" s="184"/>
      <c r="J31" s="184"/>
      <c r="K31" s="184"/>
      <c r="L31" s="184"/>
      <c r="M31" s="184"/>
      <c r="N31" s="184"/>
      <c r="O31" s="184"/>
    </row>
    <row r="32" spans="3:15" x14ac:dyDescent="0.25">
      <c r="C32" s="184"/>
      <c r="D32" s="184"/>
      <c r="E32" s="184"/>
      <c r="F32" s="184"/>
      <c r="G32" s="184"/>
      <c r="H32" s="184"/>
      <c r="I32" s="184"/>
      <c r="J32" s="184"/>
      <c r="K32" s="184"/>
      <c r="L32" s="184"/>
      <c r="M32" s="184"/>
      <c r="N32" s="184"/>
      <c r="O32" s="184"/>
    </row>
    <row r="33" spans="3:15" x14ac:dyDescent="0.25">
      <c r="C33" s="184"/>
      <c r="D33" s="184"/>
      <c r="E33" s="184"/>
      <c r="F33" s="184"/>
      <c r="G33" s="184"/>
      <c r="H33" s="184"/>
      <c r="I33" s="184"/>
      <c r="J33" s="184"/>
      <c r="K33" s="184"/>
      <c r="L33" s="184"/>
      <c r="M33" s="184"/>
      <c r="N33" s="184"/>
      <c r="O33" s="184"/>
    </row>
    <row r="34" spans="3:15" x14ac:dyDescent="0.25">
      <c r="C34" s="184"/>
      <c r="D34" s="184"/>
      <c r="E34" s="184"/>
      <c r="F34" s="184"/>
      <c r="G34" s="184"/>
      <c r="H34" s="184"/>
      <c r="I34" s="184"/>
      <c r="J34" s="184"/>
      <c r="K34" s="184"/>
      <c r="L34" s="184"/>
      <c r="M34" s="184"/>
      <c r="N34" s="184"/>
      <c r="O34" s="184"/>
    </row>
    <row r="35" spans="3:15" x14ac:dyDescent="0.25">
      <c r="C35" s="184"/>
      <c r="D35" s="184"/>
      <c r="E35" s="184"/>
      <c r="F35" s="184"/>
      <c r="G35" s="184"/>
      <c r="H35" s="184"/>
      <c r="I35" s="184"/>
      <c r="J35" s="184"/>
      <c r="K35" s="184"/>
      <c r="L35" s="184"/>
      <c r="M35" s="184"/>
      <c r="N35" s="184"/>
      <c r="O35" s="184"/>
    </row>
    <row r="36" spans="3:15" x14ac:dyDescent="0.25">
      <c r="C36" s="184"/>
      <c r="D36" s="184"/>
      <c r="E36" s="184"/>
      <c r="F36" s="184"/>
      <c r="G36" s="184"/>
      <c r="H36" s="184"/>
      <c r="I36" s="184"/>
      <c r="J36" s="184"/>
      <c r="K36" s="184"/>
      <c r="L36" s="184"/>
      <c r="M36" s="184"/>
      <c r="N36" s="184"/>
      <c r="O36" s="184"/>
    </row>
    <row r="37" spans="3:15" x14ac:dyDescent="0.25">
      <c r="C37" t="s">
        <v>207</v>
      </c>
    </row>
    <row r="38" spans="3:15" ht="78.75" customHeight="1" x14ac:dyDescent="0.25"/>
    <row r="49" spans="2:4" x14ac:dyDescent="0.25">
      <c r="B49" s="14"/>
      <c r="C49" s="14"/>
      <c r="D49" s="20"/>
    </row>
    <row r="50" spans="2:4" x14ac:dyDescent="0.25">
      <c r="B50" s="14"/>
      <c r="C50" s="14"/>
      <c r="D50" s="20"/>
    </row>
    <row r="51" spans="2:4" x14ac:dyDescent="0.25">
      <c r="B51" s="14"/>
      <c r="C51" s="14"/>
      <c r="D51" s="20"/>
    </row>
    <row r="52" spans="2:4" x14ac:dyDescent="0.25">
      <c r="B52" s="14"/>
      <c r="C52" s="14"/>
      <c r="D52" s="20"/>
    </row>
    <row r="53" spans="2:4" x14ac:dyDescent="0.25">
      <c r="B53" s="14"/>
      <c r="C53" s="14"/>
      <c r="D53" s="20"/>
    </row>
    <row r="54" spans="2:4" x14ac:dyDescent="0.25">
      <c r="B54" s="14"/>
      <c r="C54" s="14"/>
      <c r="D54" s="20"/>
    </row>
    <row r="55" spans="2:4" x14ac:dyDescent="0.25">
      <c r="B55" s="14"/>
      <c r="C55" s="14"/>
      <c r="D55" s="20"/>
    </row>
    <row r="56" spans="2:4" x14ac:dyDescent="0.25">
      <c r="B56" s="14"/>
      <c r="C56" s="14"/>
    </row>
  </sheetData>
  <mergeCells count="2">
    <mergeCell ref="C29:O29"/>
    <mergeCell ref="C3:O27"/>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51"/>
  <sheetViews>
    <sheetView topLeftCell="A10" workbookViewId="0">
      <selection activeCell="R29" sqref="R29"/>
    </sheetView>
  </sheetViews>
  <sheetFormatPr defaultRowHeight="15" x14ac:dyDescent="0.25"/>
  <cols>
    <col min="1" max="1" width="14.7109375" style="118" customWidth="1"/>
    <col min="2" max="4" width="9.140625" style="118"/>
    <col min="5" max="5" width="10.7109375" style="118" bestFit="1" customWidth="1"/>
    <col min="6" max="10" width="9.140625" style="118"/>
    <col min="11" max="11" width="10.7109375" style="118" bestFit="1" customWidth="1"/>
    <col min="12" max="16384" width="9.140625" style="118"/>
  </cols>
  <sheetData>
    <row r="1" spans="1:22" x14ac:dyDescent="0.25">
      <c r="A1" s="18" t="s">
        <v>265</v>
      </c>
    </row>
    <row r="2" spans="1:22" ht="15.75" thickBot="1" x14ac:dyDescent="0.3"/>
    <row r="3" spans="1:22" x14ac:dyDescent="0.25">
      <c r="A3" s="152"/>
      <c r="B3" s="36">
        <v>2014</v>
      </c>
      <c r="C3" s="37">
        <v>2015</v>
      </c>
      <c r="D3" s="38">
        <v>2016</v>
      </c>
    </row>
    <row r="4" spans="1:22" x14ac:dyDescent="0.25">
      <c r="A4" s="39" t="s">
        <v>2</v>
      </c>
      <c r="B4" s="153">
        <v>209</v>
      </c>
      <c r="C4" s="154">
        <v>224</v>
      </c>
      <c r="D4" s="155">
        <v>238</v>
      </c>
      <c r="E4" s="14"/>
    </row>
    <row r="5" spans="1:22" x14ac:dyDescent="0.25">
      <c r="A5" s="39" t="s">
        <v>3</v>
      </c>
      <c r="B5" s="153">
        <v>1942</v>
      </c>
      <c r="C5" s="154">
        <v>2003</v>
      </c>
      <c r="D5" s="155">
        <v>2205</v>
      </c>
      <c r="E5" s="14"/>
    </row>
    <row r="6" spans="1:22" x14ac:dyDescent="0.25">
      <c r="A6" s="39" t="s">
        <v>4</v>
      </c>
      <c r="B6" s="153">
        <v>3736</v>
      </c>
      <c r="C6" s="154">
        <v>3902</v>
      </c>
      <c r="D6" s="155">
        <v>4035</v>
      </c>
      <c r="E6" s="14"/>
    </row>
    <row r="7" spans="1:22" x14ac:dyDescent="0.25">
      <c r="A7" s="39" t="s">
        <v>5</v>
      </c>
      <c r="B7" s="153">
        <v>1456</v>
      </c>
      <c r="C7" s="154">
        <v>1407</v>
      </c>
      <c r="D7" s="155">
        <v>1408</v>
      </c>
      <c r="E7" s="14"/>
    </row>
    <row r="8" spans="1:22" x14ac:dyDescent="0.25">
      <c r="A8" s="39" t="s">
        <v>6</v>
      </c>
      <c r="B8" s="153">
        <v>539</v>
      </c>
      <c r="C8" s="154">
        <v>550</v>
      </c>
      <c r="D8" s="155">
        <v>568</v>
      </c>
      <c r="E8" s="14"/>
    </row>
    <row r="9" spans="1:22" ht="15.75" thickBot="1" x14ac:dyDescent="0.3">
      <c r="A9" s="40" t="s">
        <v>15</v>
      </c>
      <c r="B9" s="156">
        <v>7882</v>
      </c>
      <c r="C9" s="157">
        <v>8086</v>
      </c>
      <c r="D9" s="158">
        <v>8454</v>
      </c>
    </row>
    <row r="12" spans="1:22" ht="15" customHeight="1" x14ac:dyDescent="0.25">
      <c r="N12" s="190" t="s">
        <v>299</v>
      </c>
      <c r="O12" s="190"/>
      <c r="P12" s="190"/>
      <c r="Q12" s="190"/>
      <c r="R12" s="190"/>
      <c r="S12" s="190"/>
      <c r="T12" s="190"/>
      <c r="U12" s="190"/>
      <c r="V12" s="190"/>
    </row>
    <row r="13" spans="1:22" x14ac:dyDescent="0.25">
      <c r="N13" s="190"/>
      <c r="O13" s="190"/>
      <c r="P13" s="190"/>
      <c r="Q13" s="190"/>
      <c r="R13" s="190"/>
      <c r="S13" s="190"/>
      <c r="T13" s="190"/>
      <c r="U13" s="190"/>
      <c r="V13" s="190"/>
    </row>
    <row r="14" spans="1:22" x14ac:dyDescent="0.25">
      <c r="N14" s="190"/>
      <c r="O14" s="190"/>
      <c r="P14" s="190"/>
      <c r="Q14" s="190"/>
      <c r="R14" s="190"/>
      <c r="S14" s="190"/>
      <c r="T14" s="190"/>
      <c r="U14" s="190"/>
      <c r="V14" s="190"/>
    </row>
    <row r="15" spans="1:22" x14ac:dyDescent="0.25">
      <c r="N15" s="190"/>
      <c r="O15" s="190"/>
      <c r="P15" s="190"/>
      <c r="Q15" s="190"/>
      <c r="R15" s="190"/>
      <c r="S15" s="190"/>
      <c r="T15" s="190"/>
      <c r="U15" s="190"/>
      <c r="V15" s="190"/>
    </row>
    <row r="16" spans="1:22" x14ac:dyDescent="0.25">
      <c r="N16" s="190"/>
      <c r="O16" s="190"/>
      <c r="P16" s="190"/>
      <c r="Q16" s="190"/>
      <c r="R16" s="190"/>
      <c r="S16" s="190"/>
      <c r="T16" s="190"/>
      <c r="U16" s="190"/>
      <c r="V16" s="190"/>
    </row>
    <row r="17" spans="14:22" x14ac:dyDescent="0.25">
      <c r="N17" s="190"/>
      <c r="O17" s="190"/>
      <c r="P17" s="190"/>
      <c r="Q17" s="190"/>
      <c r="R17" s="190"/>
      <c r="S17" s="190"/>
      <c r="T17" s="190"/>
      <c r="U17" s="190"/>
      <c r="V17" s="190"/>
    </row>
    <row r="18" spans="14:22" x14ac:dyDescent="0.25">
      <c r="N18" s="190"/>
      <c r="O18" s="190"/>
      <c r="P18" s="190"/>
      <c r="Q18" s="190"/>
      <c r="R18" s="190"/>
      <c r="S18" s="190"/>
      <c r="T18" s="190"/>
      <c r="U18" s="190"/>
      <c r="V18" s="190"/>
    </row>
    <row r="19" spans="14:22" x14ac:dyDescent="0.25">
      <c r="N19" s="190"/>
      <c r="O19" s="190"/>
      <c r="P19" s="190"/>
      <c r="Q19" s="190"/>
      <c r="R19" s="190"/>
      <c r="S19" s="190"/>
      <c r="T19" s="190"/>
      <c r="U19" s="190"/>
      <c r="V19" s="190"/>
    </row>
    <row r="20" spans="14:22" x14ac:dyDescent="0.25">
      <c r="N20" s="190"/>
      <c r="O20" s="190"/>
      <c r="P20" s="190"/>
      <c r="Q20" s="190"/>
      <c r="R20" s="190"/>
      <c r="S20" s="190"/>
      <c r="T20" s="190"/>
      <c r="U20" s="190"/>
      <c r="V20" s="190"/>
    </row>
    <row r="21" spans="14:22" x14ac:dyDescent="0.25">
      <c r="N21" s="190"/>
      <c r="O21" s="190"/>
      <c r="P21" s="190"/>
      <c r="Q21" s="190"/>
      <c r="R21" s="190"/>
      <c r="S21" s="190"/>
      <c r="T21" s="190"/>
      <c r="U21" s="190"/>
      <c r="V21" s="190"/>
    </row>
    <row r="22" spans="14:22" x14ac:dyDescent="0.25">
      <c r="N22" s="190"/>
      <c r="O22" s="190"/>
      <c r="P22" s="190"/>
      <c r="Q22" s="190"/>
      <c r="R22" s="190"/>
      <c r="S22" s="190"/>
      <c r="T22" s="190"/>
      <c r="U22" s="190"/>
      <c r="V22" s="190"/>
    </row>
    <row r="23" spans="14:22" x14ac:dyDescent="0.25">
      <c r="N23" s="190"/>
      <c r="O23" s="190"/>
      <c r="P23" s="190"/>
      <c r="Q23" s="190"/>
      <c r="R23" s="190"/>
      <c r="S23" s="190"/>
      <c r="T23" s="190"/>
      <c r="U23" s="190"/>
      <c r="V23" s="190"/>
    </row>
    <row r="24" spans="14:22" x14ac:dyDescent="0.25">
      <c r="N24" s="190"/>
      <c r="O24" s="190"/>
      <c r="P24" s="190"/>
      <c r="Q24" s="190"/>
      <c r="R24" s="190"/>
      <c r="S24" s="190"/>
      <c r="T24" s="190"/>
      <c r="U24" s="190"/>
      <c r="V24" s="190"/>
    </row>
    <row r="25" spans="14:22" x14ac:dyDescent="0.25">
      <c r="N25" s="190"/>
      <c r="O25" s="190"/>
      <c r="P25" s="190"/>
      <c r="Q25" s="190"/>
      <c r="R25" s="190"/>
      <c r="S25" s="190"/>
      <c r="T25" s="190"/>
      <c r="U25" s="190"/>
      <c r="V25" s="190"/>
    </row>
    <row r="26" spans="14:22" x14ac:dyDescent="0.25">
      <c r="N26" s="190"/>
      <c r="O26" s="190"/>
      <c r="P26" s="190"/>
      <c r="Q26" s="190"/>
      <c r="R26" s="190"/>
      <c r="S26" s="190"/>
      <c r="T26" s="190"/>
      <c r="U26" s="190"/>
      <c r="V26" s="190"/>
    </row>
    <row r="27" spans="14:22" x14ac:dyDescent="0.25">
      <c r="N27" s="190"/>
      <c r="O27" s="190"/>
      <c r="P27" s="190"/>
      <c r="Q27" s="190"/>
      <c r="R27" s="190"/>
      <c r="S27" s="190"/>
      <c r="T27" s="190"/>
      <c r="U27" s="190"/>
      <c r="V27" s="190"/>
    </row>
    <row r="34" spans="1:11" x14ac:dyDescent="0.25">
      <c r="A34" s="205" t="s">
        <v>18</v>
      </c>
      <c r="B34" s="205"/>
      <c r="C34" s="205"/>
    </row>
    <row r="36" spans="1:11" x14ac:dyDescent="0.25">
      <c r="A36" s="106" t="s">
        <v>235</v>
      </c>
    </row>
    <row r="44" spans="1:11" x14ac:dyDescent="0.25">
      <c r="J44" s="182"/>
      <c r="K44" s="183"/>
    </row>
    <row r="45" spans="1:11" x14ac:dyDescent="0.25">
      <c r="J45" s="147"/>
      <c r="K45" s="183"/>
    </row>
    <row r="46" spans="1:11" x14ac:dyDescent="0.25">
      <c r="J46" s="182"/>
      <c r="K46" s="183"/>
    </row>
    <row r="47" spans="1:11" x14ac:dyDescent="0.25">
      <c r="J47" s="147"/>
      <c r="K47" s="183"/>
    </row>
    <row r="48" spans="1:11" x14ac:dyDescent="0.25">
      <c r="J48" s="147"/>
      <c r="K48" s="183"/>
    </row>
    <row r="49" spans="5:11" x14ac:dyDescent="0.25">
      <c r="K49" s="183"/>
    </row>
    <row r="50" spans="5:11" x14ac:dyDescent="0.25">
      <c r="E50" s="183"/>
    </row>
    <row r="51" spans="5:11" x14ac:dyDescent="0.25">
      <c r="E51" s="183"/>
    </row>
  </sheetData>
  <mergeCells count="2">
    <mergeCell ref="N12:V27"/>
    <mergeCell ref="A34:C34"/>
  </mergeCells>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50"/>
  <sheetViews>
    <sheetView workbookViewId="0">
      <selection activeCell="O28" sqref="O28"/>
    </sheetView>
  </sheetViews>
  <sheetFormatPr defaultRowHeight="15" x14ac:dyDescent="0.25"/>
  <cols>
    <col min="1" max="1" width="19.5703125" style="118" customWidth="1"/>
    <col min="2" max="2" width="19.28515625" style="118" customWidth="1"/>
    <col min="3" max="5" width="9.140625" style="118"/>
    <col min="6" max="6" width="19.85546875" style="118" customWidth="1"/>
    <col min="7" max="16384" width="9.140625" style="118"/>
  </cols>
  <sheetData>
    <row r="1" spans="1:17" x14ac:dyDescent="0.25">
      <c r="A1" s="18" t="s">
        <v>186</v>
      </c>
    </row>
    <row r="3" spans="1:17" ht="15.75" thickBot="1" x14ac:dyDescent="0.3"/>
    <row r="4" spans="1:17" x14ac:dyDescent="0.25">
      <c r="A4" s="159"/>
      <c r="B4" s="160">
        <v>2014</v>
      </c>
      <c r="C4" s="160">
        <v>2015</v>
      </c>
      <c r="D4" s="161">
        <v>2016</v>
      </c>
    </row>
    <row r="5" spans="1:17" x14ac:dyDescent="0.25">
      <c r="A5" s="162" t="s">
        <v>16</v>
      </c>
      <c r="B5" s="23">
        <v>0.57358538442019791</v>
      </c>
      <c r="C5" s="23">
        <v>0.56517437546376448</v>
      </c>
      <c r="D5" s="113">
        <v>0.55270318230214122</v>
      </c>
    </row>
    <row r="6" spans="1:17" ht="15.75" thickBot="1" x14ac:dyDescent="0.3">
      <c r="A6" s="163" t="s">
        <v>17</v>
      </c>
      <c r="B6" s="114">
        <v>0.42641461557980209</v>
      </c>
      <c r="C6" s="114">
        <v>0.43482562453623547</v>
      </c>
      <c r="D6" s="115">
        <v>0.44729681769785873</v>
      </c>
    </row>
    <row r="10" spans="1:17" x14ac:dyDescent="0.25">
      <c r="J10" s="190" t="s">
        <v>312</v>
      </c>
      <c r="K10" s="190"/>
      <c r="L10" s="190"/>
      <c r="M10" s="190"/>
      <c r="N10" s="190"/>
      <c r="O10" s="190"/>
      <c r="P10" s="190"/>
      <c r="Q10" s="190"/>
    </row>
    <row r="11" spans="1:17" x14ac:dyDescent="0.25">
      <c r="J11" s="190"/>
      <c r="K11" s="190"/>
      <c r="L11" s="190"/>
      <c r="M11" s="190"/>
      <c r="N11" s="190"/>
      <c r="O11" s="190"/>
      <c r="P11" s="190"/>
      <c r="Q11" s="190"/>
    </row>
    <row r="12" spans="1:17" x14ac:dyDescent="0.25">
      <c r="J12" s="190"/>
      <c r="K12" s="190"/>
      <c r="L12" s="190"/>
      <c r="M12" s="190"/>
      <c r="N12" s="190"/>
      <c r="O12" s="190"/>
      <c r="P12" s="190"/>
      <c r="Q12" s="190"/>
    </row>
    <row r="13" spans="1:17" x14ac:dyDescent="0.25">
      <c r="J13" s="190"/>
      <c r="K13" s="190"/>
      <c r="L13" s="190"/>
      <c r="M13" s="190"/>
      <c r="N13" s="190"/>
      <c r="O13" s="190"/>
      <c r="P13" s="190"/>
      <c r="Q13" s="190"/>
    </row>
    <row r="14" spans="1:17" x14ac:dyDescent="0.25">
      <c r="J14" s="190"/>
      <c r="K14" s="190"/>
      <c r="L14" s="190"/>
      <c r="M14" s="190"/>
      <c r="N14" s="190"/>
      <c r="O14" s="190"/>
      <c r="P14" s="190"/>
      <c r="Q14" s="190"/>
    </row>
    <row r="15" spans="1:17" x14ac:dyDescent="0.25">
      <c r="J15" s="190"/>
      <c r="K15" s="190"/>
      <c r="L15" s="190"/>
      <c r="M15" s="190"/>
      <c r="N15" s="190"/>
      <c r="O15" s="190"/>
      <c r="P15" s="190"/>
      <c r="Q15" s="190"/>
    </row>
    <row r="16" spans="1:17" x14ac:dyDescent="0.25">
      <c r="J16" s="190"/>
      <c r="K16" s="190"/>
      <c r="L16" s="190"/>
      <c r="M16" s="190"/>
      <c r="N16" s="190"/>
      <c r="O16" s="190"/>
      <c r="P16" s="190"/>
      <c r="Q16" s="190"/>
    </row>
    <row r="17" spans="1:17" x14ac:dyDescent="0.25">
      <c r="J17" s="190"/>
      <c r="K17" s="190"/>
      <c r="L17" s="190"/>
      <c r="M17" s="190"/>
      <c r="N17" s="190"/>
      <c r="O17" s="190"/>
      <c r="P17" s="190"/>
      <c r="Q17" s="190"/>
    </row>
    <row r="18" spans="1:17" x14ac:dyDescent="0.25">
      <c r="J18" s="190"/>
      <c r="K18" s="190"/>
      <c r="L18" s="190"/>
      <c r="M18" s="190"/>
      <c r="N18" s="190"/>
      <c r="O18" s="190"/>
      <c r="P18" s="190"/>
      <c r="Q18" s="190"/>
    </row>
    <row r="19" spans="1:17" x14ac:dyDescent="0.25">
      <c r="J19" s="190"/>
      <c r="K19" s="190"/>
      <c r="L19" s="190"/>
      <c r="M19" s="190"/>
      <c r="N19" s="190"/>
      <c r="O19" s="190"/>
      <c r="P19" s="190"/>
      <c r="Q19" s="190"/>
    </row>
    <row r="20" spans="1:17" x14ac:dyDescent="0.25">
      <c r="J20" s="190"/>
      <c r="K20" s="190"/>
      <c r="L20" s="190"/>
      <c r="M20" s="190"/>
      <c r="N20" s="190"/>
      <c r="O20" s="190"/>
      <c r="P20" s="190"/>
      <c r="Q20" s="190"/>
    </row>
    <row r="27" spans="1:17" x14ac:dyDescent="0.25">
      <c r="A27" s="205" t="s">
        <v>18</v>
      </c>
      <c r="B27" s="205"/>
      <c r="C27" s="205"/>
    </row>
    <row r="28" spans="1:17" x14ac:dyDescent="0.25">
      <c r="A28" s="164"/>
      <c r="B28" s="164"/>
      <c r="C28" s="164"/>
    </row>
    <row r="29" spans="1:17" x14ac:dyDescent="0.25">
      <c r="A29" s="106" t="s">
        <v>220</v>
      </c>
      <c r="B29" s="106"/>
      <c r="C29" s="106"/>
      <c r="D29" s="106"/>
      <c r="E29" s="106"/>
      <c r="F29" s="106"/>
      <c r="G29" s="106"/>
      <c r="H29" s="106"/>
      <c r="I29" s="106"/>
    </row>
    <row r="32" spans="1:17" ht="15.75" thickBot="1" x14ac:dyDescent="0.3"/>
    <row r="33" spans="1:9" x14ac:dyDescent="0.25">
      <c r="A33" s="152"/>
      <c r="B33" s="36">
        <v>2014</v>
      </c>
      <c r="C33" s="37">
        <v>2015</v>
      </c>
      <c r="D33" s="38">
        <v>2016</v>
      </c>
      <c r="F33" s="152"/>
      <c r="G33" s="36">
        <v>2014</v>
      </c>
      <c r="H33" s="37">
        <v>2015</v>
      </c>
      <c r="I33" s="38">
        <v>2016</v>
      </c>
    </row>
    <row r="34" spans="1:9" x14ac:dyDescent="0.25">
      <c r="A34" s="162" t="s">
        <v>16</v>
      </c>
      <c r="B34" s="165">
        <v>4521</v>
      </c>
      <c r="C34" s="166">
        <v>4570</v>
      </c>
      <c r="D34" s="167">
        <v>4672</v>
      </c>
      <c r="F34" s="162" t="s">
        <v>16</v>
      </c>
      <c r="G34" s="113">
        <f t="shared" ref="G34:I35" si="0">B34/B$36</f>
        <v>0.57358538442019791</v>
      </c>
      <c r="H34" s="113">
        <f t="shared" si="0"/>
        <v>0.56517437546376448</v>
      </c>
      <c r="I34" s="113">
        <f t="shared" si="0"/>
        <v>0.55270318230214122</v>
      </c>
    </row>
    <row r="35" spans="1:9" x14ac:dyDescent="0.25">
      <c r="A35" s="162" t="s">
        <v>17</v>
      </c>
      <c r="B35" s="165">
        <v>3361</v>
      </c>
      <c r="C35" s="166">
        <v>3516</v>
      </c>
      <c r="D35" s="167">
        <v>3781</v>
      </c>
      <c r="F35" s="162" t="s">
        <v>17</v>
      </c>
      <c r="G35" s="113">
        <f t="shared" si="0"/>
        <v>0.42641461557980209</v>
      </c>
      <c r="H35" s="113">
        <f t="shared" si="0"/>
        <v>0.43482562453623547</v>
      </c>
      <c r="I35" s="113">
        <f t="shared" si="0"/>
        <v>0.44729681769785873</v>
      </c>
    </row>
    <row r="36" spans="1:9" x14ac:dyDescent="0.25">
      <c r="B36" s="118">
        <f>SUM(B34:B35)</f>
        <v>7882</v>
      </c>
      <c r="C36" s="118">
        <f>SUM(C34:C35)</f>
        <v>8086</v>
      </c>
      <c r="D36" s="118">
        <f>SUM(D34:D35)</f>
        <v>8453</v>
      </c>
      <c r="I36" s="118">
        <f>SUM(I34:I35)</f>
        <v>1</v>
      </c>
    </row>
    <row r="50" spans="1:2" x14ac:dyDescent="0.25">
      <c r="A50" s="137"/>
      <c r="B50" s="137"/>
    </row>
  </sheetData>
  <mergeCells count="2">
    <mergeCell ref="J10:Q20"/>
    <mergeCell ref="A27:C27"/>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1"/>
  <sheetViews>
    <sheetView topLeftCell="A16" workbookViewId="0">
      <selection activeCell="G38" sqref="G38"/>
    </sheetView>
  </sheetViews>
  <sheetFormatPr defaultRowHeight="15" x14ac:dyDescent="0.25"/>
  <cols>
    <col min="1" max="1" width="73.140625" customWidth="1"/>
    <col min="2" max="2" width="10" customWidth="1"/>
    <col min="3" max="3" width="11.28515625" customWidth="1"/>
    <col min="4" max="4" width="12.140625" customWidth="1"/>
  </cols>
  <sheetData>
    <row r="1" spans="1:12" x14ac:dyDescent="0.25">
      <c r="A1" s="171" t="s">
        <v>266</v>
      </c>
    </row>
    <row r="3" spans="1:12" x14ac:dyDescent="0.25">
      <c r="A3" s="21"/>
      <c r="B3" s="49">
        <v>2014</v>
      </c>
      <c r="C3" s="50">
        <v>2015</v>
      </c>
      <c r="D3" s="50">
        <v>2016</v>
      </c>
    </row>
    <row r="4" spans="1:12" ht="30" x14ac:dyDescent="0.25">
      <c r="A4" s="48" t="s">
        <v>84</v>
      </c>
      <c r="B4" s="22">
        <v>0.25932504440497334</v>
      </c>
      <c r="C4" s="23">
        <v>0.26552065298046007</v>
      </c>
      <c r="D4" s="23">
        <v>0.28601845280340699</v>
      </c>
      <c r="E4" s="20">
        <f>D4-B4</f>
        <v>2.6693408398433649E-2</v>
      </c>
    </row>
    <row r="5" spans="1:12" x14ac:dyDescent="0.25">
      <c r="A5" s="48" t="s">
        <v>78</v>
      </c>
      <c r="B5" s="22">
        <v>0.26478051256026391</v>
      </c>
      <c r="C5" s="22">
        <v>0.26514964135542912</v>
      </c>
      <c r="D5" s="23">
        <v>0.28850248403122802</v>
      </c>
      <c r="E5" s="20">
        <f t="shared" ref="E5:E7" si="0">D5-B5</f>
        <v>2.3721971470964109E-2</v>
      </c>
    </row>
    <row r="6" spans="1:12" x14ac:dyDescent="0.25">
      <c r="A6" s="48" t="s">
        <v>11</v>
      </c>
      <c r="B6" s="22">
        <v>0.28190814514082718</v>
      </c>
      <c r="C6" s="22">
        <v>0.28246351719020529</v>
      </c>
      <c r="D6" s="23">
        <v>0.31180506269221703</v>
      </c>
      <c r="E6" s="20">
        <f t="shared" si="0"/>
        <v>2.9896917551389846E-2</v>
      </c>
    </row>
    <row r="7" spans="1:12" x14ac:dyDescent="0.25">
      <c r="A7" s="48" t="s">
        <v>13</v>
      </c>
      <c r="B7" s="47">
        <v>0.2433392539964476</v>
      </c>
      <c r="C7" s="47">
        <v>0.25500865693791741</v>
      </c>
      <c r="D7" s="46">
        <v>0.282588123964987</v>
      </c>
      <c r="E7" s="20">
        <f t="shared" si="0"/>
        <v>3.9248869968539407E-2</v>
      </c>
    </row>
    <row r="12" spans="1:12" x14ac:dyDescent="0.25">
      <c r="F12" s="206" t="s">
        <v>237</v>
      </c>
      <c r="G12" s="206"/>
      <c r="H12" s="206"/>
      <c r="I12" s="206"/>
      <c r="J12" s="206"/>
      <c r="K12" s="206"/>
      <c r="L12" s="206"/>
    </row>
    <row r="13" spans="1:12" x14ac:dyDescent="0.25">
      <c r="F13" s="206"/>
      <c r="G13" s="206"/>
      <c r="H13" s="206"/>
      <c r="I13" s="206"/>
      <c r="J13" s="206"/>
      <c r="K13" s="206"/>
      <c r="L13" s="206"/>
    </row>
    <row r="14" spans="1:12" x14ac:dyDescent="0.25">
      <c r="F14" s="206"/>
      <c r="G14" s="206"/>
      <c r="H14" s="206"/>
      <c r="I14" s="206"/>
      <c r="J14" s="206"/>
      <c r="K14" s="206"/>
      <c r="L14" s="206"/>
    </row>
    <row r="15" spans="1:12" x14ac:dyDescent="0.25">
      <c r="F15" s="206"/>
      <c r="G15" s="206"/>
      <c r="H15" s="206"/>
      <c r="I15" s="206"/>
      <c r="J15" s="206"/>
      <c r="K15" s="206"/>
      <c r="L15" s="206"/>
    </row>
    <row r="16" spans="1:12" x14ac:dyDescent="0.25">
      <c r="F16" s="206"/>
      <c r="G16" s="206"/>
      <c r="H16" s="206"/>
      <c r="I16" s="206"/>
      <c r="J16" s="206"/>
      <c r="K16" s="206"/>
      <c r="L16" s="206"/>
    </row>
    <row r="17" spans="1:12" x14ac:dyDescent="0.25">
      <c r="F17" s="206"/>
      <c r="G17" s="206"/>
      <c r="H17" s="206"/>
      <c r="I17" s="206"/>
      <c r="J17" s="206"/>
      <c r="K17" s="206"/>
      <c r="L17" s="206"/>
    </row>
    <row r="18" spans="1:12" x14ac:dyDescent="0.25">
      <c r="F18" s="206"/>
      <c r="G18" s="206"/>
      <c r="H18" s="206"/>
      <c r="I18" s="206"/>
      <c r="J18" s="206"/>
      <c r="K18" s="206"/>
      <c r="L18" s="206"/>
    </row>
    <row r="19" spans="1:12" x14ac:dyDescent="0.25">
      <c r="F19" s="206"/>
      <c r="G19" s="206"/>
      <c r="H19" s="206"/>
      <c r="I19" s="206"/>
      <c r="J19" s="206"/>
      <c r="K19" s="206"/>
      <c r="L19" s="206"/>
    </row>
    <row r="20" spans="1:12" x14ac:dyDescent="0.25">
      <c r="F20" s="206"/>
      <c r="G20" s="206"/>
      <c r="H20" s="206"/>
      <c r="I20" s="206"/>
      <c r="J20" s="206"/>
      <c r="K20" s="206"/>
      <c r="L20" s="206"/>
    </row>
    <row r="21" spans="1:12" x14ac:dyDescent="0.25">
      <c r="F21" s="206"/>
      <c r="G21" s="206"/>
      <c r="H21" s="206"/>
      <c r="I21" s="206"/>
      <c r="J21" s="206"/>
      <c r="K21" s="206"/>
      <c r="L21" s="206"/>
    </row>
    <row r="22" spans="1:12" x14ac:dyDescent="0.25">
      <c r="F22" s="206"/>
      <c r="G22" s="206"/>
      <c r="H22" s="206"/>
      <c r="I22" s="206"/>
      <c r="J22" s="206"/>
      <c r="K22" s="206"/>
      <c r="L22" s="206"/>
    </row>
    <row r="23" spans="1:12" x14ac:dyDescent="0.25">
      <c r="F23" s="206"/>
      <c r="G23" s="206"/>
      <c r="H23" s="206"/>
      <c r="I23" s="206"/>
      <c r="J23" s="206"/>
      <c r="K23" s="206"/>
      <c r="L23" s="206"/>
    </row>
    <row r="24" spans="1:12" x14ac:dyDescent="0.25">
      <c r="F24" s="206"/>
      <c r="G24" s="206"/>
      <c r="H24" s="206"/>
      <c r="I24" s="206"/>
      <c r="J24" s="206"/>
      <c r="K24" s="206"/>
      <c r="L24" s="206"/>
    </row>
    <row r="25" spans="1:12" x14ac:dyDescent="0.25">
      <c r="F25" s="206"/>
      <c r="G25" s="206"/>
      <c r="H25" s="206"/>
      <c r="I25" s="206"/>
      <c r="J25" s="206"/>
      <c r="K25" s="206"/>
      <c r="L25" s="206"/>
    </row>
    <row r="26" spans="1:12" x14ac:dyDescent="0.25">
      <c r="F26" s="43"/>
      <c r="G26" s="43"/>
      <c r="H26" s="43"/>
      <c r="I26" s="43"/>
      <c r="J26" s="43"/>
      <c r="K26" s="43"/>
      <c r="L26" s="43"/>
    </row>
    <row r="27" spans="1:12" x14ac:dyDescent="0.25">
      <c r="F27" s="43"/>
      <c r="G27" s="43"/>
      <c r="H27" s="43"/>
      <c r="I27" s="43"/>
      <c r="J27" s="43"/>
      <c r="K27" s="43"/>
      <c r="L27" s="43"/>
    </row>
    <row r="28" spans="1:12" x14ac:dyDescent="0.25">
      <c r="F28" s="43"/>
      <c r="G28" s="43"/>
      <c r="H28" s="43"/>
      <c r="I28" s="43"/>
      <c r="J28" s="43"/>
      <c r="K28" s="43"/>
      <c r="L28" s="43"/>
    </row>
    <row r="29" spans="1:12" x14ac:dyDescent="0.25">
      <c r="F29" s="43"/>
      <c r="G29" s="43"/>
      <c r="H29" s="43"/>
      <c r="I29" s="43"/>
      <c r="J29" s="43"/>
      <c r="K29" s="43"/>
      <c r="L29" s="43"/>
    </row>
    <row r="31" spans="1:12" x14ac:dyDescent="0.25">
      <c r="A31" s="207" t="s">
        <v>18</v>
      </c>
      <c r="B31" s="207"/>
      <c r="C31" s="207"/>
    </row>
    <row r="33" spans="1:4" x14ac:dyDescent="0.25">
      <c r="A33" s="106" t="s">
        <v>236</v>
      </c>
    </row>
    <row r="37" spans="1:4" x14ac:dyDescent="0.25">
      <c r="A37" s="21"/>
      <c r="B37" s="49">
        <v>2014</v>
      </c>
      <c r="C37" s="50">
        <v>2015</v>
      </c>
      <c r="D37" s="50">
        <v>2016</v>
      </c>
    </row>
    <row r="38" spans="1:4" ht="30" x14ac:dyDescent="0.25">
      <c r="A38" s="48" t="s">
        <v>84</v>
      </c>
      <c r="B38" s="26">
        <v>2044</v>
      </c>
      <c r="C38" s="168">
        <v>2147</v>
      </c>
      <c r="D38" s="168">
        <v>2418</v>
      </c>
    </row>
    <row r="39" spans="1:4" x14ac:dyDescent="0.25">
      <c r="A39" s="48" t="s">
        <v>78</v>
      </c>
      <c r="B39" s="26">
        <v>2087</v>
      </c>
      <c r="C39" s="26">
        <v>2144</v>
      </c>
      <c r="D39" s="168">
        <v>2439</v>
      </c>
    </row>
    <row r="40" spans="1:4" x14ac:dyDescent="0.25">
      <c r="A40" s="48" t="s">
        <v>11</v>
      </c>
      <c r="B40" s="26">
        <v>2222</v>
      </c>
      <c r="C40" s="26">
        <v>2284</v>
      </c>
      <c r="D40" s="168">
        <v>2636</v>
      </c>
    </row>
    <row r="41" spans="1:4" x14ac:dyDescent="0.25">
      <c r="A41" s="48" t="s">
        <v>13</v>
      </c>
      <c r="B41" s="169">
        <v>1918</v>
      </c>
      <c r="C41" s="169">
        <v>2062</v>
      </c>
      <c r="D41" s="170">
        <v>2389</v>
      </c>
    </row>
  </sheetData>
  <mergeCells count="2">
    <mergeCell ref="F12:L25"/>
    <mergeCell ref="A31:C31"/>
  </mergeCell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41"/>
  <sheetViews>
    <sheetView topLeftCell="A13" workbookViewId="0">
      <selection activeCell="S31" sqref="S31"/>
    </sheetView>
  </sheetViews>
  <sheetFormatPr defaultRowHeight="15" x14ac:dyDescent="0.25"/>
  <cols>
    <col min="1" max="1" width="17" customWidth="1"/>
  </cols>
  <sheetData>
    <row r="1" spans="1:22" x14ac:dyDescent="0.25">
      <c r="A1" s="18" t="s">
        <v>267</v>
      </c>
    </row>
    <row r="3" spans="1:22" x14ac:dyDescent="0.25">
      <c r="A3" s="2"/>
      <c r="B3" s="4">
        <v>2009</v>
      </c>
      <c r="C3" s="4">
        <v>2010</v>
      </c>
      <c r="D3" s="4">
        <v>2011</v>
      </c>
      <c r="E3" s="4">
        <v>2012</v>
      </c>
      <c r="F3" s="4">
        <v>2013</v>
      </c>
      <c r="G3" s="5">
        <v>2014</v>
      </c>
      <c r="H3" s="5">
        <v>2015</v>
      </c>
      <c r="I3" s="4">
        <v>2016</v>
      </c>
    </row>
    <row r="4" spans="1:22" ht="15" customHeight="1" x14ac:dyDescent="0.25">
      <c r="A4" s="4" t="s">
        <v>2</v>
      </c>
      <c r="B4" s="2">
        <v>124</v>
      </c>
      <c r="C4" s="2">
        <v>143</v>
      </c>
      <c r="D4" s="2">
        <v>185</v>
      </c>
      <c r="E4" s="2">
        <v>188</v>
      </c>
      <c r="F4" s="2">
        <v>196</v>
      </c>
      <c r="G4" s="3">
        <v>209</v>
      </c>
      <c r="H4" s="3">
        <v>222</v>
      </c>
      <c r="I4" s="2">
        <v>227</v>
      </c>
      <c r="N4" s="206" t="s">
        <v>304</v>
      </c>
      <c r="O4" s="206"/>
      <c r="P4" s="206"/>
      <c r="Q4" s="206"/>
      <c r="R4" s="206"/>
      <c r="S4" s="206"/>
      <c r="T4" s="206"/>
      <c r="U4" s="206"/>
      <c r="V4" s="206"/>
    </row>
    <row r="5" spans="1:22" x14ac:dyDescent="0.25">
      <c r="A5" s="4" t="s">
        <v>3</v>
      </c>
      <c r="B5" s="2">
        <v>373</v>
      </c>
      <c r="C5" s="2">
        <v>586</v>
      </c>
      <c r="D5" s="2">
        <v>834</v>
      </c>
      <c r="E5" s="2">
        <v>848</v>
      </c>
      <c r="F5" s="2">
        <v>873</v>
      </c>
      <c r="G5" s="3">
        <v>914</v>
      </c>
      <c r="H5" s="3">
        <v>930</v>
      </c>
      <c r="I5" s="2">
        <v>967</v>
      </c>
      <c r="N5" s="206"/>
      <c r="O5" s="206"/>
      <c r="P5" s="206"/>
      <c r="Q5" s="206"/>
      <c r="R5" s="206"/>
      <c r="S5" s="206"/>
      <c r="T5" s="206"/>
      <c r="U5" s="206"/>
      <c r="V5" s="206"/>
    </row>
    <row r="6" spans="1:22" x14ac:dyDescent="0.25">
      <c r="A6" s="4" t="s">
        <v>4</v>
      </c>
      <c r="B6" s="2">
        <v>335</v>
      </c>
      <c r="C6" s="2">
        <v>411</v>
      </c>
      <c r="D6" s="2">
        <v>556</v>
      </c>
      <c r="E6" s="2">
        <v>584</v>
      </c>
      <c r="F6" s="2">
        <v>617</v>
      </c>
      <c r="G6" s="3">
        <v>666</v>
      </c>
      <c r="H6" s="3">
        <v>692</v>
      </c>
      <c r="I6" s="2">
        <v>712</v>
      </c>
      <c r="N6" s="206"/>
      <c r="O6" s="206"/>
      <c r="P6" s="206"/>
      <c r="Q6" s="206"/>
      <c r="R6" s="206"/>
      <c r="S6" s="206"/>
      <c r="T6" s="206"/>
      <c r="U6" s="206"/>
      <c r="V6" s="206"/>
    </row>
    <row r="7" spans="1:22" x14ac:dyDescent="0.25">
      <c r="A7" s="4" t="s">
        <v>5</v>
      </c>
      <c r="B7" s="2">
        <v>215</v>
      </c>
      <c r="C7" s="2">
        <v>268</v>
      </c>
      <c r="D7" s="2">
        <v>316</v>
      </c>
      <c r="E7" s="2">
        <v>328</v>
      </c>
      <c r="F7" s="2">
        <v>342</v>
      </c>
      <c r="G7" s="3">
        <v>359</v>
      </c>
      <c r="H7" s="3">
        <v>363</v>
      </c>
      <c r="I7" s="2">
        <v>392</v>
      </c>
      <c r="N7" s="206"/>
      <c r="O7" s="206"/>
      <c r="P7" s="206"/>
      <c r="Q7" s="206"/>
      <c r="R7" s="206"/>
      <c r="S7" s="206"/>
      <c r="T7" s="206"/>
      <c r="U7" s="206"/>
      <c r="V7" s="206"/>
    </row>
    <row r="8" spans="1:22" x14ac:dyDescent="0.25">
      <c r="A8" s="4" t="s">
        <v>6</v>
      </c>
      <c r="B8" s="2">
        <v>153</v>
      </c>
      <c r="C8" s="2">
        <v>182</v>
      </c>
      <c r="D8" s="2">
        <v>218</v>
      </c>
      <c r="E8" s="2">
        <v>219</v>
      </c>
      <c r="F8" s="2">
        <v>221</v>
      </c>
      <c r="G8" s="3">
        <v>224</v>
      </c>
      <c r="H8" s="3">
        <v>228</v>
      </c>
      <c r="I8" s="2">
        <v>223</v>
      </c>
      <c r="N8" s="206"/>
      <c r="O8" s="206"/>
      <c r="P8" s="206"/>
      <c r="Q8" s="206"/>
      <c r="R8" s="206"/>
      <c r="S8" s="206"/>
      <c r="T8" s="206"/>
      <c r="U8" s="206"/>
      <c r="V8" s="206"/>
    </row>
    <row r="9" spans="1:22" x14ac:dyDescent="0.25">
      <c r="A9" s="4" t="s">
        <v>15</v>
      </c>
      <c r="B9" s="1">
        <v>1200</v>
      </c>
      <c r="C9" s="1">
        <v>1590</v>
      </c>
      <c r="D9" s="1">
        <v>2109</v>
      </c>
      <c r="E9" s="1">
        <v>2167</v>
      </c>
      <c r="F9" s="1">
        <v>2249</v>
      </c>
      <c r="G9" s="1">
        <v>2372</v>
      </c>
      <c r="H9" s="1">
        <v>2435</v>
      </c>
      <c r="I9" s="1">
        <v>2521</v>
      </c>
      <c r="N9" s="206"/>
      <c r="O9" s="206"/>
      <c r="P9" s="206"/>
      <c r="Q9" s="206"/>
      <c r="R9" s="206"/>
      <c r="S9" s="206"/>
      <c r="T9" s="206"/>
      <c r="U9" s="206"/>
      <c r="V9" s="206"/>
    </row>
    <row r="10" spans="1:22" x14ac:dyDescent="0.25">
      <c r="N10" s="206"/>
      <c r="O10" s="206"/>
      <c r="P10" s="206"/>
      <c r="Q10" s="206"/>
      <c r="R10" s="206"/>
      <c r="S10" s="206"/>
      <c r="T10" s="206"/>
      <c r="U10" s="206"/>
      <c r="V10" s="206"/>
    </row>
    <row r="11" spans="1:22" x14ac:dyDescent="0.25">
      <c r="N11" s="206"/>
      <c r="O11" s="206"/>
      <c r="P11" s="206"/>
      <c r="Q11" s="206"/>
      <c r="R11" s="206"/>
      <c r="S11" s="206"/>
      <c r="T11" s="206"/>
      <c r="U11" s="206"/>
      <c r="V11" s="206"/>
    </row>
    <row r="12" spans="1:22" x14ac:dyDescent="0.25">
      <c r="N12" s="206"/>
      <c r="O12" s="206"/>
      <c r="P12" s="206"/>
      <c r="Q12" s="206"/>
      <c r="R12" s="206"/>
      <c r="S12" s="206"/>
      <c r="T12" s="206"/>
      <c r="U12" s="206"/>
      <c r="V12" s="206"/>
    </row>
    <row r="13" spans="1:22" x14ac:dyDescent="0.25">
      <c r="N13" s="206"/>
      <c r="O13" s="206"/>
      <c r="P13" s="206"/>
      <c r="Q13" s="206"/>
      <c r="R13" s="206"/>
      <c r="S13" s="206"/>
      <c r="T13" s="206"/>
      <c r="U13" s="206"/>
      <c r="V13" s="206"/>
    </row>
    <row r="14" spans="1:22" x14ac:dyDescent="0.25">
      <c r="N14" s="206"/>
      <c r="O14" s="206"/>
      <c r="P14" s="206"/>
      <c r="Q14" s="206"/>
      <c r="R14" s="206"/>
      <c r="S14" s="206"/>
      <c r="T14" s="206"/>
      <c r="U14" s="206"/>
      <c r="V14" s="206"/>
    </row>
    <row r="15" spans="1:22" x14ac:dyDescent="0.25">
      <c r="N15" s="206"/>
      <c r="O15" s="206"/>
      <c r="P15" s="206"/>
      <c r="Q15" s="206"/>
      <c r="R15" s="206"/>
      <c r="S15" s="206"/>
      <c r="T15" s="206"/>
      <c r="U15" s="206"/>
      <c r="V15" s="206"/>
    </row>
    <row r="16" spans="1:22" x14ac:dyDescent="0.25">
      <c r="N16" s="206"/>
      <c r="O16" s="206"/>
      <c r="P16" s="206"/>
      <c r="Q16" s="206"/>
      <c r="R16" s="206"/>
      <c r="S16" s="206"/>
      <c r="T16" s="206"/>
      <c r="U16" s="206"/>
      <c r="V16" s="206"/>
    </row>
    <row r="17" spans="14:22" x14ac:dyDescent="0.25">
      <c r="N17" s="206"/>
      <c r="O17" s="206"/>
      <c r="P17" s="206"/>
      <c r="Q17" s="206"/>
      <c r="R17" s="206"/>
      <c r="S17" s="206"/>
      <c r="T17" s="206"/>
      <c r="U17" s="206"/>
      <c r="V17" s="206"/>
    </row>
    <row r="18" spans="14:22" x14ac:dyDescent="0.25">
      <c r="N18" s="206"/>
      <c r="O18" s="206"/>
      <c r="P18" s="206"/>
      <c r="Q18" s="206"/>
      <c r="R18" s="206"/>
      <c r="S18" s="206"/>
      <c r="T18" s="206"/>
      <c r="U18" s="206"/>
      <c r="V18" s="206"/>
    </row>
    <row r="19" spans="14:22" x14ac:dyDescent="0.25">
      <c r="N19" s="206"/>
      <c r="O19" s="206"/>
      <c r="P19" s="206"/>
      <c r="Q19" s="206"/>
      <c r="R19" s="206"/>
      <c r="S19" s="206"/>
      <c r="T19" s="206"/>
      <c r="U19" s="206"/>
      <c r="V19" s="206"/>
    </row>
    <row r="20" spans="14:22" x14ac:dyDescent="0.25">
      <c r="N20" s="206"/>
      <c r="O20" s="206"/>
      <c r="P20" s="206"/>
      <c r="Q20" s="206"/>
      <c r="R20" s="206"/>
      <c r="S20" s="206"/>
      <c r="T20" s="206"/>
      <c r="U20" s="206"/>
      <c r="V20" s="206"/>
    </row>
    <row r="25" spans="14:22" x14ac:dyDescent="0.25">
      <c r="N25" s="106" t="s">
        <v>238</v>
      </c>
    </row>
    <row r="41" spans="1:3" x14ac:dyDescent="0.25">
      <c r="A41" s="208" t="s">
        <v>18</v>
      </c>
      <c r="B41" s="208"/>
      <c r="C41" s="208"/>
    </row>
  </sheetData>
  <mergeCells count="2">
    <mergeCell ref="A41:C41"/>
    <mergeCell ref="N4:V20"/>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0"/>
  <sheetViews>
    <sheetView topLeftCell="A7" workbookViewId="0">
      <selection activeCell="K29" sqref="K29"/>
    </sheetView>
  </sheetViews>
  <sheetFormatPr defaultRowHeight="15" x14ac:dyDescent="0.25"/>
  <cols>
    <col min="9" max="9" width="10.140625" bestFit="1" customWidth="1"/>
  </cols>
  <sheetData>
    <row r="1" spans="1:20" x14ac:dyDescent="0.25">
      <c r="A1" s="18" t="s">
        <v>268</v>
      </c>
    </row>
    <row r="3" spans="1:20" x14ac:dyDescent="0.25">
      <c r="A3" s="19"/>
      <c r="B3" s="21">
        <v>2009</v>
      </c>
      <c r="C3" s="21">
        <v>2010</v>
      </c>
      <c r="D3" s="21">
        <v>2011</v>
      </c>
      <c r="E3" s="21">
        <v>2012</v>
      </c>
      <c r="F3" s="21">
        <v>2013</v>
      </c>
      <c r="G3" s="28">
        <v>2014</v>
      </c>
      <c r="H3" s="28">
        <v>2015</v>
      </c>
      <c r="I3" s="21">
        <v>2016</v>
      </c>
    </row>
    <row r="4" spans="1:20" x14ac:dyDescent="0.25">
      <c r="A4" s="21" t="s">
        <v>7</v>
      </c>
      <c r="B4" s="22">
        <v>0.35</v>
      </c>
      <c r="C4" s="22">
        <v>0.31194968553459118</v>
      </c>
      <c r="D4" s="22">
        <v>0.27785680417259362</v>
      </c>
      <c r="E4" s="22">
        <v>0.26995846792801109</v>
      </c>
      <c r="F4" s="22">
        <v>0.2530013339261894</v>
      </c>
      <c r="G4" s="172">
        <v>0.25042158516020235</v>
      </c>
      <c r="H4" s="172">
        <v>0.24969199178644763</v>
      </c>
      <c r="I4" s="22">
        <v>0.27528758429194766</v>
      </c>
    </row>
    <row r="5" spans="1:20" x14ac:dyDescent="0.25">
      <c r="A5" s="21" t="s">
        <v>8</v>
      </c>
      <c r="B5" s="22">
        <v>0.60083333333333333</v>
      </c>
      <c r="C5" s="22">
        <v>0.64025157232704399</v>
      </c>
      <c r="D5" s="22">
        <v>0.66619250829777144</v>
      </c>
      <c r="E5" s="22">
        <v>0.67281956622058148</v>
      </c>
      <c r="F5" s="22">
        <v>0.69052912405513567</v>
      </c>
      <c r="G5" s="172">
        <v>0.69139966273187181</v>
      </c>
      <c r="H5" s="172">
        <v>0.68501026694045175</v>
      </c>
      <c r="I5" s="22">
        <v>0.6501388337961127</v>
      </c>
      <c r="L5" s="204" t="s">
        <v>306</v>
      </c>
      <c r="M5" s="204"/>
      <c r="N5" s="204"/>
      <c r="O5" s="204"/>
      <c r="P5" s="204"/>
      <c r="Q5" s="204"/>
      <c r="R5" s="204"/>
      <c r="S5" s="204"/>
      <c r="T5" s="204"/>
    </row>
    <row r="6" spans="1:20" x14ac:dyDescent="0.25">
      <c r="A6" s="21" t="s">
        <v>21</v>
      </c>
      <c r="B6" s="22">
        <v>3.3333333333333333E-2</v>
      </c>
      <c r="C6" s="22">
        <v>2.3270440251572325E-2</v>
      </c>
      <c r="D6" s="22">
        <v>4.2674253200568987E-2</v>
      </c>
      <c r="E6" s="22">
        <v>4.2455006922011998E-2</v>
      </c>
      <c r="F6" s="22">
        <v>4.090706980880391E-2</v>
      </c>
      <c r="G6" s="172">
        <v>4.1315345699831363E-2</v>
      </c>
      <c r="H6" s="172">
        <v>6.5297741273100618E-2</v>
      </c>
      <c r="I6" s="22">
        <v>7.4573581911939704E-2</v>
      </c>
      <c r="L6" s="204"/>
      <c r="M6" s="204"/>
      <c r="N6" s="204"/>
      <c r="O6" s="204"/>
      <c r="P6" s="204"/>
      <c r="Q6" s="204"/>
      <c r="R6" s="204"/>
      <c r="S6" s="204"/>
      <c r="T6" s="204"/>
    </row>
    <row r="7" spans="1:20" x14ac:dyDescent="0.25">
      <c r="A7" s="15"/>
      <c r="B7" s="16"/>
      <c r="C7" s="16"/>
      <c r="D7" s="16"/>
      <c r="E7" s="16"/>
      <c r="F7" s="16"/>
      <c r="G7" s="24"/>
      <c r="H7" s="24"/>
      <c r="I7" s="16">
        <v>7.4999999999999997E-2</v>
      </c>
      <c r="L7" s="204"/>
      <c r="M7" s="204"/>
      <c r="N7" s="204"/>
      <c r="O7" s="204"/>
      <c r="P7" s="204"/>
      <c r="Q7" s="204"/>
      <c r="R7" s="204"/>
      <c r="S7" s="204"/>
      <c r="T7" s="204"/>
    </row>
    <row r="8" spans="1:20" x14ac:dyDescent="0.25">
      <c r="B8" s="20">
        <f>1-(B4+B5)</f>
        <v>4.9166666666666692E-2</v>
      </c>
      <c r="C8" s="20">
        <f t="shared" ref="C8:H8" si="0">1-(C4+C5)</f>
        <v>4.7798742138364769E-2</v>
      </c>
      <c r="D8" s="20">
        <f t="shared" si="0"/>
        <v>5.5950687529634946E-2</v>
      </c>
      <c r="E8" s="20">
        <f t="shared" si="0"/>
        <v>5.7221965851407486E-2</v>
      </c>
      <c r="F8" s="20">
        <f t="shared" si="0"/>
        <v>5.6469542018674934E-2</v>
      </c>
      <c r="G8" s="20">
        <f t="shared" si="0"/>
        <v>5.817875210792578E-2</v>
      </c>
      <c r="H8" s="20">
        <f t="shared" si="0"/>
        <v>6.5297741273100618E-2</v>
      </c>
      <c r="I8" s="20">
        <f>1-(I4+I5)</f>
        <v>7.4573581911939635E-2</v>
      </c>
      <c r="L8" s="204"/>
      <c r="M8" s="204"/>
      <c r="N8" s="204"/>
      <c r="O8" s="204"/>
      <c r="P8" s="204"/>
      <c r="Q8" s="204"/>
      <c r="R8" s="204"/>
      <c r="S8" s="204"/>
      <c r="T8" s="204"/>
    </row>
    <row r="9" spans="1:20" x14ac:dyDescent="0.25">
      <c r="L9" s="204"/>
      <c r="M9" s="204"/>
      <c r="N9" s="204"/>
      <c r="O9" s="204"/>
      <c r="P9" s="204"/>
      <c r="Q9" s="204"/>
      <c r="R9" s="204"/>
      <c r="S9" s="204"/>
      <c r="T9" s="204"/>
    </row>
    <row r="10" spans="1:20" x14ac:dyDescent="0.25">
      <c r="L10" s="204"/>
      <c r="M10" s="204"/>
      <c r="N10" s="204"/>
      <c r="O10" s="204"/>
      <c r="P10" s="204"/>
      <c r="Q10" s="204"/>
      <c r="R10" s="204"/>
      <c r="S10" s="204"/>
      <c r="T10" s="204"/>
    </row>
    <row r="11" spans="1:20" x14ac:dyDescent="0.25">
      <c r="L11" s="204"/>
      <c r="M11" s="204"/>
      <c r="N11" s="204"/>
      <c r="O11" s="204"/>
      <c r="P11" s="204"/>
      <c r="Q11" s="204"/>
      <c r="R11" s="204"/>
      <c r="S11" s="204"/>
      <c r="T11" s="204"/>
    </row>
    <row r="12" spans="1:20" x14ac:dyDescent="0.25">
      <c r="L12" s="204"/>
      <c r="M12" s="204"/>
      <c r="N12" s="204"/>
      <c r="O12" s="204"/>
      <c r="P12" s="204"/>
      <c r="Q12" s="204"/>
      <c r="R12" s="204"/>
      <c r="S12" s="204"/>
      <c r="T12" s="204"/>
    </row>
    <row r="13" spans="1:20" x14ac:dyDescent="0.25">
      <c r="L13" s="204"/>
      <c r="M13" s="204"/>
      <c r="N13" s="204"/>
      <c r="O13" s="204"/>
      <c r="P13" s="204"/>
      <c r="Q13" s="204"/>
      <c r="R13" s="204"/>
      <c r="S13" s="204"/>
      <c r="T13" s="204"/>
    </row>
    <row r="14" spans="1:20" x14ac:dyDescent="0.25">
      <c r="L14" s="204"/>
      <c r="M14" s="204"/>
      <c r="N14" s="204"/>
      <c r="O14" s="204"/>
      <c r="P14" s="204"/>
      <c r="Q14" s="204"/>
      <c r="R14" s="204"/>
      <c r="S14" s="204"/>
      <c r="T14" s="204"/>
    </row>
    <row r="15" spans="1:20" x14ac:dyDescent="0.25">
      <c r="L15" s="204"/>
      <c r="M15" s="204"/>
      <c r="N15" s="204"/>
      <c r="O15" s="204"/>
      <c r="P15" s="204"/>
      <c r="Q15" s="204"/>
      <c r="R15" s="204"/>
      <c r="S15" s="204"/>
      <c r="T15" s="204"/>
    </row>
    <row r="16" spans="1:20" x14ac:dyDescent="0.25">
      <c r="L16" s="204"/>
      <c r="M16" s="204"/>
      <c r="N16" s="204"/>
      <c r="O16" s="204"/>
      <c r="P16" s="204"/>
      <c r="Q16" s="204"/>
      <c r="R16" s="204"/>
      <c r="S16" s="204"/>
      <c r="T16" s="204"/>
    </row>
    <row r="17" spans="2:20" x14ac:dyDescent="0.25">
      <c r="L17" s="204"/>
      <c r="M17" s="204"/>
      <c r="N17" s="204"/>
      <c r="O17" s="204"/>
      <c r="P17" s="204"/>
      <c r="Q17" s="204"/>
      <c r="R17" s="204"/>
      <c r="S17" s="204"/>
      <c r="T17" s="204"/>
    </row>
    <row r="18" spans="2:20" x14ac:dyDescent="0.25">
      <c r="L18" s="204"/>
      <c r="M18" s="204"/>
      <c r="N18" s="204"/>
      <c r="O18" s="204"/>
      <c r="P18" s="204"/>
      <c r="Q18" s="204"/>
      <c r="R18" s="204"/>
      <c r="S18" s="204"/>
      <c r="T18" s="204"/>
    </row>
    <row r="19" spans="2:20" x14ac:dyDescent="0.25">
      <c r="L19" s="204"/>
      <c r="M19" s="204"/>
      <c r="N19" s="204"/>
      <c r="O19" s="204"/>
      <c r="P19" s="204"/>
      <c r="Q19" s="204"/>
      <c r="R19" s="204"/>
      <c r="S19" s="204"/>
      <c r="T19" s="204"/>
    </row>
    <row r="20" spans="2:20" x14ac:dyDescent="0.25">
      <c r="L20" s="204"/>
      <c r="M20" s="204"/>
      <c r="N20" s="204"/>
      <c r="O20" s="204"/>
      <c r="P20" s="204"/>
      <c r="Q20" s="204"/>
      <c r="R20" s="204"/>
      <c r="S20" s="204"/>
      <c r="T20" s="204"/>
    </row>
    <row r="21" spans="2:20" x14ac:dyDescent="0.25">
      <c r="L21" s="204"/>
      <c r="M21" s="204"/>
      <c r="N21" s="204"/>
      <c r="O21" s="204"/>
      <c r="P21" s="204"/>
      <c r="Q21" s="204"/>
      <c r="R21" s="204"/>
      <c r="S21" s="204"/>
      <c r="T21" s="204"/>
    </row>
    <row r="22" spans="2:20" x14ac:dyDescent="0.25">
      <c r="L22" s="204"/>
      <c r="M22" s="204"/>
      <c r="N22" s="204"/>
      <c r="O22" s="204"/>
      <c r="P22" s="204"/>
      <c r="Q22" s="204"/>
      <c r="R22" s="204"/>
      <c r="S22" s="204"/>
      <c r="T22" s="204"/>
    </row>
    <row r="25" spans="2:20" x14ac:dyDescent="0.25">
      <c r="L25" s="106" t="s">
        <v>239</v>
      </c>
    </row>
    <row r="30" spans="2:20" x14ac:dyDescent="0.25">
      <c r="B30" s="208" t="s">
        <v>18</v>
      </c>
      <c r="C30" s="208"/>
      <c r="D30" s="208"/>
    </row>
  </sheetData>
  <mergeCells count="2">
    <mergeCell ref="L5:T22"/>
    <mergeCell ref="B30:D30"/>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39"/>
  <sheetViews>
    <sheetView topLeftCell="A25" workbookViewId="0">
      <selection activeCell="M22" sqref="M22"/>
    </sheetView>
  </sheetViews>
  <sheetFormatPr defaultRowHeight="15" x14ac:dyDescent="0.25"/>
  <cols>
    <col min="12" max="12" width="9.140625" customWidth="1"/>
  </cols>
  <sheetData>
    <row r="1" spans="1:24" x14ac:dyDescent="0.25">
      <c r="A1" s="193" t="s">
        <v>303</v>
      </c>
      <c r="B1" s="193"/>
      <c r="C1" s="193"/>
      <c r="D1" s="193"/>
      <c r="E1" s="193"/>
      <c r="F1" s="193"/>
      <c r="G1" s="193"/>
      <c r="H1" s="193"/>
      <c r="I1" s="193"/>
      <c r="J1" s="193"/>
      <c r="K1" s="193"/>
      <c r="L1" s="193"/>
      <c r="M1" s="193"/>
    </row>
    <row r="3" spans="1:24" x14ac:dyDescent="0.25">
      <c r="A3" s="209"/>
      <c r="B3" s="210"/>
      <c r="C3" s="210"/>
      <c r="D3" s="210"/>
      <c r="E3" s="211"/>
      <c r="F3" s="4">
        <v>2010</v>
      </c>
      <c r="G3" s="4">
        <v>2011</v>
      </c>
      <c r="H3" s="4">
        <v>2012</v>
      </c>
      <c r="I3" s="4">
        <v>2013</v>
      </c>
      <c r="J3" s="5">
        <v>2014</v>
      </c>
      <c r="K3" s="5">
        <v>2015</v>
      </c>
      <c r="L3" s="4">
        <v>2016</v>
      </c>
      <c r="O3" s="206" t="s">
        <v>320</v>
      </c>
      <c r="P3" s="206"/>
      <c r="Q3" s="206"/>
      <c r="R3" s="206"/>
      <c r="S3" s="206"/>
      <c r="T3" s="206"/>
      <c r="U3" s="206"/>
      <c r="V3" s="206"/>
      <c r="W3" s="206"/>
      <c r="X3" s="206"/>
    </row>
    <row r="4" spans="1:24" x14ac:dyDescent="0.25">
      <c r="A4" s="212" t="s">
        <v>42</v>
      </c>
      <c r="B4" s="212"/>
      <c r="C4" s="212"/>
      <c r="D4" s="212"/>
      <c r="E4" s="212"/>
      <c r="F4" s="6">
        <v>0.16789999999999999</v>
      </c>
      <c r="G4" s="6">
        <v>0.2</v>
      </c>
      <c r="H4" s="6">
        <v>0.215</v>
      </c>
      <c r="I4" s="6">
        <v>0.217</v>
      </c>
      <c r="J4" s="6">
        <v>0.23799999999999999</v>
      </c>
      <c r="K4" s="6">
        <v>0.25995892999999998</v>
      </c>
      <c r="L4" s="6">
        <v>0.26800000000000002</v>
      </c>
      <c r="M4" s="20">
        <f>L4-K4</f>
        <v>8.041070000000039E-3</v>
      </c>
      <c r="O4" s="206"/>
      <c r="P4" s="206"/>
      <c r="Q4" s="206"/>
      <c r="R4" s="206"/>
      <c r="S4" s="206"/>
      <c r="T4" s="206"/>
      <c r="U4" s="206"/>
      <c r="V4" s="206"/>
      <c r="W4" s="206"/>
      <c r="X4" s="206"/>
    </row>
    <row r="5" spans="1:24" x14ac:dyDescent="0.25">
      <c r="A5" s="213" t="s">
        <v>43</v>
      </c>
      <c r="B5" s="213"/>
      <c r="C5" s="213"/>
      <c r="D5" s="213"/>
      <c r="E5" s="213"/>
      <c r="F5" s="6">
        <v>0.1666</v>
      </c>
      <c r="G5" s="6">
        <v>0.20799999999999999</v>
      </c>
      <c r="H5" s="6">
        <v>0.216</v>
      </c>
      <c r="I5" s="6">
        <v>0.22500000000000001</v>
      </c>
      <c r="J5" s="6">
        <v>0.23699999999999999</v>
      </c>
      <c r="K5" s="6">
        <v>0.25133470000000002</v>
      </c>
      <c r="L5" s="6">
        <v>0.26400000000000001</v>
      </c>
      <c r="M5" s="20">
        <f t="shared" ref="M5:M6" si="0">L5-K5</f>
        <v>1.266529999999999E-2</v>
      </c>
      <c r="O5" s="206"/>
      <c r="P5" s="206"/>
      <c r="Q5" s="206"/>
      <c r="R5" s="206"/>
      <c r="S5" s="206"/>
      <c r="T5" s="206"/>
      <c r="U5" s="206"/>
      <c r="V5" s="206"/>
      <c r="W5" s="206"/>
      <c r="X5" s="206"/>
    </row>
    <row r="6" spans="1:24" x14ac:dyDescent="0.25">
      <c r="A6" s="213" t="s">
        <v>11</v>
      </c>
      <c r="B6" s="213"/>
      <c r="C6" s="213"/>
      <c r="D6" s="213"/>
      <c r="E6" s="213"/>
      <c r="F6" s="6">
        <v>0.14399999999999999</v>
      </c>
      <c r="G6" s="6">
        <v>0.193</v>
      </c>
      <c r="H6" s="6">
        <v>0.193</v>
      </c>
      <c r="I6" s="6">
        <v>0.2</v>
      </c>
      <c r="J6" s="6">
        <v>0.221</v>
      </c>
      <c r="K6" s="6">
        <v>0.24271047000000001</v>
      </c>
      <c r="L6" s="6">
        <v>0.26</v>
      </c>
      <c r="M6" s="20">
        <f t="shared" si="0"/>
        <v>1.7289529999999997E-2</v>
      </c>
      <c r="O6" s="206"/>
      <c r="P6" s="206"/>
      <c r="Q6" s="206"/>
      <c r="R6" s="206"/>
      <c r="S6" s="206"/>
      <c r="T6" s="206"/>
      <c r="U6" s="206"/>
      <c r="V6" s="206"/>
      <c r="W6" s="206"/>
      <c r="X6" s="206"/>
    </row>
    <row r="7" spans="1:24" x14ac:dyDescent="0.25">
      <c r="A7" s="212" t="s">
        <v>44</v>
      </c>
      <c r="B7" s="212"/>
      <c r="C7" s="212"/>
      <c r="D7" s="212"/>
      <c r="E7" s="212"/>
      <c r="F7" s="6">
        <v>0.1094</v>
      </c>
      <c r="G7" s="6">
        <v>0.13700000000000001</v>
      </c>
      <c r="H7" s="6">
        <v>0.14599999999999999</v>
      </c>
      <c r="I7" s="6">
        <v>0.15</v>
      </c>
      <c r="J7" s="6">
        <v>0.17699999999999999</v>
      </c>
      <c r="K7" s="6">
        <v>0.20862422999999999</v>
      </c>
      <c r="L7" s="6">
        <v>0.22800000000000001</v>
      </c>
      <c r="M7" s="20">
        <f>L7-K7</f>
        <v>1.9375770000000014E-2</v>
      </c>
      <c r="N7" s="20"/>
      <c r="O7" s="206"/>
      <c r="P7" s="206"/>
      <c r="Q7" s="206"/>
      <c r="R7" s="206"/>
      <c r="S7" s="206"/>
      <c r="T7" s="206"/>
      <c r="U7" s="206"/>
      <c r="V7" s="206"/>
      <c r="W7" s="206"/>
      <c r="X7" s="206"/>
    </row>
    <row r="8" spans="1:24" x14ac:dyDescent="0.25">
      <c r="O8" s="206"/>
      <c r="P8" s="206"/>
      <c r="Q8" s="206"/>
      <c r="R8" s="206"/>
      <c r="S8" s="206"/>
      <c r="T8" s="206"/>
      <c r="U8" s="206"/>
      <c r="V8" s="206"/>
      <c r="W8" s="206"/>
      <c r="X8" s="206"/>
    </row>
    <row r="9" spans="1:24" x14ac:dyDescent="0.25">
      <c r="O9" s="206"/>
      <c r="P9" s="206"/>
      <c r="Q9" s="206"/>
      <c r="R9" s="206"/>
      <c r="S9" s="206"/>
      <c r="T9" s="206"/>
      <c r="U9" s="206"/>
      <c r="V9" s="206"/>
      <c r="W9" s="206"/>
      <c r="X9" s="206"/>
    </row>
    <row r="10" spans="1:24" x14ac:dyDescent="0.25">
      <c r="O10" s="206"/>
      <c r="P10" s="206"/>
      <c r="Q10" s="206"/>
      <c r="R10" s="206"/>
      <c r="S10" s="206"/>
      <c r="T10" s="206"/>
      <c r="U10" s="206"/>
      <c r="V10" s="206"/>
      <c r="W10" s="206"/>
      <c r="X10" s="206"/>
    </row>
    <row r="11" spans="1:24" x14ac:dyDescent="0.25">
      <c r="O11" s="206"/>
      <c r="P11" s="206"/>
      <c r="Q11" s="206"/>
      <c r="R11" s="206"/>
      <c r="S11" s="206"/>
      <c r="T11" s="206"/>
      <c r="U11" s="206"/>
      <c r="V11" s="206"/>
      <c r="W11" s="206"/>
      <c r="X11" s="206"/>
    </row>
    <row r="12" spans="1:24" x14ac:dyDescent="0.25">
      <c r="O12" s="206"/>
      <c r="P12" s="206"/>
      <c r="Q12" s="206"/>
      <c r="R12" s="206"/>
      <c r="S12" s="206"/>
      <c r="T12" s="206"/>
      <c r="U12" s="206"/>
      <c r="V12" s="206"/>
      <c r="W12" s="206"/>
      <c r="X12" s="206"/>
    </row>
    <row r="13" spans="1:24" x14ac:dyDescent="0.25">
      <c r="O13" s="206"/>
      <c r="P13" s="206"/>
      <c r="Q13" s="206"/>
      <c r="R13" s="206"/>
      <c r="S13" s="206"/>
      <c r="T13" s="206"/>
      <c r="U13" s="206"/>
      <c r="V13" s="206"/>
      <c r="W13" s="206"/>
      <c r="X13" s="206"/>
    </row>
    <row r="14" spans="1:24" x14ac:dyDescent="0.25">
      <c r="O14" s="206"/>
      <c r="P14" s="206"/>
      <c r="Q14" s="206"/>
      <c r="R14" s="206"/>
      <c r="S14" s="206"/>
      <c r="T14" s="206"/>
      <c r="U14" s="206"/>
      <c r="V14" s="206"/>
      <c r="W14" s="206"/>
      <c r="X14" s="206"/>
    </row>
    <row r="15" spans="1:24" x14ac:dyDescent="0.25">
      <c r="O15" s="206"/>
      <c r="P15" s="206"/>
      <c r="Q15" s="206"/>
      <c r="R15" s="206"/>
      <c r="S15" s="206"/>
      <c r="T15" s="206"/>
      <c r="U15" s="206"/>
      <c r="V15" s="206"/>
      <c r="W15" s="206"/>
      <c r="X15" s="206"/>
    </row>
    <row r="16" spans="1:24" x14ac:dyDescent="0.25">
      <c r="O16" s="206"/>
      <c r="P16" s="206"/>
      <c r="Q16" s="206"/>
      <c r="R16" s="206"/>
      <c r="S16" s="206"/>
      <c r="T16" s="206"/>
      <c r="U16" s="206"/>
      <c r="V16" s="206"/>
      <c r="W16" s="206"/>
      <c r="X16" s="206"/>
    </row>
    <row r="17" spans="15:24" x14ac:dyDescent="0.25">
      <c r="O17" s="206"/>
      <c r="P17" s="206"/>
      <c r="Q17" s="206"/>
      <c r="R17" s="206"/>
      <c r="S17" s="206"/>
      <c r="T17" s="206"/>
      <c r="U17" s="206"/>
      <c r="V17" s="206"/>
      <c r="W17" s="206"/>
      <c r="X17" s="206"/>
    </row>
    <row r="18" spans="15:24" x14ac:dyDescent="0.25">
      <c r="O18" s="206"/>
      <c r="P18" s="206"/>
      <c r="Q18" s="206"/>
      <c r="R18" s="206"/>
      <c r="S18" s="206"/>
      <c r="T18" s="206"/>
      <c r="U18" s="206"/>
      <c r="V18" s="206"/>
      <c r="W18" s="206"/>
      <c r="X18" s="206"/>
    </row>
    <row r="19" spans="15:24" x14ac:dyDescent="0.25">
      <c r="O19" s="206"/>
      <c r="P19" s="206"/>
      <c r="Q19" s="206"/>
      <c r="R19" s="206"/>
      <c r="S19" s="206"/>
      <c r="T19" s="206"/>
      <c r="U19" s="206"/>
      <c r="V19" s="206"/>
      <c r="W19" s="206"/>
      <c r="X19" s="206"/>
    </row>
    <row r="20" spans="15:24" x14ac:dyDescent="0.25">
      <c r="O20" s="206"/>
      <c r="P20" s="206"/>
      <c r="Q20" s="206"/>
      <c r="R20" s="206"/>
      <c r="S20" s="206"/>
      <c r="T20" s="206"/>
      <c r="U20" s="206"/>
      <c r="V20" s="206"/>
      <c r="W20" s="206"/>
      <c r="X20" s="206"/>
    </row>
    <row r="21" spans="15:24" x14ac:dyDescent="0.25">
      <c r="O21" s="206"/>
      <c r="P21" s="206"/>
      <c r="Q21" s="206"/>
      <c r="R21" s="206"/>
      <c r="S21" s="206"/>
      <c r="T21" s="206"/>
      <c r="U21" s="206"/>
      <c r="V21" s="206"/>
      <c r="W21" s="206"/>
      <c r="X21" s="206"/>
    </row>
    <row r="24" spans="15:24" x14ac:dyDescent="0.25">
      <c r="O24" s="214" t="s">
        <v>240</v>
      </c>
      <c r="P24" s="214"/>
      <c r="Q24" s="214"/>
      <c r="R24" s="214"/>
      <c r="S24" s="214"/>
      <c r="T24" s="214"/>
      <c r="U24" s="214"/>
      <c r="V24" s="214"/>
      <c r="W24" s="214"/>
      <c r="X24" s="214"/>
    </row>
    <row r="25" spans="15:24" x14ac:dyDescent="0.25">
      <c r="O25" s="214"/>
      <c r="P25" s="214"/>
      <c r="Q25" s="214"/>
      <c r="R25" s="214"/>
      <c r="S25" s="214"/>
      <c r="T25" s="214"/>
      <c r="U25" s="214"/>
      <c r="V25" s="214"/>
      <c r="W25" s="214"/>
      <c r="X25" s="214"/>
    </row>
    <row r="26" spans="15:24" x14ac:dyDescent="0.25">
      <c r="O26" s="214"/>
      <c r="P26" s="214"/>
      <c r="Q26" s="214"/>
      <c r="R26" s="214"/>
      <c r="S26" s="214"/>
      <c r="T26" s="214"/>
      <c r="U26" s="214"/>
      <c r="V26" s="214"/>
      <c r="W26" s="214"/>
      <c r="X26" s="214"/>
    </row>
    <row r="27" spans="15:24" x14ac:dyDescent="0.25">
      <c r="O27" s="214"/>
      <c r="P27" s="214"/>
      <c r="Q27" s="214"/>
      <c r="R27" s="214"/>
      <c r="S27" s="214"/>
      <c r="T27" s="214"/>
      <c r="U27" s="214"/>
      <c r="V27" s="214"/>
      <c r="W27" s="214"/>
      <c r="X27" s="214"/>
    </row>
    <row r="28" spans="15:24" x14ac:dyDescent="0.25">
      <c r="O28" s="214"/>
      <c r="P28" s="214"/>
      <c r="Q28" s="214"/>
      <c r="R28" s="214"/>
      <c r="S28" s="214"/>
      <c r="T28" s="214"/>
      <c r="U28" s="214"/>
      <c r="V28" s="214"/>
      <c r="W28" s="214"/>
      <c r="X28" s="214"/>
    </row>
    <row r="29" spans="15:24" x14ac:dyDescent="0.25">
      <c r="O29" s="214"/>
      <c r="P29" s="214"/>
      <c r="Q29" s="214"/>
      <c r="R29" s="214"/>
      <c r="S29" s="214"/>
      <c r="T29" s="214"/>
      <c r="U29" s="214"/>
      <c r="V29" s="214"/>
      <c r="W29" s="214"/>
      <c r="X29" s="214"/>
    </row>
    <row r="30" spans="15:24" x14ac:dyDescent="0.25">
      <c r="O30" s="214"/>
      <c r="P30" s="214"/>
      <c r="Q30" s="214"/>
      <c r="R30" s="214"/>
      <c r="S30" s="214"/>
      <c r="T30" s="214"/>
      <c r="U30" s="214"/>
      <c r="V30" s="214"/>
      <c r="W30" s="214"/>
      <c r="X30" s="214"/>
    </row>
    <row r="31" spans="15:24" x14ac:dyDescent="0.25">
      <c r="O31" s="214"/>
      <c r="P31" s="214"/>
      <c r="Q31" s="214"/>
      <c r="R31" s="214"/>
      <c r="S31" s="214"/>
      <c r="T31" s="214"/>
      <c r="U31" s="214"/>
      <c r="V31" s="214"/>
      <c r="W31" s="214"/>
      <c r="X31" s="214"/>
    </row>
    <row r="39" spans="2:4" x14ac:dyDescent="0.25">
      <c r="B39" s="208" t="s">
        <v>18</v>
      </c>
      <c r="C39" s="208"/>
      <c r="D39" s="208"/>
    </row>
  </sheetData>
  <mergeCells count="9">
    <mergeCell ref="A1:M1"/>
    <mergeCell ref="B39:D39"/>
    <mergeCell ref="O3:X21"/>
    <mergeCell ref="A3:E3"/>
    <mergeCell ref="A4:E4"/>
    <mergeCell ref="A5:E5"/>
    <mergeCell ref="A6:E6"/>
    <mergeCell ref="A7:E7"/>
    <mergeCell ref="O24:X31"/>
  </mergeCell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27"/>
  <sheetViews>
    <sheetView topLeftCell="A10" workbookViewId="0">
      <selection activeCell="E40" sqref="E40"/>
    </sheetView>
  </sheetViews>
  <sheetFormatPr defaultRowHeight="15" x14ac:dyDescent="0.25"/>
  <cols>
    <col min="1" max="1" width="55.7109375" customWidth="1"/>
    <col min="2" max="2" width="30.140625" customWidth="1"/>
    <col min="17" max="17" width="21.7109375" customWidth="1"/>
  </cols>
  <sheetData>
    <row r="1" spans="1:21" x14ac:dyDescent="0.25">
      <c r="A1" s="193" t="s">
        <v>269</v>
      </c>
      <c r="B1" s="193"/>
      <c r="C1" s="193"/>
      <c r="D1" s="193"/>
      <c r="E1" s="193"/>
      <c r="F1" s="193"/>
      <c r="G1" s="193"/>
      <c r="H1" s="193"/>
      <c r="I1" s="193"/>
    </row>
    <row r="3" spans="1:21" x14ac:dyDescent="0.25">
      <c r="A3" s="19"/>
      <c r="B3" s="99" t="s">
        <v>7</v>
      </c>
      <c r="C3" s="99" t="s">
        <v>8</v>
      </c>
      <c r="D3" s="99" t="s">
        <v>21</v>
      </c>
    </row>
    <row r="4" spans="1:21" ht="30" customHeight="1" x14ac:dyDescent="0.25">
      <c r="A4" s="41" t="s">
        <v>241</v>
      </c>
      <c r="B4" s="23">
        <v>0.45533141210374639</v>
      </c>
      <c r="C4" s="23">
        <v>0.19158023184868822</v>
      </c>
      <c r="D4" s="23">
        <v>0.24468085106382978</v>
      </c>
      <c r="R4" s="25"/>
      <c r="S4" s="25"/>
      <c r="T4" s="25"/>
      <c r="U4" s="25"/>
    </row>
    <row r="5" spans="1:21" x14ac:dyDescent="0.25">
      <c r="A5" s="42" t="s">
        <v>43</v>
      </c>
      <c r="B5" s="23">
        <v>0.45244956772334294</v>
      </c>
      <c r="C5" s="23">
        <v>0.18730933496034166</v>
      </c>
      <c r="D5" s="23">
        <v>0.23936170212765959</v>
      </c>
      <c r="Q5" s="25"/>
      <c r="R5" s="25"/>
      <c r="S5" s="25"/>
      <c r="T5" s="25"/>
      <c r="U5" s="25"/>
    </row>
    <row r="6" spans="1:21" x14ac:dyDescent="0.25">
      <c r="A6" s="42" t="s">
        <v>11</v>
      </c>
      <c r="B6" s="23">
        <v>0.47406340057636887</v>
      </c>
      <c r="C6" s="23">
        <v>0.16839536302623551</v>
      </c>
      <c r="D6" s="23">
        <v>0.27127659574468083</v>
      </c>
      <c r="Q6" s="25"/>
      <c r="R6" s="25"/>
      <c r="S6" s="25"/>
      <c r="T6" s="25"/>
      <c r="U6" s="25"/>
    </row>
    <row r="7" spans="1:21" ht="30" x14ac:dyDescent="0.25">
      <c r="A7" s="41" t="s">
        <v>70</v>
      </c>
      <c r="B7" s="23">
        <v>0.4610951008645533</v>
      </c>
      <c r="C7" s="23">
        <v>0.12873703477730322</v>
      </c>
      <c r="D7" s="23">
        <v>0.23404255319148937</v>
      </c>
      <c r="Q7" s="25"/>
      <c r="R7" s="25"/>
      <c r="S7" s="25"/>
      <c r="T7" s="25"/>
      <c r="U7" s="25"/>
    </row>
    <row r="8" spans="1:21" x14ac:dyDescent="0.25">
      <c r="Q8" s="25"/>
      <c r="R8" s="25"/>
      <c r="S8" s="25"/>
      <c r="T8" s="25"/>
      <c r="U8" s="25"/>
    </row>
    <row r="9" spans="1:21" x14ac:dyDescent="0.25">
      <c r="A9" s="204" t="s">
        <v>302</v>
      </c>
      <c r="B9" s="204"/>
      <c r="C9" s="204"/>
      <c r="D9" s="204"/>
      <c r="Q9" s="25"/>
      <c r="R9" s="25"/>
      <c r="S9" s="25"/>
      <c r="T9" s="25"/>
      <c r="U9" s="25"/>
    </row>
    <row r="10" spans="1:21" x14ac:dyDescent="0.25">
      <c r="A10" s="204"/>
      <c r="B10" s="204"/>
      <c r="C10" s="204"/>
      <c r="D10" s="204"/>
      <c r="Q10" s="25"/>
      <c r="R10" s="25"/>
      <c r="S10" s="25"/>
      <c r="T10" s="25"/>
      <c r="U10" s="25"/>
    </row>
    <row r="11" spans="1:21" x14ac:dyDescent="0.25">
      <c r="A11" s="204"/>
      <c r="B11" s="204"/>
      <c r="C11" s="204"/>
      <c r="D11" s="204"/>
      <c r="Q11" s="25"/>
      <c r="R11" s="25"/>
      <c r="S11" s="25"/>
      <c r="T11" s="25"/>
      <c r="U11" s="25"/>
    </row>
    <row r="12" spans="1:21" x14ac:dyDescent="0.25">
      <c r="A12" s="204"/>
      <c r="B12" s="204"/>
      <c r="C12" s="204"/>
      <c r="D12" s="204"/>
      <c r="Q12" s="25"/>
      <c r="R12" s="25"/>
      <c r="S12" s="25"/>
      <c r="T12" s="25"/>
      <c r="U12" s="25"/>
    </row>
    <row r="13" spans="1:21" x14ac:dyDescent="0.25">
      <c r="A13" s="204"/>
      <c r="B13" s="204"/>
      <c r="C13" s="204"/>
      <c r="D13" s="204"/>
      <c r="Q13" s="25"/>
      <c r="R13" s="25"/>
      <c r="S13" s="25"/>
      <c r="T13" s="25"/>
      <c r="U13" s="25"/>
    </row>
    <row r="14" spans="1:21" x14ac:dyDescent="0.25">
      <c r="A14" s="204"/>
      <c r="B14" s="204"/>
      <c r="C14" s="204"/>
      <c r="D14" s="204"/>
      <c r="Q14" s="25"/>
      <c r="R14" s="25"/>
      <c r="S14" s="25"/>
      <c r="T14" s="25"/>
      <c r="U14" s="25"/>
    </row>
    <row r="15" spans="1:21" x14ac:dyDescent="0.25">
      <c r="A15" s="204"/>
      <c r="B15" s="204"/>
      <c r="C15" s="204"/>
      <c r="D15" s="204"/>
      <c r="Q15" s="25"/>
      <c r="R15" s="25"/>
      <c r="S15" s="25"/>
      <c r="T15" s="25"/>
      <c r="U15" s="25"/>
    </row>
    <row r="16" spans="1:21" x14ac:dyDescent="0.25">
      <c r="A16" s="204"/>
      <c r="B16" s="204"/>
      <c r="C16" s="204"/>
      <c r="D16" s="204"/>
      <c r="Q16" s="25"/>
      <c r="R16" s="25"/>
      <c r="S16" s="25"/>
      <c r="T16" s="25"/>
      <c r="U16" s="25"/>
    </row>
    <row r="17" spans="1:21" x14ac:dyDescent="0.25">
      <c r="A17" s="204"/>
      <c r="B17" s="204"/>
      <c r="C17" s="204"/>
      <c r="D17" s="204"/>
      <c r="Q17" s="25"/>
      <c r="R17" s="25"/>
      <c r="S17" s="25"/>
      <c r="T17" s="25"/>
      <c r="U17" s="25"/>
    </row>
    <row r="18" spans="1:21" x14ac:dyDescent="0.25">
      <c r="A18" s="204"/>
      <c r="B18" s="204"/>
      <c r="C18" s="204"/>
      <c r="D18" s="204"/>
      <c r="Q18" s="25"/>
      <c r="R18" s="25"/>
      <c r="S18" s="25"/>
      <c r="T18" s="25"/>
      <c r="U18" s="25"/>
    </row>
    <row r="19" spans="1:21" x14ac:dyDescent="0.25">
      <c r="A19" s="204"/>
      <c r="B19" s="204"/>
      <c r="C19" s="204"/>
      <c r="D19" s="204"/>
      <c r="Q19" s="25"/>
      <c r="R19" s="25"/>
      <c r="S19" s="25"/>
      <c r="T19" s="25"/>
      <c r="U19" s="25"/>
    </row>
    <row r="20" spans="1:21" x14ac:dyDescent="0.25">
      <c r="Q20" s="25"/>
      <c r="R20" s="25"/>
      <c r="S20" s="25"/>
      <c r="T20" s="25"/>
      <c r="U20" s="25"/>
    </row>
    <row r="21" spans="1:21" x14ac:dyDescent="0.25">
      <c r="A21" s="14"/>
      <c r="Q21" s="25"/>
      <c r="R21" s="25"/>
      <c r="S21" s="25"/>
      <c r="T21" s="25"/>
      <c r="U21" s="25"/>
    </row>
    <row r="24" spans="1:21" x14ac:dyDescent="0.25">
      <c r="F24" t="s">
        <v>18</v>
      </c>
    </row>
    <row r="27" spans="1:21" x14ac:dyDescent="0.25">
      <c r="A27" s="104" t="s">
        <v>318</v>
      </c>
    </row>
  </sheetData>
  <mergeCells count="2">
    <mergeCell ref="A9:D19"/>
    <mergeCell ref="A1:I1"/>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7"/>
  <sheetViews>
    <sheetView topLeftCell="A16" workbookViewId="0">
      <selection activeCell="Q35" sqref="Q35"/>
    </sheetView>
  </sheetViews>
  <sheetFormatPr defaultRowHeight="15" x14ac:dyDescent="0.25"/>
  <cols>
    <col min="2" max="2" width="13.5703125" customWidth="1"/>
    <col min="3" max="3" width="20.140625" bestFit="1" customWidth="1"/>
  </cols>
  <sheetData>
    <row r="1" spans="1:18" x14ac:dyDescent="0.25">
      <c r="A1" s="18" t="s">
        <v>293</v>
      </c>
    </row>
    <row r="3" spans="1:18" x14ac:dyDescent="0.25">
      <c r="A3" s="19"/>
      <c r="B3" s="21" t="s">
        <v>79</v>
      </c>
      <c r="C3" s="21" t="s">
        <v>80</v>
      </c>
    </row>
    <row r="4" spans="1:18" x14ac:dyDescent="0.25">
      <c r="A4" s="21">
        <v>2009</v>
      </c>
      <c r="B4" s="22">
        <v>0.73829999999999996</v>
      </c>
      <c r="C4" s="26">
        <v>886</v>
      </c>
    </row>
    <row r="5" spans="1:18" x14ac:dyDescent="0.25">
      <c r="A5" s="21">
        <v>2010</v>
      </c>
      <c r="B5" s="22">
        <v>0.81440000000000001</v>
      </c>
      <c r="C5" s="26">
        <v>1299</v>
      </c>
    </row>
    <row r="6" spans="1:18" x14ac:dyDescent="0.25">
      <c r="A6" s="21">
        <v>2011</v>
      </c>
      <c r="B6" s="22">
        <v>0.85150000000000003</v>
      </c>
      <c r="C6" s="26">
        <v>1796</v>
      </c>
    </row>
    <row r="7" spans="1:18" x14ac:dyDescent="0.25">
      <c r="A7" s="21">
        <v>2012</v>
      </c>
      <c r="B7" s="22">
        <v>0.88919999999999999</v>
      </c>
      <c r="C7" s="26">
        <v>1927</v>
      </c>
    </row>
    <row r="8" spans="1:18" x14ac:dyDescent="0.25">
      <c r="A8" s="21">
        <v>2013</v>
      </c>
      <c r="B8" s="22">
        <v>0.91639999999999999</v>
      </c>
      <c r="C8" s="26">
        <v>2061</v>
      </c>
      <c r="N8" s="206" t="s">
        <v>301</v>
      </c>
      <c r="O8" s="206"/>
      <c r="P8" s="206"/>
      <c r="Q8" s="206"/>
      <c r="R8" s="206"/>
    </row>
    <row r="9" spans="1:18" x14ac:dyDescent="0.25">
      <c r="A9" s="21">
        <v>2014</v>
      </c>
      <c r="B9" s="22">
        <v>0.93500000000000005</v>
      </c>
      <c r="C9" s="26">
        <v>2217</v>
      </c>
      <c r="N9" s="206"/>
      <c r="O9" s="206"/>
      <c r="P9" s="206"/>
      <c r="Q9" s="206"/>
      <c r="R9" s="206"/>
    </row>
    <row r="10" spans="1:18" x14ac:dyDescent="0.25">
      <c r="A10" s="21">
        <v>2015</v>
      </c>
      <c r="B10" s="23">
        <v>0.94784394000000005</v>
      </c>
      <c r="C10" s="27">
        <v>2308</v>
      </c>
      <c r="N10" s="206"/>
      <c r="O10" s="206"/>
      <c r="P10" s="206"/>
      <c r="Q10" s="206"/>
      <c r="R10" s="206"/>
    </row>
    <row r="11" spans="1:18" x14ac:dyDescent="0.25">
      <c r="A11" s="21">
        <v>2016</v>
      </c>
      <c r="B11" s="22">
        <v>0.998</v>
      </c>
      <c r="C11" s="26">
        <v>2517</v>
      </c>
      <c r="N11" s="206"/>
      <c r="O11" s="206"/>
      <c r="P11" s="206"/>
      <c r="Q11" s="206"/>
      <c r="R11" s="206"/>
    </row>
    <row r="12" spans="1:18" x14ac:dyDescent="0.25">
      <c r="N12" s="206"/>
      <c r="O12" s="206"/>
      <c r="P12" s="206"/>
      <c r="Q12" s="206"/>
      <c r="R12" s="206"/>
    </row>
    <row r="13" spans="1:18" x14ac:dyDescent="0.25">
      <c r="N13" s="206"/>
      <c r="O13" s="206"/>
      <c r="P13" s="206"/>
      <c r="Q13" s="206"/>
      <c r="R13" s="206"/>
    </row>
    <row r="14" spans="1:18" x14ac:dyDescent="0.25">
      <c r="N14" s="206"/>
      <c r="O14" s="206"/>
      <c r="P14" s="206"/>
      <c r="Q14" s="206"/>
      <c r="R14" s="206"/>
    </row>
    <row r="15" spans="1:18" x14ac:dyDescent="0.25">
      <c r="N15" s="206"/>
      <c r="O15" s="206"/>
      <c r="P15" s="206"/>
      <c r="Q15" s="206"/>
      <c r="R15" s="206"/>
    </row>
    <row r="16" spans="1:18" x14ac:dyDescent="0.25">
      <c r="N16" s="206"/>
      <c r="O16" s="206"/>
      <c r="P16" s="206"/>
      <c r="Q16" s="206"/>
      <c r="R16" s="206"/>
    </row>
    <row r="17" spans="14:18" x14ac:dyDescent="0.25">
      <c r="N17" s="206"/>
      <c r="O17" s="206"/>
      <c r="P17" s="206"/>
      <c r="Q17" s="206"/>
      <c r="R17" s="206"/>
    </row>
    <row r="18" spans="14:18" x14ac:dyDescent="0.25">
      <c r="N18" s="206"/>
      <c r="O18" s="206"/>
      <c r="P18" s="206"/>
      <c r="Q18" s="206"/>
      <c r="R18" s="206"/>
    </row>
    <row r="19" spans="14:18" x14ac:dyDescent="0.25">
      <c r="N19" s="206"/>
      <c r="O19" s="206"/>
      <c r="P19" s="206"/>
      <c r="Q19" s="206"/>
      <c r="R19" s="206"/>
    </row>
    <row r="20" spans="14:18" x14ac:dyDescent="0.25">
      <c r="N20" s="206"/>
      <c r="O20" s="206"/>
      <c r="P20" s="206"/>
      <c r="Q20" s="206"/>
      <c r="R20" s="206"/>
    </row>
    <row r="37" spans="2:3" x14ac:dyDescent="0.25">
      <c r="B37" s="207" t="s">
        <v>18</v>
      </c>
      <c r="C37" s="207"/>
    </row>
  </sheetData>
  <mergeCells count="2">
    <mergeCell ref="N8:R20"/>
    <mergeCell ref="B37:C37"/>
  </mergeCell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43"/>
  <sheetViews>
    <sheetView topLeftCell="A13" workbookViewId="0">
      <selection activeCell="K33" sqref="K33"/>
    </sheetView>
  </sheetViews>
  <sheetFormatPr defaultRowHeight="15" x14ac:dyDescent="0.25"/>
  <cols>
    <col min="1" max="1" width="34.42578125" style="64" customWidth="1"/>
    <col min="2" max="2" width="18.7109375" customWidth="1"/>
    <col min="3" max="3" width="24.42578125" customWidth="1"/>
    <col min="4" max="4" width="16.85546875" customWidth="1"/>
    <col min="5" max="5" width="18.140625" customWidth="1"/>
    <col min="6" max="6" width="15.28515625" customWidth="1"/>
    <col min="7" max="7" width="13.42578125" customWidth="1"/>
    <col min="8" max="8" width="17.85546875" customWidth="1"/>
    <col min="9" max="9" width="17.7109375" customWidth="1"/>
    <col min="10" max="10" width="15.140625" customWidth="1"/>
    <col min="11" max="11" width="20" customWidth="1"/>
  </cols>
  <sheetData>
    <row r="1" spans="1:13" x14ac:dyDescent="0.25">
      <c r="A1" s="193" t="s">
        <v>270</v>
      </c>
      <c r="B1" s="193"/>
      <c r="C1" s="193"/>
      <c r="D1" s="193"/>
      <c r="E1" s="193"/>
      <c r="F1" s="193"/>
      <c r="G1" s="193"/>
    </row>
    <row r="3" spans="1:13" ht="60" x14ac:dyDescent="0.25">
      <c r="A3" s="72" t="s">
        <v>156</v>
      </c>
      <c r="B3" s="73" t="s">
        <v>102</v>
      </c>
      <c r="C3" s="58" t="s">
        <v>103</v>
      </c>
      <c r="D3" s="58" t="s">
        <v>104</v>
      </c>
      <c r="E3" s="73" t="s">
        <v>105</v>
      </c>
      <c r="F3" s="73" t="s">
        <v>106</v>
      </c>
      <c r="G3" s="73" t="s">
        <v>107</v>
      </c>
      <c r="H3" s="73" t="s">
        <v>108</v>
      </c>
      <c r="I3" s="73" t="s">
        <v>109</v>
      </c>
      <c r="J3" s="73" t="s">
        <v>110</v>
      </c>
      <c r="K3" s="74" t="s">
        <v>111</v>
      </c>
    </row>
    <row r="4" spans="1:13" ht="30" x14ac:dyDescent="0.25">
      <c r="A4" s="78" t="s">
        <v>119</v>
      </c>
      <c r="B4" s="22">
        <v>0.73899999999999999</v>
      </c>
      <c r="C4" s="22">
        <v>0.60699999999999998</v>
      </c>
      <c r="D4" s="22">
        <v>0.60699999999999998</v>
      </c>
      <c r="E4" s="22">
        <v>0.61599999999999999</v>
      </c>
      <c r="F4" s="22">
        <v>0.44</v>
      </c>
      <c r="G4" s="22">
        <v>0.69499999999999995</v>
      </c>
      <c r="H4" s="22">
        <v>0.52300000000000002</v>
      </c>
      <c r="I4" s="22">
        <v>0.47299999999999998</v>
      </c>
      <c r="J4" s="22">
        <v>1.0999999999999999E-2</v>
      </c>
      <c r="K4" s="71">
        <v>0.22900000000000001</v>
      </c>
      <c r="M4" s="14">
        <f>100%-Tabela2[[#This Row],[Não tem nenhuma articulação]]-Tabela2[[#This Row],[Serviço ou instituição não existente no município]]</f>
        <v>0.76</v>
      </c>
    </row>
    <row r="5" spans="1:13" x14ac:dyDescent="0.25">
      <c r="A5" s="78" t="s">
        <v>87</v>
      </c>
      <c r="B5" s="22">
        <v>0.20799999999999999</v>
      </c>
      <c r="C5" s="22">
        <v>0.184</v>
      </c>
      <c r="D5" s="22">
        <v>0.16200000000000001</v>
      </c>
      <c r="E5" s="22">
        <v>0.14399999999999999</v>
      </c>
      <c r="F5" s="22">
        <v>9.5000000000000001E-2</v>
      </c>
      <c r="G5" s="22">
        <v>0.188</v>
      </c>
      <c r="H5" s="22">
        <v>0.123</v>
      </c>
      <c r="I5" s="22">
        <v>0.11700000000000001</v>
      </c>
      <c r="J5" s="22">
        <v>3.5000000000000003E-2</v>
      </c>
      <c r="K5" s="71">
        <v>0.745</v>
      </c>
      <c r="M5" s="14">
        <f>100%-Tabela2[[#This Row],[Não tem nenhuma articulação]]-Tabela2[[#This Row],[Serviço ou instituição não existente no município]]</f>
        <v>0.21999999999999997</v>
      </c>
    </row>
    <row r="6" spans="1:13" x14ac:dyDescent="0.25">
      <c r="A6" s="78" t="s">
        <v>0</v>
      </c>
      <c r="B6" s="22">
        <v>0.98099999999999998</v>
      </c>
      <c r="C6" s="22">
        <v>0.97899999999999998</v>
      </c>
      <c r="D6" s="22">
        <v>0.97</v>
      </c>
      <c r="E6" s="22">
        <v>0.92</v>
      </c>
      <c r="F6" s="22">
        <v>0.74</v>
      </c>
      <c r="G6" s="22">
        <v>0.96599999999999997</v>
      </c>
      <c r="H6" s="22">
        <v>0.80500000000000005</v>
      </c>
      <c r="I6" s="22">
        <v>0.873</v>
      </c>
      <c r="J6" s="22">
        <v>3.0000000000000001E-3</v>
      </c>
      <c r="K6" s="71">
        <v>1E-3</v>
      </c>
      <c r="M6" s="14">
        <f>100%-Tabela2[[#This Row],[Não tem nenhuma articulação]]-Tabela2[[#This Row],[Serviço ou instituição não existente no município]]</f>
        <v>0.996</v>
      </c>
    </row>
    <row r="7" spans="1:13" x14ac:dyDescent="0.25">
      <c r="A7" s="78" t="s">
        <v>120</v>
      </c>
      <c r="B7" s="22">
        <v>0.54800000000000004</v>
      </c>
      <c r="C7" s="22">
        <v>0.502</v>
      </c>
      <c r="D7" s="22">
        <v>0.48799999999999999</v>
      </c>
      <c r="E7" s="22">
        <v>0.46400000000000002</v>
      </c>
      <c r="F7" s="22">
        <v>0.34699999999999998</v>
      </c>
      <c r="G7" s="22">
        <v>0.51600000000000001</v>
      </c>
      <c r="H7" s="22">
        <v>0.34399999999999997</v>
      </c>
      <c r="I7" s="22">
        <v>0.45400000000000001</v>
      </c>
      <c r="J7" s="22">
        <v>3.9E-2</v>
      </c>
      <c r="K7" s="71">
        <v>0.35499999999999998</v>
      </c>
      <c r="M7" s="14">
        <f>100%-Tabela2[[#This Row],[Não tem nenhuma articulação]]-Tabela2[[#This Row],[Serviço ou instituição não existente no município]]</f>
        <v>0.60599999999999998</v>
      </c>
    </row>
    <row r="8" spans="1:13" ht="30" x14ac:dyDescent="0.25">
      <c r="A8" s="78" t="s">
        <v>121</v>
      </c>
      <c r="B8" s="22">
        <v>0.91400000000000003</v>
      </c>
      <c r="C8" s="22">
        <v>0.88100000000000001</v>
      </c>
      <c r="D8" s="22">
        <v>0.85599999999999998</v>
      </c>
      <c r="E8" s="22">
        <v>0.755</v>
      </c>
      <c r="F8" s="22">
        <v>0.54100000000000004</v>
      </c>
      <c r="G8" s="22">
        <v>0.85299999999999998</v>
      </c>
      <c r="H8" s="22">
        <v>0.56399999999999995</v>
      </c>
      <c r="I8" s="22">
        <v>0.69599999999999995</v>
      </c>
      <c r="J8" s="22">
        <v>1.4E-2</v>
      </c>
      <c r="K8" s="71">
        <v>3.3000000000000002E-2</v>
      </c>
      <c r="M8" s="14">
        <f>100%-Tabela2[[#This Row],[Não tem nenhuma articulação]]-Tabela2[[#This Row],[Serviço ou instituição não existente no município]]</f>
        <v>0.95299999999999996</v>
      </c>
    </row>
    <row r="9" spans="1:13" x14ac:dyDescent="0.25">
      <c r="A9" s="78" t="s">
        <v>94</v>
      </c>
      <c r="B9" s="22">
        <v>0.127</v>
      </c>
      <c r="C9" s="22">
        <v>0.1</v>
      </c>
      <c r="D9" s="22">
        <v>9.4E-2</v>
      </c>
      <c r="E9" s="22">
        <v>7.6999999999999999E-2</v>
      </c>
      <c r="F9" s="22">
        <v>4.7E-2</v>
      </c>
      <c r="G9" s="22">
        <v>0.104</v>
      </c>
      <c r="H9" s="22">
        <v>0.06</v>
      </c>
      <c r="I9" s="22">
        <v>5.8000000000000003E-2</v>
      </c>
      <c r="J9" s="22">
        <v>5.6000000000000001E-2</v>
      </c>
      <c r="K9" s="71">
        <v>0.80800000000000005</v>
      </c>
      <c r="M9" s="14">
        <f>100%-Tabela2[[#This Row],[Não tem nenhuma articulação]]-Tabela2[[#This Row],[Serviço ou instituição não existente no município]]</f>
        <v>0.1359999999999999</v>
      </c>
    </row>
    <row r="10" spans="1:13" x14ac:dyDescent="0.25">
      <c r="A10" s="78" t="s">
        <v>122</v>
      </c>
      <c r="B10" s="22">
        <v>0.75</v>
      </c>
      <c r="C10" s="22">
        <v>0.72699999999999998</v>
      </c>
      <c r="D10" s="22">
        <v>0.67900000000000005</v>
      </c>
      <c r="E10" s="22">
        <v>0.63400000000000001</v>
      </c>
      <c r="F10" s="22">
        <v>0.38400000000000001</v>
      </c>
      <c r="G10" s="22">
        <v>0.7</v>
      </c>
      <c r="H10" s="22">
        <v>0.48</v>
      </c>
      <c r="I10" s="22">
        <v>0.45300000000000001</v>
      </c>
      <c r="J10" s="22">
        <v>1.2999999999999999E-2</v>
      </c>
      <c r="K10" s="71">
        <v>0.215</v>
      </c>
      <c r="M10" s="14">
        <f>100%-Tabela2[[#This Row],[Não tem nenhuma articulação]]-Tabela2[[#This Row],[Serviço ou instituição não existente no município]]</f>
        <v>0.77200000000000002</v>
      </c>
    </row>
    <row r="11" spans="1:13" x14ac:dyDescent="0.25">
      <c r="A11" s="78" t="s">
        <v>123</v>
      </c>
      <c r="B11" s="22">
        <v>0.95899999999999996</v>
      </c>
      <c r="C11" s="22">
        <v>0.93100000000000005</v>
      </c>
      <c r="D11" s="22">
        <v>0.89200000000000002</v>
      </c>
      <c r="E11" s="22">
        <v>0.749</v>
      </c>
      <c r="F11" s="22">
        <v>0.41899999999999998</v>
      </c>
      <c r="G11" s="22">
        <v>0.872</v>
      </c>
      <c r="H11" s="22">
        <v>0.50800000000000001</v>
      </c>
      <c r="I11" s="22">
        <v>0.63300000000000001</v>
      </c>
      <c r="J11" s="22">
        <v>6.0000000000000001E-3</v>
      </c>
      <c r="K11" s="71">
        <v>3.0000000000000001E-3</v>
      </c>
      <c r="M11" s="14">
        <f>100%-Tabela2[[#This Row],[Não tem nenhuma articulação]]-Tabela2[[#This Row],[Serviço ou instituição não existente no município]]</f>
        <v>0.99099999999999999</v>
      </c>
    </row>
    <row r="12" spans="1:13" x14ac:dyDescent="0.25">
      <c r="A12" s="78" t="s">
        <v>116</v>
      </c>
      <c r="B12" s="22">
        <v>0.96</v>
      </c>
      <c r="C12" s="22">
        <v>0.90100000000000002</v>
      </c>
      <c r="D12" s="22">
        <v>0.86499999999999999</v>
      </c>
      <c r="E12" s="22">
        <v>0.73099999999999998</v>
      </c>
      <c r="F12" s="22">
        <v>0.4</v>
      </c>
      <c r="G12" s="22">
        <v>0.86499999999999999</v>
      </c>
      <c r="H12" s="22">
        <v>0.46899999999999997</v>
      </c>
      <c r="I12" s="22">
        <v>0.63900000000000001</v>
      </c>
      <c r="J12" s="22">
        <v>8.0000000000000002E-3</v>
      </c>
      <c r="K12" s="71">
        <v>4.0000000000000001E-3</v>
      </c>
      <c r="M12" s="14">
        <f>100%-Tabela2[[#This Row],[Não tem nenhuma articulação]]-Tabela2[[#This Row],[Serviço ou instituição não existente no município]]</f>
        <v>0.98799999999999999</v>
      </c>
    </row>
    <row r="13" spans="1:13" x14ac:dyDescent="0.25">
      <c r="A13" s="78" t="s">
        <v>124</v>
      </c>
      <c r="B13" s="22">
        <v>0.86699999999999999</v>
      </c>
      <c r="C13" s="22">
        <v>0.754</v>
      </c>
      <c r="D13" s="22">
        <v>0.70499999999999996</v>
      </c>
      <c r="E13" s="22">
        <v>0.52800000000000002</v>
      </c>
      <c r="F13" s="22">
        <v>0.27800000000000002</v>
      </c>
      <c r="G13" s="22">
        <v>0.70099999999999996</v>
      </c>
      <c r="H13" s="22">
        <v>0.317</v>
      </c>
      <c r="I13" s="22">
        <v>0.47</v>
      </c>
      <c r="J13" s="22">
        <v>4.7E-2</v>
      </c>
      <c r="K13" s="71">
        <v>3.2000000000000001E-2</v>
      </c>
      <c r="M13" s="14">
        <f>100%-Tabela2[[#This Row],[Não tem nenhuma articulação]]-Tabela2[[#This Row],[Serviço ou instituição não existente no município]]</f>
        <v>0.92099999999999993</v>
      </c>
    </row>
    <row r="14" spans="1:13" ht="30" x14ac:dyDescent="0.25">
      <c r="A14" s="78" t="s">
        <v>125</v>
      </c>
      <c r="B14" s="22">
        <v>0.84299999999999997</v>
      </c>
      <c r="C14" s="22">
        <v>0.65500000000000003</v>
      </c>
      <c r="D14" s="22">
        <v>0.38500000000000001</v>
      </c>
      <c r="E14" s="22">
        <v>0.35099999999999998</v>
      </c>
      <c r="F14" s="22">
        <v>0.10199999999999999</v>
      </c>
      <c r="G14" s="22">
        <v>0.47199999999999998</v>
      </c>
      <c r="H14" s="22">
        <v>0.109</v>
      </c>
      <c r="I14" s="22">
        <v>0.21</v>
      </c>
      <c r="J14" s="22">
        <v>5.3999999999999999E-2</v>
      </c>
      <c r="K14" s="71">
        <v>5.8000000000000003E-2</v>
      </c>
      <c r="M14" s="14">
        <f>100%-Tabela2[[#This Row],[Não tem nenhuma articulação]]-Tabela2[[#This Row],[Serviço ou instituição não existente no município]]</f>
        <v>0.8879999999999999</v>
      </c>
    </row>
    <row r="15" spans="1:13" ht="30" x14ac:dyDescent="0.25">
      <c r="A15" s="78" t="s">
        <v>126</v>
      </c>
      <c r="B15" s="22">
        <v>0.42299999999999999</v>
      </c>
      <c r="C15" s="22">
        <v>0.246</v>
      </c>
      <c r="D15" s="22">
        <v>0.184</v>
      </c>
      <c r="E15" s="22">
        <v>0.16600000000000001</v>
      </c>
      <c r="F15" s="22">
        <v>7.8E-2</v>
      </c>
      <c r="G15" s="22">
        <v>0.24099999999999999</v>
      </c>
      <c r="H15" s="22">
        <v>7.6999999999999999E-2</v>
      </c>
      <c r="I15" s="22">
        <v>0.14599999999999999</v>
      </c>
      <c r="J15" s="22">
        <v>0.19900000000000001</v>
      </c>
      <c r="K15" s="71">
        <v>0.33900000000000002</v>
      </c>
      <c r="M15" s="14">
        <f>100%-Tabela2[[#This Row],[Não tem nenhuma articulação]]-Tabela2[[#This Row],[Serviço ou instituição não existente no município]]</f>
        <v>0.46199999999999991</v>
      </c>
    </row>
    <row r="16" spans="1:13" x14ac:dyDescent="0.25">
      <c r="A16" s="78" t="s">
        <v>127</v>
      </c>
      <c r="B16" s="22">
        <v>0.94599999999999995</v>
      </c>
      <c r="C16" s="22">
        <v>0.86799999999999999</v>
      </c>
      <c r="D16" s="22">
        <v>0.91700000000000004</v>
      </c>
      <c r="E16" s="22">
        <v>0.80200000000000005</v>
      </c>
      <c r="F16" s="22">
        <v>0.43099999999999999</v>
      </c>
      <c r="G16" s="22">
        <v>0.81499999999999995</v>
      </c>
      <c r="H16" s="22">
        <v>0.436</v>
      </c>
      <c r="I16" s="22">
        <v>0.45900000000000002</v>
      </c>
      <c r="J16" s="22">
        <v>4.0000000000000001E-3</v>
      </c>
      <c r="K16" s="71">
        <v>2.1000000000000001E-2</v>
      </c>
      <c r="M16" s="14">
        <f>100%-Tabela2[[#This Row],[Não tem nenhuma articulação]]-Tabela2[[#This Row],[Serviço ou instituição não existente no município]]</f>
        <v>0.97499999999999998</v>
      </c>
    </row>
    <row r="17" spans="1:13" x14ac:dyDescent="0.25">
      <c r="A17" s="78" t="s">
        <v>128</v>
      </c>
      <c r="B17" s="22">
        <v>0.94699999999999995</v>
      </c>
      <c r="C17" s="22">
        <v>0.90300000000000002</v>
      </c>
      <c r="D17" s="22">
        <v>0.92100000000000004</v>
      </c>
      <c r="E17" s="22">
        <v>0.81399999999999995</v>
      </c>
      <c r="F17" s="22">
        <v>0.45100000000000001</v>
      </c>
      <c r="G17" s="22">
        <v>0.82899999999999996</v>
      </c>
      <c r="H17" s="22">
        <v>0.45200000000000001</v>
      </c>
      <c r="I17" s="22">
        <v>0.47799999999999998</v>
      </c>
      <c r="J17" s="22">
        <v>4.0000000000000001E-3</v>
      </c>
      <c r="K17" s="71">
        <v>0.02</v>
      </c>
      <c r="M17" s="14">
        <f>100%-Tabela2[[#This Row],[Não tem nenhuma articulação]]-Tabela2[[#This Row],[Serviço ou instituição não existente no município]]</f>
        <v>0.97599999999999998</v>
      </c>
    </row>
    <row r="18" spans="1:13" x14ac:dyDescent="0.25">
      <c r="A18" s="78" t="s">
        <v>129</v>
      </c>
      <c r="B18" s="22">
        <v>0.59499999999999997</v>
      </c>
      <c r="C18" s="22">
        <v>0.52200000000000002</v>
      </c>
      <c r="D18" s="22">
        <v>0.42599999999999999</v>
      </c>
      <c r="E18" s="22">
        <v>0.19600000000000001</v>
      </c>
      <c r="F18" s="22">
        <v>0.69099999999999995</v>
      </c>
      <c r="G18" s="22">
        <v>0.48399999999999999</v>
      </c>
      <c r="H18" s="22">
        <v>0.20899999999999999</v>
      </c>
      <c r="I18" s="22">
        <v>0.246</v>
      </c>
      <c r="J18" s="22">
        <v>4.8000000000000001E-2</v>
      </c>
      <c r="K18" s="71">
        <v>0.222</v>
      </c>
      <c r="M18" s="14">
        <f>100%-Tabela2[[#This Row],[Não tem nenhuma articulação]]-Tabela2[[#This Row],[Serviço ou instituição não existente no município]]</f>
        <v>0.73</v>
      </c>
    </row>
    <row r="19" spans="1:13" x14ac:dyDescent="0.25">
      <c r="A19" s="78" t="s">
        <v>130</v>
      </c>
      <c r="B19" s="22">
        <v>0.82199999999999995</v>
      </c>
      <c r="C19" s="22">
        <v>0.69199999999999995</v>
      </c>
      <c r="D19" s="22">
        <v>0.65200000000000002</v>
      </c>
      <c r="E19" s="22">
        <v>0.45600000000000002</v>
      </c>
      <c r="F19" s="22">
        <v>0.159</v>
      </c>
      <c r="G19" s="22">
        <v>0.57799999999999996</v>
      </c>
      <c r="H19" s="22">
        <v>0.16600000000000001</v>
      </c>
      <c r="I19" s="22">
        <v>0.254</v>
      </c>
      <c r="J19" s="22">
        <v>2.9000000000000001E-2</v>
      </c>
      <c r="K19" s="71">
        <v>0.11899999999999999</v>
      </c>
      <c r="M19" s="14">
        <f>100%-Tabela2[[#This Row],[Não tem nenhuma articulação]]-Tabela2[[#This Row],[Serviço ou instituição não existente no município]]</f>
        <v>0.85199999999999998</v>
      </c>
    </row>
    <row r="20" spans="1:13" ht="30" x14ac:dyDescent="0.25">
      <c r="A20" s="78" t="s">
        <v>131</v>
      </c>
      <c r="B20" s="22">
        <v>0.53300000000000003</v>
      </c>
      <c r="C20" s="22">
        <v>0.41599999999999998</v>
      </c>
      <c r="D20" s="22">
        <v>0.372</v>
      </c>
      <c r="E20" s="22">
        <v>0.30599999999999999</v>
      </c>
      <c r="F20" s="22">
        <v>0.14899999999999999</v>
      </c>
      <c r="G20" s="22">
        <v>0.38900000000000001</v>
      </c>
      <c r="H20" s="22">
        <v>0.16600000000000001</v>
      </c>
      <c r="I20" s="22">
        <v>0.25600000000000001</v>
      </c>
      <c r="J20" s="22">
        <v>9.4E-2</v>
      </c>
      <c r="K20" s="71">
        <v>0.34599999999999997</v>
      </c>
      <c r="M20" s="14">
        <f>100%-Tabela2[[#This Row],[Não tem nenhuma articulação]]-Tabela2[[#This Row],[Serviço ou instituição não existente no município]]</f>
        <v>0.56000000000000005</v>
      </c>
    </row>
    <row r="21" spans="1:13" x14ac:dyDescent="0.25">
      <c r="A21" s="78" t="s">
        <v>132</v>
      </c>
      <c r="B21" s="22">
        <v>0.35699999999999998</v>
      </c>
      <c r="C21" s="22">
        <v>0.154</v>
      </c>
      <c r="D21" s="22">
        <v>0.11700000000000001</v>
      </c>
      <c r="E21" s="22">
        <v>9.8000000000000004E-2</v>
      </c>
      <c r="F21" s="22">
        <v>5.5E-2</v>
      </c>
      <c r="G21" s="22">
        <v>0.19800000000000001</v>
      </c>
      <c r="H21" s="22">
        <v>5.6000000000000001E-2</v>
      </c>
      <c r="I21" s="22">
        <v>0.14000000000000001</v>
      </c>
      <c r="J21" s="22">
        <v>0.18</v>
      </c>
      <c r="K21" s="71">
        <v>0.44</v>
      </c>
      <c r="M21" s="14">
        <f>100%-Tabela2[[#This Row],[Não tem nenhuma articulação]]-Tabela2[[#This Row],[Serviço ou instituição não existente no município]]</f>
        <v>0.38000000000000006</v>
      </c>
    </row>
    <row r="22" spans="1:13" ht="30" x14ac:dyDescent="0.25">
      <c r="A22" s="78" t="s">
        <v>187</v>
      </c>
      <c r="B22" s="22">
        <v>0.59799999999999998</v>
      </c>
      <c r="C22" s="22">
        <v>0.46600000000000003</v>
      </c>
      <c r="D22" s="22">
        <v>0.432</v>
      </c>
      <c r="E22" s="22">
        <v>0.28199999999999997</v>
      </c>
      <c r="F22" s="22">
        <v>9.5000000000000001E-2</v>
      </c>
      <c r="G22" s="22">
        <v>0.48599999999999999</v>
      </c>
      <c r="H22" s="22">
        <v>0.129</v>
      </c>
      <c r="I22" s="22">
        <v>0.14599999999999999</v>
      </c>
      <c r="J22" s="22">
        <v>0.123</v>
      </c>
      <c r="K22" s="71">
        <v>0.18</v>
      </c>
      <c r="M22" s="14">
        <f>100%-Tabela2[[#This Row],[Não tem nenhuma articulação]]-Tabela2[[#This Row],[Serviço ou instituição não existente no município]]</f>
        <v>0.69700000000000006</v>
      </c>
    </row>
    <row r="23" spans="1:13" x14ac:dyDescent="0.25">
      <c r="A23" s="82" t="s">
        <v>133</v>
      </c>
      <c r="B23" s="76">
        <v>0.97899999999999998</v>
      </c>
      <c r="C23" s="76">
        <v>0.95799999999999996</v>
      </c>
      <c r="D23" s="76">
        <v>0.96199999999999997</v>
      </c>
      <c r="E23" s="76">
        <v>0.91100000000000003</v>
      </c>
      <c r="F23" s="76">
        <v>0.72099999999999997</v>
      </c>
      <c r="G23" s="76">
        <v>0.93799999999999994</v>
      </c>
      <c r="H23" s="76">
        <v>0.77500000000000002</v>
      </c>
      <c r="I23" s="76">
        <v>0.76400000000000001</v>
      </c>
      <c r="J23" s="76">
        <v>6.0000000000000001E-3</v>
      </c>
      <c r="K23" s="77">
        <v>2E-3</v>
      </c>
      <c r="M23" s="14">
        <f>100%-Tabela2[[#This Row],[Não tem nenhuma articulação]]-Tabela2[[#This Row],[Serviço ou instituição não existente no município]]</f>
        <v>0.99199999999999999</v>
      </c>
    </row>
    <row r="25" spans="1:13" x14ac:dyDescent="0.25">
      <c r="A25" s="207" t="s">
        <v>18</v>
      </c>
      <c r="B25" s="207"/>
    </row>
    <row r="26" spans="1:13" x14ac:dyDescent="0.25">
      <c r="A26" s="93"/>
      <c r="B26" s="93"/>
    </row>
    <row r="27" spans="1:13" x14ac:dyDescent="0.25">
      <c r="B27" s="204" t="s">
        <v>313</v>
      </c>
      <c r="C27" s="215"/>
      <c r="D27" s="215"/>
      <c r="E27" s="215"/>
      <c r="F27" s="215"/>
      <c r="G27" s="215"/>
      <c r="H27" s="215"/>
      <c r="I27" s="215"/>
      <c r="J27" s="215"/>
    </row>
    <row r="28" spans="1:13" x14ac:dyDescent="0.25">
      <c r="B28" s="215"/>
      <c r="C28" s="215"/>
      <c r="D28" s="215"/>
      <c r="E28" s="215"/>
      <c r="F28" s="215"/>
      <c r="G28" s="215"/>
      <c r="H28" s="215"/>
      <c r="I28" s="215"/>
      <c r="J28" s="215"/>
    </row>
    <row r="29" spans="1:13" x14ac:dyDescent="0.25">
      <c r="B29" s="215"/>
      <c r="C29" s="215"/>
      <c r="D29" s="215"/>
      <c r="E29" s="215"/>
      <c r="F29" s="215"/>
      <c r="G29" s="215"/>
      <c r="H29" s="215"/>
      <c r="I29" s="215"/>
      <c r="J29" s="215"/>
    </row>
    <row r="30" spans="1:13" x14ac:dyDescent="0.25">
      <c r="B30" s="215"/>
      <c r="C30" s="215"/>
      <c r="D30" s="215"/>
      <c r="E30" s="215"/>
      <c r="F30" s="215"/>
      <c r="G30" s="215"/>
      <c r="H30" s="215"/>
      <c r="I30" s="215"/>
      <c r="J30" s="215"/>
    </row>
    <row r="31" spans="1:13" x14ac:dyDescent="0.25">
      <c r="B31" s="215"/>
      <c r="C31" s="215"/>
      <c r="D31" s="215"/>
      <c r="E31" s="215"/>
      <c r="F31" s="215"/>
      <c r="G31" s="215"/>
      <c r="H31" s="215"/>
      <c r="I31" s="215"/>
      <c r="J31" s="215"/>
    </row>
    <row r="32" spans="1:13" x14ac:dyDescent="0.25">
      <c r="B32" s="215"/>
      <c r="C32" s="215"/>
      <c r="D32" s="215"/>
      <c r="E32" s="215"/>
      <c r="F32" s="215"/>
      <c r="G32" s="215"/>
      <c r="H32" s="215"/>
      <c r="I32" s="215"/>
      <c r="J32" s="215"/>
    </row>
    <row r="33" spans="1:10" x14ac:dyDescent="0.25">
      <c r="B33" s="215"/>
      <c r="C33" s="215"/>
      <c r="D33" s="215"/>
      <c r="E33" s="215"/>
      <c r="F33" s="215"/>
      <c r="G33" s="215"/>
      <c r="H33" s="215"/>
      <c r="I33" s="215"/>
      <c r="J33" s="215"/>
    </row>
    <row r="34" spans="1:10" x14ac:dyDescent="0.25">
      <c r="B34" s="215"/>
      <c r="C34" s="215"/>
      <c r="D34" s="215"/>
      <c r="E34" s="215"/>
      <c r="F34" s="215"/>
      <c r="G34" s="215"/>
      <c r="H34" s="215"/>
      <c r="I34" s="215"/>
      <c r="J34" s="215"/>
    </row>
    <row r="35" spans="1:10" x14ac:dyDescent="0.25">
      <c r="B35" s="215"/>
      <c r="C35" s="215"/>
      <c r="D35" s="215"/>
      <c r="E35" s="215"/>
      <c r="F35" s="215"/>
      <c r="G35" s="215"/>
      <c r="H35" s="215"/>
      <c r="I35" s="215"/>
      <c r="J35" s="215"/>
    </row>
    <row r="36" spans="1:10" x14ac:dyDescent="0.25">
      <c r="B36" s="215"/>
      <c r="C36" s="215"/>
      <c r="D36" s="215"/>
      <c r="E36" s="215"/>
      <c r="F36" s="215"/>
      <c r="G36" s="215"/>
      <c r="H36" s="215"/>
      <c r="I36" s="215"/>
      <c r="J36" s="215"/>
    </row>
    <row r="37" spans="1:10" x14ac:dyDescent="0.25">
      <c r="B37" s="215"/>
      <c r="C37" s="215"/>
      <c r="D37" s="215"/>
      <c r="E37" s="215"/>
      <c r="F37" s="215"/>
      <c r="G37" s="215"/>
      <c r="H37" s="215"/>
      <c r="I37" s="215"/>
      <c r="J37" s="215"/>
    </row>
    <row r="38" spans="1:10" x14ac:dyDescent="0.25">
      <c r="B38" s="215"/>
      <c r="C38" s="215"/>
      <c r="D38" s="215"/>
      <c r="E38" s="215"/>
      <c r="F38" s="215"/>
      <c r="G38" s="215"/>
      <c r="H38" s="215"/>
      <c r="I38" s="215"/>
      <c r="J38" s="215"/>
    </row>
    <row r="40" spans="1:10" x14ac:dyDescent="0.25">
      <c r="B40" s="173"/>
      <c r="C40" s="173"/>
      <c r="D40" s="173"/>
      <c r="E40" s="173"/>
      <c r="F40" s="173"/>
    </row>
    <row r="43" spans="1:10" x14ac:dyDescent="0.25">
      <c r="A43" s="106" t="s">
        <v>305</v>
      </c>
    </row>
  </sheetData>
  <mergeCells count="3">
    <mergeCell ref="A1:G1"/>
    <mergeCell ref="B27:J38"/>
    <mergeCell ref="A25:B25"/>
  </mergeCells>
  <conditionalFormatting sqref="M4:M23">
    <cfRule type="dataBar" priority="1">
      <dataBar>
        <cfvo type="min"/>
        <cfvo type="max"/>
        <color rgb="FF638EC6"/>
      </dataBar>
      <extLst>
        <ext xmlns:x14="http://schemas.microsoft.com/office/spreadsheetml/2009/9/main" uri="{B025F937-C7B1-47D3-B67F-A62EFF666E3E}">
          <x14:id>{ACFFDD91-55F7-4DBD-9A49-3D12498E3C77}</x14:id>
        </ext>
      </extLst>
    </cfRule>
  </conditionalFormatting>
  <pageMargins left="0.511811024" right="0.511811024" top="0.78740157499999996" bottom="0.78740157499999996" header="0.31496062000000002" footer="0.31496062000000002"/>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CFFDD91-55F7-4DBD-9A49-3D12498E3C77}">
            <x14:dataBar minLength="0" maxLength="100" border="1" negativeBarBorderColorSameAsPositive="0">
              <x14:cfvo type="autoMin"/>
              <x14:cfvo type="autoMax"/>
              <x14:borderColor rgb="FF638EC6"/>
              <x14:negativeFillColor rgb="FFFF0000"/>
              <x14:negativeBorderColor rgb="FFFF0000"/>
              <x14:axisColor rgb="FF000000"/>
            </x14:dataBar>
          </x14:cfRule>
          <xm:sqref>M4:M23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34"/>
  <sheetViews>
    <sheetView topLeftCell="A13" workbookViewId="0">
      <selection activeCell="T38" sqref="T38"/>
    </sheetView>
  </sheetViews>
  <sheetFormatPr defaultRowHeight="15" x14ac:dyDescent="0.25"/>
  <cols>
    <col min="1" max="1" width="15.140625" customWidth="1"/>
  </cols>
  <sheetData>
    <row r="1" spans="1:19" x14ac:dyDescent="0.25">
      <c r="A1" s="18" t="s">
        <v>271</v>
      </c>
    </row>
    <row r="3" spans="1:19" x14ac:dyDescent="0.25">
      <c r="A3" s="19"/>
      <c r="B3" s="21">
        <v>2011</v>
      </c>
      <c r="C3" s="21">
        <v>2012</v>
      </c>
      <c r="D3" s="21">
        <v>2013</v>
      </c>
      <c r="E3" s="28">
        <v>2014</v>
      </c>
      <c r="F3" s="28">
        <v>2015</v>
      </c>
      <c r="G3" s="21">
        <v>2016</v>
      </c>
    </row>
    <row r="4" spans="1:19" x14ac:dyDescent="0.25">
      <c r="A4" s="21" t="s">
        <v>15</v>
      </c>
      <c r="B4" s="19">
        <v>90</v>
      </c>
      <c r="C4" s="19">
        <v>105</v>
      </c>
      <c r="D4" s="19">
        <v>131</v>
      </c>
      <c r="E4" s="19">
        <v>215</v>
      </c>
      <c r="F4" s="19">
        <f>SUM(F5:F9)</f>
        <v>235</v>
      </c>
      <c r="G4" s="19">
        <v>230</v>
      </c>
    </row>
    <row r="5" spans="1:19" x14ac:dyDescent="0.25">
      <c r="A5" s="21" t="s">
        <v>71</v>
      </c>
      <c r="B5" s="19">
        <v>2</v>
      </c>
      <c r="C5" s="19">
        <v>5</v>
      </c>
      <c r="D5" s="19">
        <v>6</v>
      </c>
      <c r="E5" s="29">
        <v>11</v>
      </c>
      <c r="F5" s="29">
        <v>11</v>
      </c>
      <c r="G5" s="19">
        <v>11</v>
      </c>
      <c r="H5" s="53"/>
    </row>
    <row r="6" spans="1:19" x14ac:dyDescent="0.25">
      <c r="A6" s="21" t="s">
        <v>3</v>
      </c>
      <c r="B6" s="19">
        <v>18</v>
      </c>
      <c r="C6" s="19">
        <v>22</v>
      </c>
      <c r="D6" s="19">
        <v>28</v>
      </c>
      <c r="E6" s="29">
        <v>51</v>
      </c>
      <c r="F6" s="29">
        <v>59</v>
      </c>
      <c r="G6" s="19">
        <v>58</v>
      </c>
      <c r="H6" s="53"/>
    </row>
    <row r="7" spans="1:19" ht="15" customHeight="1" x14ac:dyDescent="0.25">
      <c r="A7" s="21" t="s">
        <v>4</v>
      </c>
      <c r="B7" s="19">
        <v>43</v>
      </c>
      <c r="C7" s="19">
        <v>50</v>
      </c>
      <c r="D7" s="19">
        <v>64</v>
      </c>
      <c r="E7" s="29">
        <v>98</v>
      </c>
      <c r="F7" s="29">
        <v>107</v>
      </c>
      <c r="G7" s="19">
        <v>102</v>
      </c>
      <c r="H7" s="53"/>
      <c r="L7" s="206" t="s">
        <v>314</v>
      </c>
      <c r="M7" s="206"/>
      <c r="N7" s="206"/>
      <c r="O7" s="206"/>
      <c r="P7" s="206"/>
      <c r="Q7" s="206"/>
      <c r="R7" s="206"/>
      <c r="S7" s="206"/>
    </row>
    <row r="8" spans="1:19" x14ac:dyDescent="0.25">
      <c r="A8" s="21" t="s">
        <v>5</v>
      </c>
      <c r="B8" s="19">
        <v>21</v>
      </c>
      <c r="C8" s="19">
        <v>22</v>
      </c>
      <c r="D8" s="19">
        <v>26</v>
      </c>
      <c r="E8" s="29">
        <v>42</v>
      </c>
      <c r="F8" s="29">
        <v>46</v>
      </c>
      <c r="G8" s="19">
        <v>46</v>
      </c>
      <c r="H8" s="53"/>
      <c r="L8" s="206"/>
      <c r="M8" s="206"/>
      <c r="N8" s="206"/>
      <c r="O8" s="206"/>
      <c r="P8" s="206"/>
      <c r="Q8" s="206"/>
      <c r="R8" s="206"/>
      <c r="S8" s="206"/>
    </row>
    <row r="9" spans="1:19" x14ac:dyDescent="0.25">
      <c r="A9" s="21" t="s">
        <v>6</v>
      </c>
      <c r="B9" s="19">
        <v>6</v>
      </c>
      <c r="C9" s="19">
        <v>6</v>
      </c>
      <c r="D9" s="19">
        <v>7</v>
      </c>
      <c r="E9" s="29">
        <v>13</v>
      </c>
      <c r="F9" s="29">
        <v>12</v>
      </c>
      <c r="G9" s="19">
        <v>13</v>
      </c>
      <c r="H9" s="53"/>
      <c r="L9" s="206"/>
      <c r="M9" s="206"/>
      <c r="N9" s="206"/>
      <c r="O9" s="206"/>
      <c r="P9" s="206"/>
      <c r="Q9" s="206"/>
      <c r="R9" s="206"/>
      <c r="S9" s="206"/>
    </row>
    <row r="10" spans="1:19" x14ac:dyDescent="0.25">
      <c r="L10" s="206"/>
      <c r="M10" s="206"/>
      <c r="N10" s="206"/>
      <c r="O10" s="206"/>
      <c r="P10" s="206"/>
      <c r="Q10" s="206"/>
      <c r="R10" s="206"/>
      <c r="S10" s="206"/>
    </row>
    <row r="11" spans="1:19" x14ac:dyDescent="0.25">
      <c r="L11" s="206"/>
      <c r="M11" s="206"/>
      <c r="N11" s="206"/>
      <c r="O11" s="206"/>
      <c r="P11" s="206"/>
      <c r="Q11" s="206"/>
      <c r="R11" s="206"/>
      <c r="S11" s="206"/>
    </row>
    <row r="12" spans="1:19" x14ac:dyDescent="0.25">
      <c r="L12" s="206"/>
      <c r="M12" s="206"/>
      <c r="N12" s="206"/>
      <c r="O12" s="206"/>
      <c r="P12" s="206"/>
      <c r="Q12" s="206"/>
      <c r="R12" s="206"/>
      <c r="S12" s="206"/>
    </row>
    <row r="13" spans="1:19" x14ac:dyDescent="0.25">
      <c r="L13" s="206"/>
      <c r="M13" s="206"/>
      <c r="N13" s="206"/>
      <c r="O13" s="206"/>
      <c r="P13" s="206"/>
      <c r="Q13" s="206"/>
      <c r="R13" s="206"/>
      <c r="S13" s="206"/>
    </row>
    <row r="14" spans="1:19" x14ac:dyDescent="0.25">
      <c r="L14" s="206"/>
      <c r="M14" s="206"/>
      <c r="N14" s="206"/>
      <c r="O14" s="206"/>
      <c r="P14" s="206"/>
      <c r="Q14" s="206"/>
      <c r="R14" s="206"/>
      <c r="S14" s="206"/>
    </row>
    <row r="15" spans="1:19" x14ac:dyDescent="0.25">
      <c r="L15" s="206"/>
      <c r="M15" s="206"/>
      <c r="N15" s="206"/>
      <c r="O15" s="206"/>
      <c r="P15" s="206"/>
      <c r="Q15" s="206"/>
      <c r="R15" s="206"/>
      <c r="S15" s="206"/>
    </row>
    <row r="16" spans="1:19" x14ac:dyDescent="0.25">
      <c r="L16" s="206"/>
      <c r="M16" s="206"/>
      <c r="N16" s="206"/>
      <c r="O16" s="206"/>
      <c r="P16" s="206"/>
      <c r="Q16" s="206"/>
      <c r="R16" s="206"/>
      <c r="S16" s="206"/>
    </row>
    <row r="17" spans="12:19" x14ac:dyDescent="0.25">
      <c r="L17" s="206"/>
      <c r="M17" s="206"/>
      <c r="N17" s="206"/>
      <c r="O17" s="206"/>
      <c r="P17" s="206"/>
      <c r="Q17" s="206"/>
      <c r="R17" s="206"/>
      <c r="S17" s="206"/>
    </row>
    <row r="18" spans="12:19" x14ac:dyDescent="0.25">
      <c r="L18" s="206"/>
      <c r="M18" s="206"/>
      <c r="N18" s="206"/>
      <c r="O18" s="206"/>
      <c r="P18" s="206"/>
      <c r="Q18" s="206"/>
      <c r="R18" s="206"/>
      <c r="S18" s="206"/>
    </row>
    <row r="19" spans="12:19" x14ac:dyDescent="0.25">
      <c r="L19" s="206"/>
      <c r="M19" s="206"/>
      <c r="N19" s="206"/>
      <c r="O19" s="206"/>
      <c r="P19" s="206"/>
      <c r="Q19" s="206"/>
      <c r="R19" s="206"/>
      <c r="S19" s="206"/>
    </row>
    <row r="20" spans="12:19" x14ac:dyDescent="0.25">
      <c r="L20" s="206"/>
      <c r="M20" s="206"/>
      <c r="N20" s="206"/>
      <c r="O20" s="206"/>
      <c r="P20" s="206"/>
      <c r="Q20" s="206"/>
      <c r="R20" s="206"/>
      <c r="S20" s="206"/>
    </row>
    <row r="21" spans="12:19" x14ac:dyDescent="0.25">
      <c r="L21" s="206"/>
      <c r="M21" s="206"/>
      <c r="N21" s="206"/>
      <c r="O21" s="206"/>
      <c r="P21" s="206"/>
      <c r="Q21" s="206"/>
      <c r="R21" s="206"/>
      <c r="S21" s="206"/>
    </row>
    <row r="22" spans="12:19" x14ac:dyDescent="0.25">
      <c r="L22" s="206"/>
      <c r="M22" s="206"/>
      <c r="N22" s="206"/>
      <c r="O22" s="206"/>
      <c r="P22" s="206"/>
      <c r="Q22" s="206"/>
      <c r="R22" s="206"/>
      <c r="S22" s="206"/>
    </row>
    <row r="23" spans="12:19" x14ac:dyDescent="0.25">
      <c r="L23" s="25"/>
      <c r="M23" s="25"/>
      <c r="N23" s="25"/>
      <c r="O23" s="25"/>
      <c r="P23" s="25"/>
      <c r="Q23" s="30"/>
    </row>
    <row r="34" spans="2:4" x14ac:dyDescent="0.25">
      <c r="B34" s="216" t="s">
        <v>18</v>
      </c>
      <c r="C34" s="216"/>
      <c r="D34" s="216"/>
    </row>
  </sheetData>
  <mergeCells count="2">
    <mergeCell ref="L7:S22"/>
    <mergeCell ref="B34:D34"/>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27"/>
  <sheetViews>
    <sheetView workbookViewId="0">
      <selection activeCell="A26" sqref="A26:B26"/>
    </sheetView>
  </sheetViews>
  <sheetFormatPr defaultRowHeight="15" x14ac:dyDescent="0.25"/>
  <cols>
    <col min="1" max="1" width="11.5703125" style="118" customWidth="1"/>
    <col min="2" max="2" width="13.42578125" style="118" customWidth="1"/>
    <col min="3" max="3" width="11.7109375" style="118" customWidth="1"/>
    <col min="4" max="4" width="10.5703125" style="118" customWidth="1"/>
    <col min="5" max="7" width="9.140625" style="118"/>
    <col min="8" max="8" width="10.28515625" style="118" customWidth="1"/>
    <col min="9" max="16384" width="9.140625" style="118"/>
  </cols>
  <sheetData>
    <row r="1" spans="1:21" ht="17.25" customHeight="1" x14ac:dyDescent="0.25">
      <c r="A1" s="189" t="s">
        <v>292</v>
      </c>
      <c r="B1" s="189"/>
      <c r="C1" s="189"/>
      <c r="D1" s="189"/>
      <c r="E1" s="189"/>
      <c r="F1" s="189"/>
      <c r="G1" s="189"/>
      <c r="H1" s="189"/>
      <c r="I1" s="189"/>
      <c r="J1" s="189"/>
      <c r="K1" s="189"/>
    </row>
    <row r="3" spans="1:21" x14ac:dyDescent="0.25">
      <c r="B3" s="125">
        <v>2007</v>
      </c>
      <c r="C3" s="125">
        <v>2008</v>
      </c>
      <c r="D3" s="125">
        <v>2009</v>
      </c>
      <c r="E3" s="125">
        <v>2010</v>
      </c>
      <c r="F3" s="125">
        <v>2011</v>
      </c>
      <c r="G3" s="125">
        <v>2012</v>
      </c>
      <c r="H3" s="125">
        <v>2013</v>
      </c>
      <c r="I3" s="126">
        <v>2014</v>
      </c>
      <c r="J3" s="126">
        <v>2015</v>
      </c>
      <c r="K3" s="126">
        <v>2016</v>
      </c>
    </row>
    <row r="4" spans="1:21" x14ac:dyDescent="0.25">
      <c r="A4" s="119" t="s">
        <v>0</v>
      </c>
      <c r="B4" s="120">
        <v>4195</v>
      </c>
      <c r="C4" s="120">
        <v>5074</v>
      </c>
      <c r="D4" s="120">
        <v>5798</v>
      </c>
      <c r="E4" s="120">
        <v>6801</v>
      </c>
      <c r="F4" s="120">
        <v>7475</v>
      </c>
      <c r="G4" s="120">
        <v>7725</v>
      </c>
      <c r="H4" s="120">
        <v>7883</v>
      </c>
      <c r="I4" s="121">
        <v>8088</v>
      </c>
      <c r="J4" s="121">
        <v>8155</v>
      </c>
      <c r="K4" s="122">
        <v>8240</v>
      </c>
    </row>
    <row r="5" spans="1:21" x14ac:dyDescent="0.25">
      <c r="A5" s="119" t="s">
        <v>1</v>
      </c>
      <c r="B5" s="121">
        <v>3152</v>
      </c>
      <c r="C5" s="121">
        <v>3832</v>
      </c>
      <c r="D5" s="121">
        <v>4330</v>
      </c>
      <c r="E5" s="121">
        <v>4721</v>
      </c>
      <c r="F5" s="121">
        <v>5265</v>
      </c>
      <c r="G5" s="121">
        <v>5324</v>
      </c>
      <c r="H5" s="121">
        <v>5395</v>
      </c>
      <c r="I5" s="121">
        <v>5485</v>
      </c>
      <c r="J5" s="121">
        <v>5504</v>
      </c>
      <c r="K5" s="121">
        <v>5494</v>
      </c>
      <c r="L5" s="123">
        <f>J5-K5</f>
        <v>10</v>
      </c>
      <c r="M5" s="14">
        <f>K5/5570</f>
        <v>0.98635547576301619</v>
      </c>
      <c r="N5" s="123">
        <f>K5-B5</f>
        <v>2342</v>
      </c>
    </row>
    <row r="7" spans="1:21" x14ac:dyDescent="0.25">
      <c r="L7" s="190" t="s">
        <v>300</v>
      </c>
      <c r="M7" s="190"/>
      <c r="N7" s="190"/>
      <c r="O7" s="190"/>
      <c r="P7" s="190"/>
      <c r="Q7" s="190"/>
      <c r="R7" s="190"/>
      <c r="S7" s="190"/>
      <c r="T7" s="190"/>
      <c r="U7" s="190"/>
    </row>
    <row r="8" spans="1:21" x14ac:dyDescent="0.25">
      <c r="L8" s="190"/>
      <c r="M8" s="190"/>
      <c r="N8" s="190"/>
      <c r="O8" s="190"/>
      <c r="P8" s="190"/>
      <c r="Q8" s="190"/>
      <c r="R8" s="190"/>
      <c r="S8" s="190"/>
      <c r="T8" s="190"/>
      <c r="U8" s="190"/>
    </row>
    <row r="9" spans="1:21" x14ac:dyDescent="0.25">
      <c r="L9" s="190"/>
      <c r="M9" s="190"/>
      <c r="N9" s="190"/>
      <c r="O9" s="190"/>
      <c r="P9" s="190"/>
      <c r="Q9" s="190"/>
      <c r="R9" s="190"/>
      <c r="S9" s="190"/>
      <c r="T9" s="190"/>
      <c r="U9" s="190"/>
    </row>
    <row r="10" spans="1:21" x14ac:dyDescent="0.25">
      <c r="L10" s="190"/>
      <c r="M10" s="190"/>
      <c r="N10" s="190"/>
      <c r="O10" s="190"/>
      <c r="P10" s="190"/>
      <c r="Q10" s="190"/>
      <c r="R10" s="190"/>
      <c r="S10" s="190"/>
      <c r="T10" s="190"/>
      <c r="U10" s="190"/>
    </row>
    <row r="11" spans="1:21" x14ac:dyDescent="0.25">
      <c r="L11" s="190"/>
      <c r="M11" s="190"/>
      <c r="N11" s="190"/>
      <c r="O11" s="190"/>
      <c r="P11" s="190"/>
      <c r="Q11" s="190"/>
      <c r="R11" s="190"/>
      <c r="S11" s="190"/>
      <c r="T11" s="190"/>
      <c r="U11" s="190"/>
    </row>
    <row r="12" spans="1:21" x14ac:dyDescent="0.25">
      <c r="L12" s="190"/>
      <c r="M12" s="190"/>
      <c r="N12" s="190"/>
      <c r="O12" s="190"/>
      <c r="P12" s="190"/>
      <c r="Q12" s="190"/>
      <c r="R12" s="190"/>
      <c r="S12" s="190"/>
      <c r="T12" s="190"/>
      <c r="U12" s="190"/>
    </row>
    <row r="13" spans="1:21" x14ac:dyDescent="0.25">
      <c r="L13" s="190"/>
      <c r="M13" s="190"/>
      <c r="N13" s="190"/>
      <c r="O13" s="190"/>
      <c r="P13" s="190"/>
      <c r="Q13" s="190"/>
      <c r="R13" s="190"/>
      <c r="S13" s="190"/>
      <c r="T13" s="190"/>
      <c r="U13" s="190"/>
    </row>
    <row r="14" spans="1:21" x14ac:dyDescent="0.25">
      <c r="L14" s="190"/>
      <c r="M14" s="190"/>
      <c r="N14" s="190"/>
      <c r="O14" s="190"/>
      <c r="P14" s="190"/>
      <c r="Q14" s="190"/>
      <c r="R14" s="190"/>
      <c r="S14" s="190"/>
      <c r="T14" s="190"/>
      <c r="U14" s="190"/>
    </row>
    <row r="15" spans="1:21" x14ac:dyDescent="0.25">
      <c r="L15" s="190"/>
      <c r="M15" s="190"/>
      <c r="N15" s="190"/>
      <c r="O15" s="190"/>
      <c r="P15" s="190"/>
      <c r="Q15" s="190"/>
      <c r="R15" s="190"/>
      <c r="S15" s="190"/>
      <c r="T15" s="190"/>
      <c r="U15" s="190"/>
    </row>
    <row r="16" spans="1:21" x14ac:dyDescent="0.25">
      <c r="L16" s="190"/>
      <c r="M16" s="190"/>
      <c r="N16" s="190"/>
      <c r="O16" s="190"/>
      <c r="P16" s="190"/>
      <c r="Q16" s="190"/>
      <c r="R16" s="190"/>
      <c r="S16" s="190"/>
      <c r="T16" s="190"/>
      <c r="U16" s="190"/>
    </row>
    <row r="17" spans="1:21" x14ac:dyDescent="0.25">
      <c r="L17" s="190"/>
      <c r="M17" s="190"/>
      <c r="N17" s="190"/>
      <c r="O17" s="190"/>
      <c r="P17" s="190"/>
      <c r="Q17" s="190"/>
      <c r="R17" s="190"/>
      <c r="S17" s="190"/>
      <c r="T17" s="190"/>
      <c r="U17" s="190"/>
    </row>
    <row r="18" spans="1:21" x14ac:dyDescent="0.25">
      <c r="L18" s="190"/>
      <c r="M18" s="190"/>
      <c r="N18" s="190"/>
      <c r="O18" s="190"/>
      <c r="P18" s="190"/>
      <c r="Q18" s="190"/>
      <c r="R18" s="190"/>
      <c r="S18" s="190"/>
      <c r="T18" s="190"/>
      <c r="U18" s="190"/>
    </row>
    <row r="19" spans="1:21" x14ac:dyDescent="0.25">
      <c r="L19" s="190"/>
      <c r="M19" s="190"/>
      <c r="N19" s="190"/>
      <c r="O19" s="190"/>
      <c r="P19" s="190"/>
      <c r="Q19" s="190"/>
      <c r="R19" s="190"/>
      <c r="S19" s="190"/>
      <c r="T19" s="190"/>
      <c r="U19" s="190"/>
    </row>
    <row r="20" spans="1:21" x14ac:dyDescent="0.25">
      <c r="L20" s="190"/>
      <c r="M20" s="190"/>
      <c r="N20" s="190"/>
      <c r="O20" s="190"/>
      <c r="P20" s="190"/>
      <c r="Q20" s="190"/>
      <c r="R20" s="190"/>
      <c r="S20" s="190"/>
      <c r="T20" s="190"/>
      <c r="U20" s="190"/>
    </row>
    <row r="21" spans="1:21" x14ac:dyDescent="0.25">
      <c r="L21" s="190"/>
      <c r="M21" s="190"/>
      <c r="N21" s="190"/>
      <c r="O21" s="190"/>
      <c r="P21" s="190"/>
      <c r="Q21" s="190"/>
      <c r="R21" s="190"/>
      <c r="S21" s="190"/>
      <c r="T21" s="190"/>
      <c r="U21" s="190"/>
    </row>
    <row r="22" spans="1:21" x14ac:dyDescent="0.25">
      <c r="L22" s="190"/>
      <c r="M22" s="190"/>
      <c r="N22" s="190"/>
      <c r="O22" s="190"/>
      <c r="P22" s="190"/>
      <c r="Q22" s="190"/>
      <c r="R22" s="190"/>
      <c r="S22" s="190"/>
      <c r="T22" s="190"/>
      <c r="U22" s="190"/>
    </row>
    <row r="23" spans="1:21" x14ac:dyDescent="0.25">
      <c r="L23" s="190"/>
      <c r="M23" s="190"/>
      <c r="N23" s="190"/>
      <c r="O23" s="190"/>
      <c r="P23" s="190"/>
      <c r="Q23" s="190"/>
      <c r="R23" s="190"/>
      <c r="S23" s="190"/>
      <c r="T23" s="190"/>
      <c r="U23" s="190"/>
    </row>
    <row r="24" spans="1:21" x14ac:dyDescent="0.25">
      <c r="L24" s="190"/>
      <c r="M24" s="190"/>
      <c r="N24" s="190"/>
      <c r="O24" s="190"/>
      <c r="P24" s="190"/>
      <c r="Q24" s="190"/>
      <c r="R24" s="190"/>
      <c r="S24" s="190"/>
      <c r="T24" s="190"/>
      <c r="U24" s="190"/>
    </row>
    <row r="26" spans="1:21" x14ac:dyDescent="0.25">
      <c r="A26" s="191" t="s">
        <v>18</v>
      </c>
      <c r="B26" s="191"/>
      <c r="C26" s="124"/>
      <c r="D26" s="124"/>
      <c r="E26" s="124"/>
    </row>
    <row r="27" spans="1:21" x14ac:dyDescent="0.25">
      <c r="G27" s="117" t="s">
        <v>218</v>
      </c>
      <c r="H27" s="117"/>
      <c r="I27" s="117"/>
      <c r="J27" s="117"/>
      <c r="K27" s="117"/>
      <c r="L27" s="117"/>
      <c r="M27" s="117"/>
      <c r="N27" s="117"/>
      <c r="O27" s="117"/>
      <c r="P27" s="117"/>
    </row>
  </sheetData>
  <mergeCells count="3">
    <mergeCell ref="A1:K1"/>
    <mergeCell ref="L7:U24"/>
    <mergeCell ref="A26:B26"/>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8"/>
  <sheetViews>
    <sheetView topLeftCell="A7" workbookViewId="0">
      <selection activeCell="O22" sqref="O22"/>
    </sheetView>
  </sheetViews>
  <sheetFormatPr defaultRowHeight="15" x14ac:dyDescent="0.25"/>
  <sheetData>
    <row r="1" spans="1:18" x14ac:dyDescent="0.25">
      <c r="A1" s="18" t="s">
        <v>272</v>
      </c>
    </row>
    <row r="3" spans="1:18" x14ac:dyDescent="0.25">
      <c r="A3" s="21"/>
      <c r="B3" s="21">
        <v>2011</v>
      </c>
      <c r="C3" s="21">
        <v>2012</v>
      </c>
      <c r="D3" s="21">
        <v>2013</v>
      </c>
      <c r="E3" s="28">
        <v>2014</v>
      </c>
      <c r="F3" s="28">
        <v>2015</v>
      </c>
      <c r="G3" s="21">
        <v>2016</v>
      </c>
    </row>
    <row r="4" spans="1:18" x14ac:dyDescent="0.25">
      <c r="A4" s="21" t="s">
        <v>7</v>
      </c>
      <c r="B4" s="22">
        <v>0.33300000000000002</v>
      </c>
      <c r="C4" s="22">
        <v>0.34279999999999999</v>
      </c>
      <c r="D4" s="22">
        <v>0.29770000000000002</v>
      </c>
      <c r="E4" s="22">
        <v>0.219</v>
      </c>
      <c r="F4" s="22">
        <v>0.23400000000000001</v>
      </c>
      <c r="G4" s="22">
        <v>0.252</v>
      </c>
      <c r="H4" s="20">
        <f>F4-G4</f>
        <v>-1.7999999999999988E-2</v>
      </c>
    </row>
    <row r="5" spans="1:18" x14ac:dyDescent="0.25">
      <c r="A5" s="21" t="s">
        <v>8</v>
      </c>
      <c r="B5" s="22">
        <v>0.56299999999999994</v>
      </c>
      <c r="C5" s="22">
        <v>0.56189999999999996</v>
      </c>
      <c r="D5" s="22">
        <v>0.64119999999999999</v>
      </c>
      <c r="E5" s="22">
        <v>0.69799999999999995</v>
      </c>
      <c r="F5" s="22">
        <v>0.70599999999999996</v>
      </c>
      <c r="G5" s="22">
        <v>0.68300000000000005</v>
      </c>
      <c r="H5" s="20">
        <f>F5-G5</f>
        <v>2.2999999999999909E-2</v>
      </c>
    </row>
    <row r="8" spans="1:18" x14ac:dyDescent="0.25">
      <c r="L8" s="206" t="s">
        <v>307</v>
      </c>
      <c r="M8" s="206"/>
      <c r="N8" s="206"/>
      <c r="O8" s="206"/>
      <c r="P8" s="206"/>
      <c r="Q8" s="206"/>
      <c r="R8" s="206"/>
    </row>
    <row r="9" spans="1:18" x14ac:dyDescent="0.25">
      <c r="L9" s="206"/>
      <c r="M9" s="206"/>
      <c r="N9" s="206"/>
      <c r="O9" s="206"/>
      <c r="P9" s="206"/>
      <c r="Q9" s="206"/>
      <c r="R9" s="206"/>
    </row>
    <row r="10" spans="1:18" x14ac:dyDescent="0.25">
      <c r="L10" s="206"/>
      <c r="M10" s="206"/>
      <c r="N10" s="206"/>
      <c r="O10" s="206"/>
      <c r="P10" s="206"/>
      <c r="Q10" s="206"/>
      <c r="R10" s="206"/>
    </row>
    <row r="11" spans="1:18" x14ac:dyDescent="0.25">
      <c r="L11" s="206"/>
      <c r="M11" s="206"/>
      <c r="N11" s="206"/>
      <c r="O11" s="206"/>
      <c r="P11" s="206"/>
      <c r="Q11" s="206"/>
      <c r="R11" s="206"/>
    </row>
    <row r="12" spans="1:18" x14ac:dyDescent="0.25">
      <c r="L12" s="206"/>
      <c r="M12" s="206"/>
      <c r="N12" s="206"/>
      <c r="O12" s="206"/>
      <c r="P12" s="206"/>
      <c r="Q12" s="206"/>
      <c r="R12" s="206"/>
    </row>
    <row r="13" spans="1:18" x14ac:dyDescent="0.25">
      <c r="L13" s="206"/>
      <c r="M13" s="206"/>
      <c r="N13" s="206"/>
      <c r="O13" s="206"/>
      <c r="P13" s="206"/>
      <c r="Q13" s="206"/>
      <c r="R13" s="206"/>
    </row>
    <row r="14" spans="1:18" x14ac:dyDescent="0.25">
      <c r="L14" s="206"/>
      <c r="M14" s="206"/>
      <c r="N14" s="206"/>
      <c r="O14" s="206"/>
      <c r="P14" s="206"/>
      <c r="Q14" s="206"/>
      <c r="R14" s="206"/>
    </row>
    <row r="15" spans="1:18" x14ac:dyDescent="0.25">
      <c r="L15" s="206"/>
      <c r="M15" s="206"/>
      <c r="N15" s="206"/>
      <c r="O15" s="206"/>
      <c r="P15" s="206"/>
      <c r="Q15" s="206"/>
      <c r="R15" s="206"/>
    </row>
    <row r="16" spans="1:18" x14ac:dyDescent="0.25">
      <c r="L16" s="206"/>
      <c r="M16" s="206"/>
      <c r="N16" s="206"/>
      <c r="O16" s="206"/>
      <c r="P16" s="206"/>
      <c r="Q16" s="206"/>
      <c r="R16" s="206"/>
    </row>
    <row r="17" spans="2:18" x14ac:dyDescent="0.25">
      <c r="L17" s="206"/>
      <c r="M17" s="206"/>
      <c r="N17" s="206"/>
      <c r="O17" s="206"/>
      <c r="P17" s="206"/>
      <c r="Q17" s="206"/>
      <c r="R17" s="206"/>
    </row>
    <row r="18" spans="2:18" x14ac:dyDescent="0.25">
      <c r="L18" s="206"/>
      <c r="M18" s="206"/>
      <c r="N18" s="206"/>
      <c r="O18" s="206"/>
      <c r="P18" s="206"/>
      <c r="Q18" s="206"/>
      <c r="R18" s="206"/>
    </row>
    <row r="28" spans="2:18" x14ac:dyDescent="0.25">
      <c r="B28" s="207" t="s">
        <v>18</v>
      </c>
      <c r="C28" s="207"/>
      <c r="D28" s="207"/>
    </row>
  </sheetData>
  <mergeCells count="2">
    <mergeCell ref="L8:R18"/>
    <mergeCell ref="B28:D28"/>
  </mergeCells>
  <pageMargins left="0.511811024" right="0.511811024" top="0.78740157499999996" bottom="0.78740157499999996" header="0.31496062000000002" footer="0.3149606200000000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38"/>
  <sheetViews>
    <sheetView topLeftCell="A10" workbookViewId="0">
      <selection activeCell="P30" sqref="P30"/>
    </sheetView>
  </sheetViews>
  <sheetFormatPr defaultRowHeight="15" x14ac:dyDescent="0.25"/>
  <sheetData>
    <row r="1" spans="1:23" x14ac:dyDescent="0.25">
      <c r="A1" s="18" t="s">
        <v>273</v>
      </c>
    </row>
    <row r="3" spans="1:23" x14ac:dyDescent="0.25">
      <c r="A3" s="217"/>
      <c r="B3" s="218"/>
      <c r="C3" s="218"/>
      <c r="D3" s="218"/>
      <c r="E3" s="219"/>
      <c r="F3" s="21">
        <v>2011</v>
      </c>
      <c r="G3" s="21">
        <v>2012</v>
      </c>
      <c r="H3" s="21">
        <v>2013</v>
      </c>
      <c r="I3" s="28">
        <v>2014</v>
      </c>
      <c r="J3" s="28">
        <v>2015</v>
      </c>
      <c r="K3" s="21">
        <v>2016</v>
      </c>
    </row>
    <row r="4" spans="1:23" ht="34.5" customHeight="1" x14ac:dyDescent="0.25">
      <c r="A4" s="220" t="s">
        <v>72</v>
      </c>
      <c r="B4" s="221"/>
      <c r="C4" s="221"/>
      <c r="D4" s="221"/>
      <c r="E4" s="222"/>
      <c r="F4" s="22">
        <v>0.24399999999999999</v>
      </c>
      <c r="G4" s="22">
        <v>0.22900000000000001</v>
      </c>
      <c r="H4" s="22">
        <v>0.19800000000000001</v>
      </c>
      <c r="I4" s="22">
        <v>0.17699999999999999</v>
      </c>
      <c r="J4" s="22">
        <v>0.14468085</v>
      </c>
      <c r="K4" s="22">
        <v>0.17</v>
      </c>
    </row>
    <row r="5" spans="1:23" x14ac:dyDescent="0.25">
      <c r="A5" s="223" t="s">
        <v>73</v>
      </c>
      <c r="B5" s="224"/>
      <c r="C5" s="224"/>
      <c r="D5" s="224"/>
      <c r="E5" s="225"/>
      <c r="F5" s="22">
        <v>0.27800000000000002</v>
      </c>
      <c r="G5" s="22">
        <v>0.25700000000000001</v>
      </c>
      <c r="H5" s="22">
        <v>0.20599999999999999</v>
      </c>
      <c r="I5" s="22">
        <v>0.223</v>
      </c>
      <c r="J5" s="22">
        <v>0.17446808999999999</v>
      </c>
      <c r="K5" s="22">
        <v>0.161</v>
      </c>
    </row>
    <row r="6" spans="1:23" x14ac:dyDescent="0.25">
      <c r="A6" s="223" t="s">
        <v>11</v>
      </c>
      <c r="B6" s="224"/>
      <c r="C6" s="224"/>
      <c r="D6" s="224"/>
      <c r="E6" s="225"/>
      <c r="F6" s="22">
        <v>0.27800000000000002</v>
      </c>
      <c r="G6" s="22">
        <v>0.21</v>
      </c>
      <c r="H6" s="22">
        <v>0.191</v>
      </c>
      <c r="I6" s="22">
        <v>0.219</v>
      </c>
      <c r="J6" s="22">
        <v>0.16170213</v>
      </c>
      <c r="K6" s="22">
        <v>0.17799999999999999</v>
      </c>
    </row>
    <row r="7" spans="1:23" ht="27.75" customHeight="1" x14ac:dyDescent="0.25">
      <c r="A7" s="220" t="s">
        <v>81</v>
      </c>
      <c r="B7" s="221"/>
      <c r="C7" s="221"/>
      <c r="D7" s="221"/>
      <c r="E7" s="222"/>
      <c r="F7" s="22">
        <v>0.222</v>
      </c>
      <c r="G7" s="22">
        <v>0.16200000000000001</v>
      </c>
      <c r="H7" s="22">
        <v>0.17599999999999999</v>
      </c>
      <c r="I7" s="22">
        <v>0.186</v>
      </c>
      <c r="J7" s="22">
        <v>0.15744680999999999</v>
      </c>
      <c r="K7" s="22">
        <v>0.2</v>
      </c>
    </row>
    <row r="9" spans="1:23" x14ac:dyDescent="0.25">
      <c r="M9" s="206" t="s">
        <v>242</v>
      </c>
      <c r="N9" s="206"/>
      <c r="O9" s="206"/>
      <c r="P9" s="206"/>
      <c r="Q9" s="206"/>
      <c r="R9" s="206"/>
      <c r="S9" s="206"/>
      <c r="T9" s="206"/>
      <c r="U9" s="206"/>
      <c r="V9" s="206"/>
      <c r="W9" s="206"/>
    </row>
    <row r="10" spans="1:23" x14ac:dyDescent="0.25">
      <c r="M10" s="206"/>
      <c r="N10" s="206"/>
      <c r="O10" s="206"/>
      <c r="P10" s="206"/>
      <c r="Q10" s="206"/>
      <c r="R10" s="206"/>
      <c r="S10" s="206"/>
      <c r="T10" s="206"/>
      <c r="U10" s="206"/>
      <c r="V10" s="206"/>
      <c r="W10" s="206"/>
    </row>
    <row r="11" spans="1:23" x14ac:dyDescent="0.25">
      <c r="M11" s="206"/>
      <c r="N11" s="206"/>
      <c r="O11" s="206"/>
      <c r="P11" s="206"/>
      <c r="Q11" s="206"/>
      <c r="R11" s="206"/>
      <c r="S11" s="206"/>
      <c r="T11" s="206"/>
      <c r="U11" s="206"/>
      <c r="V11" s="206"/>
      <c r="W11" s="206"/>
    </row>
    <row r="12" spans="1:23" ht="15" customHeight="1" x14ac:dyDescent="0.25">
      <c r="M12" s="206"/>
      <c r="N12" s="206"/>
      <c r="O12" s="206"/>
      <c r="P12" s="206"/>
      <c r="Q12" s="206"/>
      <c r="R12" s="206"/>
      <c r="S12" s="206"/>
      <c r="T12" s="206"/>
      <c r="U12" s="206"/>
      <c r="V12" s="206"/>
      <c r="W12" s="206"/>
    </row>
    <row r="13" spans="1:23" x14ac:dyDescent="0.25">
      <c r="M13" s="206"/>
      <c r="N13" s="206"/>
      <c r="O13" s="206"/>
      <c r="P13" s="206"/>
      <c r="Q13" s="206"/>
      <c r="R13" s="206"/>
      <c r="S13" s="206"/>
      <c r="T13" s="206"/>
      <c r="U13" s="206"/>
      <c r="V13" s="206"/>
      <c r="W13" s="206"/>
    </row>
    <row r="14" spans="1:23" x14ac:dyDescent="0.25">
      <c r="M14" s="206"/>
      <c r="N14" s="206"/>
      <c r="O14" s="206"/>
      <c r="P14" s="206"/>
      <c r="Q14" s="206"/>
      <c r="R14" s="206"/>
      <c r="S14" s="206"/>
      <c r="T14" s="206"/>
      <c r="U14" s="206"/>
      <c r="V14" s="206"/>
      <c r="W14" s="206"/>
    </row>
    <row r="15" spans="1:23" x14ac:dyDescent="0.25">
      <c r="M15" s="206"/>
      <c r="N15" s="206"/>
      <c r="O15" s="206"/>
      <c r="P15" s="206"/>
      <c r="Q15" s="206"/>
      <c r="R15" s="206"/>
      <c r="S15" s="206"/>
      <c r="T15" s="206"/>
      <c r="U15" s="206"/>
      <c r="V15" s="206"/>
      <c r="W15" s="206"/>
    </row>
    <row r="16" spans="1:23" x14ac:dyDescent="0.25">
      <c r="M16" s="206"/>
      <c r="N16" s="206"/>
      <c r="O16" s="206"/>
      <c r="P16" s="206"/>
      <c r="Q16" s="206"/>
      <c r="R16" s="206"/>
      <c r="S16" s="206"/>
      <c r="T16" s="206"/>
      <c r="U16" s="206"/>
      <c r="V16" s="206"/>
      <c r="W16" s="206"/>
    </row>
    <row r="17" spans="13:23" x14ac:dyDescent="0.25">
      <c r="M17" s="206"/>
      <c r="N17" s="206"/>
      <c r="O17" s="206"/>
      <c r="P17" s="206"/>
      <c r="Q17" s="206"/>
      <c r="R17" s="206"/>
      <c r="S17" s="206"/>
      <c r="T17" s="206"/>
      <c r="U17" s="206"/>
      <c r="V17" s="206"/>
      <c r="W17" s="206"/>
    </row>
    <row r="18" spans="13:23" x14ac:dyDescent="0.25">
      <c r="M18" s="206"/>
      <c r="N18" s="206"/>
      <c r="O18" s="206"/>
      <c r="P18" s="206"/>
      <c r="Q18" s="206"/>
      <c r="R18" s="206"/>
      <c r="S18" s="206"/>
      <c r="T18" s="206"/>
      <c r="U18" s="206"/>
      <c r="V18" s="206"/>
      <c r="W18" s="206"/>
    </row>
    <row r="19" spans="13:23" x14ac:dyDescent="0.25">
      <c r="M19" s="206"/>
      <c r="N19" s="206"/>
      <c r="O19" s="206"/>
      <c r="P19" s="206"/>
      <c r="Q19" s="206"/>
      <c r="R19" s="206"/>
      <c r="S19" s="206"/>
      <c r="T19" s="206"/>
      <c r="U19" s="206"/>
      <c r="V19" s="206"/>
      <c r="W19" s="206"/>
    </row>
    <row r="20" spans="13:23" x14ac:dyDescent="0.25">
      <c r="M20" s="206"/>
      <c r="N20" s="206"/>
      <c r="O20" s="206"/>
      <c r="P20" s="206"/>
      <c r="Q20" s="206"/>
      <c r="R20" s="206"/>
      <c r="S20" s="206"/>
      <c r="T20" s="206"/>
      <c r="U20" s="206"/>
      <c r="V20" s="206"/>
      <c r="W20" s="206"/>
    </row>
    <row r="22" spans="13:23" x14ac:dyDescent="0.25">
      <c r="M22" s="106" t="s">
        <v>243</v>
      </c>
    </row>
    <row r="38" spans="2:4" x14ac:dyDescent="0.25">
      <c r="B38" s="207" t="s">
        <v>18</v>
      </c>
      <c r="C38" s="207"/>
      <c r="D38" s="207"/>
    </row>
  </sheetData>
  <mergeCells count="7">
    <mergeCell ref="B38:D38"/>
    <mergeCell ref="M9:W20"/>
    <mergeCell ref="A3:E3"/>
    <mergeCell ref="A4:E4"/>
    <mergeCell ref="A5:E5"/>
    <mergeCell ref="A6:E6"/>
    <mergeCell ref="A7:E7"/>
  </mergeCells>
  <pageMargins left="0.511811024" right="0.511811024" top="0.78740157499999996" bottom="0.78740157499999996" header="0.31496062000000002" footer="0.31496062000000002"/>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26"/>
  <sheetViews>
    <sheetView workbookViewId="0">
      <selection activeCell="T17" sqref="T17"/>
    </sheetView>
  </sheetViews>
  <sheetFormatPr defaultRowHeight="15" x14ac:dyDescent="0.25"/>
  <cols>
    <col min="1" max="1" width="37.42578125" customWidth="1"/>
    <col min="2" max="2" width="13.85546875" customWidth="1"/>
  </cols>
  <sheetData>
    <row r="1" spans="1:17" x14ac:dyDescent="0.25">
      <c r="A1" s="18" t="s">
        <v>274</v>
      </c>
      <c r="D1" s="45"/>
    </row>
    <row r="2" spans="1:17" x14ac:dyDescent="0.25">
      <c r="D2" s="45"/>
    </row>
    <row r="3" spans="1:17" x14ac:dyDescent="0.25">
      <c r="D3" s="45"/>
    </row>
    <row r="4" spans="1:17" ht="15" customHeight="1" x14ac:dyDescent="0.25">
      <c r="A4" s="19"/>
      <c r="B4" s="21" t="s">
        <v>7</v>
      </c>
      <c r="C4" s="21" t="s">
        <v>8</v>
      </c>
      <c r="D4" s="21" t="s">
        <v>82</v>
      </c>
      <c r="L4" s="25"/>
      <c r="M4" s="25"/>
      <c r="N4" s="25"/>
      <c r="O4" s="25"/>
      <c r="P4" s="25"/>
      <c r="Q4" s="25"/>
    </row>
    <row r="5" spans="1:17" ht="41.25" customHeight="1" x14ac:dyDescent="0.25">
      <c r="A5" s="42" t="s">
        <v>208</v>
      </c>
      <c r="B5" s="23">
        <v>0.29310344827586204</v>
      </c>
      <c r="C5" s="23">
        <v>0.11464968152866242</v>
      </c>
      <c r="D5" s="23">
        <v>0.26666666666666666</v>
      </c>
      <c r="E5" s="25"/>
      <c r="F5" s="25"/>
      <c r="G5" s="25"/>
      <c r="H5" s="25"/>
      <c r="I5" s="25"/>
      <c r="J5" s="25"/>
      <c r="K5" s="25"/>
    </row>
    <row r="6" spans="1:17" ht="30" x14ac:dyDescent="0.25">
      <c r="A6" s="42" t="s">
        <v>209</v>
      </c>
      <c r="B6" s="23">
        <v>0.29310344827586204</v>
      </c>
      <c r="C6" s="23">
        <v>0.10828025477707007</v>
      </c>
      <c r="D6" s="23">
        <v>0.2</v>
      </c>
      <c r="E6" s="25"/>
      <c r="F6" s="25"/>
      <c r="G6" s="25"/>
      <c r="H6" s="25"/>
      <c r="I6" s="25"/>
      <c r="J6" s="25"/>
      <c r="K6" s="25"/>
    </row>
    <row r="7" spans="1:17" ht="15" customHeight="1" x14ac:dyDescent="0.25">
      <c r="A7" s="42" t="s">
        <v>11</v>
      </c>
      <c r="B7" s="23">
        <v>0.25862068965517243</v>
      </c>
      <c r="C7" s="23">
        <v>0.14012738853503184</v>
      </c>
      <c r="D7" s="23">
        <v>0.26666666666666666</v>
      </c>
      <c r="E7" s="25"/>
      <c r="F7" s="25"/>
      <c r="G7" s="25"/>
      <c r="H7" s="25"/>
      <c r="I7" s="25"/>
      <c r="J7" s="25"/>
      <c r="K7" s="25"/>
    </row>
    <row r="8" spans="1:17" ht="45" customHeight="1" x14ac:dyDescent="0.25">
      <c r="A8" s="42" t="s">
        <v>70</v>
      </c>
      <c r="B8" s="23">
        <v>0.34482758620689657</v>
      </c>
      <c r="C8" s="23">
        <v>0.14012738853503184</v>
      </c>
      <c r="D8" s="23">
        <v>0.26666666666666666</v>
      </c>
      <c r="E8" s="25"/>
      <c r="F8" s="25"/>
      <c r="G8" s="25"/>
      <c r="H8" s="25"/>
      <c r="I8" s="25"/>
      <c r="J8" s="25"/>
      <c r="K8" s="25"/>
    </row>
    <row r="9" spans="1:17" ht="15" customHeight="1" x14ac:dyDescent="0.25">
      <c r="K9" s="25"/>
      <c r="L9" s="25"/>
      <c r="M9" s="25"/>
      <c r="N9" s="25"/>
      <c r="O9" s="25"/>
      <c r="P9" s="25"/>
      <c r="Q9" s="25"/>
    </row>
    <row r="10" spans="1:17" ht="15" customHeight="1" x14ac:dyDescent="0.25">
      <c r="A10" s="206" t="s">
        <v>244</v>
      </c>
      <c r="B10" s="206"/>
      <c r="C10" s="206"/>
      <c r="D10" s="206"/>
      <c r="K10" s="25"/>
      <c r="L10" s="25"/>
      <c r="M10" s="25"/>
      <c r="N10" s="25"/>
      <c r="O10" s="25"/>
      <c r="P10" s="25"/>
      <c r="Q10" s="25"/>
    </row>
    <row r="11" spans="1:17" x14ac:dyDescent="0.25">
      <c r="A11" s="206"/>
      <c r="B11" s="206"/>
      <c r="C11" s="206"/>
      <c r="D11" s="206"/>
      <c r="K11" s="25"/>
      <c r="L11" s="25"/>
      <c r="M11" s="25"/>
      <c r="N11" s="25"/>
      <c r="O11" s="25"/>
      <c r="P11" s="25"/>
      <c r="Q11" s="25"/>
    </row>
    <row r="12" spans="1:17" x14ac:dyDescent="0.25">
      <c r="A12" s="206"/>
      <c r="B12" s="206"/>
      <c r="C12" s="206"/>
      <c r="D12" s="206"/>
      <c r="K12" s="25"/>
      <c r="L12" s="25"/>
      <c r="M12" s="25"/>
      <c r="N12" s="25"/>
      <c r="O12" s="25"/>
      <c r="P12" s="25"/>
      <c r="Q12" s="25"/>
    </row>
    <row r="13" spans="1:17" x14ac:dyDescent="0.25">
      <c r="A13" s="206"/>
      <c r="B13" s="206"/>
      <c r="C13" s="206"/>
      <c r="D13" s="206"/>
      <c r="K13" s="25"/>
      <c r="L13" s="25"/>
      <c r="M13" s="25"/>
      <c r="N13" s="25"/>
      <c r="O13" s="25"/>
      <c r="P13" s="25"/>
      <c r="Q13" s="25"/>
    </row>
    <row r="14" spans="1:17" x14ac:dyDescent="0.25">
      <c r="A14" s="206"/>
      <c r="B14" s="206"/>
      <c r="C14" s="206"/>
      <c r="D14" s="206"/>
      <c r="K14" s="25"/>
      <c r="L14" s="25"/>
      <c r="M14" s="25"/>
      <c r="N14" s="25"/>
      <c r="O14" s="25"/>
      <c r="P14" s="25"/>
      <c r="Q14" s="25"/>
    </row>
    <row r="15" spans="1:17" x14ac:dyDescent="0.25">
      <c r="A15" s="206"/>
      <c r="B15" s="206"/>
      <c r="C15" s="206"/>
      <c r="D15" s="206"/>
      <c r="K15" s="25"/>
      <c r="L15" s="25"/>
      <c r="M15" s="25"/>
      <c r="N15" s="25"/>
      <c r="O15" s="25"/>
      <c r="P15" s="25"/>
      <c r="Q15" s="25"/>
    </row>
    <row r="16" spans="1:17" x14ac:dyDescent="0.25">
      <c r="A16" s="206"/>
      <c r="B16" s="206"/>
      <c r="C16" s="206"/>
      <c r="D16" s="206"/>
      <c r="K16" s="17"/>
      <c r="L16" s="17"/>
      <c r="M16" s="17"/>
      <c r="N16" s="17"/>
      <c r="O16" s="17"/>
    </row>
    <row r="17" spans="1:15" x14ac:dyDescent="0.25">
      <c r="A17" s="206"/>
      <c r="B17" s="206"/>
      <c r="C17" s="206"/>
      <c r="D17" s="206"/>
      <c r="K17" s="17"/>
      <c r="L17" s="17"/>
      <c r="M17" s="17"/>
      <c r="N17" s="17"/>
      <c r="O17" s="17"/>
    </row>
    <row r="18" spans="1:15" x14ac:dyDescent="0.25">
      <c r="A18" s="206"/>
      <c r="B18" s="206"/>
      <c r="C18" s="206"/>
      <c r="D18" s="206"/>
      <c r="K18" s="17"/>
      <c r="L18" s="17"/>
      <c r="M18" s="17"/>
      <c r="N18" s="17"/>
      <c r="O18" s="17"/>
    </row>
    <row r="19" spans="1:15" x14ac:dyDescent="0.25">
      <c r="A19" s="206"/>
      <c r="B19" s="206"/>
      <c r="C19" s="206"/>
      <c r="D19" s="206"/>
      <c r="K19" s="17"/>
      <c r="L19" s="17"/>
      <c r="M19" s="17"/>
      <c r="N19" s="17"/>
      <c r="O19" s="17"/>
    </row>
    <row r="20" spans="1:15" x14ac:dyDescent="0.25">
      <c r="A20" s="206"/>
      <c r="B20" s="206"/>
      <c r="C20" s="206"/>
      <c r="D20" s="206"/>
      <c r="O20" s="17"/>
    </row>
    <row r="21" spans="1:15" x14ac:dyDescent="0.25">
      <c r="A21" s="206"/>
      <c r="B21" s="206"/>
      <c r="C21" s="206"/>
      <c r="D21" s="206"/>
      <c r="O21" s="17"/>
    </row>
    <row r="22" spans="1:15" x14ac:dyDescent="0.25">
      <c r="A22" s="206"/>
      <c r="B22" s="206"/>
      <c r="C22" s="206"/>
      <c r="D22" s="206"/>
      <c r="O22" s="17"/>
    </row>
    <row r="23" spans="1:15" x14ac:dyDescent="0.25">
      <c r="A23" s="206"/>
      <c r="B23" s="206"/>
      <c r="C23" s="206"/>
      <c r="D23" s="206"/>
      <c r="O23" s="17"/>
    </row>
    <row r="24" spans="1:15" x14ac:dyDescent="0.25">
      <c r="A24" s="206"/>
      <c r="B24" s="206"/>
      <c r="C24" s="206"/>
      <c r="D24" s="206"/>
      <c r="O24" s="17"/>
    </row>
    <row r="25" spans="1:15" x14ac:dyDescent="0.25">
      <c r="A25" s="43"/>
      <c r="B25" s="43"/>
      <c r="C25" s="43"/>
      <c r="D25" s="43"/>
      <c r="F25" s="207" t="s">
        <v>18</v>
      </c>
      <c r="G25" s="207"/>
      <c r="H25" s="207"/>
      <c r="O25" s="17"/>
    </row>
    <row r="26" spans="1:15" x14ac:dyDescent="0.25">
      <c r="A26" s="108" t="s">
        <v>198</v>
      </c>
      <c r="B26" s="43"/>
      <c r="C26" s="43"/>
      <c r="D26" s="43"/>
      <c r="O26" s="17"/>
    </row>
  </sheetData>
  <mergeCells count="2">
    <mergeCell ref="A10:D24"/>
    <mergeCell ref="F25:H25"/>
  </mergeCells>
  <pageMargins left="0.511811024" right="0.511811024" top="0.78740157499999996" bottom="0.78740157499999996" header="0.31496062000000002" footer="0.31496062000000002"/>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28"/>
  <sheetViews>
    <sheetView topLeftCell="A10" workbookViewId="0">
      <selection activeCell="P32" sqref="P32"/>
    </sheetView>
  </sheetViews>
  <sheetFormatPr defaultRowHeight="15" x14ac:dyDescent="0.25"/>
  <sheetData>
    <row r="1" spans="1:17" x14ac:dyDescent="0.25">
      <c r="A1" s="18" t="s">
        <v>275</v>
      </c>
    </row>
    <row r="3" spans="1:17" ht="15.75" x14ac:dyDescent="0.25">
      <c r="A3" s="31"/>
      <c r="B3" s="32">
        <v>2011</v>
      </c>
      <c r="C3" s="32">
        <v>2012</v>
      </c>
      <c r="D3" s="32">
        <v>2013</v>
      </c>
      <c r="E3" s="32">
        <v>2014</v>
      </c>
      <c r="F3" s="32">
        <v>2015</v>
      </c>
      <c r="G3" s="32">
        <v>2016</v>
      </c>
    </row>
    <row r="4" spans="1:17" ht="15.75" x14ac:dyDescent="0.25">
      <c r="A4" s="32" t="s">
        <v>14</v>
      </c>
      <c r="B4" s="33">
        <v>0.77769999999999995</v>
      </c>
      <c r="C4" s="33">
        <v>0.8095</v>
      </c>
      <c r="D4" s="33">
        <v>0.80910000000000004</v>
      </c>
      <c r="E4" s="34">
        <v>0.77700000000000002</v>
      </c>
      <c r="F4" s="33">
        <v>0.86382979000000004</v>
      </c>
      <c r="G4" s="33">
        <v>0.89600000000000002</v>
      </c>
    </row>
    <row r="5" spans="1:17" ht="15.75" x14ac:dyDescent="0.25">
      <c r="A5" s="32" t="s">
        <v>83</v>
      </c>
      <c r="B5" s="35">
        <v>70</v>
      </c>
      <c r="C5" s="35">
        <v>85</v>
      </c>
      <c r="D5" s="35">
        <v>106</v>
      </c>
      <c r="E5" s="31">
        <v>167</v>
      </c>
      <c r="F5" s="35">
        <v>203</v>
      </c>
      <c r="G5" s="35">
        <v>206</v>
      </c>
    </row>
    <row r="8" spans="1:17" x14ac:dyDescent="0.25">
      <c r="L8" s="204" t="s">
        <v>245</v>
      </c>
      <c r="M8" s="204"/>
      <c r="N8" s="204"/>
      <c r="O8" s="204"/>
      <c r="P8" s="204"/>
      <c r="Q8" s="204"/>
    </row>
    <row r="9" spans="1:17" x14ac:dyDescent="0.25">
      <c r="L9" s="204"/>
      <c r="M9" s="204"/>
      <c r="N9" s="204"/>
      <c r="O9" s="204"/>
      <c r="P9" s="204"/>
      <c r="Q9" s="204"/>
    </row>
    <row r="10" spans="1:17" x14ac:dyDescent="0.25">
      <c r="L10" s="204"/>
      <c r="M10" s="204"/>
      <c r="N10" s="204"/>
      <c r="O10" s="204"/>
      <c r="P10" s="204"/>
      <c r="Q10" s="204"/>
    </row>
    <row r="11" spans="1:17" x14ac:dyDescent="0.25">
      <c r="L11" s="204"/>
      <c r="M11" s="204"/>
      <c r="N11" s="204"/>
      <c r="O11" s="204"/>
      <c r="P11" s="204"/>
      <c r="Q11" s="204"/>
    </row>
    <row r="12" spans="1:17" x14ac:dyDescent="0.25">
      <c r="L12" s="204"/>
      <c r="M12" s="204"/>
      <c r="N12" s="204"/>
      <c r="O12" s="204"/>
      <c r="P12" s="204"/>
      <c r="Q12" s="204"/>
    </row>
    <row r="13" spans="1:17" x14ac:dyDescent="0.25">
      <c r="L13" s="204"/>
      <c r="M13" s="204"/>
      <c r="N13" s="204"/>
      <c r="O13" s="204"/>
      <c r="P13" s="204"/>
      <c r="Q13" s="204"/>
    </row>
    <row r="14" spans="1:17" x14ac:dyDescent="0.25">
      <c r="L14" s="204"/>
      <c r="M14" s="204"/>
      <c r="N14" s="204"/>
      <c r="O14" s="204"/>
      <c r="P14" s="204"/>
      <c r="Q14" s="204"/>
    </row>
    <row r="15" spans="1:17" x14ac:dyDescent="0.25">
      <c r="L15" s="204"/>
      <c r="M15" s="204"/>
      <c r="N15" s="204"/>
      <c r="O15" s="204"/>
      <c r="P15" s="204"/>
      <c r="Q15" s="204"/>
    </row>
    <row r="16" spans="1:17" x14ac:dyDescent="0.25">
      <c r="L16" s="204"/>
      <c r="M16" s="204"/>
      <c r="N16" s="204"/>
      <c r="O16" s="204"/>
      <c r="P16" s="204"/>
      <c r="Q16" s="204"/>
    </row>
    <row r="17" spans="2:17" x14ac:dyDescent="0.25">
      <c r="L17" s="204"/>
      <c r="M17" s="204"/>
      <c r="N17" s="204"/>
      <c r="O17" s="204"/>
      <c r="P17" s="204"/>
      <c r="Q17" s="204"/>
    </row>
    <row r="18" spans="2:17" x14ac:dyDescent="0.25">
      <c r="L18" s="204"/>
      <c r="M18" s="204"/>
      <c r="N18" s="204"/>
      <c r="O18" s="204"/>
      <c r="P18" s="204"/>
      <c r="Q18" s="204"/>
    </row>
    <row r="19" spans="2:17" x14ac:dyDescent="0.25">
      <c r="L19" s="204"/>
      <c r="M19" s="204"/>
      <c r="N19" s="204"/>
      <c r="O19" s="204"/>
      <c r="P19" s="204"/>
      <c r="Q19" s="204"/>
    </row>
    <row r="20" spans="2:17" x14ac:dyDescent="0.25">
      <c r="L20" s="204"/>
      <c r="M20" s="204"/>
      <c r="N20" s="204"/>
      <c r="O20" s="204"/>
      <c r="P20" s="204"/>
      <c r="Q20" s="204"/>
    </row>
    <row r="22" spans="2:17" x14ac:dyDescent="0.25">
      <c r="L22" s="106" t="s">
        <v>199</v>
      </c>
    </row>
    <row r="28" spans="2:17" x14ac:dyDescent="0.25">
      <c r="B28" s="207" t="s">
        <v>18</v>
      </c>
      <c r="C28" s="207"/>
      <c r="D28" s="207"/>
    </row>
  </sheetData>
  <mergeCells count="2">
    <mergeCell ref="L8:Q20"/>
    <mergeCell ref="B28:D28"/>
  </mergeCells>
  <pageMargins left="0.511811024" right="0.511811024" top="0.78740157499999996" bottom="0.78740157499999996" header="0.31496062000000002" footer="0.3149606200000000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31"/>
  <sheetViews>
    <sheetView topLeftCell="A10" workbookViewId="0">
      <selection activeCell="J36" sqref="J36"/>
    </sheetView>
  </sheetViews>
  <sheetFormatPr defaultRowHeight="15" x14ac:dyDescent="0.25"/>
  <cols>
    <col min="1" max="1" width="25" customWidth="1"/>
  </cols>
  <sheetData>
    <row r="1" spans="1:17" x14ac:dyDescent="0.25">
      <c r="A1" s="18" t="s">
        <v>276</v>
      </c>
    </row>
    <row r="2" spans="1:17" x14ac:dyDescent="0.25">
      <c r="A2" s="18"/>
    </row>
    <row r="3" spans="1:17" x14ac:dyDescent="0.25">
      <c r="B3" s="18">
        <v>2015</v>
      </c>
      <c r="C3" s="18">
        <v>2016</v>
      </c>
    </row>
    <row r="4" spans="1:17" x14ac:dyDescent="0.25">
      <c r="A4" s="21" t="s">
        <v>74</v>
      </c>
      <c r="B4" s="22">
        <v>0.95699999999999996</v>
      </c>
      <c r="C4" s="22">
        <v>0.97399999999999998</v>
      </c>
    </row>
    <row r="5" spans="1:17" x14ac:dyDescent="0.25">
      <c r="A5" s="21" t="s">
        <v>75</v>
      </c>
      <c r="B5" s="22">
        <v>0.88900000000000001</v>
      </c>
      <c r="C5" s="22">
        <v>0.91700000000000004</v>
      </c>
    </row>
    <row r="6" spans="1:17" x14ac:dyDescent="0.25">
      <c r="A6" s="21" t="s">
        <v>76</v>
      </c>
      <c r="B6" s="22">
        <v>0.61299999999999999</v>
      </c>
      <c r="C6" s="22">
        <v>0.65700000000000003</v>
      </c>
    </row>
    <row r="7" spans="1:17" x14ac:dyDescent="0.25">
      <c r="A7" s="21" t="s">
        <v>77</v>
      </c>
      <c r="B7" s="22">
        <v>0.42099999999999999</v>
      </c>
      <c r="C7" s="22">
        <v>0.439</v>
      </c>
      <c r="D7">
        <v>99</v>
      </c>
      <c r="E7">
        <v>101</v>
      </c>
    </row>
    <row r="10" spans="1:17" ht="15" customHeight="1" x14ac:dyDescent="0.25">
      <c r="J10" s="206" t="s">
        <v>315</v>
      </c>
      <c r="K10" s="206"/>
      <c r="L10" s="206"/>
      <c r="M10" s="206"/>
      <c r="N10" s="206"/>
      <c r="O10" s="206"/>
      <c r="P10" s="206"/>
      <c r="Q10" s="206"/>
    </row>
    <row r="11" spans="1:17" x14ac:dyDescent="0.25">
      <c r="J11" s="206"/>
      <c r="K11" s="206"/>
      <c r="L11" s="206"/>
      <c r="M11" s="206"/>
      <c r="N11" s="206"/>
      <c r="O11" s="206"/>
      <c r="P11" s="206"/>
      <c r="Q11" s="206"/>
    </row>
    <row r="12" spans="1:17" x14ac:dyDescent="0.25">
      <c r="J12" s="206"/>
      <c r="K12" s="206"/>
      <c r="L12" s="206"/>
      <c r="M12" s="206"/>
      <c r="N12" s="206"/>
      <c r="O12" s="206"/>
      <c r="P12" s="206"/>
      <c r="Q12" s="206"/>
    </row>
    <row r="13" spans="1:17" x14ac:dyDescent="0.25">
      <c r="J13" s="206"/>
      <c r="K13" s="206"/>
      <c r="L13" s="206"/>
      <c r="M13" s="206"/>
      <c r="N13" s="206"/>
      <c r="O13" s="206"/>
      <c r="P13" s="206"/>
      <c r="Q13" s="206"/>
    </row>
    <row r="14" spans="1:17" x14ac:dyDescent="0.25">
      <c r="J14" s="206"/>
      <c r="K14" s="206"/>
      <c r="L14" s="206"/>
      <c r="M14" s="206"/>
      <c r="N14" s="206"/>
      <c r="O14" s="206"/>
      <c r="P14" s="206"/>
      <c r="Q14" s="206"/>
    </row>
    <row r="15" spans="1:17" x14ac:dyDescent="0.25">
      <c r="J15" s="206"/>
      <c r="K15" s="206"/>
      <c r="L15" s="206"/>
      <c r="M15" s="206"/>
      <c r="N15" s="206"/>
      <c r="O15" s="206"/>
      <c r="P15" s="206"/>
      <c r="Q15" s="206"/>
    </row>
    <row r="16" spans="1:17" x14ac:dyDescent="0.25">
      <c r="J16" s="206"/>
      <c r="K16" s="206"/>
      <c r="L16" s="206"/>
      <c r="M16" s="206"/>
      <c r="N16" s="206"/>
      <c r="O16" s="206"/>
      <c r="P16" s="206"/>
      <c r="Q16" s="206"/>
    </row>
    <row r="17" spans="1:17" x14ac:dyDescent="0.25">
      <c r="J17" s="206"/>
      <c r="K17" s="206"/>
      <c r="L17" s="206"/>
      <c r="M17" s="206"/>
      <c r="N17" s="206"/>
      <c r="O17" s="206"/>
      <c r="P17" s="206"/>
      <c r="Q17" s="206"/>
    </row>
    <row r="18" spans="1:17" x14ac:dyDescent="0.25">
      <c r="J18" s="206"/>
      <c r="K18" s="206"/>
      <c r="L18" s="206"/>
      <c r="M18" s="206"/>
      <c r="N18" s="206"/>
      <c r="O18" s="206"/>
      <c r="P18" s="206"/>
      <c r="Q18" s="206"/>
    </row>
    <row r="19" spans="1:17" x14ac:dyDescent="0.25">
      <c r="J19" s="206"/>
      <c r="K19" s="206"/>
      <c r="L19" s="206"/>
      <c r="M19" s="206"/>
      <c r="N19" s="206"/>
      <c r="O19" s="206"/>
      <c r="P19" s="206"/>
      <c r="Q19" s="206"/>
    </row>
    <row r="20" spans="1:17" x14ac:dyDescent="0.25">
      <c r="J20" s="206"/>
      <c r="K20" s="206"/>
      <c r="L20" s="206"/>
      <c r="M20" s="206"/>
      <c r="N20" s="206"/>
      <c r="O20" s="206"/>
      <c r="P20" s="206"/>
      <c r="Q20" s="206"/>
    </row>
    <row r="21" spans="1:17" x14ac:dyDescent="0.25">
      <c r="J21" s="206"/>
      <c r="K21" s="206"/>
      <c r="L21" s="206"/>
      <c r="M21" s="206"/>
      <c r="N21" s="206"/>
      <c r="O21" s="206"/>
      <c r="P21" s="206"/>
      <c r="Q21" s="206"/>
    </row>
    <row r="22" spans="1:17" x14ac:dyDescent="0.25">
      <c r="J22" s="206"/>
      <c r="K22" s="206"/>
      <c r="L22" s="206"/>
      <c r="M22" s="206"/>
      <c r="N22" s="206"/>
      <c r="O22" s="206"/>
      <c r="P22" s="206"/>
      <c r="Q22" s="206"/>
    </row>
    <row r="23" spans="1:17" x14ac:dyDescent="0.25">
      <c r="J23" s="206"/>
      <c r="K23" s="206"/>
      <c r="L23" s="206"/>
      <c r="M23" s="206"/>
      <c r="N23" s="206"/>
      <c r="O23" s="206"/>
      <c r="P23" s="206"/>
      <c r="Q23" s="206"/>
    </row>
    <row r="31" spans="1:17" x14ac:dyDescent="0.25">
      <c r="A31" s="207" t="s">
        <v>18</v>
      </c>
      <c r="B31" s="207"/>
      <c r="C31" s="207"/>
    </row>
  </sheetData>
  <mergeCells count="2">
    <mergeCell ref="A31:C31"/>
    <mergeCell ref="J10:Q23"/>
  </mergeCells>
  <pageMargins left="0.511811024" right="0.511811024" top="0.78740157499999996" bottom="0.78740157499999996" header="0.31496062000000002" footer="0.3149606200000000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75"/>
  <sheetViews>
    <sheetView topLeftCell="A13" workbookViewId="0">
      <selection activeCell="D47" sqref="D47"/>
    </sheetView>
  </sheetViews>
  <sheetFormatPr defaultRowHeight="15" x14ac:dyDescent="0.25"/>
  <cols>
    <col min="1" max="1" width="56.42578125" customWidth="1"/>
    <col min="2" max="2" width="19.7109375" customWidth="1"/>
    <col min="3" max="3" width="19.85546875" customWidth="1"/>
    <col min="4" max="4" width="17.28515625" customWidth="1"/>
    <col min="5" max="5" width="17.7109375" customWidth="1"/>
    <col min="6" max="6" width="11" customWidth="1"/>
    <col min="7" max="7" width="12.85546875" customWidth="1"/>
    <col min="8" max="8" width="14.85546875" customWidth="1"/>
    <col min="9" max="9" width="9.42578125" customWidth="1"/>
    <col min="10" max="10" width="11.5703125" customWidth="1"/>
    <col min="11" max="11" width="7.85546875" customWidth="1"/>
    <col min="12" max="12" width="17.140625" customWidth="1"/>
  </cols>
  <sheetData>
    <row r="1" spans="1:14" x14ac:dyDescent="0.25">
      <c r="A1" s="193" t="s">
        <v>277</v>
      </c>
      <c r="B1" s="193"/>
      <c r="C1" s="193"/>
      <c r="D1" s="193"/>
      <c r="E1" s="193"/>
      <c r="F1" s="193"/>
      <c r="G1" s="193"/>
    </row>
    <row r="3" spans="1:14" ht="90" x14ac:dyDescent="0.25">
      <c r="A3" s="86" t="s">
        <v>157</v>
      </c>
      <c r="B3" s="79" t="s">
        <v>102</v>
      </c>
      <c r="C3" s="80" t="s">
        <v>158</v>
      </c>
      <c r="D3" s="80" t="s">
        <v>159</v>
      </c>
      <c r="E3" s="79" t="s">
        <v>105</v>
      </c>
      <c r="F3" s="79" t="s">
        <v>106</v>
      </c>
      <c r="G3" s="79" t="s">
        <v>107</v>
      </c>
      <c r="H3" s="79" t="s">
        <v>108</v>
      </c>
      <c r="I3" s="79" t="s">
        <v>109</v>
      </c>
      <c r="J3" s="79" t="s">
        <v>160</v>
      </c>
      <c r="K3" s="79" t="s">
        <v>110</v>
      </c>
      <c r="L3" s="81" t="s">
        <v>111</v>
      </c>
    </row>
    <row r="4" spans="1:14" ht="30" x14ac:dyDescent="0.25">
      <c r="A4" s="78" t="s">
        <v>134</v>
      </c>
      <c r="B4" s="83">
        <v>0.6</v>
      </c>
      <c r="C4" s="83">
        <v>0.45200000000000001</v>
      </c>
      <c r="D4" s="83">
        <v>0.53500000000000003</v>
      </c>
      <c r="E4" s="83">
        <v>0.47399999999999998</v>
      </c>
      <c r="F4" s="83">
        <v>0.39600000000000002</v>
      </c>
      <c r="G4" s="83">
        <v>0.57799999999999996</v>
      </c>
      <c r="H4" s="83">
        <v>0.42599999999999999</v>
      </c>
      <c r="I4" s="83">
        <v>0.45200000000000001</v>
      </c>
      <c r="J4" s="83">
        <v>0.35699999999999998</v>
      </c>
      <c r="K4" s="83">
        <v>0.13900000000000001</v>
      </c>
      <c r="L4" s="84">
        <v>0.2</v>
      </c>
      <c r="N4" s="14">
        <f>100%-Tabela3[[#This Row],[Não tem nenhuma articulação]]-Tabela3[[#This Row],[Serviço ou instituição não existente no município]]</f>
        <v>0.66100000000000003</v>
      </c>
    </row>
    <row r="5" spans="1:14" ht="30" x14ac:dyDescent="0.25">
      <c r="A5" s="78" t="s">
        <v>135</v>
      </c>
      <c r="B5" s="83">
        <v>0.91300000000000003</v>
      </c>
      <c r="C5" s="83">
        <v>0.85699999999999998</v>
      </c>
      <c r="D5" s="83">
        <v>0.85199999999999998</v>
      </c>
      <c r="E5" s="83">
        <v>0.752</v>
      </c>
      <c r="F5" s="83">
        <v>0.60399999999999998</v>
      </c>
      <c r="G5" s="83">
        <v>0.86099999999999999</v>
      </c>
      <c r="H5" s="83">
        <v>0.64300000000000002</v>
      </c>
      <c r="I5" s="83">
        <v>0.58299999999999996</v>
      </c>
      <c r="J5" s="83">
        <v>0.622</v>
      </c>
      <c r="K5" s="83">
        <v>2.5999999999999999E-2</v>
      </c>
      <c r="L5" s="84">
        <v>4.8000000000000001E-2</v>
      </c>
      <c r="N5" s="14">
        <f>100%-Tabela3[[#This Row],[Não tem nenhuma articulação]]-Tabela3[[#This Row],[Serviço ou instituição não existente no município]]</f>
        <v>0.92599999999999993</v>
      </c>
    </row>
    <row r="6" spans="1:14" x14ac:dyDescent="0.25">
      <c r="A6" s="78" t="s">
        <v>136</v>
      </c>
      <c r="B6" s="83">
        <v>0.97399999999999998</v>
      </c>
      <c r="C6" s="83">
        <v>0.91300000000000003</v>
      </c>
      <c r="D6" s="83">
        <v>0.92600000000000005</v>
      </c>
      <c r="E6" s="83">
        <v>0.68300000000000005</v>
      </c>
      <c r="F6" s="83">
        <v>0.30399999999999999</v>
      </c>
      <c r="G6" s="83">
        <v>0.90400000000000003</v>
      </c>
      <c r="H6" s="83">
        <v>0.42599999999999999</v>
      </c>
      <c r="I6" s="83">
        <v>0.4</v>
      </c>
      <c r="J6" s="83">
        <v>0.435</v>
      </c>
      <c r="K6" s="83">
        <v>4.0000000000000001E-3</v>
      </c>
      <c r="L6" s="85">
        <v>0</v>
      </c>
      <c r="N6" s="14">
        <f>100%-Tabela3[[#This Row],[Não tem nenhuma articulação]]-Tabela3[[#This Row],[Serviço ou instituição não existente no município]]</f>
        <v>0.996</v>
      </c>
    </row>
    <row r="7" spans="1:14" ht="30" x14ac:dyDescent="0.25">
      <c r="A7" s="78" t="s">
        <v>137</v>
      </c>
      <c r="B7" s="83">
        <v>0.97799999999999998</v>
      </c>
      <c r="C7" s="83">
        <v>0.92600000000000005</v>
      </c>
      <c r="D7" s="83">
        <v>0.93899999999999995</v>
      </c>
      <c r="E7" s="83">
        <v>0.76100000000000001</v>
      </c>
      <c r="F7" s="83">
        <v>0.40899999999999997</v>
      </c>
      <c r="G7" s="83">
        <v>0.91300000000000003</v>
      </c>
      <c r="H7" s="83">
        <v>0.59099999999999997</v>
      </c>
      <c r="I7" s="83">
        <v>0.496</v>
      </c>
      <c r="J7" s="83">
        <v>0.47799999999999998</v>
      </c>
      <c r="K7" s="83">
        <v>4.0000000000000001E-3</v>
      </c>
      <c r="L7" s="84">
        <v>0</v>
      </c>
      <c r="N7" s="14">
        <f>100%-Tabela3[[#This Row],[Não tem nenhuma articulação]]-Tabela3[[#This Row],[Serviço ou instituição não existente no município]]</f>
        <v>0.996</v>
      </c>
    </row>
    <row r="8" spans="1:14" x14ac:dyDescent="0.25">
      <c r="A8" s="78" t="s">
        <v>121</v>
      </c>
      <c r="B8" s="83">
        <v>0.96499999999999997</v>
      </c>
      <c r="C8" s="83">
        <v>0.87</v>
      </c>
      <c r="D8" s="83">
        <v>0.81299999999999994</v>
      </c>
      <c r="E8" s="83">
        <v>0.60399999999999998</v>
      </c>
      <c r="F8" s="83">
        <v>0.27800000000000002</v>
      </c>
      <c r="G8" s="83">
        <v>0.80900000000000005</v>
      </c>
      <c r="H8" s="83">
        <v>0.4</v>
      </c>
      <c r="I8" s="83">
        <v>0.39600000000000002</v>
      </c>
      <c r="J8" s="83">
        <v>0.33</v>
      </c>
      <c r="K8" s="83">
        <v>1.7000000000000001E-2</v>
      </c>
      <c r="L8" s="84">
        <v>8.9999999999999993E-3</v>
      </c>
      <c r="N8" s="14">
        <f>100%-Tabela3[[#This Row],[Não tem nenhuma articulação]]-Tabela3[[#This Row],[Serviço ou instituição não existente no município]]</f>
        <v>0.97399999999999998</v>
      </c>
    </row>
    <row r="9" spans="1:14" x14ac:dyDescent="0.25">
      <c r="A9" s="78" t="s">
        <v>138</v>
      </c>
      <c r="B9" s="83">
        <v>0.97</v>
      </c>
      <c r="C9" s="83">
        <v>0.9</v>
      </c>
      <c r="D9" s="83">
        <v>0.89600000000000002</v>
      </c>
      <c r="E9" s="83">
        <v>0.81299999999999994</v>
      </c>
      <c r="F9" s="83">
        <v>0.47399999999999998</v>
      </c>
      <c r="G9" s="83">
        <v>0.91300000000000003</v>
      </c>
      <c r="H9" s="83">
        <v>0.65200000000000002</v>
      </c>
      <c r="I9" s="83">
        <v>0.53900000000000003</v>
      </c>
      <c r="J9" s="83">
        <v>0.435</v>
      </c>
      <c r="K9" s="83">
        <v>4.0000000000000001E-3</v>
      </c>
      <c r="L9" s="84">
        <v>4.0000000000000001E-3</v>
      </c>
      <c r="N9" s="14">
        <f>100%-Tabela3[[#This Row],[Não tem nenhuma articulação]]-Tabela3[[#This Row],[Serviço ou instituição não existente no município]]</f>
        <v>0.99199999999999999</v>
      </c>
    </row>
    <row r="10" spans="1:14" ht="30" x14ac:dyDescent="0.25">
      <c r="A10" s="78" t="s">
        <v>139</v>
      </c>
      <c r="B10" s="83">
        <v>0.50900000000000001</v>
      </c>
      <c r="C10" s="83">
        <v>0.443</v>
      </c>
      <c r="D10" s="83">
        <v>0.46500000000000002</v>
      </c>
      <c r="E10" s="83">
        <v>0.39100000000000001</v>
      </c>
      <c r="F10" s="83">
        <v>0.3</v>
      </c>
      <c r="G10" s="83">
        <v>0.45200000000000001</v>
      </c>
      <c r="H10" s="83">
        <v>0.33</v>
      </c>
      <c r="I10" s="83">
        <v>0.35699999999999998</v>
      </c>
      <c r="J10" s="83">
        <v>0.24299999999999999</v>
      </c>
      <c r="K10" s="83">
        <v>7.8E-2</v>
      </c>
      <c r="L10" s="84">
        <v>0.39600000000000002</v>
      </c>
      <c r="N10" s="14">
        <f>100%-Tabela3[[#This Row],[Não tem nenhuma articulação]]-Tabela3[[#This Row],[Serviço ou instituição não existente no município]]</f>
        <v>0.52600000000000002</v>
      </c>
    </row>
    <row r="11" spans="1:14" x14ac:dyDescent="0.25">
      <c r="A11" s="78" t="s">
        <v>140</v>
      </c>
      <c r="B11" s="83">
        <v>0.81699999999999995</v>
      </c>
      <c r="C11" s="83">
        <v>0.60899999999999999</v>
      </c>
      <c r="D11" s="83">
        <v>0.6</v>
      </c>
      <c r="E11" s="83">
        <v>0.47399999999999998</v>
      </c>
      <c r="F11" s="83">
        <v>0.104</v>
      </c>
      <c r="G11" s="83">
        <v>0.63500000000000001</v>
      </c>
      <c r="H11" s="83">
        <v>0.157</v>
      </c>
      <c r="I11" s="83">
        <v>0.13089999999999999</v>
      </c>
      <c r="J11" s="83">
        <v>0.22600000000000001</v>
      </c>
      <c r="K11" s="83">
        <v>9.0999999999999998E-2</v>
      </c>
      <c r="L11" s="84">
        <v>7.3999999999999996E-2</v>
      </c>
      <c r="N11" s="14">
        <f>100%-Tabela3[[#This Row],[Não tem nenhuma articulação]]-Tabela3[[#This Row],[Serviço ou instituição não existente no município]]</f>
        <v>0.83500000000000008</v>
      </c>
    </row>
    <row r="12" spans="1:14" x14ac:dyDescent="0.25">
      <c r="A12" s="78" t="s">
        <v>141</v>
      </c>
      <c r="B12" s="83">
        <v>0.68700000000000006</v>
      </c>
      <c r="C12" s="83">
        <v>0.56100000000000005</v>
      </c>
      <c r="D12" s="83">
        <v>0.44800000000000001</v>
      </c>
      <c r="E12" s="83">
        <v>0.40899999999999997</v>
      </c>
      <c r="F12" s="83">
        <v>0.104</v>
      </c>
      <c r="G12" s="83">
        <v>0.56499999999999995</v>
      </c>
      <c r="H12" s="83">
        <v>0.152</v>
      </c>
      <c r="I12" s="83">
        <v>0.16500000000000001</v>
      </c>
      <c r="J12" s="83">
        <v>0.2</v>
      </c>
      <c r="K12" s="83">
        <v>0.17799999999999999</v>
      </c>
      <c r="L12" s="84">
        <v>9.6000000000000002E-2</v>
      </c>
      <c r="N12" s="14">
        <f>100%-Tabela3[[#This Row],[Não tem nenhuma articulação]]-Tabela3[[#This Row],[Serviço ou instituição não existente no município]]</f>
        <v>0.72600000000000009</v>
      </c>
    </row>
    <row r="13" spans="1:14" x14ac:dyDescent="0.25">
      <c r="A13" s="78" t="s">
        <v>142</v>
      </c>
      <c r="B13" s="83">
        <v>0.94299999999999995</v>
      </c>
      <c r="C13" s="83">
        <v>0.82199999999999995</v>
      </c>
      <c r="D13" s="83">
        <v>0.8</v>
      </c>
      <c r="E13" s="83">
        <v>0.56999999999999995</v>
      </c>
      <c r="F13" s="83">
        <v>0.17399999999999999</v>
      </c>
      <c r="G13" s="83">
        <v>0.77400000000000002</v>
      </c>
      <c r="H13" s="83">
        <v>0.21299999999999999</v>
      </c>
      <c r="I13" s="83">
        <v>0.28299999999999997</v>
      </c>
      <c r="J13" s="83">
        <v>0.27400000000000002</v>
      </c>
      <c r="K13" s="83">
        <v>2.1999999999999999E-2</v>
      </c>
      <c r="L13" s="84">
        <v>1.7000000000000001E-2</v>
      </c>
      <c r="N13" s="14">
        <f>100%-Tabela3[[#This Row],[Não tem nenhuma articulação]]-Tabela3[[#This Row],[Serviço ou instituição não existente no município]]</f>
        <v>0.96099999999999997</v>
      </c>
    </row>
    <row r="14" spans="1:14" ht="30" x14ac:dyDescent="0.25">
      <c r="A14" s="78" t="s">
        <v>125</v>
      </c>
      <c r="B14" s="83">
        <v>0.94799999999999995</v>
      </c>
      <c r="C14" s="83">
        <v>0.69599999999999995</v>
      </c>
      <c r="D14" s="83">
        <v>0.60899999999999999</v>
      </c>
      <c r="E14" s="83">
        <v>0.55700000000000005</v>
      </c>
      <c r="F14" s="83">
        <v>7.8E-2</v>
      </c>
      <c r="G14" s="83">
        <v>0.6</v>
      </c>
      <c r="H14" s="83">
        <v>6.5000000000000002E-2</v>
      </c>
      <c r="I14" s="83">
        <v>0.19600000000000001</v>
      </c>
      <c r="J14" s="83">
        <v>0.3</v>
      </c>
      <c r="K14" s="83">
        <v>8.9999999999999993E-3</v>
      </c>
      <c r="L14" s="84">
        <v>0</v>
      </c>
      <c r="N14" s="14">
        <f>100%-Tabela3[[#This Row],[Não tem nenhuma articulação]]-Tabela3[[#This Row],[Serviço ou instituição não existente no município]]</f>
        <v>0.99099999999999999</v>
      </c>
    </row>
    <row r="15" spans="1:14" x14ac:dyDescent="0.25">
      <c r="A15" s="78" t="s">
        <v>126</v>
      </c>
      <c r="B15" s="83">
        <v>0.54300000000000004</v>
      </c>
      <c r="C15" s="83">
        <v>0.217</v>
      </c>
      <c r="D15" s="83">
        <v>0.183</v>
      </c>
      <c r="E15" s="83">
        <v>0.1</v>
      </c>
      <c r="F15" s="83">
        <v>4.8000000000000001E-2</v>
      </c>
      <c r="G15" s="83">
        <v>0.21299999999999999</v>
      </c>
      <c r="H15" s="83">
        <v>3.9E-2</v>
      </c>
      <c r="I15" s="83">
        <v>9.0999999999999998E-2</v>
      </c>
      <c r="J15" s="83">
        <v>9.0999999999999998E-2</v>
      </c>
      <c r="K15" s="83">
        <v>0.27</v>
      </c>
      <c r="L15" s="84">
        <v>0.161</v>
      </c>
      <c r="N15" s="14">
        <f>100%-Tabela3[[#This Row],[Não tem nenhuma articulação]]-Tabela3[[#This Row],[Serviço ou instituição não existente no município]]</f>
        <v>0.56899999999999995</v>
      </c>
    </row>
    <row r="16" spans="1:14" x14ac:dyDescent="0.25">
      <c r="A16" s="78" t="s">
        <v>143</v>
      </c>
      <c r="B16" s="83">
        <v>0.76100000000000001</v>
      </c>
      <c r="C16" s="83">
        <v>0.47</v>
      </c>
      <c r="D16" s="83">
        <v>0.439</v>
      </c>
      <c r="E16" s="83">
        <v>0.37</v>
      </c>
      <c r="F16" s="83">
        <v>7.3999999999999996E-2</v>
      </c>
      <c r="G16" s="83">
        <v>0.44800000000000001</v>
      </c>
      <c r="H16" s="83">
        <v>0.126</v>
      </c>
      <c r="I16" s="83">
        <v>0.11700000000000001</v>
      </c>
      <c r="J16" s="83">
        <v>0.2</v>
      </c>
      <c r="K16" s="83">
        <v>0.191</v>
      </c>
      <c r="L16" s="84">
        <v>3.5000000000000003E-2</v>
      </c>
      <c r="N16" s="14">
        <f>100%-Tabela3[[#This Row],[Não tem nenhuma articulação]]-Tabela3[[#This Row],[Serviço ou instituição não existente no município]]</f>
        <v>0.77399999999999991</v>
      </c>
    </row>
    <row r="17" spans="1:14" x14ac:dyDescent="0.25">
      <c r="A17" s="78" t="s">
        <v>144</v>
      </c>
      <c r="B17" s="83">
        <v>0.84799999999999998</v>
      </c>
      <c r="C17" s="83">
        <v>0.50900000000000001</v>
      </c>
      <c r="D17" s="83">
        <v>0.504</v>
      </c>
      <c r="E17" s="83">
        <v>0.40400000000000003</v>
      </c>
      <c r="F17" s="83">
        <v>0.109</v>
      </c>
      <c r="G17" s="83">
        <v>0.51700000000000002</v>
      </c>
      <c r="H17" s="83">
        <v>9.0999999999999998E-2</v>
      </c>
      <c r="I17" s="83">
        <v>0.13900000000000001</v>
      </c>
      <c r="J17" s="83">
        <v>0.161</v>
      </c>
      <c r="K17" s="83">
        <v>9.0999999999999998E-2</v>
      </c>
      <c r="L17" s="84">
        <v>3.9E-2</v>
      </c>
      <c r="N17" s="14">
        <f>100%-Tabela3[[#This Row],[Não tem nenhuma articulação]]-Tabela3[[#This Row],[Serviço ou instituição não existente no município]]</f>
        <v>0.87</v>
      </c>
    </row>
    <row r="18" spans="1:14" x14ac:dyDescent="0.25">
      <c r="A18" s="78" t="s">
        <v>124</v>
      </c>
      <c r="B18" s="83">
        <v>0.87</v>
      </c>
      <c r="C18" s="83">
        <v>0.63900000000000001</v>
      </c>
      <c r="D18" s="83">
        <v>0.64800000000000002</v>
      </c>
      <c r="E18" s="83">
        <v>0.41699999999999998</v>
      </c>
      <c r="F18" s="83">
        <v>0.126</v>
      </c>
      <c r="G18" s="83">
        <v>0.54800000000000004</v>
      </c>
      <c r="H18" s="83">
        <v>0.13500000000000001</v>
      </c>
      <c r="I18" s="83">
        <v>0.20899999999999999</v>
      </c>
      <c r="J18" s="83">
        <v>0.2</v>
      </c>
      <c r="K18" s="83">
        <v>7.8E-2</v>
      </c>
      <c r="L18" s="84">
        <v>1.2999999999999999E-2</v>
      </c>
      <c r="N18" s="14">
        <f>100%-Tabela3[[#This Row],[Não tem nenhuma articulação]]-Tabela3[[#This Row],[Serviço ou instituição não existente no município]]</f>
        <v>0.90900000000000003</v>
      </c>
    </row>
    <row r="19" spans="1:14" x14ac:dyDescent="0.25">
      <c r="A19" s="78" t="s">
        <v>145</v>
      </c>
      <c r="B19" s="83">
        <v>0.38700000000000001</v>
      </c>
      <c r="C19" s="83">
        <v>0.187</v>
      </c>
      <c r="D19" s="83">
        <v>0.152</v>
      </c>
      <c r="E19" s="83">
        <v>8.6999999999999994E-2</v>
      </c>
      <c r="F19" s="83">
        <v>2.5999999999999999E-2</v>
      </c>
      <c r="G19" s="83">
        <v>0.16500000000000001</v>
      </c>
      <c r="H19" s="83">
        <v>0.03</v>
      </c>
      <c r="I19" s="83">
        <v>3.5000000000000003E-2</v>
      </c>
      <c r="J19" s="83">
        <v>6.0999999999999999E-2</v>
      </c>
      <c r="K19" s="83">
        <v>0.45200000000000001</v>
      </c>
      <c r="L19" s="84">
        <v>0.13900000000000001</v>
      </c>
      <c r="N19" s="14">
        <f>100%-Tabela3[[#This Row],[Não tem nenhuma articulação]]-Tabela3[[#This Row],[Serviço ou instituição não existente no município]]</f>
        <v>0.40900000000000003</v>
      </c>
    </row>
    <row r="20" spans="1:14" ht="30" x14ac:dyDescent="0.25">
      <c r="A20" s="78" t="s">
        <v>146</v>
      </c>
      <c r="B20" s="83">
        <v>0.95199999999999996</v>
      </c>
      <c r="C20" s="83">
        <v>0.81699999999999995</v>
      </c>
      <c r="D20" s="83">
        <v>0.83</v>
      </c>
      <c r="E20" s="83">
        <v>0.64800000000000002</v>
      </c>
      <c r="F20" s="83">
        <v>0.252</v>
      </c>
      <c r="G20" s="83">
        <v>0.73499999999999999</v>
      </c>
      <c r="H20" s="83">
        <v>0.27</v>
      </c>
      <c r="I20" s="83">
        <v>0.3</v>
      </c>
      <c r="J20" s="83">
        <v>0.33</v>
      </c>
      <c r="K20" s="83">
        <v>2.1999999999999999E-2</v>
      </c>
      <c r="L20" s="84">
        <v>4.0000000000000001E-3</v>
      </c>
      <c r="N20" s="14">
        <f>100%-Tabela3[[#This Row],[Não tem nenhuma articulação]]-Tabela3[[#This Row],[Serviço ou instituição não existente no município]]</f>
        <v>0.97399999999999998</v>
      </c>
    </row>
    <row r="21" spans="1:14" x14ac:dyDescent="0.25">
      <c r="A21" s="78" t="s">
        <v>147</v>
      </c>
      <c r="B21" s="83">
        <v>0.32600000000000001</v>
      </c>
      <c r="C21" s="83">
        <v>0.19600000000000001</v>
      </c>
      <c r="D21" s="83">
        <v>0.183</v>
      </c>
      <c r="E21" s="83">
        <v>0.126</v>
      </c>
      <c r="F21" s="83">
        <v>9.0999999999999998E-2</v>
      </c>
      <c r="G21" s="83">
        <v>0.248</v>
      </c>
      <c r="H21" s="83">
        <v>4.8000000000000001E-2</v>
      </c>
      <c r="I21" s="83">
        <v>0.122</v>
      </c>
      <c r="J21" s="83">
        <v>0</v>
      </c>
      <c r="K21" s="83">
        <v>0.157</v>
      </c>
      <c r="L21" s="84">
        <v>0.49099999999999999</v>
      </c>
      <c r="N21" s="14">
        <f>100%-Tabela3[[#This Row],[Não tem nenhuma articulação]]-Tabela3[[#This Row],[Serviço ou instituição não existente no município]]</f>
        <v>0.35199999999999998</v>
      </c>
    </row>
    <row r="22" spans="1:14" x14ac:dyDescent="0.25">
      <c r="A22" s="78" t="s">
        <v>148</v>
      </c>
      <c r="B22" s="83">
        <v>0.48299999999999998</v>
      </c>
      <c r="C22" s="83">
        <v>0.252</v>
      </c>
      <c r="D22" s="83">
        <v>0.29099999999999998</v>
      </c>
      <c r="E22" s="83">
        <v>0.152</v>
      </c>
      <c r="F22" s="83">
        <v>6.5000000000000002E-2</v>
      </c>
      <c r="G22" s="83">
        <v>0.313</v>
      </c>
      <c r="H22" s="83">
        <v>7.0000000000000007E-2</v>
      </c>
      <c r="I22" s="83">
        <v>0.13</v>
      </c>
      <c r="J22" s="83">
        <v>6.5000000000000002E-2</v>
      </c>
      <c r="K22" s="83">
        <v>0.26100000000000001</v>
      </c>
      <c r="L22" s="84">
        <v>0.20899999999999999</v>
      </c>
      <c r="N22" s="14">
        <f>100%-Tabela3[[#This Row],[Não tem nenhuma articulação]]-Tabela3[[#This Row],[Serviço ou instituição não existente no município]]</f>
        <v>0.53</v>
      </c>
    </row>
    <row r="23" spans="1:14" x14ac:dyDescent="0.25">
      <c r="A23" s="78" t="s">
        <v>149</v>
      </c>
      <c r="B23" s="83">
        <v>0.63900000000000001</v>
      </c>
      <c r="C23" s="83">
        <v>0.39100000000000001</v>
      </c>
      <c r="D23" s="83">
        <v>0.443</v>
      </c>
      <c r="E23" s="83">
        <v>0.248</v>
      </c>
      <c r="F23" s="83">
        <v>0.113</v>
      </c>
      <c r="G23" s="83">
        <v>0.43</v>
      </c>
      <c r="H23" s="83">
        <v>0.104</v>
      </c>
      <c r="I23" s="83">
        <v>0.16500000000000001</v>
      </c>
      <c r="J23" s="83">
        <v>9.0999999999999998E-2</v>
      </c>
      <c r="K23" s="83">
        <v>0.23</v>
      </c>
      <c r="L23" s="84">
        <v>8.3000000000000004E-2</v>
      </c>
      <c r="N23" s="14">
        <f>100%-Tabela3[[#This Row],[Não tem nenhuma articulação]]-Tabela3[[#This Row],[Serviço ou instituição não existente no município]]</f>
        <v>0.68700000000000006</v>
      </c>
    </row>
    <row r="24" spans="1:14" x14ac:dyDescent="0.25">
      <c r="A24" s="82" t="s">
        <v>150</v>
      </c>
      <c r="B24" s="87">
        <v>0.77400000000000002</v>
      </c>
      <c r="C24" s="87">
        <v>0.57399999999999995</v>
      </c>
      <c r="D24" s="87">
        <v>0.58299999999999996</v>
      </c>
      <c r="E24" s="87">
        <v>0.27800000000000002</v>
      </c>
      <c r="F24" s="87">
        <v>7.3999999999999996E-2</v>
      </c>
      <c r="G24" s="87">
        <v>0.63900000000000001</v>
      </c>
      <c r="H24" s="87">
        <v>0.113</v>
      </c>
      <c r="I24" s="87">
        <v>8.6999999999999994E-2</v>
      </c>
      <c r="J24" s="87">
        <v>0.152</v>
      </c>
      <c r="K24" s="87">
        <v>0.122</v>
      </c>
      <c r="L24" s="88">
        <v>2.5999999999999999E-2</v>
      </c>
      <c r="N24" s="14">
        <f>100%-Tabela3[[#This Row],[Não tem nenhuma articulação]]-Tabela3[[#This Row],[Serviço ou instituição não existente no município]]</f>
        <v>0.85199999999999998</v>
      </c>
    </row>
    <row r="25" spans="1:14" x14ac:dyDescent="0.25">
      <c r="A25" s="66"/>
      <c r="B25" s="89"/>
      <c r="C25" s="89"/>
      <c r="D25" s="89"/>
      <c r="E25" s="89"/>
      <c r="F25" s="89"/>
      <c r="G25" s="89"/>
      <c r="H25" s="89"/>
      <c r="I25" s="89"/>
      <c r="J25" s="89"/>
      <c r="K25" s="89"/>
      <c r="L25" s="89"/>
    </row>
    <row r="26" spans="1:14" x14ac:dyDescent="0.25">
      <c r="A26" s="207" t="s">
        <v>18</v>
      </c>
      <c r="B26" s="207"/>
      <c r="C26" s="207"/>
      <c r="D26" s="89"/>
      <c r="E26" s="89"/>
      <c r="F26" s="89"/>
      <c r="G26" s="89"/>
      <c r="H26" s="89"/>
      <c r="I26" s="89"/>
      <c r="J26" s="89"/>
      <c r="K26" s="89"/>
      <c r="L26" s="89"/>
    </row>
    <row r="28" spans="1:14" x14ac:dyDescent="0.25">
      <c r="A28" s="204" t="s">
        <v>246</v>
      </c>
      <c r="B28" s="215"/>
      <c r="C28" s="215"/>
      <c r="D28" s="215"/>
      <c r="E28" s="215"/>
      <c r="F28" s="215"/>
      <c r="G28" s="215"/>
      <c r="H28" s="215"/>
      <c r="I28" s="215"/>
    </row>
    <row r="29" spans="1:14" x14ac:dyDescent="0.25">
      <c r="A29" s="215"/>
      <c r="B29" s="215"/>
      <c r="C29" s="215"/>
      <c r="D29" s="215"/>
      <c r="E29" s="215"/>
      <c r="F29" s="215"/>
      <c r="G29" s="215"/>
      <c r="H29" s="215"/>
      <c r="I29" s="215"/>
    </row>
    <row r="30" spans="1:14" x14ac:dyDescent="0.25">
      <c r="A30" s="215"/>
      <c r="B30" s="215"/>
      <c r="C30" s="215"/>
      <c r="D30" s="215"/>
      <c r="E30" s="215"/>
      <c r="F30" s="215"/>
      <c r="G30" s="215"/>
      <c r="H30" s="215"/>
      <c r="I30" s="215"/>
    </row>
    <row r="31" spans="1:14" x14ac:dyDescent="0.25">
      <c r="A31" s="215"/>
      <c r="B31" s="215"/>
      <c r="C31" s="215"/>
      <c r="D31" s="215"/>
      <c r="E31" s="215"/>
      <c r="F31" s="215"/>
      <c r="G31" s="215"/>
      <c r="H31" s="215"/>
      <c r="I31" s="215"/>
    </row>
    <row r="32" spans="1:14" x14ac:dyDescent="0.25">
      <c r="A32" s="215"/>
      <c r="B32" s="215"/>
      <c r="C32" s="215"/>
      <c r="D32" s="215"/>
      <c r="E32" s="215"/>
      <c r="F32" s="215"/>
      <c r="G32" s="215"/>
      <c r="H32" s="215"/>
      <c r="I32" s="215"/>
    </row>
    <row r="33" spans="1:9" x14ac:dyDescent="0.25">
      <c r="A33" s="215"/>
      <c r="B33" s="215"/>
      <c r="C33" s="215"/>
      <c r="D33" s="215"/>
      <c r="E33" s="215"/>
      <c r="F33" s="215"/>
      <c r="G33" s="215"/>
      <c r="H33" s="215"/>
      <c r="I33" s="215"/>
    </row>
    <row r="34" spans="1:9" x14ac:dyDescent="0.25">
      <c r="A34" s="215"/>
      <c r="B34" s="215"/>
      <c r="C34" s="215"/>
      <c r="D34" s="215"/>
      <c r="E34" s="215"/>
      <c r="F34" s="215"/>
      <c r="G34" s="215"/>
      <c r="H34" s="215"/>
      <c r="I34" s="215"/>
    </row>
    <row r="35" spans="1:9" x14ac:dyDescent="0.25">
      <c r="A35" s="215"/>
      <c r="B35" s="215"/>
      <c r="C35" s="215"/>
      <c r="D35" s="215"/>
      <c r="E35" s="215"/>
      <c r="F35" s="215"/>
      <c r="G35" s="215"/>
      <c r="H35" s="215"/>
      <c r="I35" s="215"/>
    </row>
    <row r="36" spans="1:9" x14ac:dyDescent="0.25">
      <c r="A36" s="215"/>
      <c r="B36" s="215"/>
      <c r="C36" s="215"/>
      <c r="D36" s="215"/>
      <c r="E36" s="215"/>
      <c r="F36" s="215"/>
      <c r="G36" s="215"/>
      <c r="H36" s="215"/>
      <c r="I36" s="215"/>
    </row>
    <row r="37" spans="1:9" x14ac:dyDescent="0.25">
      <c r="A37" s="215"/>
      <c r="B37" s="215"/>
      <c r="C37" s="215"/>
      <c r="D37" s="215"/>
      <c r="E37" s="215"/>
      <c r="F37" s="215"/>
      <c r="G37" s="215"/>
      <c r="H37" s="215"/>
      <c r="I37" s="215"/>
    </row>
    <row r="38" spans="1:9" x14ac:dyDescent="0.25">
      <c r="A38" s="215"/>
      <c r="B38" s="215"/>
      <c r="C38" s="215"/>
      <c r="D38" s="215"/>
      <c r="E38" s="215"/>
      <c r="F38" s="215"/>
      <c r="G38" s="215"/>
      <c r="H38" s="215"/>
      <c r="I38" s="215"/>
    </row>
    <row r="39" spans="1:9" x14ac:dyDescent="0.25">
      <c r="A39" s="215"/>
      <c r="B39" s="215"/>
      <c r="C39" s="215"/>
      <c r="D39" s="215"/>
      <c r="E39" s="215"/>
      <c r="F39" s="215"/>
      <c r="G39" s="215"/>
      <c r="H39" s="215"/>
      <c r="I39" s="215"/>
    </row>
    <row r="41" spans="1:9" x14ac:dyDescent="0.25">
      <c r="A41" s="106" t="s">
        <v>221</v>
      </c>
    </row>
    <row r="53" spans="1:4" x14ac:dyDescent="0.25">
      <c r="B53" s="174"/>
      <c r="C53" s="174"/>
    </row>
    <row r="54" spans="1:4" x14ac:dyDescent="0.25">
      <c r="B54" s="174"/>
      <c r="C54" s="174"/>
    </row>
    <row r="55" spans="1:4" x14ac:dyDescent="0.25">
      <c r="B55" s="174"/>
      <c r="C55" s="174"/>
    </row>
    <row r="56" spans="1:4" x14ac:dyDescent="0.25">
      <c r="A56" s="174"/>
      <c r="B56" s="174"/>
      <c r="C56" s="174"/>
    </row>
    <row r="57" spans="1:4" x14ac:dyDescent="0.25">
      <c r="A57" s="174"/>
    </row>
    <row r="58" spans="1:4" x14ac:dyDescent="0.25">
      <c r="A58" s="174"/>
      <c r="B58" s="174"/>
    </row>
    <row r="59" spans="1:4" x14ac:dyDescent="0.25">
      <c r="B59" s="174"/>
      <c r="C59" s="174"/>
    </row>
    <row r="60" spans="1:4" x14ac:dyDescent="0.25">
      <c r="B60" s="174"/>
      <c r="C60" s="174"/>
    </row>
    <row r="63" spans="1:4" x14ac:dyDescent="0.25">
      <c r="D63" s="174"/>
    </row>
    <row r="66" spans="2:3" x14ac:dyDescent="0.25">
      <c r="B66" s="174"/>
      <c r="C66" s="174"/>
    </row>
    <row r="67" spans="2:3" x14ac:dyDescent="0.25">
      <c r="B67" s="174"/>
      <c r="C67" s="174"/>
    </row>
    <row r="68" spans="2:3" x14ac:dyDescent="0.25">
      <c r="B68" s="174"/>
      <c r="C68" s="174"/>
    </row>
    <row r="69" spans="2:3" x14ac:dyDescent="0.25">
      <c r="B69" s="174"/>
      <c r="C69" s="174"/>
    </row>
    <row r="70" spans="2:3" x14ac:dyDescent="0.25">
      <c r="B70" s="174"/>
      <c r="C70" s="174"/>
    </row>
    <row r="71" spans="2:3" x14ac:dyDescent="0.25">
      <c r="B71" s="174"/>
      <c r="C71" s="174"/>
    </row>
    <row r="73" spans="2:3" x14ac:dyDescent="0.25">
      <c r="B73" s="174"/>
      <c r="C73" s="174"/>
    </row>
    <row r="74" spans="2:3" x14ac:dyDescent="0.25">
      <c r="B74" s="174"/>
    </row>
    <row r="75" spans="2:3" x14ac:dyDescent="0.25">
      <c r="B75" s="174"/>
    </row>
  </sheetData>
  <mergeCells count="3">
    <mergeCell ref="A1:G1"/>
    <mergeCell ref="A28:I39"/>
    <mergeCell ref="A26:C26"/>
  </mergeCells>
  <conditionalFormatting sqref="N4:N24">
    <cfRule type="dataBar" priority="1">
      <dataBar>
        <cfvo type="min"/>
        <cfvo type="max"/>
        <color rgb="FF638EC6"/>
      </dataBar>
      <extLst>
        <ext xmlns:x14="http://schemas.microsoft.com/office/spreadsheetml/2009/9/main" uri="{B025F937-C7B1-47D3-B67F-A62EFF666E3E}">
          <x14:id>{AB3D9919-3C34-4E36-BD00-50259A74E542}</x14:id>
        </ext>
      </extLst>
    </cfRule>
  </conditionalFormatting>
  <pageMargins left="0.511811024" right="0.511811024" top="0.78740157499999996" bottom="0.78740157499999996" header="0.31496062000000002" footer="0.31496062000000002"/>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B3D9919-3C34-4E36-BD00-50259A74E542}">
            <x14:dataBar minLength="0" maxLength="100" border="1" negativeBarBorderColorSameAsPositive="0">
              <x14:cfvo type="autoMin"/>
              <x14:cfvo type="autoMax"/>
              <x14:borderColor rgb="FF638EC6"/>
              <x14:negativeFillColor rgb="FFFF0000"/>
              <x14:negativeBorderColor rgb="FFFF0000"/>
              <x14:axisColor rgb="FF000000"/>
            </x14:dataBar>
          </x14:cfRule>
          <xm:sqref>N4:N24</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7"/>
  <sheetViews>
    <sheetView topLeftCell="A10" workbookViewId="0">
      <selection activeCell="R35" sqref="R35"/>
    </sheetView>
  </sheetViews>
  <sheetFormatPr defaultRowHeight="15" x14ac:dyDescent="0.25"/>
  <cols>
    <col min="1" max="1" width="16.42578125" customWidth="1"/>
    <col min="10" max="17" width="9.140625" customWidth="1"/>
  </cols>
  <sheetData>
    <row r="1" spans="1:20" ht="15.75" customHeight="1" x14ac:dyDescent="0.25">
      <c r="A1" s="226" t="s">
        <v>308</v>
      </c>
      <c r="B1" s="226"/>
      <c r="C1" s="226"/>
      <c r="D1" s="226"/>
      <c r="E1" s="226"/>
      <c r="F1" s="226"/>
      <c r="G1" s="226"/>
      <c r="H1" s="226"/>
      <c r="I1" s="226"/>
      <c r="J1" s="226"/>
      <c r="K1" s="226"/>
      <c r="L1" s="226"/>
      <c r="M1" s="226"/>
      <c r="N1" s="226"/>
      <c r="O1" s="226"/>
      <c r="P1" s="13"/>
      <c r="Q1" s="13"/>
    </row>
    <row r="2" spans="1:20" ht="15.75" customHeight="1" x14ac:dyDescent="0.25">
      <c r="A2" s="44"/>
      <c r="B2" s="44"/>
      <c r="C2" s="44"/>
      <c r="D2" s="44"/>
      <c r="E2" s="44"/>
      <c r="F2" s="44"/>
      <c r="G2" s="44"/>
      <c r="H2" s="44"/>
      <c r="I2" s="44"/>
      <c r="J2" s="44"/>
      <c r="K2" s="44"/>
      <c r="L2" s="44"/>
      <c r="M2" s="44"/>
      <c r="N2" s="44"/>
      <c r="O2" s="44"/>
      <c r="P2" s="13"/>
      <c r="Q2" s="13"/>
    </row>
    <row r="3" spans="1:20" x14ac:dyDescent="0.25">
      <c r="A3" s="19"/>
      <c r="B3" s="19">
        <v>2015</v>
      </c>
      <c r="C3" s="19">
        <v>2016</v>
      </c>
    </row>
    <row r="4" spans="1:20" x14ac:dyDescent="0.25">
      <c r="A4" s="19" t="s">
        <v>2</v>
      </c>
      <c r="B4" s="19">
        <v>16</v>
      </c>
      <c r="C4" s="19">
        <v>13</v>
      </c>
      <c r="D4" s="14"/>
    </row>
    <row r="5" spans="1:20" x14ac:dyDescent="0.25">
      <c r="A5" s="19" t="s">
        <v>3</v>
      </c>
      <c r="B5" s="19">
        <v>84</v>
      </c>
      <c r="C5" s="19">
        <v>97</v>
      </c>
      <c r="D5" s="14"/>
    </row>
    <row r="6" spans="1:20" x14ac:dyDescent="0.25">
      <c r="A6" s="19" t="s">
        <v>4</v>
      </c>
      <c r="B6" s="19">
        <v>776</v>
      </c>
      <c r="C6" s="19">
        <v>812</v>
      </c>
      <c r="D6" s="14"/>
    </row>
    <row r="7" spans="1:20" x14ac:dyDescent="0.25">
      <c r="A7" s="19" t="s">
        <v>5</v>
      </c>
      <c r="B7" s="19">
        <v>350</v>
      </c>
      <c r="C7" s="19">
        <v>316</v>
      </c>
      <c r="D7" s="14"/>
    </row>
    <row r="8" spans="1:20" x14ac:dyDescent="0.25">
      <c r="A8" s="19" t="s">
        <v>6</v>
      </c>
      <c r="B8" s="19">
        <v>114</v>
      </c>
      <c r="C8" s="19">
        <v>107</v>
      </c>
      <c r="D8" s="14"/>
    </row>
    <row r="9" spans="1:20" x14ac:dyDescent="0.25">
      <c r="A9" s="19" t="s">
        <v>15</v>
      </c>
      <c r="B9" s="19">
        <v>1340</v>
      </c>
      <c r="C9" s="19">
        <v>1345</v>
      </c>
    </row>
    <row r="12" spans="1:20" ht="15" customHeight="1" x14ac:dyDescent="0.25">
      <c r="M12" s="227" t="s">
        <v>309</v>
      </c>
      <c r="N12" s="227"/>
      <c r="O12" s="227"/>
      <c r="P12" s="227"/>
      <c r="Q12" s="227"/>
      <c r="R12" s="227"/>
      <c r="S12" s="227"/>
      <c r="T12" s="227"/>
    </row>
    <row r="13" spans="1:20" x14ac:dyDescent="0.25">
      <c r="M13" s="227"/>
      <c r="N13" s="227"/>
      <c r="O13" s="227"/>
      <c r="P13" s="227"/>
      <c r="Q13" s="227"/>
      <c r="R13" s="227"/>
      <c r="S13" s="227"/>
      <c r="T13" s="227"/>
    </row>
    <row r="14" spans="1:20" x14ac:dyDescent="0.25">
      <c r="M14" s="227"/>
      <c r="N14" s="227"/>
      <c r="O14" s="227"/>
      <c r="P14" s="227"/>
      <c r="Q14" s="227"/>
      <c r="R14" s="227"/>
      <c r="S14" s="227"/>
      <c r="T14" s="227"/>
    </row>
    <row r="15" spans="1:20" x14ac:dyDescent="0.25">
      <c r="M15" s="227"/>
      <c r="N15" s="227"/>
      <c r="O15" s="227"/>
      <c r="P15" s="227"/>
      <c r="Q15" s="227"/>
      <c r="R15" s="227"/>
      <c r="S15" s="227"/>
      <c r="T15" s="227"/>
    </row>
    <row r="16" spans="1:20" x14ac:dyDescent="0.25">
      <c r="M16" s="227"/>
      <c r="N16" s="227"/>
      <c r="O16" s="227"/>
      <c r="P16" s="227"/>
      <c r="Q16" s="227"/>
      <c r="R16" s="227"/>
      <c r="S16" s="227"/>
      <c r="T16" s="227"/>
    </row>
    <row r="17" spans="13:20" x14ac:dyDescent="0.25">
      <c r="M17" s="227"/>
      <c r="N17" s="227"/>
      <c r="O17" s="227"/>
      <c r="P17" s="227"/>
      <c r="Q17" s="227"/>
      <c r="R17" s="227"/>
      <c r="S17" s="227"/>
      <c r="T17" s="227"/>
    </row>
    <row r="18" spans="13:20" x14ac:dyDescent="0.25">
      <c r="M18" s="227"/>
      <c r="N18" s="227"/>
      <c r="O18" s="227"/>
      <c r="P18" s="227"/>
      <c r="Q18" s="227"/>
      <c r="R18" s="227"/>
      <c r="S18" s="227"/>
      <c r="T18" s="227"/>
    </row>
    <row r="19" spans="13:20" x14ac:dyDescent="0.25">
      <c r="M19" s="227"/>
      <c r="N19" s="227"/>
      <c r="O19" s="227"/>
      <c r="P19" s="227"/>
      <c r="Q19" s="227"/>
      <c r="R19" s="227"/>
      <c r="S19" s="227"/>
      <c r="T19" s="227"/>
    </row>
    <row r="20" spans="13:20" x14ac:dyDescent="0.25">
      <c r="M20" s="227"/>
      <c r="N20" s="227"/>
      <c r="O20" s="227"/>
      <c r="P20" s="227"/>
      <c r="Q20" s="227"/>
      <c r="R20" s="227"/>
      <c r="S20" s="227"/>
      <c r="T20" s="227"/>
    </row>
    <row r="21" spans="13:20" x14ac:dyDescent="0.25">
      <c r="M21" s="227"/>
      <c r="N21" s="227"/>
      <c r="O21" s="227"/>
      <c r="P21" s="227"/>
      <c r="Q21" s="227"/>
      <c r="R21" s="227"/>
      <c r="S21" s="227"/>
      <c r="T21" s="227"/>
    </row>
    <row r="22" spans="13:20" x14ac:dyDescent="0.25">
      <c r="M22" s="227"/>
      <c r="N22" s="227"/>
      <c r="O22" s="227"/>
      <c r="P22" s="227"/>
      <c r="Q22" s="227"/>
      <c r="R22" s="227"/>
      <c r="S22" s="227"/>
      <c r="T22" s="227"/>
    </row>
    <row r="23" spans="13:20" x14ac:dyDescent="0.25">
      <c r="M23" s="227"/>
      <c r="N23" s="227"/>
      <c r="O23" s="227"/>
      <c r="P23" s="227"/>
      <c r="Q23" s="227"/>
      <c r="R23" s="227"/>
      <c r="S23" s="227"/>
      <c r="T23" s="227"/>
    </row>
    <row r="24" spans="13:20" x14ac:dyDescent="0.25">
      <c r="M24" s="227"/>
      <c r="N24" s="227"/>
      <c r="O24" s="227"/>
      <c r="P24" s="227"/>
      <c r="Q24" s="227"/>
      <c r="R24" s="227"/>
      <c r="S24" s="227"/>
      <c r="T24" s="227"/>
    </row>
    <row r="37" spans="1:3" x14ac:dyDescent="0.25">
      <c r="A37" s="207" t="s">
        <v>18</v>
      </c>
      <c r="B37" s="207"/>
      <c r="C37" s="207"/>
    </row>
  </sheetData>
  <mergeCells count="3">
    <mergeCell ref="A1:O1"/>
    <mergeCell ref="M12:T24"/>
    <mergeCell ref="A37:C37"/>
  </mergeCells>
  <pageMargins left="0.511811024" right="0.511811024" top="0.78740157499999996" bottom="0.78740157499999996" header="0.31496062000000002" footer="0.31496062000000002"/>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22"/>
  <sheetViews>
    <sheetView topLeftCell="A4" workbookViewId="0">
      <selection activeCell="T30" sqref="T30"/>
    </sheetView>
  </sheetViews>
  <sheetFormatPr defaultRowHeight="15" x14ac:dyDescent="0.25"/>
  <cols>
    <col min="2" max="2" width="8.42578125" customWidth="1"/>
  </cols>
  <sheetData>
    <row r="1" spans="1:23" x14ac:dyDescent="0.25">
      <c r="A1" s="18" t="s">
        <v>278</v>
      </c>
    </row>
    <row r="3" spans="1:23" x14ac:dyDescent="0.25">
      <c r="A3" s="19"/>
      <c r="B3" s="21">
        <v>2015</v>
      </c>
      <c r="C3" s="21">
        <v>2016</v>
      </c>
    </row>
    <row r="4" spans="1:23" x14ac:dyDescent="0.25">
      <c r="A4" s="21" t="s">
        <v>7</v>
      </c>
      <c r="B4" s="22">
        <v>0.625</v>
      </c>
      <c r="C4" s="22">
        <v>0.63300000000000001</v>
      </c>
      <c r="Q4" s="206" t="s">
        <v>188</v>
      </c>
      <c r="R4" s="206"/>
      <c r="S4" s="206"/>
      <c r="T4" s="206"/>
      <c r="U4" s="206"/>
      <c r="V4" s="206"/>
      <c r="W4" s="206"/>
    </row>
    <row r="5" spans="1:23" x14ac:dyDescent="0.25">
      <c r="A5" s="21" t="s">
        <v>8</v>
      </c>
      <c r="B5" s="22">
        <v>0.13700000000000001</v>
      </c>
      <c r="C5" s="22">
        <v>0.14899999999999999</v>
      </c>
      <c r="Q5" s="206"/>
      <c r="R5" s="206"/>
      <c r="S5" s="206"/>
      <c r="T5" s="206"/>
      <c r="U5" s="206"/>
      <c r="V5" s="206"/>
      <c r="W5" s="206"/>
    </row>
    <row r="6" spans="1:23" x14ac:dyDescent="0.25">
      <c r="A6" s="21" t="s">
        <v>21</v>
      </c>
      <c r="B6" s="22">
        <v>0.20899999999999999</v>
      </c>
      <c r="C6" s="22">
        <v>0.2</v>
      </c>
      <c r="Q6" s="206"/>
      <c r="R6" s="206"/>
      <c r="S6" s="206"/>
      <c r="T6" s="206"/>
      <c r="U6" s="206"/>
      <c r="V6" s="206"/>
      <c r="W6" s="206"/>
    </row>
    <row r="7" spans="1:23" x14ac:dyDescent="0.25">
      <c r="Q7" s="206"/>
      <c r="R7" s="206"/>
      <c r="S7" s="206"/>
      <c r="T7" s="206"/>
      <c r="U7" s="206"/>
      <c r="V7" s="206"/>
      <c r="W7" s="206"/>
    </row>
    <row r="8" spans="1:23" x14ac:dyDescent="0.25">
      <c r="Q8" s="206"/>
      <c r="R8" s="206"/>
      <c r="S8" s="206"/>
      <c r="T8" s="206"/>
      <c r="U8" s="206"/>
      <c r="V8" s="206"/>
      <c r="W8" s="206"/>
    </row>
    <row r="9" spans="1:23" x14ac:dyDescent="0.25">
      <c r="Q9" s="206"/>
      <c r="R9" s="206"/>
      <c r="S9" s="206"/>
      <c r="T9" s="206"/>
      <c r="U9" s="206"/>
      <c r="V9" s="206"/>
      <c r="W9" s="206"/>
    </row>
    <row r="10" spans="1:23" x14ac:dyDescent="0.25">
      <c r="Q10" s="206"/>
      <c r="R10" s="206"/>
      <c r="S10" s="206"/>
      <c r="T10" s="206"/>
      <c r="U10" s="206"/>
      <c r="V10" s="206"/>
      <c r="W10" s="206"/>
    </row>
    <row r="11" spans="1:23" x14ac:dyDescent="0.25">
      <c r="Q11" s="206"/>
      <c r="R11" s="206"/>
      <c r="S11" s="206"/>
      <c r="T11" s="206"/>
      <c r="U11" s="206"/>
      <c r="V11" s="206"/>
      <c r="W11" s="206"/>
    </row>
    <row r="12" spans="1:23" x14ac:dyDescent="0.25">
      <c r="Q12" s="206"/>
      <c r="R12" s="206"/>
      <c r="S12" s="206"/>
      <c r="T12" s="206"/>
      <c r="U12" s="206"/>
      <c r="V12" s="206"/>
      <c r="W12" s="206"/>
    </row>
    <row r="13" spans="1:23" x14ac:dyDescent="0.25">
      <c r="Q13" s="206"/>
      <c r="R13" s="206"/>
      <c r="S13" s="206"/>
      <c r="T13" s="206"/>
      <c r="U13" s="206"/>
      <c r="V13" s="206"/>
      <c r="W13" s="206"/>
    </row>
    <row r="14" spans="1:23" x14ac:dyDescent="0.25">
      <c r="Q14" s="206"/>
      <c r="R14" s="206"/>
      <c r="S14" s="206"/>
      <c r="T14" s="206"/>
      <c r="U14" s="206"/>
      <c r="V14" s="206"/>
      <c r="W14" s="206"/>
    </row>
    <row r="15" spans="1:23" x14ac:dyDescent="0.25">
      <c r="Q15" s="206"/>
      <c r="R15" s="206"/>
      <c r="S15" s="206"/>
      <c r="T15" s="206"/>
      <c r="U15" s="206"/>
      <c r="V15" s="206"/>
      <c r="W15" s="206"/>
    </row>
    <row r="16" spans="1:23" x14ac:dyDescent="0.25">
      <c r="Q16" s="206"/>
      <c r="R16" s="206"/>
      <c r="S16" s="206"/>
      <c r="T16" s="206"/>
      <c r="U16" s="206"/>
      <c r="V16" s="206"/>
      <c r="W16" s="206"/>
    </row>
    <row r="22" spans="5:7" x14ac:dyDescent="0.25">
      <c r="E22" s="207" t="s">
        <v>18</v>
      </c>
      <c r="F22" s="207"/>
      <c r="G22" s="207"/>
    </row>
  </sheetData>
  <mergeCells count="2">
    <mergeCell ref="E22:G22"/>
    <mergeCell ref="Q4:W16"/>
  </mergeCells>
  <pageMargins left="0.511811024" right="0.511811024" top="0.78740157499999996" bottom="0.78740157499999996" header="0.31496062000000002" footer="0.3149606200000000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23"/>
  <sheetViews>
    <sheetView topLeftCell="A4" workbookViewId="0">
      <selection activeCell="O27" sqref="O27"/>
    </sheetView>
  </sheetViews>
  <sheetFormatPr defaultRowHeight="15" x14ac:dyDescent="0.25"/>
  <sheetData>
    <row r="1" spans="1:7" x14ac:dyDescent="0.25">
      <c r="A1" s="18" t="s">
        <v>279</v>
      </c>
    </row>
    <row r="3" spans="1:7" x14ac:dyDescent="0.25">
      <c r="A3" s="209"/>
      <c r="B3" s="210"/>
      <c r="C3" s="210"/>
      <c r="D3" s="210"/>
      <c r="E3" s="211"/>
      <c r="F3" s="5">
        <v>2015</v>
      </c>
      <c r="G3" s="4">
        <v>2016</v>
      </c>
    </row>
    <row r="4" spans="1:7" ht="48.75" customHeight="1" x14ac:dyDescent="0.25">
      <c r="A4" s="212" t="s">
        <v>34</v>
      </c>
      <c r="B4" s="212"/>
      <c r="C4" s="212"/>
      <c r="D4" s="212"/>
      <c r="E4" s="212"/>
      <c r="F4" s="100">
        <v>725</v>
      </c>
      <c r="G4" s="100">
        <v>739</v>
      </c>
    </row>
    <row r="5" spans="1:7" x14ac:dyDescent="0.25">
      <c r="A5" s="213" t="s">
        <v>35</v>
      </c>
      <c r="B5" s="213"/>
      <c r="C5" s="213"/>
      <c r="D5" s="213"/>
      <c r="E5" s="213"/>
      <c r="F5" s="100">
        <v>777</v>
      </c>
      <c r="G5" s="100">
        <v>764</v>
      </c>
    </row>
    <row r="6" spans="1:7" x14ac:dyDescent="0.25">
      <c r="A6" s="213" t="s">
        <v>11</v>
      </c>
      <c r="B6" s="213"/>
      <c r="C6" s="213"/>
      <c r="D6" s="213"/>
      <c r="E6" s="213"/>
      <c r="F6" s="100">
        <v>825</v>
      </c>
      <c r="G6" s="100">
        <v>824</v>
      </c>
    </row>
    <row r="7" spans="1:7" ht="49.5" customHeight="1" x14ac:dyDescent="0.25">
      <c r="A7" s="212" t="s">
        <v>189</v>
      </c>
      <c r="B7" s="212"/>
      <c r="C7" s="212"/>
      <c r="D7" s="212"/>
      <c r="E7" s="212"/>
      <c r="F7" s="100">
        <v>851</v>
      </c>
      <c r="G7" s="100">
        <v>871</v>
      </c>
    </row>
    <row r="9" spans="1:7" x14ac:dyDescent="0.25">
      <c r="A9" s="204" t="s">
        <v>247</v>
      </c>
      <c r="B9" s="204"/>
      <c r="C9" s="204"/>
      <c r="D9" s="204"/>
      <c r="E9" s="204"/>
      <c r="F9" s="204"/>
      <c r="G9" s="204"/>
    </row>
    <row r="10" spans="1:7" x14ac:dyDescent="0.25">
      <c r="A10" s="204"/>
      <c r="B10" s="204"/>
      <c r="C10" s="204"/>
      <c r="D10" s="204"/>
      <c r="E10" s="204"/>
      <c r="F10" s="204"/>
      <c r="G10" s="204"/>
    </row>
    <row r="11" spans="1:7" x14ac:dyDescent="0.25">
      <c r="A11" s="204"/>
      <c r="B11" s="204"/>
      <c r="C11" s="204"/>
      <c r="D11" s="204"/>
      <c r="E11" s="204"/>
      <c r="F11" s="204"/>
      <c r="G11" s="204"/>
    </row>
    <row r="12" spans="1:7" x14ac:dyDescent="0.25">
      <c r="A12" s="204"/>
      <c r="B12" s="204"/>
      <c r="C12" s="204"/>
      <c r="D12" s="204"/>
      <c r="E12" s="204"/>
      <c r="F12" s="204"/>
      <c r="G12" s="204"/>
    </row>
    <row r="13" spans="1:7" x14ac:dyDescent="0.25">
      <c r="A13" s="204"/>
      <c r="B13" s="204"/>
      <c r="C13" s="204"/>
      <c r="D13" s="204"/>
      <c r="E13" s="204"/>
      <c r="F13" s="204"/>
      <c r="G13" s="204"/>
    </row>
    <row r="14" spans="1:7" x14ac:dyDescent="0.25">
      <c r="A14" s="204"/>
      <c r="B14" s="204"/>
      <c r="C14" s="204"/>
      <c r="D14" s="204"/>
      <c r="E14" s="204"/>
      <c r="F14" s="204"/>
      <c r="G14" s="204"/>
    </row>
    <row r="15" spans="1:7" x14ac:dyDescent="0.25">
      <c r="A15" s="204"/>
      <c r="B15" s="204"/>
      <c r="C15" s="204"/>
      <c r="D15" s="204"/>
      <c r="E15" s="204"/>
      <c r="F15" s="204"/>
      <c r="G15" s="204"/>
    </row>
    <row r="16" spans="1:7" x14ac:dyDescent="0.25">
      <c r="A16" s="204"/>
      <c r="B16" s="204"/>
      <c r="C16" s="204"/>
      <c r="D16" s="204"/>
      <c r="E16" s="204"/>
      <c r="F16" s="204"/>
      <c r="G16" s="204"/>
    </row>
    <row r="17" spans="1:13" x14ac:dyDescent="0.25">
      <c r="A17" s="204"/>
      <c r="B17" s="204"/>
      <c r="C17" s="204"/>
      <c r="D17" s="204"/>
      <c r="E17" s="204"/>
      <c r="F17" s="204"/>
      <c r="G17" s="204"/>
    </row>
    <row r="18" spans="1:13" x14ac:dyDescent="0.25">
      <c r="A18" s="204"/>
      <c r="B18" s="204"/>
      <c r="C18" s="204"/>
      <c r="D18" s="204"/>
      <c r="E18" s="204"/>
      <c r="F18" s="204"/>
      <c r="G18" s="204"/>
    </row>
    <row r="19" spans="1:13" x14ac:dyDescent="0.25">
      <c r="A19" s="204"/>
      <c r="B19" s="204"/>
      <c r="C19" s="204"/>
      <c r="D19" s="204"/>
      <c r="E19" s="204"/>
      <c r="F19" s="204"/>
      <c r="G19" s="204"/>
    </row>
    <row r="20" spans="1:13" x14ac:dyDescent="0.25">
      <c r="A20" s="204"/>
      <c r="B20" s="204"/>
      <c r="C20" s="204"/>
      <c r="D20" s="204"/>
      <c r="E20" s="204"/>
      <c r="F20" s="204"/>
      <c r="G20" s="204"/>
    </row>
    <row r="21" spans="1:13" x14ac:dyDescent="0.25">
      <c r="A21" s="204"/>
      <c r="B21" s="204"/>
      <c r="C21" s="204"/>
      <c r="D21" s="204"/>
      <c r="E21" s="204"/>
      <c r="F21" s="204"/>
      <c r="G21" s="204"/>
      <c r="K21" s="207" t="s">
        <v>18</v>
      </c>
      <c r="L21" s="207"/>
      <c r="M21" s="207"/>
    </row>
    <row r="23" spans="1:13" x14ac:dyDescent="0.25">
      <c r="A23" s="108" t="s">
        <v>200</v>
      </c>
    </row>
  </sheetData>
  <mergeCells count="7">
    <mergeCell ref="K21:M21"/>
    <mergeCell ref="A9:G21"/>
    <mergeCell ref="A3:E3"/>
    <mergeCell ref="A4:E4"/>
    <mergeCell ref="A5:E5"/>
    <mergeCell ref="A6:E6"/>
    <mergeCell ref="A7:E7"/>
  </mergeCells>
  <pageMargins left="0.511811024" right="0.511811024" top="0.78740157499999996" bottom="0.78740157499999996" header="0.31496062000000002" footer="0.3149606200000000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35"/>
  <sheetViews>
    <sheetView topLeftCell="A10" workbookViewId="0">
      <selection activeCell="P22" sqref="P22"/>
    </sheetView>
  </sheetViews>
  <sheetFormatPr defaultRowHeight="15" x14ac:dyDescent="0.25"/>
  <cols>
    <col min="1" max="1" width="76" customWidth="1"/>
  </cols>
  <sheetData>
    <row r="1" spans="1:17" ht="15.75" x14ac:dyDescent="0.25">
      <c r="A1" s="226" t="s">
        <v>280</v>
      </c>
      <c r="B1" s="226"/>
      <c r="C1" s="226"/>
      <c r="D1" s="226"/>
      <c r="E1" s="226"/>
      <c r="F1" s="226"/>
      <c r="G1" s="226"/>
      <c r="H1" s="226"/>
      <c r="I1" s="226"/>
      <c r="J1" s="226"/>
      <c r="K1" s="226"/>
      <c r="L1" s="226"/>
      <c r="M1" s="226"/>
      <c r="N1" s="226"/>
      <c r="O1" s="226"/>
      <c r="P1" s="226"/>
      <c r="Q1" s="226"/>
    </row>
    <row r="3" spans="1:17" x14ac:dyDescent="0.25">
      <c r="A3" s="2" t="s">
        <v>27</v>
      </c>
      <c r="B3" s="2">
        <v>126</v>
      </c>
    </row>
    <row r="4" spans="1:17" x14ac:dyDescent="0.25">
      <c r="A4" s="2" t="s">
        <v>28</v>
      </c>
      <c r="B4" s="2">
        <v>166</v>
      </c>
      <c r="I4" s="194" t="s">
        <v>248</v>
      </c>
      <c r="J4" s="194"/>
      <c r="K4" s="194"/>
      <c r="L4" s="194"/>
      <c r="M4" s="194"/>
      <c r="N4" s="194"/>
      <c r="O4" s="194"/>
    </row>
    <row r="5" spans="1:17" x14ac:dyDescent="0.25">
      <c r="A5" s="2" t="s">
        <v>29</v>
      </c>
      <c r="B5" s="2">
        <v>251</v>
      </c>
      <c r="I5" s="194"/>
      <c r="J5" s="194"/>
      <c r="K5" s="194"/>
      <c r="L5" s="194"/>
      <c r="M5" s="194"/>
      <c r="N5" s="194"/>
      <c r="O5" s="194"/>
    </row>
    <row r="6" spans="1:17" x14ac:dyDescent="0.25">
      <c r="A6" s="2" t="s">
        <v>30</v>
      </c>
      <c r="B6" s="2">
        <v>354</v>
      </c>
      <c r="I6" s="194"/>
      <c r="J6" s="194"/>
      <c r="K6" s="194"/>
      <c r="L6" s="194"/>
      <c r="M6" s="194"/>
      <c r="N6" s="194"/>
      <c r="O6" s="194"/>
    </row>
    <row r="7" spans="1:17" x14ac:dyDescent="0.25">
      <c r="A7" s="2" t="s">
        <v>32</v>
      </c>
      <c r="B7" s="2">
        <v>380</v>
      </c>
      <c r="I7" s="194"/>
      <c r="J7" s="194"/>
      <c r="K7" s="194"/>
      <c r="L7" s="194"/>
      <c r="M7" s="194"/>
      <c r="N7" s="194"/>
      <c r="O7" s="194"/>
    </row>
    <row r="8" spans="1:17" x14ac:dyDescent="0.25">
      <c r="A8" s="2" t="s">
        <v>31</v>
      </c>
      <c r="B8" s="2">
        <v>393</v>
      </c>
      <c r="I8" s="194"/>
      <c r="J8" s="194"/>
      <c r="K8" s="194"/>
      <c r="L8" s="194"/>
      <c r="M8" s="194"/>
      <c r="N8" s="194"/>
      <c r="O8" s="194"/>
    </row>
    <row r="9" spans="1:17" x14ac:dyDescent="0.25">
      <c r="A9" s="2" t="s">
        <v>33</v>
      </c>
      <c r="B9" s="2">
        <v>519</v>
      </c>
      <c r="I9" s="194"/>
      <c r="J9" s="194"/>
      <c r="K9" s="194"/>
      <c r="L9" s="194"/>
      <c r="M9" s="194"/>
      <c r="N9" s="194"/>
      <c r="O9" s="194"/>
    </row>
    <row r="10" spans="1:17" x14ac:dyDescent="0.25">
      <c r="I10" s="194"/>
      <c r="J10" s="194"/>
      <c r="K10" s="194"/>
      <c r="L10" s="194"/>
      <c r="M10" s="194"/>
      <c r="N10" s="194"/>
      <c r="O10" s="194"/>
    </row>
    <row r="11" spans="1:17" x14ac:dyDescent="0.25">
      <c r="I11" s="194"/>
      <c r="J11" s="194"/>
      <c r="K11" s="194"/>
      <c r="L11" s="194"/>
      <c r="M11" s="194"/>
      <c r="N11" s="194"/>
      <c r="O11" s="194"/>
    </row>
    <row r="12" spans="1:17" x14ac:dyDescent="0.25">
      <c r="I12" s="194"/>
      <c r="J12" s="194"/>
      <c r="K12" s="194"/>
      <c r="L12" s="194"/>
      <c r="M12" s="194"/>
      <c r="N12" s="194"/>
      <c r="O12" s="194"/>
    </row>
    <row r="13" spans="1:17" x14ac:dyDescent="0.25">
      <c r="I13" s="194"/>
      <c r="J13" s="194"/>
      <c r="K13" s="194"/>
      <c r="L13" s="194"/>
      <c r="M13" s="194"/>
      <c r="N13" s="194"/>
      <c r="O13" s="194"/>
    </row>
    <row r="17" spans="10:10" x14ac:dyDescent="0.25">
      <c r="J17" s="106" t="s">
        <v>222</v>
      </c>
    </row>
    <row r="35" spans="1:3" x14ac:dyDescent="0.25">
      <c r="A35" s="207" t="s">
        <v>18</v>
      </c>
      <c r="B35" s="207"/>
      <c r="C35" s="207"/>
    </row>
  </sheetData>
  <sortState ref="A3:B9">
    <sortCondition ref="B3"/>
  </sortState>
  <mergeCells count="3">
    <mergeCell ref="A1:Q1"/>
    <mergeCell ref="I4:O13"/>
    <mergeCell ref="A35:C35"/>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28"/>
  <sheetViews>
    <sheetView workbookViewId="0">
      <selection activeCell="N24" sqref="N24"/>
    </sheetView>
  </sheetViews>
  <sheetFormatPr defaultRowHeight="15" x14ac:dyDescent="0.25"/>
  <cols>
    <col min="1" max="1" width="13" style="118" customWidth="1"/>
    <col min="2" max="2" width="11.42578125" style="118" bestFit="1" customWidth="1"/>
    <col min="3" max="3" width="14" style="118" customWidth="1"/>
    <col min="4" max="5" width="9.140625" style="118"/>
    <col min="6" max="6" width="13.28515625" style="118" customWidth="1"/>
    <col min="7" max="16384" width="9.140625" style="118"/>
  </cols>
  <sheetData>
    <row r="1" spans="1:13" x14ac:dyDescent="0.25">
      <c r="A1" s="192" t="s">
        <v>258</v>
      </c>
      <c r="B1" s="192"/>
      <c r="C1" s="192"/>
      <c r="D1" s="192"/>
      <c r="E1" s="192"/>
      <c r="F1" s="192"/>
      <c r="G1" s="192"/>
      <c r="H1" s="192"/>
      <c r="I1" s="192"/>
      <c r="J1" s="192"/>
      <c r="K1" s="192"/>
      <c r="L1" s="192"/>
      <c r="M1" s="192"/>
    </row>
    <row r="3" spans="1:13" x14ac:dyDescent="0.25">
      <c r="A3" s="127"/>
      <c r="B3" s="128" t="s">
        <v>37</v>
      </c>
      <c r="C3" s="128" t="s">
        <v>38</v>
      </c>
      <c r="D3" s="128" t="s">
        <v>39</v>
      </c>
      <c r="E3" s="128" t="s">
        <v>40</v>
      </c>
      <c r="F3" s="128" t="s">
        <v>41</v>
      </c>
      <c r="G3" s="128" t="s">
        <v>15</v>
      </c>
    </row>
    <row r="4" spans="1:13" ht="30" x14ac:dyDescent="0.25">
      <c r="A4" s="129" t="s">
        <v>45</v>
      </c>
      <c r="B4" s="130">
        <v>75</v>
      </c>
      <c r="C4" s="130">
        <v>1</v>
      </c>
      <c r="D4" s="130">
        <v>0</v>
      </c>
      <c r="E4" s="130">
        <v>0</v>
      </c>
      <c r="F4" s="130">
        <v>0</v>
      </c>
      <c r="G4" s="130">
        <v>76</v>
      </c>
    </row>
    <row r="5" spans="1:13" x14ac:dyDescent="0.25">
      <c r="A5" s="129" t="s">
        <v>46</v>
      </c>
      <c r="B5" s="131">
        <v>3702</v>
      </c>
      <c r="C5" s="130">
        <v>711</v>
      </c>
      <c r="D5" s="130">
        <v>63</v>
      </c>
      <c r="E5" s="130">
        <v>1</v>
      </c>
      <c r="F5" s="130">
        <v>0</v>
      </c>
      <c r="G5" s="131">
        <v>4477</v>
      </c>
    </row>
    <row r="6" spans="1:13" x14ac:dyDescent="0.25">
      <c r="A6" s="129" t="s">
        <v>47</v>
      </c>
      <c r="B6" s="130">
        <v>142</v>
      </c>
      <c r="C6" s="130">
        <v>321</v>
      </c>
      <c r="D6" s="130">
        <v>216</v>
      </c>
      <c r="E6" s="130">
        <v>43</v>
      </c>
      <c r="F6" s="130">
        <v>0</v>
      </c>
      <c r="G6" s="130">
        <v>722</v>
      </c>
    </row>
    <row r="7" spans="1:13" x14ac:dyDescent="0.25">
      <c r="A7" s="129" t="s">
        <v>48</v>
      </c>
      <c r="B7" s="130">
        <v>3</v>
      </c>
      <c r="C7" s="130">
        <v>7</v>
      </c>
      <c r="D7" s="130">
        <v>44</v>
      </c>
      <c r="E7" s="130">
        <v>146</v>
      </c>
      <c r="F7" s="130">
        <v>0</v>
      </c>
      <c r="G7" s="130">
        <v>200</v>
      </c>
    </row>
    <row r="8" spans="1:13" ht="30" x14ac:dyDescent="0.25">
      <c r="A8" s="129" t="s">
        <v>49</v>
      </c>
      <c r="B8" s="130">
        <v>0</v>
      </c>
      <c r="C8" s="130">
        <v>0</v>
      </c>
      <c r="D8" s="130">
        <v>2</v>
      </c>
      <c r="E8" s="130">
        <v>55</v>
      </c>
      <c r="F8" s="130">
        <v>1</v>
      </c>
      <c r="G8" s="130">
        <v>58</v>
      </c>
    </row>
    <row r="9" spans="1:13" ht="30" x14ac:dyDescent="0.25">
      <c r="A9" s="129" t="s">
        <v>50</v>
      </c>
      <c r="B9" s="130">
        <v>0</v>
      </c>
      <c r="C9" s="130">
        <v>0</v>
      </c>
      <c r="D9" s="130">
        <v>0</v>
      </c>
      <c r="E9" s="130">
        <v>21</v>
      </c>
      <c r="F9" s="130">
        <v>16</v>
      </c>
      <c r="G9" s="130">
        <v>37</v>
      </c>
    </row>
    <row r="10" spans="1:13" x14ac:dyDescent="0.25">
      <c r="A10" s="129" t="s">
        <v>36</v>
      </c>
      <c r="B10" s="131">
        <v>3922</v>
      </c>
      <c r="C10" s="131">
        <v>1040</v>
      </c>
      <c r="D10" s="130">
        <v>325</v>
      </c>
      <c r="E10" s="130">
        <v>266</v>
      </c>
      <c r="F10" s="130">
        <v>17</v>
      </c>
      <c r="G10" s="131">
        <v>5570</v>
      </c>
    </row>
    <row r="12" spans="1:13" x14ac:dyDescent="0.25">
      <c r="A12" s="190" t="s">
        <v>228</v>
      </c>
      <c r="B12" s="190"/>
      <c r="C12" s="190"/>
      <c r="D12" s="190"/>
      <c r="E12" s="190"/>
      <c r="F12" s="190"/>
      <c r="G12" s="190"/>
      <c r="H12" s="190"/>
      <c r="I12" s="190"/>
    </row>
    <row r="13" spans="1:13" x14ac:dyDescent="0.25">
      <c r="A13" s="190"/>
      <c r="B13" s="190"/>
      <c r="C13" s="190"/>
      <c r="D13" s="190"/>
      <c r="E13" s="190"/>
      <c r="F13" s="190"/>
      <c r="G13" s="190"/>
      <c r="H13" s="190"/>
      <c r="I13" s="190"/>
    </row>
    <row r="14" spans="1:13" x14ac:dyDescent="0.25">
      <c r="A14" s="190"/>
      <c r="B14" s="190"/>
      <c r="C14" s="190"/>
      <c r="D14" s="190"/>
      <c r="E14" s="190"/>
      <c r="F14" s="190"/>
      <c r="G14" s="190"/>
      <c r="H14" s="190"/>
      <c r="I14" s="190"/>
    </row>
    <row r="15" spans="1:13" x14ac:dyDescent="0.25">
      <c r="A15" s="190"/>
      <c r="B15" s="190"/>
      <c r="C15" s="190"/>
      <c r="D15" s="190"/>
      <c r="E15" s="190"/>
      <c r="F15" s="190"/>
      <c r="G15" s="190"/>
      <c r="H15" s="190"/>
      <c r="I15" s="190"/>
    </row>
    <row r="16" spans="1:13" x14ac:dyDescent="0.25">
      <c r="A16" s="190"/>
      <c r="B16" s="190"/>
      <c r="C16" s="190"/>
      <c r="D16" s="190"/>
      <c r="E16" s="190"/>
      <c r="F16" s="190"/>
      <c r="G16" s="190"/>
      <c r="H16" s="190"/>
      <c r="I16" s="190"/>
    </row>
    <row r="17" spans="1:15" x14ac:dyDescent="0.25">
      <c r="A17" s="190"/>
      <c r="B17" s="190"/>
      <c r="C17" s="190"/>
      <c r="D17" s="190"/>
      <c r="E17" s="190"/>
      <c r="F17" s="190"/>
      <c r="G17" s="190"/>
      <c r="H17" s="190"/>
      <c r="I17" s="190"/>
    </row>
    <row r="18" spans="1:15" x14ac:dyDescent="0.25">
      <c r="A18" s="190"/>
      <c r="B18" s="190"/>
      <c r="C18" s="190"/>
      <c r="D18" s="190"/>
      <c r="E18" s="190"/>
      <c r="F18" s="190"/>
      <c r="G18" s="190"/>
      <c r="H18" s="190"/>
      <c r="I18" s="190"/>
    </row>
    <row r="19" spans="1:15" x14ac:dyDescent="0.25">
      <c r="A19" s="190"/>
      <c r="B19" s="190"/>
      <c r="C19" s="190"/>
      <c r="D19" s="190"/>
      <c r="E19" s="190"/>
      <c r="F19" s="190"/>
      <c r="G19" s="190"/>
      <c r="H19" s="190"/>
      <c r="I19" s="190"/>
    </row>
    <row r="20" spans="1:15" x14ac:dyDescent="0.25">
      <c r="A20" s="190"/>
      <c r="B20" s="190"/>
      <c r="C20" s="190"/>
      <c r="D20" s="190"/>
      <c r="E20" s="190"/>
      <c r="F20" s="190"/>
      <c r="G20" s="190"/>
      <c r="H20" s="190"/>
      <c r="I20" s="190"/>
    </row>
    <row r="21" spans="1:15" x14ac:dyDescent="0.25">
      <c r="A21" s="190"/>
      <c r="B21" s="190"/>
      <c r="C21" s="190"/>
      <c r="D21" s="190"/>
      <c r="E21" s="190"/>
      <c r="F21" s="190"/>
      <c r="G21" s="190"/>
      <c r="H21" s="190"/>
      <c r="I21" s="190"/>
    </row>
    <row r="22" spans="1:15" x14ac:dyDescent="0.25">
      <c r="A22" s="190"/>
      <c r="B22" s="190"/>
      <c r="C22" s="190"/>
      <c r="D22" s="190"/>
      <c r="E22" s="190"/>
      <c r="F22" s="190"/>
      <c r="G22" s="190"/>
      <c r="H22" s="190"/>
      <c r="I22" s="190"/>
      <c r="K22" s="191" t="s">
        <v>18</v>
      </c>
      <c r="L22" s="191"/>
      <c r="M22" s="191"/>
      <c r="N22" s="124"/>
      <c r="O22" s="124"/>
    </row>
    <row r="23" spans="1:15" x14ac:dyDescent="0.25">
      <c r="A23" s="190"/>
      <c r="B23" s="190"/>
      <c r="C23" s="190"/>
      <c r="D23" s="190"/>
      <c r="E23" s="190"/>
      <c r="F23" s="190"/>
      <c r="G23" s="190"/>
      <c r="H23" s="190"/>
      <c r="I23" s="190"/>
    </row>
    <row r="24" spans="1:15" x14ac:dyDescent="0.25">
      <c r="A24" s="190"/>
      <c r="B24" s="190"/>
      <c r="C24" s="190"/>
      <c r="D24" s="190"/>
      <c r="E24" s="190"/>
      <c r="F24" s="190"/>
      <c r="G24" s="190"/>
      <c r="H24" s="190"/>
      <c r="I24" s="190"/>
    </row>
    <row r="25" spans="1:15" x14ac:dyDescent="0.25">
      <c r="A25" s="190"/>
      <c r="B25" s="190"/>
      <c r="C25" s="190"/>
      <c r="D25" s="190"/>
      <c r="E25" s="190"/>
      <c r="F25" s="190"/>
      <c r="G25" s="190"/>
      <c r="H25" s="190"/>
      <c r="I25" s="190"/>
    </row>
    <row r="27" spans="1:15" x14ac:dyDescent="0.25">
      <c r="A27" s="106" t="s">
        <v>227</v>
      </c>
      <c r="B27" s="106"/>
      <c r="C27" s="106"/>
      <c r="D27" s="106"/>
      <c r="E27" s="106"/>
      <c r="F27" s="106"/>
    </row>
    <row r="28" spans="1:15" x14ac:dyDescent="0.25">
      <c r="A28" s="106"/>
      <c r="B28" s="106"/>
      <c r="C28" s="106"/>
      <c r="D28" s="106"/>
      <c r="E28" s="106"/>
      <c r="F28" s="106"/>
    </row>
  </sheetData>
  <mergeCells count="3">
    <mergeCell ref="A1:M1"/>
    <mergeCell ref="A12:I25"/>
    <mergeCell ref="K22:M22"/>
  </mergeCells>
  <pageMargins left="0.511811024" right="0.511811024" top="0.78740157499999996" bottom="0.78740157499999996" header="0.31496062000000002" footer="0.31496062000000002"/>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28"/>
  <sheetViews>
    <sheetView topLeftCell="A7" workbookViewId="0">
      <selection activeCell="A10" sqref="A10:F21"/>
    </sheetView>
  </sheetViews>
  <sheetFormatPr defaultRowHeight="15" x14ac:dyDescent="0.25"/>
  <cols>
    <col min="1" max="1" width="41.28515625" customWidth="1"/>
    <col min="25" max="25" width="4.42578125" customWidth="1"/>
  </cols>
  <sheetData>
    <row r="1" spans="1:17" ht="15.75" x14ac:dyDescent="0.25">
      <c r="A1" s="228" t="s">
        <v>281</v>
      </c>
      <c r="B1" s="228"/>
      <c r="C1" s="228"/>
      <c r="D1" s="228"/>
      <c r="E1" s="228"/>
      <c r="F1" s="228"/>
      <c r="G1" s="228"/>
      <c r="H1" s="228"/>
      <c r="I1" s="228"/>
      <c r="J1" s="228"/>
      <c r="K1" s="228"/>
      <c r="L1" s="228"/>
      <c r="M1" s="228"/>
      <c r="N1" s="228"/>
      <c r="O1" s="228"/>
      <c r="P1" s="228"/>
      <c r="Q1" s="228"/>
    </row>
    <row r="4" spans="1:17" ht="15.75" x14ac:dyDescent="0.25">
      <c r="A4" s="52"/>
      <c r="B4" s="54" t="s">
        <v>7</v>
      </c>
      <c r="C4" s="54" t="s">
        <v>8</v>
      </c>
      <c r="D4" s="54" t="s">
        <v>21</v>
      </c>
      <c r="E4" s="51"/>
    </row>
    <row r="5" spans="1:17" ht="47.25" x14ac:dyDescent="0.25">
      <c r="A5" s="54" t="s">
        <v>34</v>
      </c>
      <c r="B5" s="55">
        <v>0.60987074030552291</v>
      </c>
      <c r="C5" s="55">
        <v>0.29850746268656714</v>
      </c>
      <c r="D5" s="55">
        <v>0.54646840148698883</v>
      </c>
      <c r="E5" s="51"/>
    </row>
    <row r="6" spans="1:17" ht="15.75" x14ac:dyDescent="0.25">
      <c r="A6" s="54" t="s">
        <v>35</v>
      </c>
      <c r="B6" s="55">
        <v>0.63689776733254999</v>
      </c>
      <c r="C6" s="55">
        <v>0.29850746268656714</v>
      </c>
      <c r="D6" s="55">
        <v>0.56133828996282531</v>
      </c>
      <c r="E6" s="51"/>
    </row>
    <row r="7" spans="1:17" ht="15.75" x14ac:dyDescent="0.25">
      <c r="A7" s="54" t="s">
        <v>11</v>
      </c>
      <c r="B7" s="55">
        <v>0.67450058754406583</v>
      </c>
      <c r="C7" s="55">
        <v>0.34825870646766172</v>
      </c>
      <c r="D7" s="55">
        <v>0.61710037174721188</v>
      </c>
      <c r="E7" s="51"/>
    </row>
    <row r="8" spans="1:17" ht="31.5" x14ac:dyDescent="0.25">
      <c r="A8" s="54" t="s">
        <v>24</v>
      </c>
      <c r="B8" s="55">
        <v>0.70975323149236191</v>
      </c>
      <c r="C8" s="55">
        <v>0.36815920398009949</v>
      </c>
      <c r="D8" s="55">
        <v>0.65427509293680297</v>
      </c>
      <c r="E8" s="51"/>
    </row>
    <row r="9" spans="1:17" ht="15.75" x14ac:dyDescent="0.25">
      <c r="A9" s="56"/>
      <c r="B9" s="57"/>
      <c r="C9" s="57"/>
      <c r="D9" s="57"/>
      <c r="E9" s="51"/>
    </row>
    <row r="10" spans="1:17" ht="15.75" customHeight="1" x14ac:dyDescent="0.25">
      <c r="A10" s="229" t="s">
        <v>310</v>
      </c>
      <c r="B10" s="229"/>
      <c r="C10" s="229"/>
      <c r="D10" s="229"/>
      <c r="E10" s="229"/>
      <c r="F10" s="229"/>
    </row>
    <row r="11" spans="1:17" ht="15.75" customHeight="1" x14ac:dyDescent="0.25">
      <c r="A11" s="229"/>
      <c r="B11" s="229"/>
      <c r="C11" s="229"/>
      <c r="D11" s="229"/>
      <c r="E11" s="229"/>
      <c r="F11" s="229"/>
    </row>
    <row r="12" spans="1:17" ht="15.75" customHeight="1" x14ac:dyDescent="0.25">
      <c r="A12" s="229"/>
      <c r="B12" s="229"/>
      <c r="C12" s="229"/>
      <c r="D12" s="229"/>
      <c r="E12" s="229"/>
      <c r="F12" s="229"/>
    </row>
    <row r="13" spans="1:17" ht="15.75" customHeight="1" x14ac:dyDescent="0.25">
      <c r="A13" s="229"/>
      <c r="B13" s="229"/>
      <c r="C13" s="229"/>
      <c r="D13" s="229"/>
      <c r="E13" s="229"/>
      <c r="F13" s="229"/>
    </row>
    <row r="14" spans="1:17" ht="15.75" customHeight="1" x14ac:dyDescent="0.25">
      <c r="A14" s="229"/>
      <c r="B14" s="229"/>
      <c r="C14" s="229"/>
      <c r="D14" s="229"/>
      <c r="E14" s="229"/>
      <c r="F14" s="229"/>
    </row>
    <row r="15" spans="1:17" ht="15.75" customHeight="1" x14ac:dyDescent="0.25">
      <c r="A15" s="229"/>
      <c r="B15" s="229"/>
      <c r="C15" s="229"/>
      <c r="D15" s="229"/>
      <c r="E15" s="229"/>
      <c r="F15" s="229"/>
    </row>
    <row r="16" spans="1:17" ht="15.75" customHeight="1" x14ac:dyDescent="0.25">
      <c r="A16" s="229"/>
      <c r="B16" s="229"/>
      <c r="C16" s="229"/>
      <c r="D16" s="229"/>
      <c r="E16" s="229"/>
      <c r="F16" s="229"/>
    </row>
    <row r="17" spans="1:10" ht="15.75" customHeight="1" x14ac:dyDescent="0.25">
      <c r="A17" s="229"/>
      <c r="B17" s="229"/>
      <c r="C17" s="229"/>
      <c r="D17" s="229"/>
      <c r="E17" s="229"/>
      <c r="F17" s="229"/>
    </row>
    <row r="18" spans="1:10" ht="15.75" customHeight="1" x14ac:dyDescent="0.25">
      <c r="A18" s="229"/>
      <c r="B18" s="229"/>
      <c r="C18" s="229"/>
      <c r="D18" s="229"/>
      <c r="E18" s="229"/>
      <c r="F18" s="229"/>
    </row>
    <row r="19" spans="1:10" ht="15.75" customHeight="1" x14ac:dyDescent="0.25">
      <c r="A19" s="229"/>
      <c r="B19" s="229"/>
      <c r="C19" s="229"/>
      <c r="D19" s="229"/>
      <c r="E19" s="229"/>
      <c r="F19" s="229"/>
    </row>
    <row r="20" spans="1:10" ht="15.75" customHeight="1" x14ac:dyDescent="0.25">
      <c r="A20" s="229"/>
      <c r="B20" s="229"/>
      <c r="C20" s="229"/>
      <c r="D20" s="229"/>
      <c r="E20" s="229"/>
      <c r="F20" s="229"/>
    </row>
    <row r="21" spans="1:10" ht="15.75" customHeight="1" x14ac:dyDescent="0.25">
      <c r="A21" s="229"/>
      <c r="B21" s="229"/>
      <c r="C21" s="229"/>
      <c r="D21" s="229"/>
      <c r="E21" s="229"/>
      <c r="F21" s="229"/>
    </row>
    <row r="22" spans="1:10" ht="15.75" x14ac:dyDescent="0.25">
      <c r="A22" s="56"/>
      <c r="B22" s="57"/>
      <c r="C22" s="57"/>
      <c r="D22" s="57"/>
      <c r="E22" s="51"/>
    </row>
    <row r="23" spans="1:10" ht="15.75" x14ac:dyDescent="0.25">
      <c r="A23" s="109" t="s">
        <v>201</v>
      </c>
      <c r="B23" s="57"/>
      <c r="C23" s="57"/>
      <c r="D23" s="57"/>
      <c r="E23" s="51"/>
    </row>
    <row r="24" spans="1:10" ht="15.75" x14ac:dyDescent="0.25">
      <c r="A24" s="56"/>
      <c r="B24" s="57"/>
      <c r="C24" s="57"/>
      <c r="D24" s="57"/>
      <c r="E24" s="51"/>
    </row>
    <row r="25" spans="1:10" ht="15.75" x14ac:dyDescent="0.25">
      <c r="A25" s="56"/>
      <c r="B25" s="57"/>
      <c r="C25" s="57"/>
      <c r="D25" s="57"/>
      <c r="E25" s="51"/>
    </row>
    <row r="26" spans="1:10" ht="15.75" x14ac:dyDescent="0.25">
      <c r="A26" s="56"/>
      <c r="B26" s="57"/>
      <c r="C26" s="57"/>
      <c r="D26" s="57"/>
      <c r="E26" s="51"/>
      <c r="H26" s="207" t="s">
        <v>18</v>
      </c>
      <c r="I26" s="207"/>
      <c r="J26" s="207"/>
    </row>
    <row r="27" spans="1:10" ht="15.75" x14ac:dyDescent="0.25">
      <c r="A27" s="56"/>
      <c r="B27" s="57"/>
      <c r="C27" s="57"/>
      <c r="D27" s="57"/>
      <c r="E27" s="51"/>
    </row>
    <row r="28" spans="1:10" ht="15.75" x14ac:dyDescent="0.25">
      <c r="A28" s="56"/>
      <c r="B28" s="57"/>
      <c r="C28" s="57"/>
      <c r="D28" s="57"/>
      <c r="E28" s="51"/>
    </row>
  </sheetData>
  <mergeCells count="3">
    <mergeCell ref="A1:Q1"/>
    <mergeCell ref="A10:F21"/>
    <mergeCell ref="H26:J26"/>
  </mergeCells>
  <pageMargins left="0.511811024" right="0.511811024" top="0.78740157499999996" bottom="0.78740157499999996" header="0.31496062000000002" footer="0.31496062000000002"/>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26"/>
  <sheetViews>
    <sheetView workbookViewId="0">
      <selection activeCell="O29" sqref="O29"/>
    </sheetView>
  </sheetViews>
  <sheetFormatPr defaultRowHeight="15" x14ac:dyDescent="0.25"/>
  <cols>
    <col min="1" max="1" width="45.85546875" customWidth="1"/>
    <col min="3" max="3" width="10" bestFit="1" customWidth="1"/>
  </cols>
  <sheetData>
    <row r="1" spans="1:10" ht="15" customHeight="1" x14ac:dyDescent="0.25">
      <c r="A1" s="189" t="s">
        <v>282</v>
      </c>
      <c r="B1" s="189"/>
      <c r="C1" s="189"/>
      <c r="D1" s="189"/>
      <c r="E1" s="189"/>
      <c r="F1" s="189"/>
      <c r="G1" s="189"/>
      <c r="H1" s="189"/>
      <c r="I1" s="189"/>
      <c r="J1" s="189"/>
    </row>
    <row r="2" spans="1:10" ht="15" customHeight="1" x14ac:dyDescent="0.25">
      <c r="A2" s="92"/>
      <c r="B2" s="92"/>
      <c r="C2" s="92"/>
      <c r="D2" s="92"/>
      <c r="E2" s="92"/>
      <c r="F2" s="92"/>
      <c r="G2" s="92"/>
      <c r="H2" s="92"/>
      <c r="I2" s="92"/>
      <c r="J2" s="92"/>
    </row>
    <row r="3" spans="1:10" x14ac:dyDescent="0.25">
      <c r="A3" s="21"/>
      <c r="B3" s="21">
        <v>2015</v>
      </c>
      <c r="C3" s="21">
        <v>2016</v>
      </c>
    </row>
    <row r="4" spans="1:10" ht="30" x14ac:dyDescent="0.25">
      <c r="A4" s="61" t="s">
        <v>190</v>
      </c>
      <c r="B4" s="101">
        <v>0.86199999999999999</v>
      </c>
      <c r="C4" s="102">
        <v>0.82499999999999996</v>
      </c>
    </row>
    <row r="5" spans="1:10" ht="30" x14ac:dyDescent="0.25">
      <c r="A5" s="61" t="s">
        <v>191</v>
      </c>
      <c r="B5" s="101">
        <v>0.82799999999999996</v>
      </c>
      <c r="C5" s="102">
        <v>0.80400000000000005</v>
      </c>
    </row>
    <row r="6" spans="1:10" x14ac:dyDescent="0.25">
      <c r="A6" s="61" t="s">
        <v>192</v>
      </c>
      <c r="B6" s="101">
        <v>0.46800000000000003</v>
      </c>
      <c r="C6" s="102">
        <v>0.47099999999999997</v>
      </c>
    </row>
    <row r="7" spans="1:10" ht="30" x14ac:dyDescent="0.25">
      <c r="A7" s="61" t="s">
        <v>193</v>
      </c>
      <c r="B7" s="101">
        <v>0.16900000000000001</v>
      </c>
      <c r="C7" s="102">
        <v>0.193</v>
      </c>
    </row>
    <row r="9" spans="1:10" x14ac:dyDescent="0.25">
      <c r="A9" s="206" t="s">
        <v>210</v>
      </c>
      <c r="B9" s="206"/>
      <c r="C9" s="206"/>
      <c r="D9" s="206"/>
      <c r="E9" s="206"/>
    </row>
    <row r="10" spans="1:10" x14ac:dyDescent="0.25">
      <c r="A10" s="206"/>
      <c r="B10" s="206"/>
      <c r="C10" s="206"/>
      <c r="D10" s="206"/>
      <c r="E10" s="206"/>
    </row>
    <row r="11" spans="1:10" x14ac:dyDescent="0.25">
      <c r="A11" s="206"/>
      <c r="B11" s="206"/>
      <c r="C11" s="206"/>
      <c r="D11" s="206"/>
      <c r="E11" s="206"/>
    </row>
    <row r="12" spans="1:10" x14ac:dyDescent="0.25">
      <c r="A12" s="206"/>
      <c r="B12" s="206"/>
      <c r="C12" s="206"/>
      <c r="D12" s="206"/>
      <c r="E12" s="206"/>
    </row>
    <row r="13" spans="1:10" x14ac:dyDescent="0.25">
      <c r="A13" s="206"/>
      <c r="B13" s="206"/>
      <c r="C13" s="206"/>
      <c r="D13" s="206"/>
      <c r="E13" s="206"/>
    </row>
    <row r="14" spans="1:10" x14ac:dyDescent="0.25">
      <c r="A14" s="206"/>
      <c r="B14" s="206"/>
      <c r="C14" s="206"/>
      <c r="D14" s="206"/>
      <c r="E14" s="206"/>
    </row>
    <row r="15" spans="1:10" x14ac:dyDescent="0.25">
      <c r="A15" s="206"/>
      <c r="B15" s="206"/>
      <c r="C15" s="206"/>
      <c r="D15" s="206"/>
      <c r="E15" s="206"/>
    </row>
    <row r="16" spans="1:10" x14ac:dyDescent="0.25">
      <c r="A16" s="206"/>
      <c r="B16" s="206"/>
      <c r="C16" s="206"/>
      <c r="D16" s="206"/>
      <c r="E16" s="206"/>
    </row>
    <row r="17" spans="1:11" x14ac:dyDescent="0.25">
      <c r="A17" s="206"/>
      <c r="B17" s="206"/>
      <c r="C17" s="206"/>
      <c r="D17" s="206"/>
      <c r="E17" s="206"/>
    </row>
    <row r="18" spans="1:11" x14ac:dyDescent="0.25">
      <c r="A18" s="206"/>
      <c r="B18" s="206"/>
      <c r="C18" s="206"/>
      <c r="D18" s="206"/>
      <c r="E18" s="206"/>
    </row>
    <row r="19" spans="1:11" x14ac:dyDescent="0.25">
      <c r="A19" s="206"/>
      <c r="B19" s="206"/>
      <c r="C19" s="206"/>
      <c r="D19" s="206"/>
      <c r="E19" s="206"/>
    </row>
    <row r="20" spans="1:11" x14ac:dyDescent="0.25">
      <c r="A20" s="206"/>
      <c r="B20" s="206"/>
      <c r="C20" s="206"/>
      <c r="D20" s="206"/>
      <c r="E20" s="206"/>
    </row>
    <row r="21" spans="1:11" x14ac:dyDescent="0.25">
      <c r="A21" s="206"/>
      <c r="B21" s="206"/>
      <c r="C21" s="206"/>
      <c r="D21" s="206"/>
      <c r="E21" s="206"/>
    </row>
    <row r="22" spans="1:11" x14ac:dyDescent="0.25">
      <c r="A22" s="206"/>
      <c r="B22" s="206"/>
      <c r="C22" s="206"/>
      <c r="D22" s="206"/>
      <c r="E22" s="206"/>
    </row>
    <row r="23" spans="1:11" x14ac:dyDescent="0.25">
      <c r="A23" s="206"/>
      <c r="B23" s="206"/>
      <c r="C23" s="206"/>
      <c r="D23" s="206"/>
      <c r="E23" s="206"/>
      <c r="I23" s="207" t="s">
        <v>18</v>
      </c>
      <c r="J23" s="207"/>
      <c r="K23" s="207"/>
    </row>
    <row r="26" spans="1:11" x14ac:dyDescent="0.25">
      <c r="A26" s="106" t="s">
        <v>223</v>
      </c>
    </row>
  </sheetData>
  <mergeCells count="3">
    <mergeCell ref="A1:J1"/>
    <mergeCell ref="I23:K23"/>
    <mergeCell ref="A9:E23"/>
  </mergeCells>
  <pageMargins left="0.511811024" right="0.511811024" top="0.78740157499999996" bottom="0.78740157499999996" header="0.31496062000000002" footer="0.31496062000000002"/>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37"/>
  <sheetViews>
    <sheetView zoomScaleNormal="100" workbookViewId="0">
      <selection activeCell="K43" sqref="K43"/>
    </sheetView>
  </sheetViews>
  <sheetFormatPr defaultRowHeight="15" x14ac:dyDescent="0.25"/>
  <cols>
    <col min="1" max="1" width="12.85546875" style="118" customWidth="1"/>
    <col min="2" max="16384" width="9.140625" style="118"/>
  </cols>
  <sheetData>
    <row r="1" spans="1:23" x14ac:dyDescent="0.25">
      <c r="A1" s="198" t="s">
        <v>283</v>
      </c>
      <c r="B1" s="198"/>
      <c r="C1" s="198"/>
      <c r="D1" s="198"/>
      <c r="E1" s="198"/>
      <c r="F1" s="198"/>
      <c r="G1" s="198"/>
      <c r="H1" s="198"/>
      <c r="I1" s="198"/>
      <c r="J1" s="198"/>
      <c r="K1" s="198"/>
      <c r="L1" s="198"/>
    </row>
    <row r="3" spans="1:23" ht="15" customHeight="1" x14ac:dyDescent="0.25">
      <c r="A3" s="119"/>
      <c r="B3" s="8">
        <v>2012</v>
      </c>
      <c r="C3" s="4">
        <v>2013</v>
      </c>
      <c r="D3" s="4">
        <v>2014</v>
      </c>
      <c r="E3" s="4">
        <v>2015</v>
      </c>
      <c r="F3" s="4">
        <v>2016</v>
      </c>
      <c r="O3" s="195" t="s">
        <v>321</v>
      </c>
      <c r="P3" s="195"/>
      <c r="Q3" s="195"/>
      <c r="R3" s="195"/>
      <c r="S3" s="195"/>
      <c r="T3" s="195"/>
      <c r="U3" s="195"/>
      <c r="V3" s="195"/>
      <c r="W3" s="195"/>
    </row>
    <row r="4" spans="1:23" x14ac:dyDescent="0.25">
      <c r="A4" s="4" t="s">
        <v>2</v>
      </c>
      <c r="B4" s="186">
        <v>163</v>
      </c>
      <c r="C4" s="186">
        <v>171</v>
      </c>
      <c r="D4" s="186">
        <v>203</v>
      </c>
      <c r="E4" s="185">
        <v>209</v>
      </c>
      <c r="F4" s="185">
        <v>216</v>
      </c>
      <c r="O4" s="195"/>
      <c r="P4" s="195"/>
      <c r="Q4" s="195"/>
      <c r="R4" s="195"/>
      <c r="S4" s="195"/>
      <c r="T4" s="195"/>
      <c r="U4" s="195"/>
      <c r="V4" s="195"/>
      <c r="W4" s="195"/>
    </row>
    <row r="5" spans="1:23" x14ac:dyDescent="0.25">
      <c r="A5" s="4" t="s">
        <v>3</v>
      </c>
      <c r="B5" s="186">
        <v>527</v>
      </c>
      <c r="C5" s="186">
        <v>483</v>
      </c>
      <c r="D5" s="186">
        <v>611</v>
      </c>
      <c r="E5" s="185">
        <v>686</v>
      </c>
      <c r="F5" s="185">
        <v>731</v>
      </c>
      <c r="O5" s="195"/>
      <c r="P5" s="195"/>
      <c r="Q5" s="195"/>
      <c r="R5" s="195"/>
      <c r="S5" s="195"/>
      <c r="T5" s="195"/>
      <c r="U5" s="195"/>
      <c r="V5" s="195"/>
      <c r="W5" s="195"/>
    </row>
    <row r="6" spans="1:23" x14ac:dyDescent="0.25">
      <c r="A6" s="4" t="s">
        <v>4</v>
      </c>
      <c r="B6" s="186">
        <v>2273</v>
      </c>
      <c r="C6" s="186">
        <v>2315</v>
      </c>
      <c r="D6" s="186">
        <v>2739</v>
      </c>
      <c r="E6" s="185">
        <v>2864</v>
      </c>
      <c r="F6" s="185">
        <v>2990</v>
      </c>
      <c r="O6" s="195"/>
      <c r="P6" s="195"/>
      <c r="Q6" s="195"/>
      <c r="R6" s="195"/>
      <c r="S6" s="195"/>
      <c r="T6" s="195"/>
      <c r="U6" s="195"/>
      <c r="V6" s="195"/>
      <c r="W6" s="195"/>
    </row>
    <row r="7" spans="1:23" x14ac:dyDescent="0.25">
      <c r="A7" s="4" t="s">
        <v>5</v>
      </c>
      <c r="B7" s="186">
        <v>999</v>
      </c>
      <c r="C7" s="186">
        <v>1053</v>
      </c>
      <c r="D7" s="186">
        <v>1145</v>
      </c>
      <c r="E7" s="185">
        <v>1173</v>
      </c>
      <c r="F7" s="185">
        <v>1186</v>
      </c>
      <c r="O7" s="195"/>
      <c r="P7" s="195"/>
      <c r="Q7" s="195"/>
      <c r="R7" s="195"/>
      <c r="S7" s="195"/>
      <c r="T7" s="195"/>
      <c r="U7" s="195"/>
      <c r="V7" s="195"/>
      <c r="W7" s="195"/>
    </row>
    <row r="8" spans="1:23" x14ac:dyDescent="0.25">
      <c r="A8" s="4" t="s">
        <v>6</v>
      </c>
      <c r="B8" s="186">
        <v>398</v>
      </c>
      <c r="C8" s="186">
        <v>401</v>
      </c>
      <c r="D8" s="186">
        <v>486</v>
      </c>
      <c r="E8" s="185">
        <v>488</v>
      </c>
      <c r="F8" s="185">
        <v>491</v>
      </c>
      <c r="O8" s="195"/>
      <c r="P8" s="195"/>
      <c r="Q8" s="195"/>
      <c r="R8" s="195"/>
      <c r="S8" s="195"/>
      <c r="T8" s="195"/>
      <c r="U8" s="195"/>
      <c r="V8" s="195"/>
      <c r="W8" s="195"/>
    </row>
    <row r="9" spans="1:23" x14ac:dyDescent="0.25">
      <c r="A9" s="4" t="s">
        <v>15</v>
      </c>
      <c r="B9" s="120">
        <v>4360</v>
      </c>
      <c r="C9" s="120">
        <v>4423</v>
      </c>
      <c r="D9" s="120">
        <v>5184</v>
      </c>
      <c r="E9" s="120">
        <v>5420</v>
      </c>
      <c r="F9" s="186">
        <v>5614</v>
      </c>
      <c r="G9" s="137"/>
      <c r="H9" s="175">
        <f>F9-B9</f>
        <v>1254</v>
      </c>
      <c r="I9" s="175"/>
      <c r="O9" s="195"/>
      <c r="P9" s="195"/>
      <c r="Q9" s="195"/>
      <c r="R9" s="195"/>
      <c r="S9" s="195"/>
      <c r="T9" s="195"/>
      <c r="U9" s="195"/>
      <c r="V9" s="195"/>
      <c r="W9" s="195"/>
    </row>
    <row r="10" spans="1:23" x14ac:dyDescent="0.25">
      <c r="O10" s="195"/>
      <c r="P10" s="195"/>
      <c r="Q10" s="195"/>
      <c r="R10" s="195"/>
      <c r="S10" s="195"/>
      <c r="T10" s="195"/>
      <c r="U10" s="195"/>
      <c r="V10" s="195"/>
      <c r="W10" s="195"/>
    </row>
    <row r="11" spans="1:23" x14ac:dyDescent="0.25">
      <c r="O11" s="195"/>
      <c r="P11" s="195"/>
      <c r="Q11" s="195"/>
      <c r="R11" s="195"/>
      <c r="S11" s="195"/>
      <c r="T11" s="195"/>
      <c r="U11" s="195"/>
      <c r="V11" s="195"/>
      <c r="W11" s="195"/>
    </row>
    <row r="12" spans="1:23" x14ac:dyDescent="0.25">
      <c r="O12" s="195"/>
      <c r="P12" s="195"/>
      <c r="Q12" s="195"/>
      <c r="R12" s="195"/>
      <c r="S12" s="195"/>
      <c r="T12" s="195"/>
      <c r="U12" s="195"/>
      <c r="V12" s="195"/>
      <c r="W12" s="195"/>
    </row>
    <row r="13" spans="1:23" x14ac:dyDescent="0.25">
      <c r="O13" s="195"/>
      <c r="P13" s="195"/>
      <c r="Q13" s="195"/>
      <c r="R13" s="195"/>
      <c r="S13" s="195"/>
      <c r="T13" s="195"/>
      <c r="U13" s="195"/>
      <c r="V13" s="195"/>
      <c r="W13" s="195"/>
    </row>
    <row r="14" spans="1:23" x14ac:dyDescent="0.25">
      <c r="O14" s="195"/>
      <c r="P14" s="195"/>
      <c r="Q14" s="195"/>
      <c r="R14" s="195"/>
      <c r="S14" s="195"/>
      <c r="T14" s="195"/>
      <c r="U14" s="195"/>
      <c r="V14" s="195"/>
      <c r="W14" s="195"/>
    </row>
    <row r="15" spans="1:23" x14ac:dyDescent="0.25">
      <c r="O15" s="195"/>
      <c r="P15" s="195"/>
      <c r="Q15" s="195"/>
      <c r="R15" s="195"/>
      <c r="S15" s="195"/>
      <c r="T15" s="195"/>
      <c r="U15" s="195"/>
      <c r="V15" s="195"/>
      <c r="W15" s="195"/>
    </row>
    <row r="16" spans="1:23" x14ac:dyDescent="0.25">
      <c r="O16" s="195"/>
      <c r="P16" s="195"/>
      <c r="Q16" s="195"/>
      <c r="R16" s="195"/>
      <c r="S16" s="195"/>
      <c r="T16" s="195"/>
      <c r="U16" s="195"/>
      <c r="V16" s="195"/>
      <c r="W16" s="195"/>
    </row>
    <row r="17" spans="15:23" x14ac:dyDescent="0.25">
      <c r="O17" s="195"/>
      <c r="P17" s="195"/>
      <c r="Q17" s="195"/>
      <c r="R17" s="195"/>
      <c r="S17" s="195"/>
      <c r="T17" s="195"/>
      <c r="U17" s="195"/>
      <c r="V17" s="195"/>
      <c r="W17" s="195"/>
    </row>
    <row r="18" spans="15:23" x14ac:dyDescent="0.25">
      <c r="O18" s="195"/>
      <c r="P18" s="195"/>
      <c r="Q18" s="195"/>
      <c r="R18" s="195"/>
      <c r="S18" s="195"/>
      <c r="T18" s="195"/>
      <c r="U18" s="195"/>
      <c r="V18" s="195"/>
      <c r="W18" s="195"/>
    </row>
    <row r="19" spans="15:23" x14ac:dyDescent="0.25">
      <c r="O19" s="195"/>
      <c r="P19" s="195"/>
      <c r="Q19" s="195"/>
      <c r="R19" s="195"/>
      <c r="S19" s="195"/>
      <c r="T19" s="195"/>
      <c r="U19" s="195"/>
      <c r="V19" s="195"/>
      <c r="W19" s="195"/>
    </row>
    <row r="20" spans="15:23" x14ac:dyDescent="0.25">
      <c r="O20" s="195"/>
      <c r="P20" s="195"/>
      <c r="Q20" s="195"/>
      <c r="R20" s="195"/>
      <c r="S20" s="195"/>
      <c r="T20" s="195"/>
      <c r="U20" s="195"/>
      <c r="V20" s="195"/>
      <c r="W20" s="195"/>
    </row>
    <row r="21" spans="15:23" x14ac:dyDescent="0.25">
      <c r="O21" s="195"/>
      <c r="P21" s="195"/>
      <c r="Q21" s="195"/>
      <c r="R21" s="195"/>
      <c r="S21" s="195"/>
      <c r="T21" s="195"/>
      <c r="U21" s="195"/>
      <c r="V21" s="195"/>
      <c r="W21" s="195"/>
    </row>
    <row r="22" spans="15:23" x14ac:dyDescent="0.25">
      <c r="O22" s="138"/>
      <c r="P22" s="138"/>
      <c r="Q22" s="138"/>
      <c r="R22" s="138"/>
    </row>
    <row r="23" spans="15:23" x14ac:dyDescent="0.25">
      <c r="O23" s="138"/>
      <c r="P23" s="138"/>
      <c r="Q23" s="138"/>
      <c r="R23" s="138"/>
    </row>
    <row r="35" spans="1:3" x14ac:dyDescent="0.25">
      <c r="A35" s="197" t="s">
        <v>18</v>
      </c>
      <c r="B35" s="197"/>
      <c r="C35" s="197"/>
    </row>
    <row r="37" spans="1:3" x14ac:dyDescent="0.25">
      <c r="A37" s="106" t="s">
        <v>202</v>
      </c>
    </row>
  </sheetData>
  <mergeCells count="3">
    <mergeCell ref="A1:L1"/>
    <mergeCell ref="A35:C35"/>
    <mergeCell ref="O3:W21"/>
  </mergeCells>
  <pageMargins left="0.511811024" right="0.511811024" top="0.78740157499999996" bottom="0.78740157499999996" header="0.31496062000000002" footer="0.31496062000000002"/>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2"/>
  <sheetViews>
    <sheetView workbookViewId="0">
      <selection activeCell="J26" sqref="J26"/>
    </sheetView>
  </sheetViews>
  <sheetFormatPr defaultRowHeight="15" x14ac:dyDescent="0.25"/>
  <cols>
    <col min="1" max="1" width="20.5703125" style="118" customWidth="1"/>
    <col min="2" max="9" width="9.140625" style="118"/>
    <col min="10" max="10" width="24.28515625" style="118" customWidth="1"/>
    <col min="11" max="16384" width="9.140625" style="118"/>
  </cols>
  <sheetData>
    <row r="1" spans="1:15" x14ac:dyDescent="0.25">
      <c r="A1" s="192" t="s">
        <v>294</v>
      </c>
      <c r="B1" s="192"/>
      <c r="C1" s="192"/>
      <c r="D1" s="192"/>
      <c r="E1" s="192"/>
      <c r="F1" s="192"/>
      <c r="G1" s="192"/>
      <c r="H1" s="192"/>
      <c r="I1" s="192"/>
      <c r="J1" s="192"/>
    </row>
    <row r="3" spans="1:15" x14ac:dyDescent="0.25">
      <c r="A3" s="176"/>
      <c r="B3" s="4">
        <v>2012</v>
      </c>
      <c r="C3" s="11">
        <v>2013</v>
      </c>
      <c r="D3" s="4">
        <v>2014</v>
      </c>
      <c r="E3" s="4">
        <v>2015</v>
      </c>
      <c r="F3" s="4">
        <v>2016</v>
      </c>
    </row>
    <row r="4" spans="1:15" x14ac:dyDescent="0.25">
      <c r="A4" s="10" t="s">
        <v>16</v>
      </c>
      <c r="B4" s="140">
        <v>0.66400000000000003</v>
      </c>
      <c r="C4" s="140">
        <v>0.64600000000000002</v>
      </c>
      <c r="D4" s="140">
        <v>0.65300000000000002</v>
      </c>
      <c r="E4" s="116">
        <v>0.64200000000000002</v>
      </c>
      <c r="F4" s="116">
        <v>0.64700000000000002</v>
      </c>
      <c r="G4" s="133">
        <f>C4-B4</f>
        <v>-1.8000000000000016E-2</v>
      </c>
      <c r="H4" s="133">
        <f>D4-C4</f>
        <v>7.0000000000000062E-3</v>
      </c>
      <c r="I4" s="133">
        <f>E4-D4</f>
        <v>-1.100000000000001E-2</v>
      </c>
      <c r="J4" s="133">
        <f>F4-E4</f>
        <v>5.0000000000000044E-3</v>
      </c>
      <c r="K4" s="195" t="s">
        <v>322</v>
      </c>
      <c r="L4" s="195"/>
      <c r="M4" s="195"/>
      <c r="N4" s="195"/>
      <c r="O4" s="195"/>
    </row>
    <row r="5" spans="1:15" x14ac:dyDescent="0.25">
      <c r="A5" s="10" t="s">
        <v>17</v>
      </c>
      <c r="B5" s="140">
        <v>0.33500000000000002</v>
      </c>
      <c r="C5" s="140">
        <v>0.35399999999999998</v>
      </c>
      <c r="D5" s="140">
        <v>0.34699999999999998</v>
      </c>
      <c r="E5" s="116">
        <v>0.35799999999999998</v>
      </c>
      <c r="F5" s="116">
        <v>0.35299999999999998</v>
      </c>
      <c r="K5" s="195"/>
      <c r="L5" s="195"/>
      <c r="M5" s="195"/>
      <c r="N5" s="195"/>
      <c r="O5" s="195"/>
    </row>
    <row r="6" spans="1:15" x14ac:dyDescent="0.25">
      <c r="K6" s="195"/>
      <c r="L6" s="195"/>
      <c r="M6" s="195"/>
      <c r="N6" s="195"/>
      <c r="O6" s="195"/>
    </row>
    <row r="7" spans="1:15" x14ac:dyDescent="0.25">
      <c r="K7" s="195"/>
      <c r="L7" s="195"/>
      <c r="M7" s="195"/>
      <c r="N7" s="195"/>
      <c r="O7" s="195"/>
    </row>
    <row r="8" spans="1:15" x14ac:dyDescent="0.25">
      <c r="K8" s="195"/>
      <c r="L8" s="195"/>
      <c r="M8" s="195"/>
      <c r="N8" s="195"/>
      <c r="O8" s="195"/>
    </row>
    <row r="9" spans="1:15" x14ac:dyDescent="0.25">
      <c r="K9" s="195"/>
      <c r="L9" s="195"/>
      <c r="M9" s="195"/>
      <c r="N9" s="195"/>
      <c r="O9" s="195"/>
    </row>
    <row r="10" spans="1:15" x14ac:dyDescent="0.25">
      <c r="K10" s="195"/>
      <c r="L10" s="195"/>
      <c r="M10" s="195"/>
      <c r="N10" s="195"/>
      <c r="O10" s="195"/>
    </row>
    <row r="11" spans="1:15" x14ac:dyDescent="0.25">
      <c r="K11" s="195"/>
      <c r="L11" s="195"/>
      <c r="M11" s="195"/>
      <c r="N11" s="195"/>
      <c r="O11" s="195"/>
    </row>
    <row r="12" spans="1:15" x14ac:dyDescent="0.25">
      <c r="K12" s="195"/>
      <c r="L12" s="195"/>
      <c r="M12" s="195"/>
      <c r="N12" s="195"/>
      <c r="O12" s="195"/>
    </row>
    <row r="13" spans="1:15" x14ac:dyDescent="0.25">
      <c r="K13" s="195"/>
      <c r="L13" s="195"/>
      <c r="M13" s="195"/>
      <c r="N13" s="195"/>
      <c r="O13" s="195"/>
    </row>
    <row r="14" spans="1:15" x14ac:dyDescent="0.25">
      <c r="K14" s="195"/>
      <c r="L14" s="195"/>
      <c r="M14" s="195"/>
      <c r="N14" s="195"/>
      <c r="O14" s="195"/>
    </row>
    <row r="15" spans="1:15" x14ac:dyDescent="0.25">
      <c r="K15" s="195"/>
      <c r="L15" s="195"/>
      <c r="M15" s="195"/>
      <c r="N15" s="195"/>
      <c r="O15" s="195"/>
    </row>
    <row r="16" spans="1:15" x14ac:dyDescent="0.25">
      <c r="K16" s="195"/>
      <c r="L16" s="195"/>
      <c r="M16" s="195"/>
      <c r="N16" s="195"/>
      <c r="O16" s="195"/>
    </row>
    <row r="17" spans="1:15" x14ac:dyDescent="0.25">
      <c r="K17" s="195"/>
      <c r="L17" s="195"/>
      <c r="M17" s="195"/>
      <c r="N17" s="195"/>
      <c r="O17" s="195"/>
    </row>
    <row r="18" spans="1:15" x14ac:dyDescent="0.25">
      <c r="K18" s="195"/>
      <c r="L18" s="195"/>
      <c r="M18" s="195"/>
      <c r="N18" s="195"/>
      <c r="O18" s="195"/>
    </row>
    <row r="19" spans="1:15" x14ac:dyDescent="0.25">
      <c r="K19" s="195"/>
      <c r="L19" s="195"/>
      <c r="M19" s="195"/>
      <c r="N19" s="195"/>
      <c r="O19" s="195"/>
    </row>
    <row r="20" spans="1:15" x14ac:dyDescent="0.25">
      <c r="K20" s="195"/>
      <c r="L20" s="195"/>
      <c r="M20" s="195"/>
      <c r="N20" s="195"/>
      <c r="O20" s="195"/>
    </row>
    <row r="21" spans="1:15" x14ac:dyDescent="0.25">
      <c r="K21" s="195"/>
      <c r="L21" s="195"/>
      <c r="M21" s="195"/>
      <c r="N21" s="195"/>
      <c r="O21" s="195"/>
    </row>
    <row r="24" spans="1:15" x14ac:dyDescent="0.25">
      <c r="K24" s="14"/>
    </row>
    <row r="30" spans="1:15" x14ac:dyDescent="0.25">
      <c r="A30" s="230" t="s">
        <v>18</v>
      </c>
      <c r="B30" s="230"/>
      <c r="C30" s="230"/>
      <c r="D30" s="230"/>
      <c r="E30" s="230"/>
    </row>
    <row r="32" spans="1:15" x14ac:dyDescent="0.25">
      <c r="A32" s="106" t="s">
        <v>202</v>
      </c>
    </row>
  </sheetData>
  <mergeCells count="3">
    <mergeCell ref="A1:J1"/>
    <mergeCell ref="K4:O21"/>
    <mergeCell ref="A30:E30"/>
  </mergeCells>
  <pageMargins left="0.511811024" right="0.511811024" top="0.78740157499999996" bottom="0.78740157499999996" header="0.31496062000000002" footer="0.31496062000000002"/>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37"/>
  <sheetViews>
    <sheetView workbookViewId="0">
      <selection activeCell="F27" sqref="F27"/>
    </sheetView>
  </sheetViews>
  <sheetFormatPr defaultRowHeight="15" x14ac:dyDescent="0.25"/>
  <cols>
    <col min="1" max="1" width="85.7109375" style="118" customWidth="1"/>
    <col min="2" max="3" width="10.7109375" style="118" bestFit="1" customWidth="1"/>
    <col min="4" max="16384" width="9.140625" style="118"/>
  </cols>
  <sheetData>
    <row r="1" spans="1:17" x14ac:dyDescent="0.25">
      <c r="A1" s="12" t="s">
        <v>295</v>
      </c>
      <c r="B1" s="12"/>
      <c r="C1" s="12"/>
      <c r="D1" s="12"/>
      <c r="E1" s="12"/>
      <c r="F1" s="12"/>
      <c r="G1" s="12"/>
      <c r="H1" s="143"/>
      <c r="I1" s="143"/>
      <c r="J1" s="143"/>
      <c r="K1" s="143"/>
      <c r="L1" s="143"/>
      <c r="M1" s="143"/>
      <c r="N1" s="143"/>
      <c r="O1" s="143"/>
    </row>
    <row r="2" spans="1:17" x14ac:dyDescent="0.25">
      <c r="H2" s="143"/>
      <c r="I2" s="143"/>
      <c r="J2" s="143"/>
      <c r="K2" s="143"/>
      <c r="L2" s="143"/>
      <c r="M2" s="143"/>
      <c r="N2" s="143"/>
      <c r="O2" s="143"/>
    </row>
    <row r="3" spans="1:17" x14ac:dyDescent="0.25">
      <c r="A3" s="177"/>
      <c r="B3" s="110">
        <v>2015</v>
      </c>
      <c r="C3" s="110">
        <v>2016</v>
      </c>
      <c r="E3" s="231"/>
      <c r="F3" s="231"/>
      <c r="G3" s="231"/>
      <c r="H3" s="231"/>
    </row>
    <row r="4" spans="1:17" x14ac:dyDescent="0.25">
      <c r="A4" s="110" t="s">
        <v>22</v>
      </c>
      <c r="B4" s="178">
        <v>0.36399999999999999</v>
      </c>
      <c r="C4" s="178">
        <v>0.36399999999999999</v>
      </c>
      <c r="D4" s="133">
        <f>C4-B4</f>
        <v>0</v>
      </c>
    </row>
    <row r="5" spans="1:17" x14ac:dyDescent="0.25">
      <c r="A5" s="110" t="s">
        <v>23</v>
      </c>
      <c r="B5" s="178">
        <v>0.41799999999999998</v>
      </c>
      <c r="C5" s="178">
        <v>0.42799999999999999</v>
      </c>
      <c r="D5" s="133">
        <f>C5-B5</f>
        <v>1.0000000000000009E-2</v>
      </c>
    </row>
    <row r="6" spans="1:17" x14ac:dyDescent="0.25">
      <c r="A6" s="110" t="s">
        <v>11</v>
      </c>
      <c r="B6" s="178">
        <v>0.42399999999999999</v>
      </c>
      <c r="C6" s="178">
        <v>0.442</v>
      </c>
      <c r="D6" s="133">
        <f>C6-B6</f>
        <v>1.8000000000000016E-2</v>
      </c>
    </row>
    <row r="7" spans="1:17" x14ac:dyDescent="0.25">
      <c r="A7" s="110" t="s">
        <v>24</v>
      </c>
      <c r="B7" s="178">
        <v>0.36499999999999999</v>
      </c>
      <c r="C7" s="178">
        <v>0.39100000000000001</v>
      </c>
      <c r="D7" s="133">
        <f>C7-B7</f>
        <v>2.6000000000000023E-2</v>
      </c>
    </row>
    <row r="10" spans="1:17" ht="15" customHeight="1" x14ac:dyDescent="0.25">
      <c r="H10" s="194" t="s">
        <v>323</v>
      </c>
      <c r="I10" s="194"/>
      <c r="J10" s="194"/>
      <c r="K10" s="194"/>
      <c r="L10" s="194"/>
      <c r="M10" s="194"/>
      <c r="N10" s="194"/>
      <c r="O10" s="194"/>
      <c r="P10" s="194"/>
      <c r="Q10" s="194"/>
    </row>
    <row r="11" spans="1:17" x14ac:dyDescent="0.25">
      <c r="H11" s="194"/>
      <c r="I11" s="194"/>
      <c r="J11" s="194"/>
      <c r="K11" s="194"/>
      <c r="L11" s="194"/>
      <c r="M11" s="194"/>
      <c r="N11" s="194"/>
      <c r="O11" s="194"/>
      <c r="P11" s="194"/>
      <c r="Q11" s="194"/>
    </row>
    <row r="12" spans="1:17" x14ac:dyDescent="0.25">
      <c r="H12" s="194"/>
      <c r="I12" s="194"/>
      <c r="J12" s="194"/>
      <c r="K12" s="194"/>
      <c r="L12" s="194"/>
      <c r="M12" s="194"/>
      <c r="N12" s="194"/>
      <c r="O12" s="194"/>
      <c r="P12" s="194"/>
      <c r="Q12" s="194"/>
    </row>
    <row r="13" spans="1:17" x14ac:dyDescent="0.25">
      <c r="H13" s="194"/>
      <c r="I13" s="194"/>
      <c r="J13" s="194"/>
      <c r="K13" s="194"/>
      <c r="L13" s="194"/>
      <c r="M13" s="194"/>
      <c r="N13" s="194"/>
      <c r="O13" s="194"/>
      <c r="P13" s="194"/>
      <c r="Q13" s="194"/>
    </row>
    <row r="14" spans="1:17" x14ac:dyDescent="0.25">
      <c r="H14" s="194"/>
      <c r="I14" s="194"/>
      <c r="J14" s="194"/>
      <c r="K14" s="194"/>
      <c r="L14" s="194"/>
      <c r="M14" s="194"/>
      <c r="N14" s="194"/>
      <c r="O14" s="194"/>
      <c r="P14" s="194"/>
      <c r="Q14" s="194"/>
    </row>
    <row r="15" spans="1:17" x14ac:dyDescent="0.25">
      <c r="H15" s="194"/>
      <c r="I15" s="194"/>
      <c r="J15" s="194"/>
      <c r="K15" s="194"/>
      <c r="L15" s="194"/>
      <c r="M15" s="194"/>
      <c r="N15" s="194"/>
      <c r="O15" s="194"/>
      <c r="P15" s="194"/>
      <c r="Q15" s="194"/>
    </row>
    <row r="16" spans="1:17" x14ac:dyDescent="0.25">
      <c r="H16" s="194"/>
      <c r="I16" s="194"/>
      <c r="J16" s="194"/>
      <c r="K16" s="194"/>
      <c r="L16" s="194"/>
      <c r="M16" s="194"/>
      <c r="N16" s="194"/>
      <c r="O16" s="194"/>
      <c r="P16" s="194"/>
      <c r="Q16" s="194"/>
    </row>
    <row r="17" spans="1:17" x14ac:dyDescent="0.25">
      <c r="H17" s="194"/>
      <c r="I17" s="194"/>
      <c r="J17" s="194"/>
      <c r="K17" s="194"/>
      <c r="L17" s="194"/>
      <c r="M17" s="194"/>
      <c r="N17" s="194"/>
      <c r="O17" s="194"/>
      <c r="P17" s="194"/>
      <c r="Q17" s="194"/>
    </row>
    <row r="18" spans="1:17" x14ac:dyDescent="0.25">
      <c r="H18" s="194"/>
      <c r="I18" s="194"/>
      <c r="J18" s="194"/>
      <c r="K18" s="194"/>
      <c r="L18" s="194"/>
      <c r="M18" s="194"/>
      <c r="N18" s="194"/>
      <c r="O18" s="194"/>
      <c r="P18" s="194"/>
      <c r="Q18" s="194"/>
    </row>
    <row r="19" spans="1:17" x14ac:dyDescent="0.25">
      <c r="H19" s="194"/>
      <c r="I19" s="194"/>
      <c r="J19" s="194"/>
      <c r="K19" s="194"/>
      <c r="L19" s="194"/>
      <c r="M19" s="194"/>
      <c r="N19" s="194"/>
      <c r="O19" s="194"/>
      <c r="P19" s="194"/>
      <c r="Q19" s="194"/>
    </row>
    <row r="20" spans="1:17" x14ac:dyDescent="0.25">
      <c r="H20" s="194"/>
      <c r="I20" s="194"/>
      <c r="J20" s="194"/>
      <c r="K20" s="194"/>
      <c r="L20" s="194"/>
      <c r="M20" s="194"/>
      <c r="N20" s="194"/>
      <c r="O20" s="194"/>
      <c r="P20" s="194"/>
      <c r="Q20" s="194"/>
    </row>
    <row r="21" spans="1:17" x14ac:dyDescent="0.25">
      <c r="H21" s="194"/>
      <c r="I21" s="194"/>
      <c r="J21" s="194"/>
      <c r="K21" s="194"/>
      <c r="L21" s="194"/>
      <c r="M21" s="194"/>
      <c r="N21" s="194"/>
      <c r="O21" s="194"/>
      <c r="P21" s="194"/>
      <c r="Q21" s="194"/>
    </row>
    <row r="22" spans="1:17" x14ac:dyDescent="0.25">
      <c r="H22" s="194"/>
      <c r="I22" s="194"/>
      <c r="J22" s="194"/>
      <c r="K22" s="194"/>
      <c r="L22" s="194"/>
      <c r="M22" s="194"/>
      <c r="N22" s="194"/>
      <c r="O22" s="194"/>
      <c r="P22" s="194"/>
      <c r="Q22" s="194"/>
    </row>
    <row r="23" spans="1:17" x14ac:dyDescent="0.25">
      <c r="H23" s="194"/>
      <c r="I23" s="194"/>
      <c r="J23" s="194"/>
      <c r="K23" s="194"/>
      <c r="L23" s="194"/>
      <c r="M23" s="194"/>
      <c r="N23" s="194"/>
      <c r="O23" s="194"/>
      <c r="P23" s="194"/>
      <c r="Q23" s="194"/>
    </row>
    <row r="24" spans="1:17" x14ac:dyDescent="0.25">
      <c r="H24" s="194"/>
      <c r="I24" s="194"/>
      <c r="J24" s="194"/>
      <c r="K24" s="194"/>
      <c r="L24" s="194"/>
      <c r="M24" s="194"/>
      <c r="N24" s="194"/>
      <c r="O24" s="194"/>
      <c r="P24" s="194"/>
      <c r="Q24" s="194"/>
    </row>
    <row r="25" spans="1:17" x14ac:dyDescent="0.25">
      <c r="H25" s="194"/>
      <c r="I25" s="194"/>
      <c r="J25" s="194"/>
      <c r="K25" s="194"/>
      <c r="L25" s="194"/>
      <c r="M25" s="194"/>
      <c r="N25" s="194"/>
      <c r="O25" s="194"/>
      <c r="P25" s="194"/>
      <c r="Q25" s="194"/>
    </row>
    <row r="26" spans="1:17" x14ac:dyDescent="0.25">
      <c r="H26" s="194"/>
      <c r="I26" s="194"/>
      <c r="J26" s="194"/>
      <c r="K26" s="194"/>
      <c r="L26" s="194"/>
      <c r="M26" s="194"/>
      <c r="N26" s="194"/>
      <c r="O26" s="194"/>
      <c r="P26" s="194"/>
      <c r="Q26" s="194"/>
    </row>
    <row r="27" spans="1:17" x14ac:dyDescent="0.25">
      <c r="H27" s="194"/>
      <c r="I27" s="194"/>
      <c r="J27" s="194"/>
      <c r="K27" s="194"/>
      <c r="L27" s="194"/>
      <c r="M27" s="194"/>
      <c r="N27" s="194"/>
      <c r="O27" s="194"/>
      <c r="P27" s="194"/>
      <c r="Q27" s="194"/>
    </row>
    <row r="28" spans="1:17" x14ac:dyDescent="0.25">
      <c r="H28" s="194"/>
      <c r="I28" s="194"/>
      <c r="J28" s="194"/>
      <c r="K28" s="194"/>
      <c r="L28" s="194"/>
      <c r="M28" s="194"/>
      <c r="N28" s="194"/>
      <c r="O28" s="194"/>
      <c r="P28" s="194"/>
      <c r="Q28" s="194"/>
    </row>
    <row r="31" spans="1:17" x14ac:dyDescent="0.25">
      <c r="A31" s="230" t="s">
        <v>18</v>
      </c>
      <c r="B31" s="230"/>
      <c r="C31" s="230"/>
      <c r="D31" s="230"/>
      <c r="E31" s="230"/>
    </row>
    <row r="34" spans="2:19" ht="15.75" customHeight="1" x14ac:dyDescent="0.25">
      <c r="B34" s="232" t="s">
        <v>224</v>
      </c>
      <c r="C34" s="232"/>
      <c r="D34" s="232"/>
      <c r="E34" s="232"/>
      <c r="F34" s="232"/>
      <c r="G34" s="232"/>
      <c r="H34" s="232"/>
      <c r="I34" s="232"/>
      <c r="J34" s="232"/>
      <c r="K34" s="232"/>
      <c r="L34" s="232"/>
      <c r="M34" s="232"/>
      <c r="N34" s="232"/>
      <c r="O34" s="232"/>
      <c r="P34" s="232"/>
      <c r="Q34" s="232"/>
      <c r="R34" s="232"/>
      <c r="S34" s="232"/>
    </row>
    <row r="35" spans="2:19" x14ac:dyDescent="0.25">
      <c r="B35" s="232"/>
      <c r="C35" s="232"/>
      <c r="D35" s="232"/>
      <c r="E35" s="232"/>
      <c r="F35" s="232"/>
      <c r="G35" s="232"/>
      <c r="H35" s="232"/>
      <c r="I35" s="232"/>
      <c r="J35" s="232"/>
      <c r="K35" s="232"/>
      <c r="L35" s="232"/>
      <c r="M35" s="232"/>
      <c r="N35" s="232"/>
      <c r="O35" s="232"/>
      <c r="P35" s="232"/>
      <c r="Q35" s="232"/>
      <c r="R35" s="232"/>
      <c r="S35" s="232"/>
    </row>
    <row r="37" spans="2:19" x14ac:dyDescent="0.25">
      <c r="B37" s="179"/>
      <c r="C37" s="179"/>
    </row>
  </sheetData>
  <mergeCells count="4">
    <mergeCell ref="E3:H3"/>
    <mergeCell ref="A31:E31"/>
    <mergeCell ref="H10:Q28"/>
    <mergeCell ref="B34:S35"/>
  </mergeCells>
  <pageMargins left="0.511811024" right="0.511811024" top="0.78740157499999996" bottom="0.78740157499999996" header="0.31496062000000002" footer="0.31496062000000002"/>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29"/>
  <sheetViews>
    <sheetView workbookViewId="0">
      <selection activeCell="M25" sqref="M25"/>
    </sheetView>
  </sheetViews>
  <sheetFormatPr defaultRowHeight="15" x14ac:dyDescent="0.25"/>
  <cols>
    <col min="1" max="1" width="20.28515625" customWidth="1"/>
  </cols>
  <sheetData>
    <row r="1" spans="1:15" x14ac:dyDescent="0.25">
      <c r="A1" s="193" t="s">
        <v>284</v>
      </c>
      <c r="B1" s="193"/>
      <c r="C1" s="193"/>
      <c r="D1" s="193"/>
      <c r="E1" s="193"/>
      <c r="F1" s="193"/>
      <c r="G1" s="193"/>
      <c r="H1" s="193"/>
      <c r="I1" s="193"/>
      <c r="J1" s="193"/>
      <c r="K1" s="193"/>
      <c r="L1" s="193"/>
      <c r="M1" s="193"/>
      <c r="N1" s="193"/>
      <c r="O1" s="193"/>
    </row>
    <row r="3" spans="1:15" x14ac:dyDescent="0.25">
      <c r="A3" s="2"/>
      <c r="B3" s="4">
        <v>2012</v>
      </c>
      <c r="C3" s="4">
        <v>2013</v>
      </c>
      <c r="D3" s="4">
        <v>2014</v>
      </c>
      <c r="E3" s="4">
        <v>2015</v>
      </c>
      <c r="F3" s="4">
        <v>2016</v>
      </c>
    </row>
    <row r="4" spans="1:15" x14ac:dyDescent="0.25">
      <c r="A4" s="4" t="s">
        <v>25</v>
      </c>
      <c r="B4" s="6">
        <v>0.313</v>
      </c>
      <c r="C4" s="6">
        <v>0.29299999999999998</v>
      </c>
      <c r="D4" s="6">
        <v>0.26300000000000001</v>
      </c>
      <c r="E4" s="22">
        <v>0.23599999999999999</v>
      </c>
      <c r="F4" s="6">
        <v>0.24099999999999999</v>
      </c>
    </row>
    <row r="5" spans="1:15" x14ac:dyDescent="0.25">
      <c r="A5" s="4" t="s">
        <v>26</v>
      </c>
      <c r="B5" s="6">
        <v>0.68700000000000006</v>
      </c>
      <c r="C5" s="6">
        <v>0.70699999999999996</v>
      </c>
      <c r="D5" s="6">
        <v>0.73699999999999999</v>
      </c>
      <c r="E5" s="22">
        <v>0.76400000000000001</v>
      </c>
      <c r="F5" s="6">
        <v>0.75900000000000001</v>
      </c>
      <c r="G5" s="20">
        <f>F5-B5</f>
        <v>7.1999999999999953E-2</v>
      </c>
      <c r="H5" s="20">
        <f>F5-E5</f>
        <v>-5.0000000000000044E-3</v>
      </c>
      <c r="K5" s="227" t="s">
        <v>324</v>
      </c>
      <c r="L5" s="227"/>
      <c r="M5" s="227"/>
      <c r="N5" s="227"/>
      <c r="O5" s="227"/>
    </row>
    <row r="6" spans="1:15" x14ac:dyDescent="0.25">
      <c r="K6" s="227"/>
      <c r="L6" s="227"/>
      <c r="M6" s="227"/>
      <c r="N6" s="227"/>
      <c r="O6" s="227"/>
    </row>
    <row r="7" spans="1:15" x14ac:dyDescent="0.25">
      <c r="K7" s="227"/>
      <c r="L7" s="227"/>
      <c r="M7" s="227"/>
      <c r="N7" s="227"/>
      <c r="O7" s="227"/>
    </row>
    <row r="8" spans="1:15" x14ac:dyDescent="0.25">
      <c r="K8" s="227"/>
      <c r="L8" s="227"/>
      <c r="M8" s="227"/>
      <c r="N8" s="227"/>
      <c r="O8" s="227"/>
    </row>
    <row r="9" spans="1:15" x14ac:dyDescent="0.25">
      <c r="K9" s="227"/>
      <c r="L9" s="227"/>
      <c r="M9" s="227"/>
      <c r="N9" s="227"/>
      <c r="O9" s="227"/>
    </row>
    <row r="10" spans="1:15" x14ac:dyDescent="0.25">
      <c r="K10" s="227"/>
      <c r="L10" s="227"/>
      <c r="M10" s="227"/>
      <c r="N10" s="227"/>
      <c r="O10" s="227"/>
    </row>
    <row r="11" spans="1:15" x14ac:dyDescent="0.25">
      <c r="K11" s="227"/>
      <c r="L11" s="227"/>
      <c r="M11" s="227"/>
      <c r="N11" s="227"/>
      <c r="O11" s="227"/>
    </row>
    <row r="12" spans="1:15" x14ac:dyDescent="0.25">
      <c r="K12" s="227"/>
      <c r="L12" s="227"/>
      <c r="M12" s="227"/>
      <c r="N12" s="227"/>
      <c r="O12" s="227"/>
    </row>
    <row r="13" spans="1:15" x14ac:dyDescent="0.25">
      <c r="K13" s="227"/>
      <c r="L13" s="227"/>
      <c r="M13" s="227"/>
      <c r="N13" s="227"/>
      <c r="O13" s="227"/>
    </row>
    <row r="14" spans="1:15" x14ac:dyDescent="0.25">
      <c r="K14" s="227"/>
      <c r="L14" s="227"/>
      <c r="M14" s="227"/>
      <c r="N14" s="227"/>
      <c r="O14" s="227"/>
    </row>
    <row r="17" spans="1:11" x14ac:dyDescent="0.25">
      <c r="K17" s="106" t="s">
        <v>202</v>
      </c>
    </row>
    <row r="29" spans="1:11" x14ac:dyDescent="0.25">
      <c r="A29" s="233" t="s">
        <v>18</v>
      </c>
      <c r="B29" s="233"/>
      <c r="C29" s="233"/>
      <c r="D29" s="233"/>
      <c r="E29" s="233"/>
    </row>
  </sheetData>
  <mergeCells count="3">
    <mergeCell ref="A1:O1"/>
    <mergeCell ref="K5:O14"/>
    <mergeCell ref="A29:E29"/>
  </mergeCells>
  <pageMargins left="0.511811024" right="0.511811024" top="0.78740157499999996" bottom="0.78740157499999996" header="0.31496062000000002" footer="0.31496062000000002"/>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6"/>
  <sheetViews>
    <sheetView tabSelected="1" workbookViewId="0">
      <selection activeCell="O24" sqref="O24"/>
    </sheetView>
  </sheetViews>
  <sheetFormatPr defaultRowHeight="15" x14ac:dyDescent="0.25"/>
  <cols>
    <col min="1" max="1" width="48.42578125" style="64" customWidth="1"/>
  </cols>
  <sheetData>
    <row r="1" spans="1:20" x14ac:dyDescent="0.25">
      <c r="A1" s="193" t="s">
        <v>285</v>
      </c>
      <c r="B1" s="193"/>
      <c r="C1" s="193"/>
      <c r="D1" s="193"/>
      <c r="E1" s="193"/>
      <c r="F1" s="193"/>
      <c r="G1" s="63"/>
      <c r="H1" s="63"/>
      <c r="I1" s="63"/>
    </row>
    <row r="3" spans="1:20" ht="15" customHeight="1" x14ac:dyDescent="0.25">
      <c r="A3" s="61" t="s">
        <v>95</v>
      </c>
      <c r="B3" s="21">
        <v>2016</v>
      </c>
      <c r="C3" s="21">
        <v>2015</v>
      </c>
      <c r="D3" s="21">
        <v>2014</v>
      </c>
      <c r="F3" s="234" t="s">
        <v>325</v>
      </c>
      <c r="G3" s="234"/>
      <c r="H3" s="234"/>
      <c r="I3" s="234"/>
      <c r="J3" s="234"/>
      <c r="K3" s="234"/>
      <c r="L3" s="234"/>
      <c r="M3" s="234"/>
      <c r="N3" s="234"/>
      <c r="O3" s="234"/>
      <c r="P3" s="234"/>
      <c r="Q3" s="234"/>
      <c r="R3" s="234"/>
      <c r="S3" s="234"/>
      <c r="T3" s="234"/>
    </row>
    <row r="4" spans="1:20" x14ac:dyDescent="0.25">
      <c r="A4" s="65" t="s">
        <v>96</v>
      </c>
      <c r="B4" s="22">
        <v>0.504</v>
      </c>
      <c r="C4" s="23">
        <v>0.51400000000000001</v>
      </c>
      <c r="D4" s="22">
        <v>0.53009259259259256</v>
      </c>
      <c r="F4" s="234"/>
      <c r="G4" s="234"/>
      <c r="H4" s="234"/>
      <c r="I4" s="234"/>
      <c r="J4" s="234"/>
      <c r="K4" s="234"/>
      <c r="L4" s="234"/>
      <c r="M4" s="234"/>
      <c r="N4" s="234"/>
      <c r="O4" s="234"/>
      <c r="P4" s="234"/>
      <c r="Q4" s="234"/>
      <c r="R4" s="234"/>
      <c r="S4" s="234"/>
      <c r="T4" s="234"/>
    </row>
    <row r="5" spans="1:20" x14ac:dyDescent="0.25">
      <c r="A5" s="65" t="s">
        <v>101</v>
      </c>
      <c r="B5" s="22">
        <v>0.29699999999999999</v>
      </c>
      <c r="C5" s="23">
        <v>0.28699999999999998</v>
      </c>
      <c r="D5" s="22">
        <v>0.27989969135802467</v>
      </c>
      <c r="F5" s="234"/>
      <c r="G5" s="234"/>
      <c r="H5" s="234"/>
      <c r="I5" s="234"/>
      <c r="J5" s="234"/>
      <c r="K5" s="234"/>
      <c r="L5" s="234"/>
      <c r="M5" s="234"/>
      <c r="N5" s="234"/>
      <c r="O5" s="234"/>
      <c r="P5" s="234"/>
      <c r="Q5" s="234"/>
      <c r="R5" s="234"/>
      <c r="S5" s="234"/>
      <c r="T5" s="234"/>
    </row>
    <row r="6" spans="1:20" x14ac:dyDescent="0.25">
      <c r="A6" s="65" t="s">
        <v>100</v>
      </c>
      <c r="B6" s="22">
        <v>0.126</v>
      </c>
      <c r="C6" s="23">
        <v>0.122</v>
      </c>
      <c r="D6" s="22">
        <v>0.11709104938271606</v>
      </c>
      <c r="F6" s="234"/>
      <c r="G6" s="234"/>
      <c r="H6" s="234"/>
      <c r="I6" s="234"/>
      <c r="J6" s="234"/>
      <c r="K6" s="234"/>
      <c r="L6" s="234"/>
      <c r="M6" s="234"/>
      <c r="N6" s="234"/>
      <c r="O6" s="234"/>
      <c r="P6" s="234"/>
      <c r="Q6" s="234"/>
      <c r="R6" s="234"/>
      <c r="S6" s="234"/>
      <c r="T6" s="234"/>
    </row>
    <row r="7" spans="1:20" ht="30" x14ac:dyDescent="0.25">
      <c r="A7" s="65" t="s">
        <v>99</v>
      </c>
      <c r="B7" s="22">
        <v>4.5999999999999999E-2</v>
      </c>
      <c r="C7" s="23">
        <v>4.3999999999999997E-2</v>
      </c>
      <c r="D7" s="22">
        <v>3.8194444444444448E-2</v>
      </c>
      <c r="F7" s="234"/>
      <c r="G7" s="234"/>
      <c r="H7" s="234"/>
      <c r="I7" s="234"/>
      <c r="J7" s="234"/>
      <c r="K7" s="234"/>
      <c r="L7" s="234"/>
      <c r="M7" s="234"/>
      <c r="N7" s="234"/>
      <c r="O7" s="234"/>
      <c r="P7" s="234"/>
      <c r="Q7" s="234"/>
      <c r="R7" s="234"/>
      <c r="S7" s="234"/>
      <c r="T7" s="234"/>
    </row>
    <row r="8" spans="1:20" x14ac:dyDescent="0.25">
      <c r="A8" s="65" t="s">
        <v>152</v>
      </c>
      <c r="B8" s="22">
        <v>1.5741221241999653E-2</v>
      </c>
      <c r="C8" s="23">
        <v>1.6564638098667626E-2</v>
      </c>
      <c r="D8" s="22">
        <v>1.8904320987654322E-2</v>
      </c>
      <c r="F8" s="234"/>
      <c r="G8" s="234"/>
      <c r="H8" s="234"/>
      <c r="I8" s="234"/>
      <c r="J8" s="234"/>
      <c r="K8" s="234"/>
      <c r="L8" s="234"/>
      <c r="M8" s="234"/>
      <c r="N8" s="234"/>
      <c r="O8" s="234"/>
      <c r="P8" s="234"/>
      <c r="Q8" s="234"/>
      <c r="R8" s="234"/>
      <c r="S8" s="234"/>
      <c r="T8" s="234"/>
    </row>
    <row r="9" spans="1:20" ht="30" x14ac:dyDescent="0.25">
      <c r="A9" s="65" t="s">
        <v>98</v>
      </c>
      <c r="B9" s="22">
        <v>6.0543158623075589E-3</v>
      </c>
      <c r="C9" s="23">
        <v>7.0000000000000001E-3</v>
      </c>
      <c r="D9" s="22">
        <v>8.2947530864197535E-3</v>
      </c>
      <c r="F9" s="234"/>
      <c r="G9" s="234"/>
      <c r="H9" s="234"/>
      <c r="I9" s="234"/>
      <c r="J9" s="234"/>
      <c r="K9" s="234"/>
      <c r="L9" s="234"/>
      <c r="M9" s="234"/>
      <c r="N9" s="234"/>
      <c r="O9" s="234"/>
      <c r="P9" s="234"/>
      <c r="Q9" s="234"/>
      <c r="R9" s="234"/>
      <c r="S9" s="234"/>
      <c r="T9" s="234"/>
    </row>
    <row r="10" spans="1:20" x14ac:dyDescent="0.25">
      <c r="A10" s="65" t="s">
        <v>97</v>
      </c>
      <c r="B10" s="22">
        <v>4.6704722366372603E-3</v>
      </c>
      <c r="C10" s="23">
        <v>6.0000000000000001E-3</v>
      </c>
      <c r="D10" s="22">
        <v>7.5231481481481477E-3</v>
      </c>
      <c r="F10" s="234"/>
      <c r="G10" s="234"/>
      <c r="H10" s="234"/>
      <c r="I10" s="234"/>
      <c r="J10" s="234"/>
      <c r="K10" s="234"/>
      <c r="L10" s="234"/>
      <c r="M10" s="234"/>
      <c r="N10" s="234"/>
      <c r="O10" s="234"/>
      <c r="P10" s="234"/>
      <c r="Q10" s="234"/>
      <c r="R10" s="234"/>
      <c r="S10" s="234"/>
      <c r="T10" s="234"/>
    </row>
    <row r="11" spans="1:20" x14ac:dyDescent="0.25">
      <c r="F11" s="66"/>
      <c r="G11" s="66"/>
      <c r="H11" s="66"/>
      <c r="I11" s="66"/>
      <c r="J11" s="66"/>
      <c r="K11" s="66"/>
      <c r="L11" s="9"/>
      <c r="M11" s="9"/>
      <c r="N11" s="9"/>
      <c r="O11" s="9"/>
      <c r="P11" s="9"/>
      <c r="Q11" s="9"/>
    </row>
    <row r="12" spans="1:20" x14ac:dyDescent="0.25">
      <c r="F12" s="66"/>
      <c r="G12" s="66"/>
      <c r="H12" s="66"/>
      <c r="I12" s="66"/>
      <c r="J12" s="66"/>
      <c r="K12" s="66"/>
      <c r="L12" s="9"/>
      <c r="M12" s="9"/>
      <c r="N12" s="9"/>
      <c r="O12" s="9"/>
      <c r="P12" s="9"/>
      <c r="Q12" s="9"/>
    </row>
    <row r="13" spans="1:20" x14ac:dyDescent="0.25">
      <c r="F13" s="66"/>
      <c r="G13" s="66"/>
      <c r="H13" s="66"/>
      <c r="I13" s="66"/>
      <c r="J13" s="66"/>
      <c r="K13" s="66"/>
      <c r="L13" s="9"/>
      <c r="M13" s="9"/>
      <c r="N13" s="9"/>
      <c r="O13" s="9"/>
      <c r="P13" s="9"/>
      <c r="Q13" s="9"/>
    </row>
    <row r="14" spans="1:20" x14ac:dyDescent="0.25">
      <c r="F14" s="66"/>
      <c r="G14" s="66"/>
      <c r="H14" s="66"/>
      <c r="I14" s="66"/>
      <c r="J14" s="66"/>
      <c r="K14" s="66"/>
      <c r="L14" s="9"/>
      <c r="M14" s="9"/>
      <c r="N14" s="9"/>
      <c r="O14" s="9"/>
      <c r="P14" s="9"/>
      <c r="Q14" s="9"/>
    </row>
    <row r="15" spans="1:20" x14ac:dyDescent="0.25">
      <c r="F15" s="66"/>
      <c r="G15" s="66"/>
      <c r="H15" s="66"/>
      <c r="I15" s="66"/>
      <c r="J15" s="66"/>
      <c r="K15" s="66"/>
      <c r="L15" s="9"/>
      <c r="M15" s="9"/>
      <c r="N15" s="9"/>
      <c r="O15" s="107" t="s">
        <v>203</v>
      </c>
      <c r="P15" s="9"/>
      <c r="Q15" s="9"/>
    </row>
    <row r="16" spans="1:20" x14ac:dyDescent="0.25">
      <c r="F16" s="66"/>
      <c r="G16" s="66"/>
      <c r="H16" s="66"/>
      <c r="I16" s="66"/>
      <c r="J16" s="66"/>
      <c r="K16" s="66"/>
      <c r="L16" s="9"/>
      <c r="M16" s="9"/>
      <c r="N16" s="9"/>
      <c r="O16" s="9"/>
      <c r="P16" s="9"/>
      <c r="Q16" s="9"/>
    </row>
    <row r="17" spans="6:17" x14ac:dyDescent="0.25">
      <c r="F17" s="9"/>
      <c r="G17" s="9"/>
      <c r="H17" s="67"/>
      <c r="I17" s="9"/>
      <c r="J17" s="9"/>
      <c r="K17" s="9"/>
      <c r="L17" s="9"/>
      <c r="M17" s="9"/>
      <c r="N17" s="9"/>
      <c r="O17" s="9"/>
      <c r="P17" s="9"/>
      <c r="Q17" s="9"/>
    </row>
    <row r="18" spans="6:17" x14ac:dyDescent="0.25">
      <c r="F18" s="9"/>
      <c r="G18" s="9"/>
      <c r="H18" s="67"/>
      <c r="I18" s="9"/>
      <c r="J18" s="9"/>
      <c r="K18" s="9"/>
      <c r="L18" s="9"/>
      <c r="M18" s="9"/>
      <c r="N18" s="9"/>
      <c r="O18" s="9"/>
      <c r="P18" s="9"/>
      <c r="Q18" s="9"/>
    </row>
    <row r="19" spans="6:17" x14ac:dyDescent="0.25">
      <c r="F19" s="9"/>
      <c r="G19" s="9"/>
      <c r="H19" s="67"/>
      <c r="I19" s="9"/>
      <c r="J19" s="9"/>
      <c r="K19" s="9"/>
      <c r="L19" s="9"/>
      <c r="M19" s="9"/>
      <c r="N19" s="9"/>
      <c r="O19" s="9"/>
      <c r="P19" s="9"/>
      <c r="Q19" s="9"/>
    </row>
    <row r="20" spans="6:17" x14ac:dyDescent="0.25">
      <c r="F20" s="9"/>
      <c r="G20" s="9"/>
      <c r="H20" s="9"/>
      <c r="I20" s="9"/>
      <c r="J20" s="9"/>
      <c r="K20" s="9"/>
      <c r="L20" s="9"/>
      <c r="M20" s="9"/>
      <c r="N20" s="9"/>
      <c r="O20" s="9"/>
      <c r="P20" s="9"/>
      <c r="Q20" s="9"/>
    </row>
    <row r="21" spans="6:17" x14ac:dyDescent="0.25">
      <c r="F21" s="9"/>
      <c r="G21" s="9"/>
      <c r="H21" s="9"/>
      <c r="I21" s="9"/>
      <c r="J21" s="9"/>
      <c r="K21" s="9"/>
      <c r="L21" s="9"/>
      <c r="M21" s="9"/>
      <c r="N21" s="9"/>
      <c r="O21" s="9"/>
      <c r="P21" s="9"/>
      <c r="Q21" s="9"/>
    </row>
    <row r="22" spans="6:17" x14ac:dyDescent="0.25">
      <c r="F22" s="9"/>
      <c r="G22" s="9"/>
      <c r="H22" s="9"/>
      <c r="I22" s="9"/>
      <c r="J22" s="9"/>
      <c r="K22" s="9"/>
      <c r="L22" s="9"/>
      <c r="M22" s="9"/>
      <c r="N22" s="9"/>
      <c r="O22" s="9"/>
      <c r="P22" s="9"/>
      <c r="Q22" s="9"/>
    </row>
    <row r="23" spans="6:17" x14ac:dyDescent="0.25">
      <c r="F23" s="9"/>
      <c r="G23" s="9"/>
      <c r="H23" s="9"/>
      <c r="I23" s="9"/>
      <c r="J23" s="9"/>
      <c r="K23" s="9"/>
      <c r="L23" s="9"/>
      <c r="M23" s="9"/>
      <c r="N23" s="9"/>
      <c r="O23" s="9"/>
      <c r="P23" s="9"/>
      <c r="Q23" s="9"/>
    </row>
    <row r="24" spans="6:17" x14ac:dyDescent="0.25">
      <c r="F24" s="9"/>
      <c r="G24" s="9"/>
      <c r="H24" s="9"/>
      <c r="I24" s="9"/>
      <c r="J24" s="9"/>
      <c r="K24" s="9"/>
      <c r="L24" s="9"/>
      <c r="M24" s="9"/>
      <c r="N24" s="9"/>
      <c r="O24" s="9"/>
      <c r="P24" s="9"/>
      <c r="Q24" s="9"/>
    </row>
    <row r="25" spans="6:17" x14ac:dyDescent="0.25">
      <c r="F25" s="9"/>
      <c r="G25" s="9"/>
      <c r="H25" s="9"/>
      <c r="I25" s="9"/>
      <c r="J25" s="9"/>
      <c r="K25" s="9"/>
      <c r="L25" s="9"/>
      <c r="M25" s="9"/>
      <c r="N25" s="9"/>
      <c r="O25" s="9"/>
      <c r="P25" s="9"/>
      <c r="Q25" s="9"/>
    </row>
    <row r="36" spans="1:5" x14ac:dyDescent="0.25">
      <c r="A36" s="235" t="s">
        <v>18</v>
      </c>
      <c r="B36" s="235"/>
      <c r="C36" s="235"/>
      <c r="D36" s="235"/>
      <c r="E36" s="235"/>
    </row>
  </sheetData>
  <sortState ref="A4:D10">
    <sortCondition descending="1" ref="B4"/>
  </sortState>
  <mergeCells count="3">
    <mergeCell ref="F3:T10"/>
    <mergeCell ref="A1:F1"/>
    <mergeCell ref="A36:E36"/>
  </mergeCells>
  <pageMargins left="0.511811024" right="0.511811024" top="0.78740157499999996" bottom="0.78740157499999996" header="0.31496062000000002" footer="0.31496062000000002"/>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57"/>
  <sheetViews>
    <sheetView workbookViewId="0">
      <selection activeCell="R20" sqref="R20"/>
    </sheetView>
  </sheetViews>
  <sheetFormatPr defaultRowHeight="15" x14ac:dyDescent="0.25"/>
  <cols>
    <col min="1" max="1" width="18.85546875" customWidth="1"/>
    <col min="2" max="2" width="15.85546875" customWidth="1"/>
    <col min="3" max="3" width="12.140625" customWidth="1"/>
    <col min="4" max="4" width="14" customWidth="1"/>
    <col min="5" max="5" width="20.7109375" customWidth="1"/>
    <col min="6" max="6" width="27.5703125" customWidth="1"/>
    <col min="7" max="7" width="26" customWidth="1"/>
    <col min="8" max="8" width="24.140625" customWidth="1"/>
    <col min="11" max="11" width="13.28515625" customWidth="1"/>
    <col min="12" max="12" width="13.140625" customWidth="1"/>
    <col min="18" max="18" width="12" customWidth="1"/>
    <col min="21" max="21" width="11.5703125" bestFit="1" customWidth="1"/>
    <col min="25" max="25" width="11.7109375" customWidth="1"/>
  </cols>
  <sheetData>
    <row r="1" spans="1:18" x14ac:dyDescent="0.25">
      <c r="A1" s="193" t="s">
        <v>296</v>
      </c>
      <c r="B1" s="193"/>
      <c r="C1" s="193"/>
      <c r="D1" s="193"/>
      <c r="E1" s="193"/>
      <c r="F1" s="193"/>
      <c r="G1" s="193"/>
      <c r="H1" s="193"/>
      <c r="I1" s="193"/>
      <c r="J1" s="193"/>
      <c r="K1" s="193"/>
      <c r="L1" s="193"/>
    </row>
    <row r="3" spans="1:18" ht="46.5" customHeight="1" x14ac:dyDescent="0.25">
      <c r="A3" s="65"/>
      <c r="B3" s="62" t="s">
        <v>179</v>
      </c>
      <c r="C3" s="62" t="s">
        <v>101</v>
      </c>
      <c r="D3" s="62" t="s">
        <v>100</v>
      </c>
      <c r="E3" s="62" t="s">
        <v>177</v>
      </c>
      <c r="F3" s="62" t="s">
        <v>178</v>
      </c>
      <c r="G3" s="62" t="s">
        <v>176</v>
      </c>
      <c r="H3" s="62" t="s">
        <v>97</v>
      </c>
    </row>
    <row r="4" spans="1:18" x14ac:dyDescent="0.25">
      <c r="A4" s="65" t="s">
        <v>180</v>
      </c>
      <c r="B4" s="65">
        <v>2497</v>
      </c>
      <c r="C4" s="65">
        <v>357</v>
      </c>
      <c r="D4" s="65">
        <v>222</v>
      </c>
      <c r="E4" s="65">
        <v>203</v>
      </c>
      <c r="F4" s="65">
        <v>72</v>
      </c>
      <c r="G4" s="65">
        <v>18</v>
      </c>
      <c r="H4" s="65">
        <v>21</v>
      </c>
      <c r="I4">
        <f>SUM(B4:H4)</f>
        <v>3390</v>
      </c>
      <c r="J4" s="14">
        <f>I4/J10</f>
        <v>0.60406272273699213</v>
      </c>
      <c r="K4" s="14">
        <f>B4/5612</f>
        <v>0.4449394155381326</v>
      </c>
    </row>
    <row r="5" spans="1:18" x14ac:dyDescent="0.25">
      <c r="A5" s="65" t="s">
        <v>181</v>
      </c>
      <c r="B5" s="65">
        <v>258</v>
      </c>
      <c r="C5" s="65">
        <v>708</v>
      </c>
      <c r="D5" s="65">
        <v>221</v>
      </c>
      <c r="E5" s="65">
        <v>21</v>
      </c>
      <c r="F5" s="65">
        <v>16</v>
      </c>
      <c r="G5" s="65">
        <v>8</v>
      </c>
      <c r="H5" s="65">
        <v>5</v>
      </c>
      <c r="I5">
        <f>SUM(B5:H5)</f>
        <v>1237</v>
      </c>
      <c r="J5" s="14"/>
      <c r="L5" s="14"/>
    </row>
    <row r="6" spans="1:18" x14ac:dyDescent="0.25">
      <c r="A6" s="65" t="s">
        <v>182</v>
      </c>
      <c r="B6" s="65">
        <v>49</v>
      </c>
      <c r="C6" s="65">
        <v>327</v>
      </c>
      <c r="D6" s="65">
        <v>145</v>
      </c>
      <c r="E6" s="65">
        <v>16</v>
      </c>
      <c r="F6" s="65">
        <v>1</v>
      </c>
      <c r="G6" s="65">
        <v>6</v>
      </c>
      <c r="H6" s="65">
        <v>0</v>
      </c>
      <c r="J6" s="14"/>
    </row>
    <row r="7" spans="1:18" x14ac:dyDescent="0.25">
      <c r="A7" s="65" t="s">
        <v>183</v>
      </c>
      <c r="B7" s="65">
        <v>16</v>
      </c>
      <c r="C7" s="65">
        <v>135</v>
      </c>
      <c r="D7" s="65">
        <v>30</v>
      </c>
      <c r="E7" s="65">
        <v>9</v>
      </c>
      <c r="F7" s="65">
        <v>1</v>
      </c>
      <c r="G7" s="65">
        <v>2</v>
      </c>
      <c r="H7" s="65">
        <v>1</v>
      </c>
      <c r="J7" s="14"/>
    </row>
    <row r="8" spans="1:18" x14ac:dyDescent="0.25">
      <c r="A8" s="65" t="s">
        <v>184</v>
      </c>
      <c r="B8" s="65">
        <v>6</v>
      </c>
      <c r="C8" s="65">
        <v>86</v>
      </c>
      <c r="D8" s="65">
        <v>26</v>
      </c>
      <c r="E8" s="65">
        <v>4</v>
      </c>
      <c r="F8" s="65">
        <v>1</v>
      </c>
      <c r="G8" s="65">
        <v>1</v>
      </c>
      <c r="H8" s="65">
        <v>0</v>
      </c>
      <c r="J8" s="14"/>
    </row>
    <row r="9" spans="1:18" x14ac:dyDescent="0.25">
      <c r="A9" s="65" t="s">
        <v>185</v>
      </c>
      <c r="B9" s="65">
        <v>4</v>
      </c>
      <c r="C9" s="65">
        <v>54</v>
      </c>
      <c r="D9" s="65">
        <v>60</v>
      </c>
      <c r="E9" s="65">
        <v>5</v>
      </c>
      <c r="F9" s="65">
        <v>0</v>
      </c>
      <c r="G9" s="65">
        <v>0</v>
      </c>
      <c r="H9" s="65">
        <v>0</v>
      </c>
      <c r="J9" s="14"/>
    </row>
    <row r="10" spans="1:18" x14ac:dyDescent="0.25">
      <c r="B10">
        <f>SUM(B4:B9)</f>
        <v>2830</v>
      </c>
      <c r="C10">
        <f t="shared" ref="C10:H10" si="0">SUM(C4:C9)</f>
        <v>1667</v>
      </c>
      <c r="D10">
        <f t="shared" si="0"/>
        <v>704</v>
      </c>
      <c r="E10">
        <f t="shared" si="0"/>
        <v>258</v>
      </c>
      <c r="F10">
        <f t="shared" si="0"/>
        <v>91</v>
      </c>
      <c r="G10">
        <f t="shared" si="0"/>
        <v>35</v>
      </c>
      <c r="H10">
        <f t="shared" si="0"/>
        <v>27</v>
      </c>
      <c r="J10">
        <f>SUM(B10:I10)</f>
        <v>5612</v>
      </c>
      <c r="K10" s="14"/>
      <c r="L10" s="14"/>
      <c r="M10" s="14"/>
      <c r="N10" s="14"/>
      <c r="O10" s="14"/>
      <c r="P10" s="14"/>
      <c r="Q10" s="14"/>
      <c r="R10" s="14"/>
    </row>
    <row r="12" spans="1:18" x14ac:dyDescent="0.25">
      <c r="J12" s="204" t="s">
        <v>326</v>
      </c>
      <c r="K12" s="204"/>
      <c r="L12" s="204"/>
      <c r="M12" s="204"/>
      <c r="N12" s="204"/>
      <c r="O12" s="204"/>
      <c r="P12" s="204"/>
      <c r="Q12" s="204"/>
    </row>
    <row r="13" spans="1:18" x14ac:dyDescent="0.25">
      <c r="J13" s="204"/>
      <c r="K13" s="204"/>
      <c r="L13" s="204"/>
      <c r="M13" s="204"/>
      <c r="N13" s="204"/>
      <c r="O13" s="204"/>
      <c r="P13" s="204"/>
      <c r="Q13" s="204"/>
    </row>
    <row r="14" spans="1:18" x14ac:dyDescent="0.25">
      <c r="J14" s="204"/>
      <c r="K14" s="204"/>
      <c r="L14" s="204"/>
      <c r="M14" s="204"/>
      <c r="N14" s="204"/>
      <c r="O14" s="204"/>
      <c r="P14" s="204"/>
      <c r="Q14" s="204"/>
    </row>
    <row r="15" spans="1:18" x14ac:dyDescent="0.25">
      <c r="J15" s="204"/>
      <c r="K15" s="204"/>
      <c r="L15" s="204"/>
      <c r="M15" s="204"/>
      <c r="N15" s="204"/>
      <c r="O15" s="204"/>
      <c r="P15" s="204"/>
      <c r="Q15" s="204"/>
    </row>
    <row r="16" spans="1:18" x14ac:dyDescent="0.25">
      <c r="J16" s="204"/>
      <c r="K16" s="204"/>
      <c r="L16" s="204"/>
      <c r="M16" s="204"/>
      <c r="N16" s="204"/>
      <c r="O16" s="204"/>
      <c r="P16" s="204"/>
      <c r="Q16" s="204"/>
    </row>
    <row r="17" spans="10:17" x14ac:dyDescent="0.25">
      <c r="J17" s="204"/>
      <c r="K17" s="204"/>
      <c r="L17" s="204"/>
      <c r="M17" s="204"/>
      <c r="N17" s="204"/>
      <c r="O17" s="204"/>
      <c r="P17" s="204"/>
      <c r="Q17" s="204"/>
    </row>
    <row r="18" spans="10:17" x14ac:dyDescent="0.25">
      <c r="J18" s="204"/>
      <c r="K18" s="204"/>
      <c r="L18" s="204"/>
      <c r="M18" s="204"/>
      <c r="N18" s="204"/>
      <c r="O18" s="204"/>
      <c r="P18" s="204"/>
      <c r="Q18" s="204"/>
    </row>
    <row r="19" spans="10:17" x14ac:dyDescent="0.25">
      <c r="J19" s="204"/>
      <c r="K19" s="204"/>
      <c r="L19" s="204"/>
      <c r="M19" s="204"/>
      <c r="N19" s="204"/>
      <c r="O19" s="204"/>
      <c r="P19" s="204"/>
      <c r="Q19" s="204"/>
    </row>
    <row r="20" spans="10:17" x14ac:dyDescent="0.25">
      <c r="J20" s="204"/>
      <c r="K20" s="204"/>
      <c r="L20" s="204"/>
      <c r="M20" s="204"/>
      <c r="N20" s="204"/>
      <c r="O20" s="204"/>
      <c r="P20" s="204"/>
      <c r="Q20" s="204"/>
    </row>
    <row r="21" spans="10:17" x14ac:dyDescent="0.25">
      <c r="J21" s="204"/>
      <c r="K21" s="204"/>
      <c r="L21" s="204"/>
      <c r="M21" s="204"/>
      <c r="N21" s="204"/>
      <c r="O21" s="204"/>
      <c r="P21" s="204"/>
      <c r="Q21" s="204"/>
    </row>
    <row r="22" spans="10:17" x14ac:dyDescent="0.25">
      <c r="J22" s="204"/>
      <c r="K22" s="204"/>
      <c r="L22" s="204"/>
      <c r="M22" s="204"/>
      <c r="N22" s="204"/>
      <c r="O22" s="204"/>
      <c r="P22" s="204"/>
      <c r="Q22" s="204"/>
    </row>
    <row r="23" spans="10:17" x14ac:dyDescent="0.25">
      <c r="J23" s="204"/>
      <c r="K23" s="204"/>
      <c r="L23" s="204"/>
      <c r="M23" s="204"/>
      <c r="N23" s="204"/>
      <c r="O23" s="204"/>
      <c r="P23" s="204"/>
      <c r="Q23" s="204"/>
    </row>
    <row r="24" spans="10:17" x14ac:dyDescent="0.25">
      <c r="J24" s="204"/>
      <c r="K24" s="204"/>
      <c r="L24" s="204"/>
      <c r="M24" s="204"/>
      <c r="N24" s="204"/>
      <c r="O24" s="204"/>
      <c r="P24" s="204"/>
      <c r="Q24" s="204"/>
    </row>
    <row r="25" spans="10:17" x14ac:dyDescent="0.25">
      <c r="J25" s="204"/>
      <c r="K25" s="204"/>
      <c r="L25" s="204"/>
      <c r="M25" s="204"/>
      <c r="N25" s="204"/>
      <c r="O25" s="204"/>
      <c r="P25" s="204"/>
      <c r="Q25" s="204"/>
    </row>
    <row r="26" spans="10:17" x14ac:dyDescent="0.25">
      <c r="J26" s="204"/>
      <c r="K26" s="204"/>
      <c r="L26" s="204"/>
      <c r="M26" s="204"/>
      <c r="N26" s="204"/>
      <c r="O26" s="204"/>
      <c r="P26" s="204"/>
      <c r="Q26" s="204"/>
    </row>
    <row r="27" spans="10:17" x14ac:dyDescent="0.25">
      <c r="J27" s="204"/>
      <c r="K27" s="204"/>
      <c r="L27" s="204"/>
      <c r="M27" s="204"/>
      <c r="N27" s="204"/>
      <c r="O27" s="204"/>
      <c r="P27" s="204"/>
      <c r="Q27" s="204"/>
    </row>
    <row r="28" spans="10:17" x14ac:dyDescent="0.25">
      <c r="J28" s="204"/>
      <c r="K28" s="204"/>
      <c r="L28" s="204"/>
      <c r="M28" s="204"/>
      <c r="N28" s="204"/>
      <c r="O28" s="204"/>
      <c r="P28" s="204"/>
      <c r="Q28" s="204"/>
    </row>
    <row r="29" spans="10:17" x14ac:dyDescent="0.25">
      <c r="J29" s="204"/>
      <c r="K29" s="204"/>
      <c r="L29" s="204"/>
      <c r="M29" s="204"/>
      <c r="N29" s="204"/>
      <c r="O29" s="204"/>
      <c r="P29" s="204"/>
      <c r="Q29" s="204"/>
    </row>
    <row r="30" spans="10:17" x14ac:dyDescent="0.25">
      <c r="J30" s="204"/>
      <c r="K30" s="204"/>
      <c r="L30" s="204"/>
      <c r="M30" s="204"/>
      <c r="N30" s="204"/>
      <c r="O30" s="204"/>
      <c r="P30" s="204"/>
      <c r="Q30" s="204"/>
    </row>
    <row r="32" spans="10:17" x14ac:dyDescent="0.25">
      <c r="J32" s="237" t="s">
        <v>194</v>
      </c>
      <c r="K32" s="237"/>
      <c r="L32" s="237"/>
      <c r="M32" s="237"/>
      <c r="N32" s="237"/>
      <c r="O32" s="237"/>
      <c r="P32" s="237"/>
      <c r="Q32" s="237"/>
    </row>
    <row r="36" spans="1:18" x14ac:dyDescent="0.25">
      <c r="J36" s="107" t="s">
        <v>225</v>
      </c>
    </row>
    <row r="39" spans="1:18" x14ac:dyDescent="0.25">
      <c r="K39" s="238" t="s">
        <v>249</v>
      </c>
      <c r="L39" s="238"/>
      <c r="M39" s="238"/>
      <c r="N39" s="238"/>
      <c r="O39" s="238"/>
      <c r="P39" s="238"/>
      <c r="Q39" s="238"/>
      <c r="R39" s="238"/>
    </row>
    <row r="40" spans="1:18" x14ac:dyDescent="0.25">
      <c r="K40" s="238"/>
      <c r="L40" s="238"/>
      <c r="M40" s="238"/>
      <c r="N40" s="238"/>
      <c r="O40" s="238"/>
      <c r="P40" s="238"/>
      <c r="Q40" s="238"/>
      <c r="R40" s="238"/>
    </row>
    <row r="41" spans="1:18" x14ac:dyDescent="0.25">
      <c r="K41" s="238"/>
      <c r="L41" s="238"/>
      <c r="M41" s="238"/>
      <c r="N41" s="238"/>
      <c r="O41" s="238"/>
      <c r="P41" s="238"/>
      <c r="Q41" s="238"/>
      <c r="R41" s="238"/>
    </row>
    <row r="42" spans="1:18" x14ac:dyDescent="0.25">
      <c r="K42" s="238"/>
      <c r="L42" s="238"/>
      <c r="M42" s="238"/>
      <c r="N42" s="238"/>
      <c r="O42" s="238"/>
      <c r="P42" s="238"/>
      <c r="Q42" s="238"/>
      <c r="R42" s="238"/>
    </row>
    <row r="43" spans="1:18" x14ac:dyDescent="0.25">
      <c r="K43" s="238"/>
      <c r="L43" s="238"/>
      <c r="M43" s="238"/>
      <c r="N43" s="238"/>
      <c r="O43" s="238"/>
      <c r="P43" s="238"/>
      <c r="Q43" s="238"/>
      <c r="R43" s="238"/>
    </row>
    <row r="44" spans="1:18" x14ac:dyDescent="0.25">
      <c r="K44" s="238"/>
      <c r="L44" s="238"/>
      <c r="M44" s="238"/>
      <c r="N44" s="238"/>
      <c r="O44" s="238"/>
      <c r="P44" s="238"/>
      <c r="Q44" s="238"/>
      <c r="R44" s="238"/>
    </row>
    <row r="45" spans="1:18" x14ac:dyDescent="0.25">
      <c r="K45" s="238"/>
      <c r="L45" s="238"/>
      <c r="M45" s="238"/>
      <c r="N45" s="238"/>
      <c r="O45" s="238"/>
      <c r="P45" s="238"/>
      <c r="Q45" s="238"/>
      <c r="R45" s="238"/>
    </row>
    <row r="46" spans="1:18" x14ac:dyDescent="0.25">
      <c r="K46" s="238"/>
      <c r="L46" s="238"/>
      <c r="M46" s="238"/>
      <c r="N46" s="238"/>
      <c r="O46" s="238"/>
      <c r="P46" s="238"/>
      <c r="Q46" s="238"/>
      <c r="R46" s="238"/>
    </row>
    <row r="47" spans="1:18" x14ac:dyDescent="0.25">
      <c r="A47" s="236" t="s">
        <v>18</v>
      </c>
      <c r="B47" s="236"/>
      <c r="C47" s="236"/>
      <c r="D47" s="236"/>
      <c r="E47" s="236"/>
      <c r="K47" s="238"/>
      <c r="L47" s="238"/>
      <c r="M47" s="238"/>
      <c r="N47" s="238"/>
      <c r="O47" s="238"/>
      <c r="P47" s="238"/>
      <c r="Q47" s="238"/>
      <c r="R47" s="238"/>
    </row>
    <row r="48" spans="1:18" x14ac:dyDescent="0.25">
      <c r="K48" s="238"/>
      <c r="L48" s="238"/>
      <c r="M48" s="238"/>
      <c r="N48" s="238"/>
      <c r="O48" s="238"/>
      <c r="P48" s="238"/>
      <c r="Q48" s="238"/>
      <c r="R48" s="238"/>
    </row>
    <row r="49" spans="11:18" x14ac:dyDescent="0.25">
      <c r="K49" s="238"/>
      <c r="L49" s="238"/>
      <c r="M49" s="238"/>
      <c r="N49" s="238"/>
      <c r="O49" s="238"/>
      <c r="P49" s="238"/>
      <c r="Q49" s="238"/>
      <c r="R49" s="238"/>
    </row>
    <row r="50" spans="11:18" x14ac:dyDescent="0.25">
      <c r="K50" s="238"/>
      <c r="L50" s="238"/>
      <c r="M50" s="238"/>
      <c r="N50" s="238"/>
      <c r="O50" s="238"/>
      <c r="P50" s="238"/>
      <c r="Q50" s="238"/>
      <c r="R50" s="238"/>
    </row>
    <row r="51" spans="11:18" x14ac:dyDescent="0.25">
      <c r="K51" s="238"/>
      <c r="L51" s="238"/>
      <c r="M51" s="238"/>
      <c r="N51" s="238"/>
      <c r="O51" s="238"/>
      <c r="P51" s="238"/>
      <c r="Q51" s="238"/>
      <c r="R51" s="238"/>
    </row>
    <row r="52" spans="11:18" x14ac:dyDescent="0.25">
      <c r="K52" s="238"/>
      <c r="L52" s="238"/>
      <c r="M52" s="238"/>
      <c r="N52" s="238"/>
      <c r="O52" s="238"/>
      <c r="P52" s="238"/>
      <c r="Q52" s="238"/>
      <c r="R52" s="238"/>
    </row>
    <row r="53" spans="11:18" x14ac:dyDescent="0.25">
      <c r="K53" s="238"/>
      <c r="L53" s="238"/>
      <c r="M53" s="238"/>
      <c r="N53" s="238"/>
      <c r="O53" s="238"/>
      <c r="P53" s="238"/>
      <c r="Q53" s="238"/>
      <c r="R53" s="238"/>
    </row>
    <row r="54" spans="11:18" x14ac:dyDescent="0.25">
      <c r="K54" s="238"/>
      <c r="L54" s="238"/>
      <c r="M54" s="238"/>
      <c r="N54" s="238"/>
      <c r="O54" s="238"/>
      <c r="P54" s="238"/>
      <c r="Q54" s="238"/>
      <c r="R54" s="238"/>
    </row>
    <row r="55" spans="11:18" x14ac:dyDescent="0.25">
      <c r="K55" s="238"/>
      <c r="L55" s="238"/>
      <c r="M55" s="238"/>
      <c r="N55" s="238"/>
      <c r="O55" s="238"/>
      <c r="P55" s="238"/>
      <c r="Q55" s="238"/>
      <c r="R55" s="238"/>
    </row>
    <row r="56" spans="11:18" x14ac:dyDescent="0.25">
      <c r="K56" s="238"/>
      <c r="L56" s="238"/>
      <c r="M56" s="238"/>
      <c r="N56" s="238"/>
      <c r="O56" s="238"/>
      <c r="P56" s="238"/>
      <c r="Q56" s="238"/>
      <c r="R56" s="238"/>
    </row>
    <row r="57" spans="11:18" x14ac:dyDescent="0.25">
      <c r="K57" s="238"/>
      <c r="L57" s="238"/>
      <c r="M57" s="238"/>
      <c r="N57" s="238"/>
      <c r="O57" s="238"/>
      <c r="P57" s="238"/>
      <c r="Q57" s="238"/>
      <c r="R57" s="238"/>
    </row>
  </sheetData>
  <mergeCells count="5">
    <mergeCell ref="A1:L1"/>
    <mergeCell ref="J12:Q30"/>
    <mergeCell ref="A47:E47"/>
    <mergeCell ref="J32:Q32"/>
    <mergeCell ref="K39:R57"/>
  </mergeCells>
  <pageMargins left="0.511811024" right="0.511811024" top="0.78740157499999996" bottom="0.78740157499999996" header="0.31496062000000002" footer="0.31496062000000002"/>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32"/>
  <sheetViews>
    <sheetView workbookViewId="0">
      <selection activeCell="D22" sqref="D22"/>
    </sheetView>
  </sheetViews>
  <sheetFormatPr defaultRowHeight="15" x14ac:dyDescent="0.25"/>
  <cols>
    <col min="1" max="1" width="20.140625" customWidth="1"/>
    <col min="2" max="2" width="23.140625" customWidth="1"/>
    <col min="3" max="3" width="32" customWidth="1"/>
    <col min="4" max="4" width="17.140625" customWidth="1"/>
    <col min="9" max="9" width="13" customWidth="1"/>
    <col min="21" max="21" width="9.5703125" bestFit="1" customWidth="1"/>
  </cols>
  <sheetData>
    <row r="1" spans="1:8" x14ac:dyDescent="0.25">
      <c r="A1" s="193" t="s">
        <v>297</v>
      </c>
      <c r="B1" s="193"/>
      <c r="C1" s="193"/>
      <c r="D1" s="193"/>
      <c r="E1" s="193"/>
      <c r="F1" s="193"/>
      <c r="G1" s="193"/>
    </row>
    <row r="4" spans="1:8" s="64" customFormat="1" ht="30" x14ac:dyDescent="0.25">
      <c r="A4" s="65"/>
      <c r="B4" s="65" t="s">
        <v>171</v>
      </c>
      <c r="C4" s="65" t="s">
        <v>172</v>
      </c>
    </row>
    <row r="5" spans="1:8" x14ac:dyDescent="0.25">
      <c r="A5" s="19" t="s">
        <v>173</v>
      </c>
      <c r="B5" s="26">
        <v>30</v>
      </c>
      <c r="C5" s="26">
        <v>978</v>
      </c>
    </row>
    <row r="6" spans="1:8" x14ac:dyDescent="0.25">
      <c r="A6" s="19" t="s">
        <v>174</v>
      </c>
      <c r="B6" s="26">
        <v>1252</v>
      </c>
      <c r="C6" s="26">
        <v>1194</v>
      </c>
    </row>
    <row r="7" spans="1:8" x14ac:dyDescent="0.25">
      <c r="A7" s="19" t="s">
        <v>175</v>
      </c>
      <c r="B7" s="26">
        <v>2108</v>
      </c>
      <c r="C7" s="26">
        <v>1527</v>
      </c>
    </row>
    <row r="8" spans="1:8" x14ac:dyDescent="0.25">
      <c r="A8" s="19" t="s">
        <v>166</v>
      </c>
      <c r="B8" s="26">
        <v>1237</v>
      </c>
      <c r="C8" s="26">
        <v>1137</v>
      </c>
    </row>
    <row r="9" spans="1:8" x14ac:dyDescent="0.25">
      <c r="A9" s="19" t="s">
        <v>167</v>
      </c>
      <c r="B9" s="26">
        <v>544</v>
      </c>
      <c r="C9" s="26">
        <v>438</v>
      </c>
    </row>
    <row r="10" spans="1:8" x14ac:dyDescent="0.25">
      <c r="A10" s="19" t="s">
        <v>168</v>
      </c>
      <c r="B10" s="26">
        <v>194</v>
      </c>
      <c r="C10" s="26">
        <v>168</v>
      </c>
    </row>
    <row r="11" spans="1:8" x14ac:dyDescent="0.25">
      <c r="A11" s="19" t="s">
        <v>169</v>
      </c>
      <c r="B11" s="26">
        <v>124</v>
      </c>
      <c r="C11" s="26">
        <v>92</v>
      </c>
    </row>
    <row r="12" spans="1:8" x14ac:dyDescent="0.25">
      <c r="A12" s="19" t="s">
        <v>170</v>
      </c>
      <c r="B12" s="26">
        <v>123</v>
      </c>
      <c r="C12" s="26">
        <v>80</v>
      </c>
    </row>
    <row r="14" spans="1:8" ht="15" customHeight="1" x14ac:dyDescent="0.25">
      <c r="A14" s="206" t="s">
        <v>327</v>
      </c>
      <c r="B14" s="206"/>
      <c r="C14" s="206"/>
      <c r="D14" s="25"/>
      <c r="E14" s="25"/>
      <c r="F14" s="25"/>
      <c r="G14" s="25"/>
      <c r="H14" s="25"/>
    </row>
    <row r="15" spans="1:8" x14ac:dyDescent="0.25">
      <c r="A15" s="206"/>
      <c r="B15" s="206"/>
      <c r="C15" s="206"/>
      <c r="D15" s="25"/>
      <c r="E15" s="25"/>
      <c r="F15" s="25"/>
      <c r="G15" s="25"/>
      <c r="H15" s="25"/>
    </row>
    <row r="16" spans="1:8" x14ac:dyDescent="0.25">
      <c r="A16" s="206"/>
      <c r="B16" s="206"/>
      <c r="C16" s="206"/>
      <c r="D16" s="25"/>
      <c r="E16" s="25"/>
      <c r="F16" s="25"/>
      <c r="G16" s="25"/>
      <c r="H16" s="25"/>
    </row>
    <row r="17" spans="1:9" x14ac:dyDescent="0.25">
      <c r="A17" s="206"/>
      <c r="B17" s="206"/>
      <c r="C17" s="206"/>
      <c r="D17" s="25"/>
      <c r="E17" s="25"/>
      <c r="F17" s="25"/>
      <c r="G17" s="25"/>
      <c r="H17" s="25"/>
    </row>
    <row r="18" spans="1:9" x14ac:dyDescent="0.25">
      <c r="A18" s="206"/>
      <c r="B18" s="206"/>
      <c r="C18" s="206"/>
      <c r="D18" s="25"/>
      <c r="E18" s="25"/>
      <c r="F18" s="25"/>
      <c r="G18" s="25"/>
      <c r="H18" s="25"/>
    </row>
    <row r="19" spans="1:9" x14ac:dyDescent="0.25">
      <c r="A19" s="206"/>
      <c r="B19" s="206"/>
      <c r="C19" s="206"/>
      <c r="D19" s="25"/>
      <c r="E19" s="25"/>
      <c r="F19" s="25"/>
      <c r="G19" s="25"/>
      <c r="H19" s="25"/>
    </row>
    <row r="20" spans="1:9" x14ac:dyDescent="0.25">
      <c r="A20" s="206"/>
      <c r="B20" s="206"/>
      <c r="C20" s="206"/>
      <c r="D20" s="25"/>
      <c r="E20" s="25"/>
      <c r="F20" s="25"/>
      <c r="G20" s="25"/>
      <c r="H20" s="25"/>
    </row>
    <row r="21" spans="1:9" x14ac:dyDescent="0.25">
      <c r="A21" s="206"/>
      <c r="B21" s="206"/>
      <c r="C21" s="206"/>
      <c r="D21" s="25"/>
      <c r="E21" s="25"/>
      <c r="F21" s="25"/>
      <c r="G21" s="25"/>
      <c r="H21" s="25"/>
    </row>
    <row r="22" spans="1:9" x14ac:dyDescent="0.25">
      <c r="A22" s="206"/>
      <c r="B22" s="206"/>
      <c r="C22" s="206"/>
      <c r="D22" s="25"/>
      <c r="E22" s="25"/>
      <c r="F22" s="25"/>
      <c r="G22" s="25"/>
      <c r="H22" s="25"/>
    </row>
    <row r="23" spans="1:9" x14ac:dyDescent="0.25">
      <c r="A23" s="206"/>
      <c r="B23" s="206"/>
      <c r="C23" s="206"/>
      <c r="D23" s="25"/>
      <c r="E23" s="25"/>
      <c r="F23" s="25"/>
      <c r="G23" s="25"/>
      <c r="H23" s="25"/>
    </row>
    <row r="24" spans="1:9" x14ac:dyDescent="0.25">
      <c r="A24" s="206"/>
      <c r="B24" s="206"/>
      <c r="C24" s="206"/>
      <c r="D24" s="25"/>
      <c r="E24" s="25"/>
      <c r="F24" s="25"/>
      <c r="G24" s="25"/>
      <c r="H24" s="25"/>
    </row>
    <row r="25" spans="1:9" x14ac:dyDescent="0.25">
      <c r="A25" s="206"/>
      <c r="B25" s="206"/>
      <c r="C25" s="206"/>
      <c r="D25" s="25"/>
      <c r="E25" s="25"/>
      <c r="F25" s="25"/>
      <c r="G25" s="25"/>
      <c r="H25" s="25"/>
    </row>
    <row r="26" spans="1:9" x14ac:dyDescent="0.25">
      <c r="A26" s="206"/>
      <c r="B26" s="206"/>
      <c r="C26" s="206"/>
      <c r="D26" s="25"/>
      <c r="E26" s="25"/>
      <c r="F26" s="25"/>
      <c r="G26" s="25"/>
      <c r="H26" s="25"/>
    </row>
    <row r="27" spans="1:9" x14ac:dyDescent="0.25">
      <c r="A27" s="206"/>
      <c r="B27" s="206"/>
      <c r="C27" s="206"/>
      <c r="D27" s="25"/>
      <c r="E27" s="25"/>
      <c r="F27" s="25"/>
      <c r="G27" s="25"/>
      <c r="H27" s="25"/>
    </row>
    <row r="28" spans="1:9" x14ac:dyDescent="0.25">
      <c r="A28" s="206"/>
      <c r="B28" s="206"/>
      <c r="C28" s="206"/>
    </row>
    <row r="29" spans="1:9" x14ac:dyDescent="0.25">
      <c r="A29" s="206"/>
      <c r="B29" s="206"/>
      <c r="C29" s="206"/>
    </row>
    <row r="30" spans="1:9" x14ac:dyDescent="0.25">
      <c r="E30" s="235" t="s">
        <v>18</v>
      </c>
      <c r="F30" s="235"/>
      <c r="G30" s="235"/>
      <c r="H30" s="235"/>
      <c r="I30" s="235"/>
    </row>
    <row r="31" spans="1:9" x14ac:dyDescent="0.25">
      <c r="E31" s="103"/>
      <c r="F31" s="103"/>
      <c r="G31" s="103"/>
      <c r="H31" s="103"/>
      <c r="I31" s="103"/>
    </row>
    <row r="32" spans="1:9" x14ac:dyDescent="0.25">
      <c r="A32" s="107" t="s">
        <v>204</v>
      </c>
    </row>
  </sheetData>
  <mergeCells count="3">
    <mergeCell ref="A14:C29"/>
    <mergeCell ref="E30:I30"/>
    <mergeCell ref="A1:G1"/>
  </mergeCells>
  <pageMargins left="0.511811024" right="0.511811024" top="0.78740157499999996" bottom="0.78740157499999996" header="0.31496062000000002" footer="0.31496062000000002"/>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36"/>
  <sheetViews>
    <sheetView workbookViewId="0">
      <selection activeCell="E13" sqref="E13"/>
    </sheetView>
  </sheetViews>
  <sheetFormatPr defaultRowHeight="15" x14ac:dyDescent="0.25"/>
  <cols>
    <col min="1" max="1" width="36.5703125" customWidth="1"/>
    <col min="2" max="2" width="29.28515625" customWidth="1"/>
    <col min="4" max="4" width="16.5703125" customWidth="1"/>
    <col min="6" max="6" width="11" customWidth="1"/>
  </cols>
  <sheetData>
    <row r="1" spans="1:13" x14ac:dyDescent="0.25">
      <c r="A1" s="193" t="s">
        <v>286</v>
      </c>
      <c r="B1" s="193"/>
      <c r="C1" s="193"/>
      <c r="D1" s="193"/>
      <c r="E1" s="193"/>
      <c r="F1" s="193"/>
      <c r="G1" s="193"/>
      <c r="H1" s="193"/>
      <c r="I1" s="193"/>
      <c r="J1" s="193"/>
      <c r="K1" s="193"/>
      <c r="L1" s="193"/>
      <c r="M1" s="193"/>
    </row>
    <row r="2" spans="1:13" x14ac:dyDescent="0.25">
      <c r="A2" s="90"/>
      <c r="B2" s="90"/>
      <c r="C2" s="90"/>
      <c r="D2" s="90"/>
      <c r="E2" s="90"/>
      <c r="F2" s="90"/>
      <c r="G2" s="90"/>
      <c r="H2" s="90"/>
      <c r="I2" s="90"/>
      <c r="J2" s="90"/>
      <c r="K2" s="90"/>
      <c r="L2" s="90"/>
      <c r="M2" s="90"/>
    </row>
    <row r="3" spans="1:13" x14ac:dyDescent="0.25">
      <c r="A3" s="61" t="s">
        <v>60</v>
      </c>
      <c r="B3" s="112">
        <v>2217</v>
      </c>
      <c r="C3" s="23">
        <f t="shared" ref="C3:C14" si="0">B3/$B$16</f>
        <v>0.39490559315995727</v>
      </c>
    </row>
    <row r="4" spans="1:13" ht="30" x14ac:dyDescent="0.25">
      <c r="A4" s="61" t="s">
        <v>68</v>
      </c>
      <c r="B4" s="112">
        <v>1564</v>
      </c>
      <c r="C4" s="23">
        <f t="shared" si="0"/>
        <v>0.27858924118275741</v>
      </c>
    </row>
    <row r="5" spans="1:13" x14ac:dyDescent="0.25">
      <c r="A5" s="61" t="s">
        <v>61</v>
      </c>
      <c r="B5" s="112">
        <v>866</v>
      </c>
      <c r="C5" s="23">
        <f t="shared" si="0"/>
        <v>0.15425721410758816</v>
      </c>
    </row>
    <row r="6" spans="1:13" ht="30" x14ac:dyDescent="0.25">
      <c r="A6" s="61" t="s">
        <v>64</v>
      </c>
      <c r="B6" s="112">
        <v>512</v>
      </c>
      <c r="C6" s="23">
        <f t="shared" si="0"/>
        <v>9.120057000356252E-2</v>
      </c>
    </row>
    <row r="7" spans="1:13" x14ac:dyDescent="0.25">
      <c r="A7" s="61" t="s">
        <v>20</v>
      </c>
      <c r="B7" s="112">
        <v>156</v>
      </c>
      <c r="C7" s="23">
        <f t="shared" si="0"/>
        <v>2.7787673672960457E-2</v>
      </c>
    </row>
    <row r="8" spans="1:13" x14ac:dyDescent="0.25">
      <c r="A8" s="61" t="s">
        <v>62</v>
      </c>
      <c r="B8" s="112">
        <v>120</v>
      </c>
      <c r="C8" s="23">
        <f t="shared" si="0"/>
        <v>2.1375133594584966E-2</v>
      </c>
    </row>
    <row r="9" spans="1:13" ht="30" x14ac:dyDescent="0.25">
      <c r="A9" s="61" t="s">
        <v>66</v>
      </c>
      <c r="B9" s="112">
        <v>57</v>
      </c>
      <c r="C9" s="23">
        <f t="shared" si="0"/>
        <v>1.0153188457427858E-2</v>
      </c>
    </row>
    <row r="10" spans="1:13" ht="30" x14ac:dyDescent="0.25">
      <c r="A10" s="61" t="s">
        <v>65</v>
      </c>
      <c r="B10" s="112">
        <v>36</v>
      </c>
      <c r="C10" s="23">
        <f t="shared" si="0"/>
        <v>6.4125400783754897E-3</v>
      </c>
    </row>
    <row r="11" spans="1:13" x14ac:dyDescent="0.25">
      <c r="A11" s="61" t="s">
        <v>69</v>
      </c>
      <c r="B11" s="112">
        <v>33</v>
      </c>
      <c r="C11" s="23">
        <f t="shared" si="0"/>
        <v>5.878161738510866E-3</v>
      </c>
    </row>
    <row r="12" spans="1:13" x14ac:dyDescent="0.25">
      <c r="A12" s="61" t="s">
        <v>63</v>
      </c>
      <c r="B12" s="112">
        <v>23</v>
      </c>
      <c r="C12" s="23">
        <f t="shared" si="0"/>
        <v>4.0969006056287855E-3</v>
      </c>
    </row>
    <row r="13" spans="1:13" ht="45" x14ac:dyDescent="0.25">
      <c r="A13" s="61" t="s">
        <v>67</v>
      </c>
      <c r="B13" s="112">
        <v>18</v>
      </c>
      <c r="C13" s="23">
        <f t="shared" si="0"/>
        <v>3.2062700391877448E-3</v>
      </c>
    </row>
    <row r="14" spans="1:13" x14ac:dyDescent="0.25">
      <c r="A14" s="61" t="s">
        <v>19</v>
      </c>
      <c r="B14" s="112">
        <v>12</v>
      </c>
      <c r="C14" s="23">
        <f t="shared" si="0"/>
        <v>2.1375133594584966E-3</v>
      </c>
    </row>
    <row r="15" spans="1:13" x14ac:dyDescent="0.25">
      <c r="A15" s="9"/>
      <c r="C15" s="9"/>
    </row>
    <row r="16" spans="1:13" x14ac:dyDescent="0.25">
      <c r="B16" s="9">
        <f>SUM(B3:B14)</f>
        <v>5614</v>
      </c>
    </row>
    <row r="18" spans="1:11" x14ac:dyDescent="0.25">
      <c r="A18" s="204" t="s">
        <v>328</v>
      </c>
      <c r="B18" s="204"/>
      <c r="C18" s="204"/>
      <c r="D18" s="204"/>
    </row>
    <row r="19" spans="1:11" x14ac:dyDescent="0.25">
      <c r="A19" s="204"/>
      <c r="B19" s="204"/>
      <c r="C19" s="204"/>
      <c r="D19" s="204"/>
    </row>
    <row r="20" spans="1:11" x14ac:dyDescent="0.25">
      <c r="A20" s="204"/>
      <c r="B20" s="204"/>
      <c r="C20" s="204"/>
      <c r="D20" s="204"/>
    </row>
    <row r="21" spans="1:11" x14ac:dyDescent="0.25">
      <c r="A21" s="204"/>
      <c r="B21" s="204"/>
      <c r="C21" s="204"/>
      <c r="D21" s="204"/>
    </row>
    <row r="22" spans="1:11" x14ac:dyDescent="0.25">
      <c r="A22" s="204"/>
      <c r="B22" s="204"/>
      <c r="C22" s="204"/>
      <c r="D22" s="204"/>
    </row>
    <row r="23" spans="1:11" x14ac:dyDescent="0.25">
      <c r="A23" s="204"/>
      <c r="B23" s="204"/>
      <c r="C23" s="204"/>
      <c r="D23" s="204"/>
    </row>
    <row r="24" spans="1:11" x14ac:dyDescent="0.25">
      <c r="A24" s="204"/>
      <c r="B24" s="204"/>
      <c r="C24" s="204"/>
      <c r="D24" s="204"/>
    </row>
    <row r="25" spans="1:11" x14ac:dyDescent="0.25">
      <c r="A25" s="204"/>
      <c r="B25" s="204"/>
      <c r="C25" s="204"/>
      <c r="D25" s="204"/>
    </row>
    <row r="26" spans="1:11" x14ac:dyDescent="0.25">
      <c r="A26" s="204"/>
      <c r="B26" s="204"/>
      <c r="C26" s="204"/>
      <c r="D26" s="204"/>
    </row>
    <row r="27" spans="1:11" x14ac:dyDescent="0.25">
      <c r="A27" s="204"/>
      <c r="B27" s="204"/>
      <c r="C27" s="204"/>
      <c r="D27" s="204"/>
    </row>
    <row r="28" spans="1:11" x14ac:dyDescent="0.25">
      <c r="A28" s="204"/>
      <c r="B28" s="204"/>
      <c r="C28" s="204"/>
      <c r="D28" s="204"/>
    </row>
    <row r="29" spans="1:11" x14ac:dyDescent="0.25">
      <c r="A29" s="204"/>
      <c r="B29" s="204"/>
      <c r="C29" s="204"/>
      <c r="D29" s="204"/>
    </row>
    <row r="30" spans="1:11" x14ac:dyDescent="0.25">
      <c r="A30" s="204"/>
      <c r="B30" s="204"/>
      <c r="C30" s="204"/>
      <c r="D30" s="204"/>
    </row>
    <row r="31" spans="1:11" x14ac:dyDescent="0.25">
      <c r="A31" s="204"/>
      <c r="B31" s="204"/>
      <c r="C31" s="204"/>
      <c r="D31" s="204"/>
    </row>
    <row r="32" spans="1:11" x14ac:dyDescent="0.25">
      <c r="A32" s="204"/>
      <c r="B32" s="204"/>
      <c r="C32" s="204"/>
      <c r="D32" s="204"/>
      <c r="G32" s="235" t="s">
        <v>18</v>
      </c>
      <c r="H32" s="235"/>
      <c r="I32" s="235"/>
      <c r="J32" s="235"/>
      <c r="K32" s="235"/>
    </row>
    <row r="33" spans="1:9" x14ac:dyDescent="0.25">
      <c r="A33" s="204"/>
      <c r="B33" s="204"/>
      <c r="C33" s="204"/>
      <c r="D33" s="204"/>
    </row>
    <row r="36" spans="1:9" x14ac:dyDescent="0.25">
      <c r="A36" s="106" t="s">
        <v>205</v>
      </c>
      <c r="B36" s="106"/>
      <c r="C36" s="106"/>
      <c r="D36" s="106"/>
      <c r="E36" s="106"/>
      <c r="F36" s="106"/>
      <c r="G36" s="106"/>
      <c r="H36" s="106"/>
      <c r="I36" s="106"/>
    </row>
  </sheetData>
  <sortState ref="A3:C15">
    <sortCondition descending="1" ref="B3"/>
  </sortState>
  <mergeCells count="3">
    <mergeCell ref="A1:M1"/>
    <mergeCell ref="A18:D33"/>
    <mergeCell ref="G32:K32"/>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38"/>
  <sheetViews>
    <sheetView topLeftCell="A13" workbookViewId="0">
      <selection activeCell="R32" sqref="R32"/>
    </sheetView>
  </sheetViews>
  <sheetFormatPr defaultRowHeight="15" x14ac:dyDescent="0.25"/>
  <cols>
    <col min="1" max="16384" width="9.140625" style="118"/>
  </cols>
  <sheetData>
    <row r="1" spans="1:23" x14ac:dyDescent="0.25">
      <c r="A1" s="193" t="s">
        <v>259</v>
      </c>
      <c r="B1" s="193"/>
      <c r="C1" s="193"/>
      <c r="D1" s="193"/>
      <c r="E1" s="193"/>
      <c r="F1" s="193"/>
      <c r="G1" s="193"/>
      <c r="H1" s="193"/>
      <c r="I1" s="193"/>
      <c r="J1" s="193"/>
      <c r="K1" s="193"/>
      <c r="L1" s="193"/>
    </row>
    <row r="3" spans="1:23" x14ac:dyDescent="0.25">
      <c r="A3" s="119"/>
      <c r="B3" s="4">
        <v>2009</v>
      </c>
      <c r="C3" s="4">
        <v>2010</v>
      </c>
      <c r="D3" s="4">
        <v>2011</v>
      </c>
      <c r="E3" s="4">
        <v>2012</v>
      </c>
      <c r="F3" s="4">
        <v>2013</v>
      </c>
      <c r="G3" s="5">
        <v>2014</v>
      </c>
      <c r="H3" s="5">
        <v>2015</v>
      </c>
      <c r="I3" s="5">
        <v>2016</v>
      </c>
    </row>
    <row r="4" spans="1:23" x14ac:dyDescent="0.25">
      <c r="A4" s="4" t="s">
        <v>7</v>
      </c>
      <c r="B4" s="132">
        <v>0.44360124180751981</v>
      </c>
      <c r="C4" s="132">
        <v>0.44905161005734451</v>
      </c>
      <c r="D4" s="132">
        <v>0.46354515050167222</v>
      </c>
      <c r="E4" s="132">
        <v>0.47016181229773463</v>
      </c>
      <c r="F4" s="132">
        <v>0.45934288976278065</v>
      </c>
      <c r="G4" s="132">
        <v>0.47737388724035607</v>
      </c>
      <c r="H4" s="132">
        <v>0.48816676885346411</v>
      </c>
      <c r="I4" s="132">
        <v>0.51735436893203879</v>
      </c>
      <c r="J4" s="133">
        <f>I4-H4</f>
        <v>2.9187600078574683E-2</v>
      </c>
    </row>
    <row r="5" spans="1:23" x14ac:dyDescent="0.25">
      <c r="A5" s="4" t="s">
        <v>8</v>
      </c>
      <c r="B5" s="116">
        <v>0.48344256640220767</v>
      </c>
      <c r="C5" s="116">
        <v>0.48507572415821204</v>
      </c>
      <c r="D5" s="116">
        <v>0.47023411371237456</v>
      </c>
      <c r="E5" s="116">
        <v>0.46097087378640778</v>
      </c>
      <c r="F5" s="116">
        <v>0.45705949511607258</v>
      </c>
      <c r="G5" s="116">
        <v>0.44807121661721067</v>
      </c>
      <c r="H5" s="116">
        <v>0.42832618025751074</v>
      </c>
      <c r="I5" s="116">
        <v>0.39550970873786406</v>
      </c>
      <c r="J5" s="133">
        <f>I5-H5</f>
        <v>-3.2816471519646673E-2</v>
      </c>
    </row>
    <row r="6" spans="1:23" x14ac:dyDescent="0.25">
      <c r="A6" s="21" t="s">
        <v>21</v>
      </c>
      <c r="B6" s="116">
        <v>6.2090375991721285E-2</v>
      </c>
      <c r="C6" s="116">
        <v>5.7638582561388034E-2</v>
      </c>
      <c r="D6" s="116">
        <v>5.806020066889632E-2</v>
      </c>
      <c r="E6" s="116">
        <v>5.7087378640776697E-2</v>
      </c>
      <c r="F6" s="116">
        <v>6.3808194849676522E-2</v>
      </c>
      <c r="G6" s="116">
        <v>6.0089020771513353E-2</v>
      </c>
      <c r="H6" s="116">
        <v>8.3507050889025145E-2</v>
      </c>
      <c r="I6" s="116">
        <v>8.7135922330097093E-2</v>
      </c>
      <c r="J6" s="133">
        <f>I6-H6</f>
        <v>3.6288714410719486E-3</v>
      </c>
    </row>
    <row r="7" spans="1:23" x14ac:dyDescent="0.25">
      <c r="A7" s="15"/>
      <c r="B7" s="134">
        <f>SUM(B4:B6)</f>
        <v>0.98913418420144872</v>
      </c>
      <c r="C7" s="134">
        <f t="shared" ref="C7:I7" si="0">SUM(C4:C6)</f>
        <v>0.99176591677694448</v>
      </c>
      <c r="D7" s="134">
        <f t="shared" si="0"/>
        <v>0.99183946488294306</v>
      </c>
      <c r="E7" s="134">
        <f t="shared" si="0"/>
        <v>0.98822006472491919</v>
      </c>
      <c r="F7" s="134">
        <f t="shared" si="0"/>
        <v>0.98021057972852965</v>
      </c>
      <c r="G7" s="134">
        <f t="shared" si="0"/>
        <v>0.98553412462908008</v>
      </c>
      <c r="H7" s="134">
        <f t="shared" si="0"/>
        <v>0.99999999999999989</v>
      </c>
      <c r="I7" s="134">
        <f t="shared" si="0"/>
        <v>1</v>
      </c>
      <c r="J7" s="133"/>
    </row>
    <row r="8" spans="1:23" x14ac:dyDescent="0.25">
      <c r="A8" s="15"/>
      <c r="B8" s="135">
        <f>B4-B5</f>
        <v>-3.9841324594687866E-2</v>
      </c>
      <c r="C8" s="135">
        <f>C4-C5</f>
        <v>-3.6024114100867533E-2</v>
      </c>
      <c r="D8" s="135">
        <f>D4-D5</f>
        <v>-6.6889632107023367E-3</v>
      </c>
      <c r="E8" s="135">
        <f>E4-E5</f>
        <v>9.1909385113268516E-3</v>
      </c>
      <c r="F8" s="135">
        <f t="shared" ref="F8:H8" si="1">F4-F5</f>
        <v>2.2833946467080701E-3</v>
      </c>
      <c r="G8" s="135">
        <f t="shared" si="1"/>
        <v>2.9302670623145399E-2</v>
      </c>
      <c r="H8" s="135">
        <f t="shared" si="1"/>
        <v>5.984058859595337E-2</v>
      </c>
      <c r="I8" s="135">
        <f>I4-I5</f>
        <v>0.12184466019417473</v>
      </c>
      <c r="J8" s="133"/>
    </row>
    <row r="9" spans="1:23" x14ac:dyDescent="0.25">
      <c r="A9" s="15"/>
      <c r="B9" s="134"/>
      <c r="C9" s="134"/>
      <c r="D9" s="134"/>
      <c r="E9" s="134"/>
      <c r="F9" s="134"/>
      <c r="G9" s="134"/>
      <c r="H9" s="134"/>
      <c r="I9" s="134"/>
      <c r="J9" s="134"/>
      <c r="K9" s="134"/>
    </row>
    <row r="13" spans="1:23" ht="15" customHeight="1" x14ac:dyDescent="0.25">
      <c r="O13" s="194" t="s">
        <v>229</v>
      </c>
      <c r="P13" s="194"/>
      <c r="Q13" s="194"/>
      <c r="R13" s="194"/>
      <c r="S13" s="194"/>
      <c r="T13" s="194"/>
      <c r="U13" s="194"/>
      <c r="V13" s="194"/>
      <c r="W13" s="194"/>
    </row>
    <row r="14" spans="1:23" x14ac:dyDescent="0.25">
      <c r="O14" s="194"/>
      <c r="P14" s="194"/>
      <c r="Q14" s="194"/>
      <c r="R14" s="194"/>
      <c r="S14" s="194"/>
      <c r="T14" s="194"/>
      <c r="U14" s="194"/>
      <c r="V14" s="194"/>
      <c r="W14" s="194"/>
    </row>
    <row r="15" spans="1:23" x14ac:dyDescent="0.25">
      <c r="O15" s="194"/>
      <c r="P15" s="194"/>
      <c r="Q15" s="194"/>
      <c r="R15" s="194"/>
      <c r="S15" s="194"/>
      <c r="T15" s="194"/>
      <c r="U15" s="194"/>
      <c r="V15" s="194"/>
      <c r="W15" s="194"/>
    </row>
    <row r="16" spans="1:23" x14ac:dyDescent="0.25">
      <c r="O16" s="194"/>
      <c r="P16" s="194"/>
      <c r="Q16" s="194"/>
      <c r="R16" s="194"/>
      <c r="S16" s="194"/>
      <c r="T16" s="194"/>
      <c r="U16" s="194"/>
      <c r="V16" s="194"/>
      <c r="W16" s="194"/>
    </row>
    <row r="17" spans="15:23" x14ac:dyDescent="0.25">
      <c r="O17" s="194"/>
      <c r="P17" s="194"/>
      <c r="Q17" s="194"/>
      <c r="R17" s="194"/>
      <c r="S17" s="194"/>
      <c r="T17" s="194"/>
      <c r="U17" s="194"/>
      <c r="V17" s="194"/>
      <c r="W17" s="194"/>
    </row>
    <row r="18" spans="15:23" x14ac:dyDescent="0.25">
      <c r="O18" s="194"/>
      <c r="P18" s="194"/>
      <c r="Q18" s="194"/>
      <c r="R18" s="194"/>
      <c r="S18" s="194"/>
      <c r="T18" s="194"/>
      <c r="U18" s="194"/>
      <c r="V18" s="194"/>
      <c r="W18" s="194"/>
    </row>
    <row r="19" spans="15:23" x14ac:dyDescent="0.25">
      <c r="O19" s="194"/>
      <c r="P19" s="194"/>
      <c r="Q19" s="194"/>
      <c r="R19" s="194"/>
      <c r="S19" s="194"/>
      <c r="T19" s="194"/>
      <c r="U19" s="194"/>
      <c r="V19" s="194"/>
      <c r="W19" s="194"/>
    </row>
    <row r="20" spans="15:23" x14ac:dyDescent="0.25">
      <c r="O20" s="194"/>
      <c r="P20" s="194"/>
      <c r="Q20" s="194"/>
      <c r="R20" s="194"/>
      <c r="S20" s="194"/>
      <c r="T20" s="194"/>
      <c r="U20" s="194"/>
      <c r="V20" s="194"/>
      <c r="W20" s="194"/>
    </row>
    <row r="21" spans="15:23" x14ac:dyDescent="0.25">
      <c r="O21" s="194"/>
      <c r="P21" s="194"/>
      <c r="Q21" s="194"/>
      <c r="R21" s="194"/>
      <c r="S21" s="194"/>
      <c r="T21" s="194"/>
      <c r="U21" s="194"/>
      <c r="V21" s="194"/>
      <c r="W21" s="194"/>
    </row>
    <row r="22" spans="15:23" x14ac:dyDescent="0.25">
      <c r="O22" s="194"/>
      <c r="P22" s="194"/>
      <c r="Q22" s="194"/>
      <c r="R22" s="194"/>
      <c r="S22" s="194"/>
      <c r="T22" s="194"/>
      <c r="U22" s="194"/>
      <c r="V22" s="194"/>
      <c r="W22" s="194"/>
    </row>
    <row r="23" spans="15:23" x14ac:dyDescent="0.25">
      <c r="O23" s="194"/>
      <c r="P23" s="194"/>
      <c r="Q23" s="194"/>
      <c r="R23" s="194"/>
      <c r="S23" s="194"/>
      <c r="T23" s="194"/>
      <c r="U23" s="194"/>
      <c r="V23" s="194"/>
      <c r="W23" s="194"/>
    </row>
    <row r="24" spans="15:23" x14ac:dyDescent="0.25">
      <c r="O24" s="194"/>
      <c r="P24" s="194"/>
      <c r="Q24" s="194"/>
      <c r="R24" s="194"/>
      <c r="S24" s="194"/>
      <c r="T24" s="194"/>
      <c r="U24" s="194"/>
      <c r="V24" s="194"/>
      <c r="W24" s="194"/>
    </row>
    <row r="25" spans="15:23" x14ac:dyDescent="0.25">
      <c r="O25" s="194"/>
      <c r="P25" s="194"/>
      <c r="Q25" s="194"/>
      <c r="R25" s="194"/>
      <c r="S25" s="194"/>
      <c r="T25" s="194"/>
      <c r="U25" s="194"/>
      <c r="V25" s="194"/>
      <c r="W25" s="194"/>
    </row>
    <row r="26" spans="15:23" x14ac:dyDescent="0.25">
      <c r="O26" s="194"/>
      <c r="P26" s="194"/>
      <c r="Q26" s="194"/>
      <c r="R26" s="194"/>
      <c r="S26" s="194"/>
      <c r="T26" s="194"/>
      <c r="U26" s="194"/>
      <c r="V26" s="194"/>
      <c r="W26" s="194"/>
    </row>
    <row r="27" spans="15:23" x14ac:dyDescent="0.25">
      <c r="O27" s="194"/>
      <c r="P27" s="194"/>
      <c r="Q27" s="194"/>
      <c r="R27" s="194"/>
      <c r="S27" s="194"/>
      <c r="T27" s="194"/>
      <c r="U27" s="194"/>
      <c r="V27" s="194"/>
      <c r="W27" s="194"/>
    </row>
    <row r="28" spans="15:23" x14ac:dyDescent="0.25">
      <c r="O28" s="194"/>
      <c r="P28" s="194"/>
      <c r="Q28" s="194"/>
      <c r="R28" s="194"/>
      <c r="S28" s="194"/>
      <c r="T28" s="194"/>
      <c r="U28" s="194"/>
      <c r="V28" s="194"/>
      <c r="W28" s="194"/>
    </row>
    <row r="36" spans="2:7" x14ac:dyDescent="0.25">
      <c r="C36" s="191" t="s">
        <v>18</v>
      </c>
      <c r="D36" s="191"/>
      <c r="E36" s="191"/>
      <c r="F36" s="191"/>
      <c r="G36" s="191"/>
    </row>
    <row r="38" spans="2:7" x14ac:dyDescent="0.25">
      <c r="B38" s="106" t="s">
        <v>230</v>
      </c>
    </row>
  </sheetData>
  <mergeCells count="3">
    <mergeCell ref="A1:L1"/>
    <mergeCell ref="C36:G36"/>
    <mergeCell ref="O13:W28"/>
  </mergeCells>
  <pageMargins left="0.511811024" right="0.511811024" top="0.78740157499999996" bottom="0.78740157499999996" header="0.31496062000000002" footer="0.31496062000000002"/>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26"/>
  <sheetViews>
    <sheetView workbookViewId="0">
      <selection activeCell="J16" sqref="J16"/>
    </sheetView>
  </sheetViews>
  <sheetFormatPr defaultRowHeight="15" x14ac:dyDescent="0.25"/>
  <cols>
    <col min="1" max="1" width="42.5703125" customWidth="1"/>
    <col min="2" max="2" width="16.85546875" customWidth="1"/>
    <col min="3" max="3" width="18.28515625" customWidth="1"/>
    <col min="4" max="4" width="19.42578125" customWidth="1"/>
    <col min="5" max="5" width="17.42578125" customWidth="1"/>
    <col min="6" max="6" width="16.5703125" customWidth="1"/>
    <col min="7" max="7" width="14" customWidth="1"/>
    <col min="8" max="8" width="20.140625" customWidth="1"/>
    <col min="9" max="9" width="17.85546875" customWidth="1"/>
    <col min="10" max="10" width="15.140625" customWidth="1"/>
    <col min="11" max="11" width="17.5703125" customWidth="1"/>
  </cols>
  <sheetData>
    <row r="1" spans="1:13" x14ac:dyDescent="0.25">
      <c r="A1" s="193" t="s">
        <v>287</v>
      </c>
      <c r="B1" s="193"/>
      <c r="C1" s="193"/>
      <c r="D1" s="193"/>
      <c r="E1" s="193"/>
      <c r="F1" s="193"/>
      <c r="G1" s="193"/>
    </row>
    <row r="3" spans="1:13" ht="60" x14ac:dyDescent="0.25">
      <c r="A3" s="94" t="s">
        <v>165</v>
      </c>
      <c r="B3" s="95" t="s">
        <v>102</v>
      </c>
      <c r="C3" s="96" t="s">
        <v>163</v>
      </c>
      <c r="D3" s="96" t="s">
        <v>164</v>
      </c>
      <c r="E3" s="95" t="s">
        <v>105</v>
      </c>
      <c r="F3" s="95" t="s">
        <v>106</v>
      </c>
      <c r="G3" s="95" t="s">
        <v>107</v>
      </c>
      <c r="H3" s="95" t="s">
        <v>108</v>
      </c>
      <c r="I3" s="95" t="s">
        <v>109</v>
      </c>
      <c r="J3" s="95" t="s">
        <v>110</v>
      </c>
      <c r="K3" s="95" t="s">
        <v>111</v>
      </c>
    </row>
    <row r="4" spans="1:13" x14ac:dyDescent="0.25">
      <c r="A4" s="97" t="s">
        <v>133</v>
      </c>
      <c r="B4" s="98">
        <v>0.68799999999999994</v>
      </c>
      <c r="C4" s="98">
        <v>0.44400000000000001</v>
      </c>
      <c r="D4" s="98">
        <v>0.35599999999999998</v>
      </c>
      <c r="E4" s="98">
        <v>0.32500000000000001</v>
      </c>
      <c r="F4" s="98">
        <v>0.251</v>
      </c>
      <c r="G4" s="98">
        <v>0.54500000000000004</v>
      </c>
      <c r="H4" s="98">
        <v>0.318</v>
      </c>
      <c r="I4" s="98">
        <v>0.26600000000000001</v>
      </c>
      <c r="J4" s="98">
        <v>0.28299999999999997</v>
      </c>
      <c r="K4" s="98">
        <v>4.8434526898460473E-3</v>
      </c>
      <c r="M4" s="14">
        <f>100%-Tabela4[[#This Row],[Não tem nenhuma articulação]]-Tabela4[[#This Row],[Serviço ou instituição não existente no município]]</f>
        <v>0.71215654731015399</v>
      </c>
    </row>
    <row r="5" spans="1:13" x14ac:dyDescent="0.25">
      <c r="A5" s="9" t="s">
        <v>0</v>
      </c>
      <c r="B5" s="16">
        <v>0.88400000000000001</v>
      </c>
      <c r="C5" s="16">
        <v>0.43642968344577066</v>
      </c>
      <c r="D5" s="16">
        <v>0.55500000000000005</v>
      </c>
      <c r="E5" s="16">
        <v>0.49099999999999999</v>
      </c>
      <c r="F5" s="16">
        <v>0.34200000000000003</v>
      </c>
      <c r="G5" s="16">
        <v>0.77300000000000002</v>
      </c>
      <c r="H5" s="16">
        <v>0.42</v>
      </c>
      <c r="I5" s="16">
        <v>0.46700000000000003</v>
      </c>
      <c r="J5" s="16">
        <v>5.0999999999999997E-2</v>
      </c>
      <c r="K5" s="16">
        <v>2.0757654385054488E-3</v>
      </c>
      <c r="M5" s="14">
        <f>100%-Tabela4[[#This Row],[Não tem nenhuma articulação]]-Tabela4[[#This Row],[Serviço ou instituição não existente no município]]</f>
        <v>0.94692423456149455</v>
      </c>
    </row>
    <row r="6" spans="1:13" x14ac:dyDescent="0.25">
      <c r="A6" s="9" t="s">
        <v>51</v>
      </c>
      <c r="B6" s="16">
        <v>0.76300000000000001</v>
      </c>
      <c r="C6" s="16">
        <v>0.48299999999999998</v>
      </c>
      <c r="D6" s="16">
        <v>0.52300000000000002</v>
      </c>
      <c r="E6" s="16">
        <v>0.5196332814391974</v>
      </c>
      <c r="F6" s="16">
        <v>0.41799999999999998</v>
      </c>
      <c r="G6" s="16">
        <v>0.70699999999999996</v>
      </c>
      <c r="H6" s="16">
        <v>0.50631378654212078</v>
      </c>
      <c r="I6" s="16">
        <v>0.42499999999999999</v>
      </c>
      <c r="J6" s="16">
        <v>4.8000000000000001E-2</v>
      </c>
      <c r="K6" s="16">
        <v>0.127</v>
      </c>
      <c r="M6" s="14">
        <f>100%-Tabela4[[#This Row],[Não tem nenhuma articulação]]-Tabela4[[#This Row],[Serviço ou instituição não existente no município]]</f>
        <v>0.82499999999999996</v>
      </c>
    </row>
    <row r="7" spans="1:13" x14ac:dyDescent="0.25">
      <c r="A7" s="9" t="s">
        <v>151</v>
      </c>
      <c r="B7" s="16">
        <v>0.157</v>
      </c>
      <c r="C7" s="16">
        <v>0.03</v>
      </c>
      <c r="D7" s="16">
        <v>4.1515308770108977E-2</v>
      </c>
      <c r="E7" s="16">
        <v>2.8022833419823558E-2</v>
      </c>
      <c r="F7" s="16">
        <v>1.5568240788790867E-2</v>
      </c>
      <c r="G7" s="16">
        <v>7.1999999999999995E-2</v>
      </c>
      <c r="H7" s="16">
        <v>2.5000000000000001E-2</v>
      </c>
      <c r="I7" s="16">
        <v>3.5000000000000003E-2</v>
      </c>
      <c r="J7" s="16">
        <v>0.27300000000000002</v>
      </c>
      <c r="K7" s="16">
        <v>0.55200000000000005</v>
      </c>
      <c r="M7" s="14">
        <f>100%-Tabela4[[#This Row],[Não tem nenhuma articulação]]-Tabela4[[#This Row],[Serviço ou instituição não existente no município]]</f>
        <v>0.17499999999999993</v>
      </c>
    </row>
    <row r="8" spans="1:13" ht="30" x14ac:dyDescent="0.25">
      <c r="A8" s="66" t="s">
        <v>161</v>
      </c>
      <c r="B8" s="16">
        <v>0.25030271579311536</v>
      </c>
      <c r="C8" s="16">
        <v>0.111</v>
      </c>
      <c r="D8" s="16">
        <v>9.6000000000000002E-2</v>
      </c>
      <c r="E8" s="16">
        <v>0.08</v>
      </c>
      <c r="F8" s="16">
        <v>6.9000000000000006E-2</v>
      </c>
      <c r="G8" s="16">
        <v>0.16600000000000001</v>
      </c>
      <c r="H8" s="16">
        <v>8.5999999999999993E-2</v>
      </c>
      <c r="I8" s="16">
        <v>6.9711122643141318E-2</v>
      </c>
      <c r="J8" s="16">
        <v>0.214</v>
      </c>
      <c r="K8" s="16">
        <v>0.51400000000000001</v>
      </c>
      <c r="M8" s="14">
        <f>100%-Tabela4[[#This Row],[Não tem nenhuma articulação]]-Tabela4[[#This Row],[Serviço ou instituição não existente no município]]</f>
        <v>0.27200000000000002</v>
      </c>
    </row>
    <row r="9" spans="1:13" x14ac:dyDescent="0.25">
      <c r="A9" s="9" t="s">
        <v>162</v>
      </c>
      <c r="B9" s="16">
        <v>0.51800000000000002</v>
      </c>
      <c r="C9" s="16">
        <v>0.223</v>
      </c>
      <c r="D9" s="16">
        <v>0.21199999999999999</v>
      </c>
      <c r="E9" s="16">
        <v>0.14199999999999999</v>
      </c>
      <c r="F9" s="16">
        <v>0.17299999999999999</v>
      </c>
      <c r="G9" s="16">
        <v>0.42899999999999999</v>
      </c>
      <c r="H9" s="16">
        <v>0.19800000000000001</v>
      </c>
      <c r="I9" s="16">
        <v>0.22</v>
      </c>
      <c r="J9" s="16">
        <v>0.186</v>
      </c>
      <c r="K9" s="16">
        <v>0.23899999999999999</v>
      </c>
      <c r="M9" s="14">
        <f>100%-Tabela4[[#This Row],[Não tem nenhuma articulação]]-Tabela4[[#This Row],[Serviço ou instituição não existente no município]]</f>
        <v>0.57500000000000007</v>
      </c>
    </row>
    <row r="10" spans="1:13" x14ac:dyDescent="0.25">
      <c r="A10" s="9"/>
      <c r="B10" s="16"/>
      <c r="C10" s="16"/>
      <c r="D10" s="16"/>
      <c r="E10" s="16"/>
      <c r="F10" s="16"/>
      <c r="G10" s="16"/>
      <c r="H10" s="16"/>
      <c r="I10" s="16"/>
      <c r="J10" s="16"/>
      <c r="K10" s="16"/>
    </row>
    <row r="11" spans="1:13" x14ac:dyDescent="0.25">
      <c r="A11" s="235" t="s">
        <v>18</v>
      </c>
      <c r="B11" s="235"/>
      <c r="C11" s="235"/>
      <c r="D11" s="235"/>
      <c r="E11" s="235"/>
      <c r="F11" s="16"/>
      <c r="G11" s="16"/>
      <c r="H11" s="16"/>
      <c r="I11" s="16"/>
      <c r="J11" s="16"/>
      <c r="K11" s="16"/>
    </row>
    <row r="12" spans="1:13" x14ac:dyDescent="0.25">
      <c r="A12" s="9"/>
      <c r="B12" s="16"/>
      <c r="C12" s="16"/>
      <c r="D12" s="16"/>
      <c r="E12" s="16"/>
      <c r="F12" s="16"/>
      <c r="G12" s="16"/>
      <c r="H12" s="16"/>
      <c r="I12" s="16"/>
      <c r="J12" s="16"/>
      <c r="K12" s="16"/>
    </row>
    <row r="13" spans="1:13" x14ac:dyDescent="0.25">
      <c r="A13" s="204" t="s">
        <v>329</v>
      </c>
      <c r="B13" s="215"/>
      <c r="C13" s="215"/>
      <c r="D13" s="215"/>
      <c r="E13" s="215"/>
      <c r="F13" s="215"/>
      <c r="G13" s="215"/>
      <c r="H13" s="215"/>
      <c r="I13" s="215"/>
      <c r="J13" s="16"/>
      <c r="K13" s="16"/>
    </row>
    <row r="14" spans="1:13" x14ac:dyDescent="0.25">
      <c r="A14" s="215"/>
      <c r="B14" s="215"/>
      <c r="C14" s="215"/>
      <c r="D14" s="215"/>
      <c r="E14" s="215"/>
      <c r="F14" s="215"/>
      <c r="G14" s="215"/>
      <c r="H14" s="215"/>
      <c r="I14" s="215"/>
      <c r="J14" s="16"/>
      <c r="K14" s="16"/>
    </row>
    <row r="15" spans="1:13" x14ac:dyDescent="0.25">
      <c r="A15" s="215"/>
      <c r="B15" s="215"/>
      <c r="C15" s="215"/>
      <c r="D15" s="215"/>
      <c r="E15" s="215"/>
      <c r="F15" s="215"/>
      <c r="G15" s="215"/>
      <c r="H15" s="215"/>
      <c r="I15" s="215"/>
      <c r="J15" s="16"/>
      <c r="K15" s="16"/>
    </row>
    <row r="16" spans="1:13" x14ac:dyDescent="0.25">
      <c r="A16" s="215"/>
      <c r="B16" s="215"/>
      <c r="C16" s="215"/>
      <c r="D16" s="215"/>
      <c r="E16" s="215"/>
      <c r="F16" s="215"/>
      <c r="G16" s="215"/>
      <c r="H16" s="215"/>
      <c r="I16" s="215"/>
      <c r="J16" s="16"/>
      <c r="K16" s="16"/>
    </row>
    <row r="17" spans="1:11" x14ac:dyDescent="0.25">
      <c r="A17" s="215"/>
      <c r="B17" s="215"/>
      <c r="C17" s="215"/>
      <c r="D17" s="215"/>
      <c r="E17" s="215"/>
      <c r="F17" s="215"/>
      <c r="G17" s="215"/>
      <c r="H17" s="215"/>
      <c r="I17" s="215"/>
      <c r="J17" s="16"/>
      <c r="K17" s="16"/>
    </row>
    <row r="18" spans="1:11" x14ac:dyDescent="0.25">
      <c r="A18" s="215"/>
      <c r="B18" s="215"/>
      <c r="C18" s="215"/>
      <c r="D18" s="215"/>
      <c r="E18" s="215"/>
      <c r="F18" s="215"/>
      <c r="G18" s="215"/>
      <c r="H18" s="215"/>
      <c r="I18" s="215"/>
      <c r="J18" s="16"/>
      <c r="K18" s="16"/>
    </row>
    <row r="19" spans="1:11" x14ac:dyDescent="0.25">
      <c r="A19" s="215"/>
      <c r="B19" s="215"/>
      <c r="C19" s="215"/>
      <c r="D19" s="215"/>
      <c r="E19" s="215"/>
      <c r="F19" s="215"/>
      <c r="G19" s="215"/>
      <c r="H19" s="215"/>
      <c r="I19" s="215"/>
      <c r="J19" s="16"/>
      <c r="K19" s="16"/>
    </row>
    <row r="20" spans="1:11" x14ac:dyDescent="0.25">
      <c r="A20" s="215"/>
      <c r="B20" s="215"/>
      <c r="C20" s="215"/>
      <c r="D20" s="215"/>
      <c r="E20" s="215"/>
      <c r="F20" s="215"/>
      <c r="G20" s="215"/>
      <c r="H20" s="215"/>
      <c r="I20" s="215"/>
      <c r="J20" s="16"/>
      <c r="K20" s="16"/>
    </row>
    <row r="21" spans="1:11" x14ac:dyDescent="0.25">
      <c r="A21" s="215"/>
      <c r="B21" s="215"/>
      <c r="C21" s="215"/>
      <c r="D21" s="215"/>
      <c r="E21" s="215"/>
      <c r="F21" s="215"/>
      <c r="G21" s="215"/>
      <c r="H21" s="215"/>
      <c r="I21" s="215"/>
      <c r="J21" s="16"/>
      <c r="K21" s="16"/>
    </row>
    <row r="22" spans="1:11" x14ac:dyDescent="0.25">
      <c r="A22" s="215"/>
      <c r="B22" s="215"/>
      <c r="C22" s="215"/>
      <c r="D22" s="215"/>
      <c r="E22" s="215"/>
      <c r="F22" s="215"/>
      <c r="G22" s="215"/>
      <c r="H22" s="215"/>
      <c r="I22" s="215"/>
      <c r="J22" s="16"/>
      <c r="K22" s="16"/>
    </row>
    <row r="23" spans="1:11" x14ac:dyDescent="0.25">
      <c r="A23" s="215"/>
      <c r="B23" s="215"/>
      <c r="C23" s="215"/>
      <c r="D23" s="215"/>
      <c r="E23" s="215"/>
      <c r="F23" s="215"/>
      <c r="G23" s="215"/>
      <c r="H23" s="215"/>
      <c r="I23" s="215"/>
      <c r="J23" s="16"/>
      <c r="K23" s="16"/>
    </row>
    <row r="24" spans="1:11" x14ac:dyDescent="0.25">
      <c r="A24" s="215"/>
      <c r="B24" s="215"/>
      <c r="C24" s="215"/>
      <c r="D24" s="215"/>
      <c r="E24" s="215"/>
      <c r="F24" s="215"/>
      <c r="G24" s="215"/>
      <c r="H24" s="215"/>
      <c r="I24" s="215"/>
      <c r="J24" s="16"/>
      <c r="K24" s="16"/>
    </row>
    <row r="25" spans="1:11" x14ac:dyDescent="0.25">
      <c r="A25" s="9"/>
      <c r="B25" s="16"/>
      <c r="C25" s="16"/>
      <c r="D25" s="16"/>
      <c r="E25" s="16"/>
      <c r="F25" s="16"/>
      <c r="G25" s="16"/>
      <c r="H25" s="16"/>
      <c r="I25" s="16"/>
      <c r="J25" s="16"/>
      <c r="K25" s="16"/>
    </row>
    <row r="26" spans="1:11" x14ac:dyDescent="0.25">
      <c r="A26" s="107" t="s">
        <v>226</v>
      </c>
      <c r="B26" s="16"/>
      <c r="C26" s="16"/>
      <c r="D26" s="16"/>
      <c r="E26" s="16"/>
      <c r="F26" s="16"/>
      <c r="G26" s="16"/>
      <c r="H26" s="16"/>
      <c r="I26" s="16"/>
      <c r="J26" s="16"/>
      <c r="K26" s="16"/>
    </row>
  </sheetData>
  <mergeCells count="3">
    <mergeCell ref="A13:I24"/>
    <mergeCell ref="A1:G1"/>
    <mergeCell ref="A11:E11"/>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34"/>
  <sheetViews>
    <sheetView topLeftCell="A16" workbookViewId="0">
      <selection activeCell="H8" sqref="H8"/>
    </sheetView>
  </sheetViews>
  <sheetFormatPr defaultRowHeight="15" x14ac:dyDescent="0.25"/>
  <cols>
    <col min="1" max="1" width="25.85546875" customWidth="1"/>
  </cols>
  <sheetData>
    <row r="1" spans="1:21" x14ac:dyDescent="0.25">
      <c r="A1" s="18" t="s">
        <v>288</v>
      </c>
    </row>
    <row r="2" spans="1:21" x14ac:dyDescent="0.25">
      <c r="A2" s="18"/>
    </row>
    <row r="3" spans="1:21" x14ac:dyDescent="0.25">
      <c r="A3" s="21"/>
      <c r="B3" s="19">
        <v>2015</v>
      </c>
      <c r="C3" s="19">
        <v>2016</v>
      </c>
      <c r="D3" s="9"/>
      <c r="E3" s="9"/>
      <c r="F3" s="9"/>
      <c r="G3" s="9"/>
      <c r="H3" s="9"/>
    </row>
    <row r="4" spans="1:21" x14ac:dyDescent="0.25">
      <c r="A4" s="19" t="s">
        <v>85</v>
      </c>
      <c r="B4" s="22">
        <v>0.104</v>
      </c>
      <c r="C4" s="22">
        <v>9.6000000000000002E-2</v>
      </c>
      <c r="D4" s="60"/>
      <c r="E4" s="60"/>
      <c r="F4" s="60"/>
      <c r="G4" s="60"/>
      <c r="H4" s="60"/>
    </row>
    <row r="5" spans="1:21" x14ac:dyDescent="0.25">
      <c r="A5" s="19" t="s">
        <v>93</v>
      </c>
      <c r="B5" s="22">
        <v>0.29199999999999998</v>
      </c>
      <c r="C5" s="22">
        <v>0.27800000000000002</v>
      </c>
      <c r="D5" s="60"/>
      <c r="E5" s="60"/>
      <c r="F5" s="60"/>
      <c r="G5" s="60"/>
      <c r="H5" s="60"/>
    </row>
    <row r="6" spans="1:21" x14ac:dyDescent="0.25">
      <c r="A6" s="19" t="s">
        <v>86</v>
      </c>
      <c r="B6" s="22">
        <v>0.185</v>
      </c>
      <c r="C6" s="22">
        <v>0.17899999999999999</v>
      </c>
      <c r="D6" s="60"/>
      <c r="E6" s="60"/>
      <c r="F6" s="60"/>
      <c r="G6" s="60"/>
      <c r="H6" s="60"/>
    </row>
    <row r="7" spans="1:21" x14ac:dyDescent="0.25">
      <c r="A7" s="19" t="s">
        <v>87</v>
      </c>
      <c r="B7" s="22">
        <v>0.221</v>
      </c>
      <c r="C7" s="22">
        <v>0.24299999999999999</v>
      </c>
      <c r="D7" s="60"/>
      <c r="E7" s="60"/>
      <c r="F7" s="60"/>
      <c r="G7" s="60"/>
      <c r="H7" s="60"/>
    </row>
    <row r="8" spans="1:21" x14ac:dyDescent="0.25">
      <c r="A8" s="9"/>
      <c r="B8" s="60"/>
      <c r="C8" s="60"/>
      <c r="D8" s="60"/>
      <c r="E8" s="60"/>
      <c r="F8" s="60"/>
      <c r="G8" s="60"/>
      <c r="H8" s="60"/>
    </row>
    <row r="9" spans="1:21" x14ac:dyDescent="0.25">
      <c r="A9" s="9"/>
      <c r="B9" s="60"/>
      <c r="C9" s="60"/>
      <c r="D9" s="60"/>
      <c r="E9" s="60"/>
      <c r="F9" s="60"/>
      <c r="G9" s="60"/>
      <c r="H9" s="60"/>
    </row>
    <row r="10" spans="1:21" x14ac:dyDescent="0.25">
      <c r="B10" s="59"/>
      <c r="C10" s="59"/>
      <c r="D10" s="59"/>
      <c r="E10" s="59"/>
      <c r="F10" s="59"/>
      <c r="G10" s="59"/>
      <c r="H10" s="59"/>
    </row>
    <row r="11" spans="1:21" x14ac:dyDescent="0.25">
      <c r="J11" s="194" t="s">
        <v>316</v>
      </c>
      <c r="K11" s="194"/>
      <c r="L11" s="194"/>
      <c r="M11" s="194"/>
      <c r="N11" s="194"/>
      <c r="O11" s="194"/>
      <c r="P11" s="194"/>
    </row>
    <row r="12" spans="1:21" x14ac:dyDescent="0.25">
      <c r="J12" s="194"/>
      <c r="K12" s="194"/>
      <c r="L12" s="194"/>
      <c r="M12" s="194"/>
      <c r="N12" s="194"/>
      <c r="O12" s="194"/>
      <c r="P12" s="194"/>
      <c r="Q12" s="30"/>
      <c r="R12" s="30"/>
      <c r="S12" s="30"/>
      <c r="T12" s="30"/>
      <c r="U12" s="30"/>
    </row>
    <row r="13" spans="1:21" x14ac:dyDescent="0.25">
      <c r="J13" s="194"/>
      <c r="K13" s="194"/>
      <c r="L13" s="194"/>
      <c r="M13" s="194"/>
      <c r="N13" s="194"/>
      <c r="O13" s="194"/>
      <c r="P13" s="194"/>
      <c r="Q13" s="30"/>
      <c r="R13" s="30"/>
      <c r="S13" s="30"/>
      <c r="T13" s="30"/>
      <c r="U13" s="30"/>
    </row>
    <row r="14" spans="1:21" x14ac:dyDescent="0.25">
      <c r="J14" s="194"/>
      <c r="K14" s="194"/>
      <c r="L14" s="194"/>
      <c r="M14" s="194"/>
      <c r="N14" s="194"/>
      <c r="O14" s="194"/>
      <c r="P14" s="194"/>
      <c r="Q14" s="30"/>
      <c r="R14" s="30"/>
      <c r="S14" s="30"/>
      <c r="T14" s="30"/>
      <c r="U14" s="30"/>
    </row>
    <row r="15" spans="1:21" x14ac:dyDescent="0.25">
      <c r="B15" s="59"/>
      <c r="J15" s="194"/>
      <c r="K15" s="194"/>
      <c r="L15" s="194"/>
      <c r="M15" s="194"/>
      <c r="N15" s="194"/>
      <c r="O15" s="194"/>
      <c r="P15" s="194"/>
      <c r="Q15" s="30"/>
      <c r="R15" s="30"/>
      <c r="S15" s="30"/>
      <c r="T15" s="30"/>
      <c r="U15" s="30"/>
    </row>
    <row r="16" spans="1:21" x14ac:dyDescent="0.25">
      <c r="J16" s="194"/>
      <c r="K16" s="194"/>
      <c r="L16" s="194"/>
      <c r="M16" s="194"/>
      <c r="N16" s="194"/>
      <c r="O16" s="194"/>
      <c r="P16" s="194"/>
      <c r="Q16" s="30"/>
      <c r="R16" s="30"/>
      <c r="S16" s="30"/>
      <c r="T16" s="30"/>
      <c r="U16" s="30"/>
    </row>
    <row r="17" spans="10:21" x14ac:dyDescent="0.25">
      <c r="J17" s="194"/>
      <c r="K17" s="194"/>
      <c r="L17" s="194"/>
      <c r="M17" s="194"/>
      <c r="N17" s="194"/>
      <c r="O17" s="194"/>
      <c r="P17" s="194"/>
      <c r="Q17" s="30"/>
      <c r="R17" s="30"/>
      <c r="S17" s="30"/>
      <c r="T17" s="30"/>
      <c r="U17" s="30"/>
    </row>
    <row r="18" spans="10:21" x14ac:dyDescent="0.25">
      <c r="J18" s="194"/>
      <c r="K18" s="194"/>
      <c r="L18" s="194"/>
      <c r="M18" s="194"/>
      <c r="N18" s="194"/>
      <c r="O18" s="194"/>
      <c r="P18" s="194"/>
      <c r="Q18" s="30"/>
      <c r="R18" s="30"/>
      <c r="S18" s="30"/>
      <c r="T18" s="30"/>
      <c r="U18" s="30"/>
    </row>
    <row r="19" spans="10:21" x14ac:dyDescent="0.25">
      <c r="J19" s="194"/>
      <c r="K19" s="194"/>
      <c r="L19" s="194"/>
      <c r="M19" s="194"/>
      <c r="N19" s="194"/>
      <c r="O19" s="194"/>
      <c r="P19" s="194"/>
    </row>
    <row r="20" spans="10:21" x14ac:dyDescent="0.25">
      <c r="J20" s="194"/>
      <c r="K20" s="194"/>
      <c r="L20" s="194"/>
      <c r="M20" s="194"/>
      <c r="N20" s="194"/>
      <c r="O20" s="194"/>
      <c r="P20" s="194"/>
    </row>
    <row r="21" spans="10:21" x14ac:dyDescent="0.25">
      <c r="J21" s="194"/>
      <c r="K21" s="194"/>
      <c r="L21" s="194"/>
      <c r="M21" s="194"/>
      <c r="N21" s="194"/>
      <c r="O21" s="194"/>
      <c r="P21" s="194"/>
    </row>
    <row r="22" spans="10:21" x14ac:dyDescent="0.25">
      <c r="J22" s="194"/>
      <c r="K22" s="194"/>
      <c r="L22" s="194"/>
      <c r="M22" s="194"/>
      <c r="N22" s="194"/>
      <c r="O22" s="194"/>
      <c r="P22" s="194"/>
      <c r="Q22" s="30"/>
      <c r="R22" s="30"/>
      <c r="S22" s="30"/>
      <c r="T22" s="30"/>
      <c r="U22" s="30"/>
    </row>
    <row r="23" spans="10:21" x14ac:dyDescent="0.25">
      <c r="J23" s="194"/>
      <c r="K23" s="194"/>
      <c r="L23" s="194"/>
      <c r="M23" s="194"/>
      <c r="N23" s="194"/>
      <c r="O23" s="194"/>
      <c r="P23" s="194"/>
      <c r="Q23" s="30"/>
      <c r="R23" s="30"/>
      <c r="S23" s="30"/>
      <c r="T23" s="30"/>
      <c r="U23" s="30"/>
    </row>
    <row r="24" spans="10:21" x14ac:dyDescent="0.25">
      <c r="J24" s="194"/>
      <c r="K24" s="194"/>
      <c r="L24" s="194"/>
      <c r="M24" s="194"/>
      <c r="N24" s="194"/>
      <c r="O24" s="194"/>
      <c r="P24" s="194"/>
      <c r="Q24" s="30"/>
      <c r="R24" s="30"/>
      <c r="S24" s="30"/>
      <c r="T24" s="30"/>
      <c r="U24" s="30"/>
    </row>
    <row r="25" spans="10:21" x14ac:dyDescent="0.25">
      <c r="P25" s="30"/>
      <c r="Q25" s="30"/>
      <c r="R25" s="30"/>
      <c r="S25" s="30"/>
      <c r="T25" s="30"/>
      <c r="U25" s="30"/>
    </row>
    <row r="26" spans="10:21" x14ac:dyDescent="0.25">
      <c r="P26" s="30"/>
      <c r="Q26" s="30"/>
      <c r="R26" s="30"/>
      <c r="S26" s="30"/>
      <c r="T26" s="30"/>
      <c r="U26" s="30"/>
    </row>
    <row r="27" spans="10:21" x14ac:dyDescent="0.25">
      <c r="K27" s="106" t="s">
        <v>206</v>
      </c>
      <c r="P27" s="30"/>
      <c r="Q27" s="30"/>
      <c r="R27" s="30"/>
      <c r="S27" s="30"/>
      <c r="T27" s="30"/>
      <c r="U27" s="30"/>
    </row>
    <row r="28" spans="10:21" x14ac:dyDescent="0.25">
      <c r="P28" s="30"/>
      <c r="Q28" s="30"/>
      <c r="R28" s="30"/>
      <c r="S28" s="30"/>
      <c r="T28" s="30"/>
      <c r="U28" s="30"/>
    </row>
    <row r="34" spans="1:5" x14ac:dyDescent="0.25">
      <c r="A34" s="235" t="s">
        <v>18</v>
      </c>
      <c r="B34" s="235"/>
      <c r="C34" s="235"/>
      <c r="D34" s="235"/>
      <c r="E34" s="235"/>
    </row>
  </sheetData>
  <mergeCells count="2">
    <mergeCell ref="J11:P24"/>
    <mergeCell ref="A34:E34"/>
  </mergeCells>
  <pageMargins left="0.511811024" right="0.511811024" top="0.78740157499999996" bottom="0.78740157499999996" header="0.31496062000000002" footer="0.31496062000000002"/>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34"/>
  <sheetViews>
    <sheetView topLeftCell="A16" workbookViewId="0">
      <selection activeCell="A41" sqref="A41"/>
    </sheetView>
  </sheetViews>
  <sheetFormatPr defaultRowHeight="15" x14ac:dyDescent="0.25"/>
  <cols>
    <col min="1" max="1" width="25.28515625" customWidth="1"/>
    <col min="3" max="3" width="12.42578125" customWidth="1"/>
    <col min="4" max="4" width="13.5703125" customWidth="1"/>
    <col min="6" max="6" width="12.5703125" customWidth="1"/>
    <col min="7" max="7" width="12.28515625" bestFit="1" customWidth="1"/>
    <col min="8" max="8" width="11.140625" bestFit="1" customWidth="1"/>
    <col min="10" max="10" width="11.7109375" bestFit="1" customWidth="1"/>
    <col min="14" max="14" width="38.28515625" bestFit="1" customWidth="1"/>
  </cols>
  <sheetData>
    <row r="1" spans="1:21" x14ac:dyDescent="0.25">
      <c r="A1" s="18" t="s">
        <v>289</v>
      </c>
    </row>
    <row r="2" spans="1:21" x14ac:dyDescent="0.25">
      <c r="A2" s="18"/>
    </row>
    <row r="4" spans="1:21" x14ac:dyDescent="0.25">
      <c r="A4" s="19"/>
      <c r="B4" s="19" t="s">
        <v>88</v>
      </c>
      <c r="C4" s="19" t="s">
        <v>89</v>
      </c>
      <c r="D4" s="19" t="s">
        <v>90</v>
      </c>
      <c r="E4" s="19" t="s">
        <v>91</v>
      </c>
      <c r="F4" s="19" t="s">
        <v>92</v>
      </c>
      <c r="G4" s="19" t="s">
        <v>62</v>
      </c>
      <c r="H4" s="29" t="s">
        <v>36</v>
      </c>
    </row>
    <row r="5" spans="1:21" x14ac:dyDescent="0.25">
      <c r="A5" s="19" t="s">
        <v>85</v>
      </c>
      <c r="B5" s="22">
        <v>7.3999999999999996E-2</v>
      </c>
      <c r="C5" s="22">
        <v>0.109</v>
      </c>
      <c r="D5" s="22">
        <v>7.4999999999999997E-2</v>
      </c>
      <c r="E5" s="22">
        <v>5.5E-2</v>
      </c>
      <c r="F5" s="22">
        <v>3.2000000000000001E-2</v>
      </c>
      <c r="G5" s="22">
        <v>4.5999999999999999E-2</v>
      </c>
      <c r="H5" s="22">
        <v>0.26800000000000002</v>
      </c>
      <c r="N5" s="227" t="s">
        <v>211</v>
      </c>
      <c r="O5" s="227"/>
      <c r="P5" s="227"/>
      <c r="Q5" s="227"/>
      <c r="R5" s="227"/>
      <c r="S5" s="227"/>
      <c r="T5" s="227"/>
      <c r="U5" s="227"/>
    </row>
    <row r="6" spans="1:21" x14ac:dyDescent="0.25">
      <c r="A6" s="19" t="s">
        <v>93</v>
      </c>
      <c r="B6" s="22">
        <v>2.5999999999999999E-2</v>
      </c>
      <c r="C6" s="22">
        <v>3.2000000000000001E-2</v>
      </c>
      <c r="D6" s="22">
        <v>2.8000000000000001E-2</v>
      </c>
      <c r="E6" s="22">
        <v>8.9999999999999993E-3</v>
      </c>
      <c r="F6" s="22">
        <v>1.2E-2</v>
      </c>
      <c r="G6" s="22">
        <v>0.09</v>
      </c>
      <c r="H6" s="22">
        <v>0.16300000000000001</v>
      </c>
      <c r="N6" s="227"/>
      <c r="O6" s="227"/>
      <c r="P6" s="227"/>
      <c r="Q6" s="227"/>
      <c r="R6" s="227"/>
      <c r="S6" s="227"/>
      <c r="T6" s="227"/>
      <c r="U6" s="227"/>
    </row>
    <row r="7" spans="1:21" x14ac:dyDescent="0.25">
      <c r="A7" s="19" t="s">
        <v>86</v>
      </c>
      <c r="B7" s="22">
        <v>0.106</v>
      </c>
      <c r="C7" s="22">
        <v>9.7000000000000003E-2</v>
      </c>
      <c r="D7" s="22">
        <v>8.1000000000000003E-2</v>
      </c>
      <c r="E7" s="22">
        <v>5.8999999999999997E-2</v>
      </c>
      <c r="F7" s="22">
        <v>2.1000000000000001E-2</v>
      </c>
      <c r="G7" s="22">
        <v>6.0999999999999999E-2</v>
      </c>
      <c r="H7" s="22">
        <v>0.29099999999999998</v>
      </c>
      <c r="N7" s="227"/>
      <c r="O7" s="227"/>
      <c r="P7" s="227"/>
      <c r="Q7" s="227"/>
      <c r="R7" s="227"/>
      <c r="S7" s="227"/>
      <c r="T7" s="227"/>
      <c r="U7" s="227"/>
    </row>
    <row r="8" spans="1:21" x14ac:dyDescent="0.25">
      <c r="N8" s="227"/>
      <c r="O8" s="227"/>
      <c r="P8" s="227"/>
      <c r="Q8" s="227"/>
      <c r="R8" s="227"/>
      <c r="S8" s="227"/>
      <c r="T8" s="227"/>
      <c r="U8" s="227"/>
    </row>
    <row r="9" spans="1:21" x14ac:dyDescent="0.25">
      <c r="N9" s="227"/>
      <c r="O9" s="227"/>
      <c r="P9" s="227"/>
      <c r="Q9" s="227"/>
      <c r="R9" s="227"/>
      <c r="S9" s="227"/>
      <c r="T9" s="227"/>
      <c r="U9" s="227"/>
    </row>
    <row r="10" spans="1:21" x14ac:dyDescent="0.25">
      <c r="N10" s="227"/>
      <c r="O10" s="227"/>
      <c r="P10" s="227"/>
      <c r="Q10" s="227"/>
      <c r="R10" s="227"/>
      <c r="S10" s="227"/>
      <c r="T10" s="227"/>
      <c r="U10" s="227"/>
    </row>
    <row r="11" spans="1:21" x14ac:dyDescent="0.25">
      <c r="N11" s="227"/>
      <c r="O11" s="227"/>
      <c r="P11" s="227"/>
      <c r="Q11" s="227"/>
      <c r="R11" s="227"/>
      <c r="S11" s="227"/>
      <c r="T11" s="227"/>
      <c r="U11" s="227"/>
    </row>
    <row r="12" spans="1:21" x14ac:dyDescent="0.25">
      <c r="N12" s="227"/>
      <c r="O12" s="227"/>
      <c r="P12" s="227"/>
      <c r="Q12" s="227"/>
      <c r="R12" s="227"/>
      <c r="S12" s="227"/>
      <c r="T12" s="227"/>
      <c r="U12" s="227"/>
    </row>
    <row r="13" spans="1:21" x14ac:dyDescent="0.25">
      <c r="N13" s="227"/>
      <c r="O13" s="227"/>
      <c r="P13" s="227"/>
      <c r="Q13" s="227"/>
      <c r="R13" s="227"/>
      <c r="S13" s="227"/>
      <c r="T13" s="227"/>
      <c r="U13" s="227"/>
    </row>
    <row r="14" spans="1:21" x14ac:dyDescent="0.25">
      <c r="N14" s="227"/>
      <c r="O14" s="227"/>
      <c r="P14" s="227"/>
      <c r="Q14" s="227"/>
      <c r="R14" s="227"/>
      <c r="S14" s="227"/>
      <c r="T14" s="227"/>
      <c r="U14" s="227"/>
    </row>
    <row r="15" spans="1:21" x14ac:dyDescent="0.25">
      <c r="N15" s="227"/>
      <c r="O15" s="227"/>
      <c r="P15" s="227"/>
      <c r="Q15" s="227"/>
      <c r="R15" s="227"/>
      <c r="S15" s="227"/>
      <c r="T15" s="227"/>
      <c r="U15" s="227"/>
    </row>
    <row r="16" spans="1:21" x14ac:dyDescent="0.25">
      <c r="N16" s="227"/>
      <c r="O16" s="227"/>
      <c r="P16" s="227"/>
      <c r="Q16" s="227"/>
      <c r="R16" s="227"/>
      <c r="S16" s="227"/>
      <c r="T16" s="227"/>
      <c r="U16" s="227"/>
    </row>
    <row r="17" spans="14:21" x14ac:dyDescent="0.25">
      <c r="N17" s="227"/>
      <c r="O17" s="227"/>
      <c r="P17" s="227"/>
      <c r="Q17" s="227"/>
      <c r="R17" s="227"/>
      <c r="S17" s="227"/>
      <c r="T17" s="227"/>
      <c r="U17" s="227"/>
    </row>
    <row r="19" spans="14:21" x14ac:dyDescent="0.25">
      <c r="N19" s="106" t="s">
        <v>206</v>
      </c>
    </row>
    <row r="34" spans="1:5" x14ac:dyDescent="0.25">
      <c r="A34" s="235" t="s">
        <v>18</v>
      </c>
      <c r="B34" s="235"/>
      <c r="C34" s="235"/>
      <c r="D34" s="235"/>
      <c r="E34" s="235"/>
    </row>
  </sheetData>
  <mergeCells count="2">
    <mergeCell ref="N5:U17"/>
    <mergeCell ref="A34:E34"/>
  </mergeCells>
  <pageMargins left="0.511811024" right="0.511811024" top="0.78740157499999996" bottom="0.78740157499999996" header="0.31496062000000002" footer="0.31496062000000002"/>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33"/>
  <sheetViews>
    <sheetView workbookViewId="0">
      <selection activeCell="D26" sqref="D26"/>
    </sheetView>
  </sheetViews>
  <sheetFormatPr defaultRowHeight="15" x14ac:dyDescent="0.25"/>
  <cols>
    <col min="1" max="1" width="50.7109375" customWidth="1"/>
    <col min="2" max="2" width="12.42578125" customWidth="1"/>
    <col min="3" max="3" width="12.28515625" customWidth="1"/>
  </cols>
  <sheetData>
    <row r="1" spans="1:27" x14ac:dyDescent="0.25">
      <c r="A1" s="180" t="s">
        <v>290</v>
      </c>
    </row>
    <row r="2" spans="1:27" x14ac:dyDescent="0.25">
      <c r="A2" s="18"/>
    </row>
    <row r="3" spans="1:27" x14ac:dyDescent="0.25">
      <c r="A3" s="19"/>
      <c r="B3" s="21" t="s">
        <v>87</v>
      </c>
      <c r="C3" s="21" t="s">
        <v>151</v>
      </c>
    </row>
    <row r="4" spans="1:27" ht="15" customHeight="1" x14ac:dyDescent="0.25">
      <c r="A4" s="21" t="s">
        <v>251</v>
      </c>
      <c r="B4" s="22">
        <v>0.90400000000000003</v>
      </c>
      <c r="C4" s="22">
        <v>0.82499999999999996</v>
      </c>
      <c r="R4" s="181"/>
      <c r="S4" s="181"/>
      <c r="T4" s="181"/>
      <c r="U4" s="181"/>
      <c r="V4" s="181"/>
      <c r="W4" s="181"/>
      <c r="X4" s="181"/>
      <c r="Y4" s="181"/>
      <c r="Z4" s="181"/>
      <c r="AA4" s="181"/>
    </row>
    <row r="5" spans="1:27" x14ac:dyDescent="0.25">
      <c r="A5" s="21" t="s">
        <v>252</v>
      </c>
      <c r="B5" s="22">
        <v>0.76500000000000001</v>
      </c>
      <c r="C5" s="22">
        <v>0.64200000000000002</v>
      </c>
      <c r="R5" s="181"/>
      <c r="S5" s="181"/>
      <c r="T5" s="181"/>
      <c r="U5" s="181"/>
      <c r="V5" s="181"/>
      <c r="W5" s="181"/>
      <c r="X5" s="181"/>
      <c r="Y5" s="181"/>
      <c r="Z5" s="181"/>
      <c r="AA5" s="181"/>
    </row>
    <row r="6" spans="1:27" x14ac:dyDescent="0.25">
      <c r="A6" s="21" t="s">
        <v>253</v>
      </c>
      <c r="B6" s="22">
        <v>0.77400000000000002</v>
      </c>
      <c r="C6" s="22">
        <v>0.83899999999999997</v>
      </c>
      <c r="R6" s="181"/>
      <c r="S6" s="181"/>
      <c r="T6" s="181"/>
      <c r="U6" s="181"/>
      <c r="V6" s="181"/>
      <c r="W6" s="181"/>
      <c r="X6" s="181"/>
      <c r="Y6" s="181"/>
      <c r="Z6" s="181"/>
      <c r="AA6" s="181"/>
    </row>
    <row r="7" spans="1:27" x14ac:dyDescent="0.25">
      <c r="A7" s="21" t="s">
        <v>254</v>
      </c>
      <c r="B7" s="22">
        <v>0.23499999999999999</v>
      </c>
      <c r="C7" s="22">
        <v>9.7000000000000003E-2</v>
      </c>
      <c r="R7" s="181"/>
      <c r="S7" s="181"/>
      <c r="T7" s="181"/>
      <c r="U7" s="181"/>
      <c r="V7" s="181"/>
      <c r="W7" s="181"/>
      <c r="X7" s="181"/>
      <c r="Y7" s="181"/>
      <c r="Z7" s="181"/>
      <c r="AA7" s="181"/>
    </row>
    <row r="8" spans="1:27" x14ac:dyDescent="0.25">
      <c r="A8" s="21" t="s">
        <v>255</v>
      </c>
      <c r="B8" s="22">
        <v>8.6999999999999994E-2</v>
      </c>
      <c r="C8" s="22">
        <v>1.9E-2</v>
      </c>
      <c r="R8" s="181"/>
      <c r="S8" s="181"/>
      <c r="T8" s="181"/>
      <c r="U8" s="181"/>
      <c r="V8" s="181"/>
      <c r="W8" s="181"/>
      <c r="X8" s="181"/>
      <c r="Y8" s="181"/>
      <c r="Z8" s="181"/>
      <c r="AA8" s="181"/>
    </row>
    <row r="9" spans="1:27" x14ac:dyDescent="0.25">
      <c r="A9" s="28" t="s">
        <v>250</v>
      </c>
      <c r="B9" s="22">
        <v>0.95699999999999996</v>
      </c>
      <c r="C9" s="22">
        <v>0.92600000000000005</v>
      </c>
      <c r="R9" s="181"/>
      <c r="S9" s="181"/>
      <c r="T9" s="181"/>
      <c r="U9" s="181"/>
      <c r="V9" s="181"/>
      <c r="W9" s="181"/>
      <c r="X9" s="181"/>
      <c r="Y9" s="181"/>
      <c r="Z9" s="181"/>
      <c r="AA9" s="181"/>
    </row>
    <row r="10" spans="1:27" x14ac:dyDescent="0.25">
      <c r="R10" s="181"/>
      <c r="S10" s="181"/>
      <c r="T10" s="181"/>
      <c r="U10" s="181"/>
      <c r="V10" s="181"/>
      <c r="W10" s="181"/>
      <c r="X10" s="181"/>
      <c r="Y10" s="181"/>
      <c r="Z10" s="181"/>
      <c r="AA10" s="181"/>
    </row>
    <row r="11" spans="1:27" x14ac:dyDescent="0.25">
      <c r="A11" s="206" t="s">
        <v>317</v>
      </c>
      <c r="B11" s="239"/>
      <c r="C11" s="239"/>
      <c r="R11" s="181"/>
      <c r="S11" s="181"/>
      <c r="T11" s="181"/>
      <c r="U11" s="181"/>
      <c r="V11" s="181"/>
      <c r="W11" s="181"/>
      <c r="X11" s="181"/>
      <c r="Y11" s="181"/>
      <c r="Z11" s="181"/>
      <c r="AA11" s="181"/>
    </row>
    <row r="12" spans="1:27" x14ac:dyDescent="0.25">
      <c r="A12" s="239"/>
      <c r="B12" s="239"/>
      <c r="C12" s="239"/>
      <c r="R12" s="181"/>
      <c r="S12" s="181"/>
      <c r="T12" s="181"/>
      <c r="U12" s="181"/>
      <c r="V12" s="181"/>
      <c r="W12" s="181"/>
      <c r="X12" s="181"/>
      <c r="Y12" s="181"/>
      <c r="Z12" s="181"/>
      <c r="AA12" s="181"/>
    </row>
    <row r="13" spans="1:27" x14ac:dyDescent="0.25">
      <c r="A13" s="239"/>
      <c r="B13" s="239"/>
      <c r="C13" s="239"/>
      <c r="R13" s="181"/>
      <c r="S13" s="181"/>
      <c r="T13" s="181"/>
      <c r="U13" s="181"/>
      <c r="V13" s="181"/>
      <c r="W13" s="181"/>
      <c r="X13" s="181"/>
      <c r="Y13" s="181"/>
      <c r="Z13" s="181"/>
      <c r="AA13" s="181"/>
    </row>
    <row r="14" spans="1:27" x14ac:dyDescent="0.25">
      <c r="A14" s="239"/>
      <c r="B14" s="239"/>
      <c r="C14" s="239"/>
      <c r="R14" s="181"/>
      <c r="S14" s="181"/>
      <c r="T14" s="181"/>
      <c r="U14" s="181"/>
      <c r="V14" s="181"/>
      <c r="W14" s="181"/>
      <c r="X14" s="181"/>
      <c r="Y14" s="181"/>
      <c r="Z14" s="181"/>
      <c r="AA14" s="181"/>
    </row>
    <row r="15" spans="1:27" x14ac:dyDescent="0.25">
      <c r="A15" s="239"/>
      <c r="B15" s="239"/>
      <c r="C15" s="239"/>
      <c r="R15" s="181"/>
      <c r="S15" s="181"/>
      <c r="T15" s="181"/>
      <c r="U15" s="181"/>
      <c r="V15" s="181"/>
      <c r="W15" s="181"/>
      <c r="X15" s="181"/>
      <c r="Y15" s="181"/>
      <c r="Z15" s="181"/>
      <c r="AA15" s="181"/>
    </row>
    <row r="16" spans="1:27" x14ac:dyDescent="0.25">
      <c r="A16" s="239"/>
      <c r="B16" s="239"/>
      <c r="C16" s="239"/>
      <c r="R16" s="181"/>
      <c r="S16" s="181"/>
      <c r="T16" s="181"/>
      <c r="U16" s="181"/>
      <c r="V16" s="181"/>
      <c r="W16" s="181"/>
      <c r="X16" s="181"/>
      <c r="Y16" s="181"/>
      <c r="Z16" s="181"/>
      <c r="AA16" s="181"/>
    </row>
    <row r="17" spans="1:27" x14ac:dyDescent="0.25">
      <c r="A17" s="239"/>
      <c r="B17" s="239"/>
      <c r="C17" s="239"/>
      <c r="R17" s="181"/>
      <c r="S17" s="181"/>
      <c r="T17" s="181"/>
      <c r="U17" s="181"/>
      <c r="V17" s="181"/>
      <c r="W17" s="181"/>
      <c r="X17" s="181"/>
      <c r="Y17" s="181"/>
      <c r="Z17" s="181"/>
      <c r="AA17" s="181"/>
    </row>
    <row r="18" spans="1:27" x14ac:dyDescent="0.25">
      <c r="A18" s="239"/>
      <c r="B18" s="239"/>
      <c r="C18" s="239"/>
      <c r="R18" s="181"/>
      <c r="S18" s="181"/>
      <c r="T18" s="181"/>
      <c r="U18" s="181"/>
      <c r="V18" s="181"/>
      <c r="W18" s="181"/>
      <c r="X18" s="181"/>
      <c r="Y18" s="181"/>
      <c r="Z18" s="181"/>
      <c r="AA18" s="181"/>
    </row>
    <row r="19" spans="1:27" x14ac:dyDescent="0.25">
      <c r="A19" s="239"/>
      <c r="B19" s="239"/>
      <c r="C19" s="239"/>
      <c r="R19" s="181"/>
      <c r="S19" s="181"/>
      <c r="T19" s="181"/>
      <c r="U19" s="181"/>
      <c r="V19" s="181"/>
      <c r="W19" s="181"/>
      <c r="X19" s="181"/>
      <c r="Y19" s="181"/>
      <c r="Z19" s="181"/>
      <c r="AA19" s="181"/>
    </row>
    <row r="20" spans="1:27" x14ac:dyDescent="0.25">
      <c r="A20" s="239"/>
      <c r="B20" s="239"/>
      <c r="C20" s="239"/>
      <c r="R20" s="181"/>
      <c r="S20" s="181"/>
      <c r="T20" s="181"/>
      <c r="U20" s="181"/>
      <c r="V20" s="181"/>
      <c r="W20" s="181"/>
      <c r="X20" s="181"/>
      <c r="Y20" s="181"/>
      <c r="Z20" s="181"/>
      <c r="AA20" s="181"/>
    </row>
    <row r="21" spans="1:27" x14ac:dyDescent="0.25">
      <c r="A21" s="239"/>
      <c r="B21" s="239"/>
      <c r="C21" s="239"/>
      <c r="R21" s="181"/>
      <c r="S21" s="181"/>
      <c r="T21" s="181"/>
      <c r="U21" s="181"/>
      <c r="V21" s="181"/>
      <c r="W21" s="181"/>
      <c r="X21" s="181"/>
      <c r="Y21" s="181"/>
      <c r="Z21" s="181"/>
      <c r="AA21" s="181"/>
    </row>
    <row r="22" spans="1:27" x14ac:dyDescent="0.25">
      <c r="A22" s="239"/>
      <c r="B22" s="239"/>
      <c r="C22" s="239"/>
      <c r="R22" s="181"/>
      <c r="S22" s="181"/>
      <c r="T22" s="181"/>
      <c r="U22" s="181"/>
      <c r="V22" s="181"/>
      <c r="W22" s="181"/>
      <c r="X22" s="181"/>
      <c r="Y22" s="181"/>
      <c r="Z22" s="181"/>
      <c r="AA22" s="181"/>
    </row>
    <row r="23" spans="1:27" x14ac:dyDescent="0.25">
      <c r="A23" s="239"/>
      <c r="B23" s="239"/>
      <c r="C23" s="239"/>
      <c r="R23" s="181"/>
      <c r="S23" s="181"/>
      <c r="T23" s="181"/>
      <c r="U23" s="181"/>
      <c r="V23" s="181"/>
      <c r="W23" s="181"/>
      <c r="X23" s="181"/>
      <c r="Y23" s="181"/>
      <c r="Z23" s="181"/>
      <c r="AA23" s="181"/>
    </row>
    <row r="24" spans="1:27" x14ac:dyDescent="0.25">
      <c r="A24" s="239"/>
      <c r="B24" s="239"/>
      <c r="C24" s="239"/>
      <c r="R24" s="181"/>
      <c r="S24" s="181"/>
      <c r="T24" s="181"/>
      <c r="U24" s="181"/>
      <c r="V24" s="181"/>
      <c r="W24" s="181"/>
      <c r="X24" s="181"/>
      <c r="Y24" s="181"/>
      <c r="Z24" s="181"/>
      <c r="AA24" s="181"/>
    </row>
    <row r="25" spans="1:27" x14ac:dyDescent="0.25">
      <c r="A25" s="239"/>
      <c r="B25" s="239"/>
      <c r="C25" s="239"/>
      <c r="R25" s="181"/>
      <c r="S25" s="181"/>
      <c r="T25" s="181"/>
      <c r="U25" s="181"/>
      <c r="V25" s="181"/>
      <c r="W25" s="181"/>
      <c r="X25" s="181"/>
      <c r="Y25" s="181"/>
      <c r="Z25" s="181"/>
      <c r="AA25" s="181"/>
    </row>
    <row r="26" spans="1:27" x14ac:dyDescent="0.25">
      <c r="A26" s="239"/>
      <c r="B26" s="239"/>
      <c r="C26" s="239"/>
      <c r="E26" s="233" t="s">
        <v>18</v>
      </c>
      <c r="F26" s="233"/>
      <c r="G26" s="233"/>
      <c r="H26" s="233"/>
      <c r="I26" s="233"/>
      <c r="R26" s="181"/>
      <c r="S26" s="181"/>
      <c r="T26" s="181"/>
      <c r="U26" s="181"/>
      <c r="V26" s="181"/>
      <c r="W26" s="181"/>
      <c r="X26" s="181"/>
      <c r="Y26" s="181"/>
      <c r="Z26" s="181"/>
      <c r="AA26" s="181"/>
    </row>
    <row r="27" spans="1:27" x14ac:dyDescent="0.25">
      <c r="A27" s="239"/>
      <c r="B27" s="239"/>
      <c r="C27" s="239"/>
      <c r="E27" s="103"/>
      <c r="F27" s="103"/>
      <c r="G27" s="103"/>
      <c r="H27" s="103"/>
      <c r="I27" s="103"/>
      <c r="R27" s="91"/>
      <c r="S27" s="91"/>
      <c r="T27" s="91"/>
      <c r="U27" s="91"/>
      <c r="V27" s="91"/>
      <c r="W27" s="91"/>
      <c r="X27" s="91"/>
      <c r="Y27" s="91"/>
      <c r="Z27" s="91"/>
      <c r="AA27" s="91"/>
    </row>
    <row r="28" spans="1:27" x14ac:dyDescent="0.25">
      <c r="A28" s="239"/>
      <c r="B28" s="239"/>
      <c r="C28" s="239"/>
    </row>
    <row r="31" spans="1:27" x14ac:dyDescent="0.25">
      <c r="A31" s="106" t="s">
        <v>212</v>
      </c>
      <c r="B31" s="111"/>
    </row>
    <row r="33" spans="2:2" x14ac:dyDescent="0.25">
      <c r="B33" s="111"/>
    </row>
  </sheetData>
  <mergeCells count="2">
    <mergeCell ref="E26:I26"/>
    <mergeCell ref="A11:C28"/>
  </mergeCells>
  <pageMargins left="0.511811024" right="0.511811024" top="0.78740157499999996" bottom="0.78740157499999996" header="0.31496062000000002" footer="0.31496062000000002"/>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J26"/>
  <sheetViews>
    <sheetView workbookViewId="0">
      <selection activeCell="C27" sqref="C27"/>
    </sheetView>
  </sheetViews>
  <sheetFormatPr defaultRowHeight="15" x14ac:dyDescent="0.25"/>
  <cols>
    <col min="1" max="1" width="24.28515625" bestFit="1" customWidth="1"/>
    <col min="2" max="2" width="14.5703125" bestFit="1" customWidth="1"/>
    <col min="3" max="3" width="16.7109375" bestFit="1" customWidth="1"/>
  </cols>
  <sheetData>
    <row r="1" spans="1:8" x14ac:dyDescent="0.25">
      <c r="A1" s="193" t="s">
        <v>291</v>
      </c>
      <c r="B1" s="193"/>
      <c r="C1" s="193"/>
      <c r="D1" s="193"/>
      <c r="E1" s="193"/>
      <c r="F1" s="193"/>
      <c r="G1" s="193"/>
      <c r="H1" s="193"/>
    </row>
    <row r="4" spans="1:8" x14ac:dyDescent="0.25">
      <c r="A4" s="19"/>
      <c r="B4" s="19" t="s">
        <v>216</v>
      </c>
      <c r="C4" s="19" t="s">
        <v>213</v>
      </c>
      <c r="D4" s="19" t="s">
        <v>214</v>
      </c>
    </row>
    <row r="5" spans="1:8" x14ac:dyDescent="0.25">
      <c r="A5" s="19" t="s">
        <v>0</v>
      </c>
      <c r="B5" s="23">
        <v>0.53009708737864081</v>
      </c>
      <c r="C5" s="23">
        <v>0.42839805825242716</v>
      </c>
      <c r="D5" s="23">
        <v>4.1504854368932038E-2</v>
      </c>
    </row>
    <row r="6" spans="1:8" x14ac:dyDescent="0.25">
      <c r="A6" s="19" t="s">
        <v>215</v>
      </c>
      <c r="B6" s="23">
        <v>0.36969123388146219</v>
      </c>
      <c r="C6" s="23">
        <v>0.50964154737962852</v>
      </c>
      <c r="D6" s="23">
        <v>0.12066721873890926</v>
      </c>
    </row>
    <row r="7" spans="1:8" x14ac:dyDescent="0.25">
      <c r="A7" s="19" t="s">
        <v>51</v>
      </c>
      <c r="B7" s="23">
        <v>0.81792939309797696</v>
      </c>
      <c r="C7" s="23">
        <v>0.17731059103530344</v>
      </c>
      <c r="D7" s="23">
        <v>4.7600158667195558E-3</v>
      </c>
    </row>
    <row r="9" spans="1:8" x14ac:dyDescent="0.25">
      <c r="A9" s="206" t="s">
        <v>217</v>
      </c>
      <c r="B9" s="206"/>
      <c r="C9" s="206"/>
      <c r="D9" s="206"/>
      <c r="E9" s="206"/>
    </row>
    <row r="10" spans="1:8" x14ac:dyDescent="0.25">
      <c r="A10" s="206"/>
      <c r="B10" s="206"/>
      <c r="C10" s="206"/>
      <c r="D10" s="206"/>
      <c r="E10" s="206"/>
    </row>
    <row r="11" spans="1:8" x14ac:dyDescent="0.25">
      <c r="A11" s="206"/>
      <c r="B11" s="206"/>
      <c r="C11" s="206"/>
      <c r="D11" s="206"/>
      <c r="E11" s="206"/>
    </row>
    <row r="12" spans="1:8" x14ac:dyDescent="0.25">
      <c r="A12" s="206"/>
      <c r="B12" s="206"/>
      <c r="C12" s="206"/>
      <c r="D12" s="206"/>
      <c r="E12" s="206"/>
    </row>
    <row r="13" spans="1:8" x14ac:dyDescent="0.25">
      <c r="A13" s="206"/>
      <c r="B13" s="206"/>
      <c r="C13" s="206"/>
      <c r="D13" s="206"/>
      <c r="E13" s="206"/>
    </row>
    <row r="14" spans="1:8" x14ac:dyDescent="0.25">
      <c r="A14" s="206"/>
      <c r="B14" s="206"/>
      <c r="C14" s="206"/>
      <c r="D14" s="206"/>
      <c r="E14" s="206"/>
    </row>
    <row r="15" spans="1:8" x14ac:dyDescent="0.25">
      <c r="A15" s="206"/>
      <c r="B15" s="206"/>
      <c r="C15" s="206"/>
      <c r="D15" s="206"/>
      <c r="E15" s="206"/>
    </row>
    <row r="16" spans="1:8" x14ac:dyDescent="0.25">
      <c r="A16" s="206"/>
      <c r="B16" s="206"/>
      <c r="C16" s="206"/>
      <c r="D16" s="206"/>
      <c r="E16" s="206"/>
    </row>
    <row r="17" spans="1:10" x14ac:dyDescent="0.25">
      <c r="A17" s="206"/>
      <c r="B17" s="206"/>
      <c r="C17" s="206"/>
      <c r="D17" s="206"/>
      <c r="E17" s="206"/>
    </row>
    <row r="18" spans="1:10" x14ac:dyDescent="0.25">
      <c r="A18" s="206"/>
      <c r="B18" s="206"/>
      <c r="C18" s="206"/>
      <c r="D18" s="206"/>
      <c r="E18" s="206"/>
    </row>
    <row r="19" spans="1:10" x14ac:dyDescent="0.25">
      <c r="A19" s="206"/>
      <c r="B19" s="206"/>
      <c r="C19" s="206"/>
      <c r="D19" s="206"/>
      <c r="E19" s="206"/>
    </row>
    <row r="20" spans="1:10" x14ac:dyDescent="0.25">
      <c r="A20" s="206"/>
      <c r="B20" s="206"/>
      <c r="C20" s="206"/>
      <c r="D20" s="206"/>
      <c r="E20" s="206"/>
    </row>
    <row r="21" spans="1:10" x14ac:dyDescent="0.25">
      <c r="A21" s="206"/>
      <c r="B21" s="206"/>
      <c r="C21" s="206"/>
      <c r="D21" s="206"/>
      <c r="E21" s="206"/>
    </row>
    <row r="22" spans="1:10" x14ac:dyDescent="0.25">
      <c r="A22" s="206"/>
      <c r="B22" s="206"/>
      <c r="C22" s="206"/>
      <c r="D22" s="206"/>
      <c r="E22" s="206"/>
    </row>
    <row r="23" spans="1:10" x14ac:dyDescent="0.25">
      <c r="A23" s="206"/>
      <c r="B23" s="206"/>
      <c r="C23" s="206"/>
      <c r="D23" s="206"/>
      <c r="E23" s="206"/>
    </row>
    <row r="24" spans="1:10" x14ac:dyDescent="0.25">
      <c r="A24" s="206"/>
      <c r="B24" s="206"/>
      <c r="C24" s="206"/>
      <c r="D24" s="206"/>
      <c r="E24" s="206"/>
    </row>
    <row r="26" spans="1:10" x14ac:dyDescent="0.25">
      <c r="H26" s="240" t="s">
        <v>18</v>
      </c>
      <c r="I26" s="240"/>
      <c r="J26" s="240"/>
    </row>
  </sheetData>
  <mergeCells count="3">
    <mergeCell ref="A1:H1"/>
    <mergeCell ref="A9:E24"/>
    <mergeCell ref="H26:J26"/>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8"/>
  <sheetViews>
    <sheetView topLeftCell="A16" workbookViewId="0">
      <selection activeCell="L6" sqref="L6:T30"/>
    </sheetView>
  </sheetViews>
  <sheetFormatPr defaultRowHeight="15" x14ac:dyDescent="0.25"/>
  <cols>
    <col min="1" max="1" width="19.28515625" style="118" customWidth="1"/>
    <col min="2" max="3" width="14.7109375" style="118" customWidth="1"/>
    <col min="4" max="4" width="13.28515625" style="118" customWidth="1"/>
    <col min="5" max="5" width="11.42578125" style="118" customWidth="1"/>
    <col min="6" max="6" width="9.140625" style="118"/>
    <col min="7" max="7" width="9.140625" style="118" customWidth="1"/>
    <col min="8" max="16384" width="9.140625" style="118"/>
  </cols>
  <sheetData>
    <row r="1" spans="1:20" x14ac:dyDescent="0.25">
      <c r="A1" s="198" t="s">
        <v>260</v>
      </c>
      <c r="B1" s="198"/>
      <c r="C1" s="198"/>
      <c r="D1" s="198"/>
      <c r="E1" s="198"/>
      <c r="F1" s="198"/>
      <c r="G1" s="198"/>
      <c r="H1" s="198"/>
      <c r="I1" s="198"/>
      <c r="J1" s="198"/>
      <c r="K1" s="198"/>
    </row>
    <row r="3" spans="1:20" ht="17.25" customHeight="1" x14ac:dyDescent="0.25">
      <c r="D3" s="5">
        <v>2010</v>
      </c>
      <c r="E3" s="5">
        <v>2011</v>
      </c>
      <c r="F3" s="5">
        <v>2012</v>
      </c>
      <c r="G3" s="5">
        <v>2013</v>
      </c>
      <c r="H3" s="5">
        <v>2014</v>
      </c>
      <c r="I3" s="5">
        <v>2015</v>
      </c>
      <c r="J3" s="5">
        <v>2016</v>
      </c>
    </row>
    <row r="4" spans="1:20" x14ac:dyDescent="0.25">
      <c r="A4" s="199" t="s">
        <v>9</v>
      </c>
      <c r="B4" s="199"/>
      <c r="C4" s="199"/>
      <c r="D4" s="136">
        <v>0.253</v>
      </c>
      <c r="E4" s="136">
        <v>0.28899999999999998</v>
      </c>
      <c r="F4" s="136">
        <v>0.30399999999999999</v>
      </c>
      <c r="G4" s="136">
        <v>0.317</v>
      </c>
      <c r="H4" s="136">
        <v>0.34100000000000003</v>
      </c>
      <c r="I4" s="136">
        <v>0.35732679000000001</v>
      </c>
      <c r="J4" s="136">
        <v>0.36199999999999999</v>
      </c>
    </row>
    <row r="5" spans="1:20" x14ac:dyDescent="0.25">
      <c r="A5" s="196" t="s">
        <v>10</v>
      </c>
      <c r="B5" s="196"/>
      <c r="C5" s="196"/>
      <c r="D5" s="136">
        <v>0.27200000000000002</v>
      </c>
      <c r="E5" s="136">
        <v>0.3</v>
      </c>
      <c r="F5" s="136">
        <v>0.317</v>
      </c>
      <c r="G5" s="136">
        <v>0.32700000000000001</v>
      </c>
      <c r="H5" s="136">
        <v>0.34699999999999998</v>
      </c>
      <c r="I5" s="136">
        <v>0.36909871</v>
      </c>
      <c r="J5" s="136">
        <v>0.378</v>
      </c>
    </row>
    <row r="6" spans="1:20" ht="15.75" customHeight="1" x14ac:dyDescent="0.25">
      <c r="A6" s="196" t="s">
        <v>11</v>
      </c>
      <c r="B6" s="196"/>
      <c r="C6" s="196"/>
      <c r="D6" s="136">
        <v>0.25900000000000001</v>
      </c>
      <c r="E6" s="136">
        <v>0.28799999999999998</v>
      </c>
      <c r="F6" s="136">
        <v>0.31</v>
      </c>
      <c r="G6" s="136">
        <v>0.32800000000000001</v>
      </c>
      <c r="H6" s="136">
        <v>0.34899999999999998</v>
      </c>
      <c r="I6" s="136">
        <v>0.37437155</v>
      </c>
      <c r="J6" s="136">
        <v>0.38700000000000001</v>
      </c>
      <c r="L6" s="195" t="s">
        <v>256</v>
      </c>
      <c r="M6" s="195"/>
      <c r="N6" s="195"/>
      <c r="O6" s="195"/>
      <c r="P6" s="195"/>
      <c r="Q6" s="195"/>
      <c r="R6" s="195"/>
      <c r="S6" s="195"/>
      <c r="T6" s="195"/>
    </row>
    <row r="7" spans="1:20" x14ac:dyDescent="0.25">
      <c r="A7" s="196" t="s">
        <v>12</v>
      </c>
      <c r="B7" s="196"/>
      <c r="C7" s="196"/>
      <c r="D7" s="136">
        <v>0.19400000000000001</v>
      </c>
      <c r="E7" s="136">
        <v>0.23699999999999999</v>
      </c>
      <c r="F7" s="136">
        <v>0.26700000000000002</v>
      </c>
      <c r="G7" s="136">
        <v>0.29299999999999998</v>
      </c>
      <c r="H7" s="136">
        <v>0.317</v>
      </c>
      <c r="I7" s="136">
        <v>0.34702635999999998</v>
      </c>
      <c r="J7" s="136">
        <v>0.36199999999999999</v>
      </c>
      <c r="L7" s="195"/>
      <c r="M7" s="195"/>
      <c r="N7" s="195"/>
      <c r="O7" s="195"/>
      <c r="P7" s="195"/>
      <c r="Q7" s="195"/>
      <c r="R7" s="195"/>
      <c r="S7" s="195"/>
      <c r="T7" s="195"/>
    </row>
    <row r="8" spans="1:20" x14ac:dyDescent="0.25">
      <c r="L8" s="195"/>
      <c r="M8" s="195"/>
      <c r="N8" s="195"/>
      <c r="O8" s="195"/>
      <c r="P8" s="195"/>
      <c r="Q8" s="195"/>
      <c r="R8" s="195"/>
      <c r="S8" s="195"/>
      <c r="T8" s="195"/>
    </row>
    <row r="9" spans="1:20" x14ac:dyDescent="0.25">
      <c r="L9" s="195"/>
      <c r="M9" s="195"/>
      <c r="N9" s="195"/>
      <c r="O9" s="195"/>
      <c r="P9" s="195"/>
      <c r="Q9" s="195"/>
      <c r="R9" s="195"/>
      <c r="S9" s="195"/>
      <c r="T9" s="195"/>
    </row>
    <row r="10" spans="1:20" ht="23.25" customHeight="1" x14ac:dyDescent="0.25">
      <c r="L10" s="195"/>
      <c r="M10" s="195"/>
      <c r="N10" s="195"/>
      <c r="O10" s="195"/>
      <c r="P10" s="195"/>
      <c r="Q10" s="195"/>
      <c r="R10" s="195"/>
      <c r="S10" s="195"/>
      <c r="T10" s="195"/>
    </row>
    <row r="11" spans="1:20" ht="15" customHeight="1" x14ac:dyDescent="0.25">
      <c r="L11" s="195"/>
      <c r="M11" s="195"/>
      <c r="N11" s="195"/>
      <c r="O11" s="195"/>
      <c r="P11" s="195"/>
      <c r="Q11" s="195"/>
      <c r="R11" s="195"/>
      <c r="S11" s="195"/>
      <c r="T11" s="195"/>
    </row>
    <row r="12" spans="1:20" ht="15.75" customHeight="1" x14ac:dyDescent="0.25">
      <c r="L12" s="195"/>
      <c r="M12" s="195"/>
      <c r="N12" s="195"/>
      <c r="O12" s="195"/>
      <c r="P12" s="195"/>
      <c r="Q12" s="195"/>
      <c r="R12" s="195"/>
      <c r="S12" s="195"/>
      <c r="T12" s="195"/>
    </row>
    <row r="13" spans="1:20" ht="13.5" customHeight="1" x14ac:dyDescent="0.25">
      <c r="L13" s="195"/>
      <c r="M13" s="195"/>
      <c r="N13" s="195"/>
      <c r="O13" s="195"/>
      <c r="P13" s="195"/>
      <c r="Q13" s="195"/>
      <c r="R13" s="195"/>
      <c r="S13" s="195"/>
      <c r="T13" s="195"/>
    </row>
    <row r="14" spans="1:20" x14ac:dyDescent="0.25">
      <c r="L14" s="195"/>
      <c r="M14" s="195"/>
      <c r="N14" s="195"/>
      <c r="O14" s="195"/>
      <c r="P14" s="195"/>
      <c r="Q14" s="195"/>
      <c r="R14" s="195"/>
      <c r="S14" s="195"/>
      <c r="T14" s="195"/>
    </row>
    <row r="15" spans="1:20" x14ac:dyDescent="0.25">
      <c r="L15" s="195"/>
      <c r="M15" s="195"/>
      <c r="N15" s="195"/>
      <c r="O15" s="195"/>
      <c r="P15" s="195"/>
      <c r="Q15" s="195"/>
      <c r="R15" s="195"/>
      <c r="S15" s="195"/>
      <c r="T15" s="195"/>
    </row>
    <row r="16" spans="1:20" x14ac:dyDescent="0.25">
      <c r="L16" s="195"/>
      <c r="M16" s="195"/>
      <c r="N16" s="195"/>
      <c r="O16" s="195"/>
      <c r="P16" s="195"/>
      <c r="Q16" s="195"/>
      <c r="R16" s="195"/>
      <c r="S16" s="195"/>
      <c r="T16" s="195"/>
    </row>
    <row r="17" spans="12:20" x14ac:dyDescent="0.25">
      <c r="L17" s="195"/>
      <c r="M17" s="195"/>
      <c r="N17" s="195"/>
      <c r="O17" s="195"/>
      <c r="P17" s="195"/>
      <c r="Q17" s="195"/>
      <c r="R17" s="195"/>
      <c r="S17" s="195"/>
      <c r="T17" s="195"/>
    </row>
    <row r="18" spans="12:20" x14ac:dyDescent="0.25">
      <c r="L18" s="195"/>
      <c r="M18" s="195"/>
      <c r="N18" s="195"/>
      <c r="O18" s="195"/>
      <c r="P18" s="195"/>
      <c r="Q18" s="195"/>
      <c r="R18" s="195"/>
      <c r="S18" s="195"/>
      <c r="T18" s="195"/>
    </row>
    <row r="19" spans="12:20" x14ac:dyDescent="0.25">
      <c r="L19" s="195"/>
      <c r="M19" s="195"/>
      <c r="N19" s="195"/>
      <c r="O19" s="195"/>
      <c r="P19" s="195"/>
      <c r="Q19" s="195"/>
      <c r="R19" s="195"/>
      <c r="S19" s="195"/>
      <c r="T19" s="195"/>
    </row>
    <row r="20" spans="12:20" x14ac:dyDescent="0.25">
      <c r="L20" s="195"/>
      <c r="M20" s="195"/>
      <c r="N20" s="195"/>
      <c r="O20" s="195"/>
      <c r="P20" s="195"/>
      <c r="Q20" s="195"/>
      <c r="R20" s="195"/>
      <c r="S20" s="195"/>
      <c r="T20" s="195"/>
    </row>
    <row r="21" spans="12:20" x14ac:dyDescent="0.25">
      <c r="L21" s="195"/>
      <c r="M21" s="195"/>
      <c r="N21" s="195"/>
      <c r="O21" s="195"/>
      <c r="P21" s="195"/>
      <c r="Q21" s="195"/>
      <c r="R21" s="195"/>
      <c r="S21" s="195"/>
      <c r="T21" s="195"/>
    </row>
    <row r="22" spans="12:20" x14ac:dyDescent="0.25">
      <c r="L22" s="195"/>
      <c r="M22" s="195"/>
      <c r="N22" s="195"/>
      <c r="O22" s="195"/>
      <c r="P22" s="195"/>
      <c r="Q22" s="195"/>
      <c r="R22" s="195"/>
      <c r="S22" s="195"/>
      <c r="T22" s="195"/>
    </row>
    <row r="23" spans="12:20" x14ac:dyDescent="0.25">
      <c r="L23" s="195"/>
      <c r="M23" s="195"/>
      <c r="N23" s="195"/>
      <c r="O23" s="195"/>
      <c r="P23" s="195"/>
      <c r="Q23" s="195"/>
      <c r="R23" s="195"/>
      <c r="S23" s="195"/>
      <c r="T23" s="195"/>
    </row>
    <row r="24" spans="12:20" x14ac:dyDescent="0.25">
      <c r="L24" s="195"/>
      <c r="M24" s="195"/>
      <c r="N24" s="195"/>
      <c r="O24" s="195"/>
      <c r="P24" s="195"/>
      <c r="Q24" s="195"/>
      <c r="R24" s="195"/>
      <c r="S24" s="195"/>
      <c r="T24" s="195"/>
    </row>
    <row r="25" spans="12:20" x14ac:dyDescent="0.25">
      <c r="L25" s="195"/>
      <c r="M25" s="195"/>
      <c r="N25" s="195"/>
      <c r="O25" s="195"/>
      <c r="P25" s="195"/>
      <c r="Q25" s="195"/>
      <c r="R25" s="195"/>
      <c r="S25" s="195"/>
      <c r="T25" s="195"/>
    </row>
    <row r="26" spans="12:20" x14ac:dyDescent="0.25">
      <c r="L26" s="195"/>
      <c r="M26" s="195"/>
      <c r="N26" s="195"/>
      <c r="O26" s="195"/>
      <c r="P26" s="195"/>
      <c r="Q26" s="195"/>
      <c r="R26" s="195"/>
      <c r="S26" s="195"/>
      <c r="T26" s="195"/>
    </row>
    <row r="27" spans="12:20" x14ac:dyDescent="0.25">
      <c r="L27" s="195"/>
      <c r="M27" s="195"/>
      <c r="N27" s="195"/>
      <c r="O27" s="195"/>
      <c r="P27" s="195"/>
      <c r="Q27" s="195"/>
      <c r="R27" s="195"/>
      <c r="S27" s="195"/>
      <c r="T27" s="195"/>
    </row>
    <row r="28" spans="12:20" x14ac:dyDescent="0.25">
      <c r="L28" s="195"/>
      <c r="M28" s="195"/>
      <c r="N28" s="195"/>
      <c r="O28" s="195"/>
      <c r="P28" s="195"/>
      <c r="Q28" s="195"/>
      <c r="R28" s="195"/>
      <c r="S28" s="195"/>
      <c r="T28" s="195"/>
    </row>
    <row r="29" spans="12:20" x14ac:dyDescent="0.25">
      <c r="L29" s="195"/>
      <c r="M29" s="195"/>
      <c r="N29" s="195"/>
      <c r="O29" s="195"/>
      <c r="P29" s="195"/>
      <c r="Q29" s="195"/>
      <c r="R29" s="195"/>
      <c r="S29" s="195"/>
      <c r="T29" s="195"/>
    </row>
    <row r="30" spans="12:20" x14ac:dyDescent="0.25">
      <c r="L30" s="195"/>
      <c r="M30" s="195"/>
      <c r="N30" s="195"/>
      <c r="O30" s="195"/>
      <c r="P30" s="195"/>
      <c r="Q30" s="195"/>
      <c r="R30" s="195"/>
      <c r="S30" s="195"/>
      <c r="T30" s="195"/>
    </row>
    <row r="35" spans="1:3" x14ac:dyDescent="0.25">
      <c r="A35" s="197" t="s">
        <v>18</v>
      </c>
      <c r="B35" s="197"/>
      <c r="C35" s="197"/>
    </row>
    <row r="38" spans="1:3" x14ac:dyDescent="0.25">
      <c r="A38" s="106" t="s">
        <v>195</v>
      </c>
    </row>
  </sheetData>
  <mergeCells count="7">
    <mergeCell ref="L6:T30"/>
    <mergeCell ref="A7:C7"/>
    <mergeCell ref="A35:C35"/>
    <mergeCell ref="A1:K1"/>
    <mergeCell ref="A4:C4"/>
    <mergeCell ref="A5:C5"/>
    <mergeCell ref="A6:C6"/>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Y31"/>
  <sheetViews>
    <sheetView topLeftCell="A16" workbookViewId="0">
      <selection activeCell="N3" sqref="N3:U21"/>
    </sheetView>
  </sheetViews>
  <sheetFormatPr defaultRowHeight="15" x14ac:dyDescent="0.25"/>
  <cols>
    <col min="1" max="14" width="9.140625" style="118"/>
    <col min="15" max="15" width="18" style="118" customWidth="1"/>
    <col min="16" max="16384" width="9.140625" style="118"/>
  </cols>
  <sheetData>
    <row r="1" spans="1:25" ht="15" customHeight="1" x14ac:dyDescent="0.25">
      <c r="A1" s="189" t="s">
        <v>261</v>
      </c>
      <c r="B1" s="189"/>
      <c r="C1" s="189"/>
      <c r="D1" s="189"/>
      <c r="E1" s="189"/>
      <c r="F1" s="189"/>
      <c r="G1" s="189"/>
      <c r="H1" s="189"/>
      <c r="I1" s="189"/>
      <c r="J1" s="189"/>
      <c r="K1" s="189"/>
      <c r="L1" s="189"/>
      <c r="M1" s="189"/>
      <c r="N1" s="189"/>
      <c r="O1" s="189"/>
    </row>
    <row r="3" spans="1:25" ht="15" customHeight="1" x14ac:dyDescent="0.25">
      <c r="A3" s="201"/>
      <c r="B3" s="201"/>
      <c r="C3" s="201"/>
      <c r="D3" s="201"/>
      <c r="E3" s="201"/>
      <c r="F3" s="201"/>
      <c r="G3" s="21" t="s">
        <v>7</v>
      </c>
      <c r="H3" s="21" t="s">
        <v>8</v>
      </c>
      <c r="I3" s="21" t="s">
        <v>21</v>
      </c>
      <c r="J3" s="137"/>
      <c r="K3" s="138"/>
      <c r="L3" s="138"/>
      <c r="M3" s="138"/>
      <c r="N3" s="194" t="s">
        <v>257</v>
      </c>
      <c r="O3" s="194"/>
      <c r="P3" s="194"/>
      <c r="Q3" s="194"/>
      <c r="R3" s="194"/>
      <c r="S3" s="194"/>
      <c r="T3" s="194"/>
      <c r="U3" s="194"/>
    </row>
    <row r="4" spans="1:25" ht="35.25" customHeight="1" x14ac:dyDescent="0.25">
      <c r="A4" s="202" t="s">
        <v>52</v>
      </c>
      <c r="B4" s="202"/>
      <c r="C4" s="202"/>
      <c r="D4" s="202"/>
      <c r="E4" s="202"/>
      <c r="F4" s="202"/>
      <c r="G4" s="23">
        <v>0.48017827820783487</v>
      </c>
      <c r="H4" s="23">
        <v>0.21724455354403191</v>
      </c>
      <c r="I4" s="23">
        <v>0.31754874651810583</v>
      </c>
      <c r="J4" s="105"/>
      <c r="K4" s="138"/>
      <c r="L4" s="138"/>
      <c r="M4" s="138"/>
      <c r="N4" s="194"/>
      <c r="O4" s="194"/>
      <c r="P4" s="194"/>
      <c r="Q4" s="194"/>
      <c r="R4" s="194"/>
      <c r="S4" s="194"/>
      <c r="T4" s="194"/>
      <c r="U4" s="194"/>
    </row>
    <row r="5" spans="1:25" ht="21" customHeight="1" x14ac:dyDescent="0.25">
      <c r="A5" s="200" t="s">
        <v>10</v>
      </c>
      <c r="B5" s="200"/>
      <c r="C5" s="200"/>
      <c r="D5" s="200"/>
      <c r="E5" s="200"/>
      <c r="F5" s="200"/>
      <c r="G5" s="23">
        <v>0.5036359371334741</v>
      </c>
      <c r="H5" s="23">
        <v>0.22767720159558147</v>
      </c>
      <c r="I5" s="23">
        <v>0.31337047353760444</v>
      </c>
      <c r="J5" s="105"/>
      <c r="K5" s="138"/>
      <c r="L5" s="138"/>
      <c r="M5" s="138"/>
      <c r="N5" s="194"/>
      <c r="O5" s="194"/>
      <c r="P5" s="194"/>
      <c r="Q5" s="194"/>
      <c r="R5" s="194"/>
      <c r="S5" s="194"/>
      <c r="T5" s="194"/>
      <c r="U5" s="194"/>
    </row>
    <row r="6" spans="1:25" ht="18" customHeight="1" x14ac:dyDescent="0.25">
      <c r="A6" s="200" t="s">
        <v>11</v>
      </c>
      <c r="B6" s="200"/>
      <c r="C6" s="200"/>
      <c r="D6" s="200"/>
      <c r="E6" s="200"/>
      <c r="F6" s="200"/>
      <c r="G6" s="23">
        <v>0.53178512784424115</v>
      </c>
      <c r="H6" s="23">
        <v>0.2129487572875115</v>
      </c>
      <c r="I6" s="23">
        <v>0.31337047353760444</v>
      </c>
      <c r="J6" s="105"/>
      <c r="K6" s="138"/>
      <c r="L6" s="138"/>
      <c r="M6" s="138"/>
      <c r="N6" s="194"/>
      <c r="O6" s="194"/>
      <c r="P6" s="194"/>
      <c r="Q6" s="194"/>
      <c r="R6" s="194"/>
      <c r="S6" s="194"/>
      <c r="T6" s="194"/>
      <c r="U6" s="194"/>
    </row>
    <row r="7" spans="1:25" ht="21" customHeight="1" x14ac:dyDescent="0.25">
      <c r="A7" s="200" t="s">
        <v>13</v>
      </c>
      <c r="B7" s="200"/>
      <c r="C7" s="200"/>
      <c r="D7" s="200"/>
      <c r="E7" s="200"/>
      <c r="F7" s="200"/>
      <c r="G7" s="23">
        <v>0.51888341543513961</v>
      </c>
      <c r="H7" s="23">
        <v>0.16937710954280455</v>
      </c>
      <c r="I7" s="23">
        <v>0.30779944289693595</v>
      </c>
      <c r="J7" s="105"/>
      <c r="K7" s="138"/>
      <c r="L7" s="138"/>
      <c r="M7" s="138"/>
      <c r="N7" s="194"/>
      <c r="O7" s="194"/>
      <c r="P7" s="194"/>
      <c r="Q7" s="194"/>
      <c r="R7" s="194"/>
      <c r="S7" s="194"/>
      <c r="T7" s="194"/>
      <c r="U7" s="194"/>
    </row>
    <row r="8" spans="1:25" x14ac:dyDescent="0.25">
      <c r="J8" s="138"/>
      <c r="K8" s="138"/>
      <c r="L8" s="138"/>
      <c r="M8" s="138"/>
      <c r="N8" s="194"/>
      <c r="O8" s="194"/>
      <c r="P8" s="194"/>
      <c r="Q8" s="194"/>
      <c r="R8" s="194"/>
      <c r="S8" s="194"/>
      <c r="T8" s="194"/>
      <c r="U8" s="194"/>
    </row>
    <row r="9" spans="1:25" x14ac:dyDescent="0.25">
      <c r="J9" s="138"/>
      <c r="K9" s="138"/>
      <c r="L9" s="138"/>
      <c r="M9" s="138"/>
      <c r="N9" s="194"/>
      <c r="O9" s="194"/>
      <c r="P9" s="194"/>
      <c r="Q9" s="194"/>
      <c r="R9" s="194"/>
      <c r="S9" s="194"/>
      <c r="T9" s="194"/>
      <c r="U9" s="194"/>
    </row>
    <row r="10" spans="1:25" x14ac:dyDescent="0.25">
      <c r="N10" s="194"/>
      <c r="O10" s="194"/>
      <c r="P10" s="194"/>
      <c r="Q10" s="194"/>
      <c r="R10" s="194"/>
      <c r="S10" s="194"/>
      <c r="T10" s="194"/>
      <c r="U10" s="194"/>
    </row>
    <row r="11" spans="1:25" x14ac:dyDescent="0.25">
      <c r="N11" s="194"/>
      <c r="O11" s="194"/>
      <c r="P11" s="194"/>
      <c r="Q11" s="194"/>
      <c r="R11" s="194"/>
      <c r="S11" s="194"/>
      <c r="T11" s="194"/>
      <c r="U11" s="194"/>
    </row>
    <row r="12" spans="1:25" x14ac:dyDescent="0.25">
      <c r="N12" s="194"/>
      <c r="O12" s="194"/>
      <c r="P12" s="194"/>
      <c r="Q12" s="194"/>
      <c r="R12" s="194"/>
      <c r="S12" s="194"/>
      <c r="T12" s="194"/>
      <c r="U12" s="194"/>
    </row>
    <row r="13" spans="1:25" x14ac:dyDescent="0.25">
      <c r="N13" s="194"/>
      <c r="O13" s="194"/>
      <c r="P13" s="194"/>
      <c r="Q13" s="194"/>
      <c r="R13" s="194"/>
      <c r="S13" s="194"/>
      <c r="T13" s="194"/>
      <c r="U13" s="194"/>
      <c r="W13" s="14"/>
      <c r="X13" s="14"/>
      <c r="Y13" s="14"/>
    </row>
    <row r="14" spans="1:25" x14ac:dyDescent="0.25">
      <c r="N14" s="194"/>
      <c r="O14" s="194"/>
      <c r="P14" s="194"/>
      <c r="Q14" s="194"/>
      <c r="R14" s="194"/>
      <c r="S14" s="194"/>
      <c r="T14" s="194"/>
      <c r="U14" s="194"/>
    </row>
    <row r="15" spans="1:25" x14ac:dyDescent="0.25">
      <c r="N15" s="194"/>
      <c r="O15" s="194"/>
      <c r="P15" s="194"/>
      <c r="Q15" s="194"/>
      <c r="R15" s="194"/>
      <c r="S15" s="194"/>
      <c r="T15" s="194"/>
      <c r="U15" s="194"/>
    </row>
    <row r="16" spans="1:25" x14ac:dyDescent="0.25">
      <c r="N16" s="194"/>
      <c r="O16" s="194"/>
      <c r="P16" s="194"/>
      <c r="Q16" s="194"/>
      <c r="R16" s="194"/>
      <c r="S16" s="194"/>
      <c r="T16" s="194"/>
      <c r="U16" s="194"/>
    </row>
    <row r="17" spans="2:21" x14ac:dyDescent="0.25">
      <c r="N17" s="194"/>
      <c r="O17" s="194"/>
      <c r="P17" s="194"/>
      <c r="Q17" s="194"/>
      <c r="R17" s="194"/>
      <c r="S17" s="194"/>
      <c r="T17" s="194"/>
      <c r="U17" s="194"/>
    </row>
    <row r="18" spans="2:21" x14ac:dyDescent="0.25">
      <c r="N18" s="194"/>
      <c r="O18" s="194"/>
      <c r="P18" s="194"/>
      <c r="Q18" s="194"/>
      <c r="R18" s="194"/>
      <c r="S18" s="194"/>
      <c r="T18" s="194"/>
      <c r="U18" s="194"/>
    </row>
    <row r="19" spans="2:21" x14ac:dyDescent="0.25">
      <c r="N19" s="194"/>
      <c r="O19" s="194"/>
      <c r="P19" s="194"/>
      <c r="Q19" s="194"/>
      <c r="R19" s="194"/>
      <c r="S19" s="194"/>
      <c r="T19" s="194"/>
      <c r="U19" s="194"/>
    </row>
    <row r="20" spans="2:21" x14ac:dyDescent="0.25">
      <c r="N20" s="194"/>
      <c r="O20" s="194"/>
      <c r="P20" s="194"/>
      <c r="Q20" s="194"/>
      <c r="R20" s="194"/>
      <c r="S20" s="194"/>
      <c r="T20" s="194"/>
      <c r="U20" s="194"/>
    </row>
    <row r="21" spans="2:21" x14ac:dyDescent="0.25">
      <c r="N21" s="194"/>
      <c r="O21" s="194"/>
      <c r="P21" s="194"/>
      <c r="Q21" s="194"/>
      <c r="R21" s="194"/>
      <c r="S21" s="194"/>
      <c r="T21" s="194"/>
      <c r="U21" s="194"/>
    </row>
    <row r="25" spans="2:21" x14ac:dyDescent="0.25">
      <c r="N25" s="106" t="s">
        <v>219</v>
      </c>
    </row>
    <row r="31" spans="2:21" x14ac:dyDescent="0.25">
      <c r="B31" s="197" t="s">
        <v>18</v>
      </c>
      <c r="C31" s="197"/>
      <c r="D31" s="197"/>
    </row>
  </sheetData>
  <mergeCells count="8">
    <mergeCell ref="A1:O1"/>
    <mergeCell ref="N3:U21"/>
    <mergeCell ref="B31:D31"/>
    <mergeCell ref="A7:F7"/>
    <mergeCell ref="A3:F3"/>
    <mergeCell ref="A4:F4"/>
    <mergeCell ref="A5:F5"/>
    <mergeCell ref="A6:F6"/>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28"/>
  <sheetViews>
    <sheetView workbookViewId="0">
      <selection activeCell="N3" sqref="N3:Q18"/>
    </sheetView>
  </sheetViews>
  <sheetFormatPr defaultRowHeight="15" x14ac:dyDescent="0.25"/>
  <cols>
    <col min="1" max="8" width="9.140625" style="118"/>
    <col min="9" max="16" width="9.140625" style="118" customWidth="1"/>
    <col min="17" max="16384" width="9.140625" style="118"/>
  </cols>
  <sheetData>
    <row r="1" spans="1:17" x14ac:dyDescent="0.25">
      <c r="A1" s="192" t="s">
        <v>262</v>
      </c>
      <c r="B1" s="192"/>
      <c r="C1" s="192"/>
      <c r="D1" s="192"/>
      <c r="E1" s="192"/>
      <c r="F1" s="192"/>
      <c r="G1" s="192"/>
      <c r="H1" s="192"/>
      <c r="I1" s="192"/>
      <c r="J1" s="192"/>
      <c r="K1" s="7"/>
      <c r="L1" s="7"/>
      <c r="M1" s="7"/>
      <c r="N1" s="7"/>
      <c r="O1" s="7"/>
      <c r="P1" s="7"/>
    </row>
    <row r="3" spans="1:17" x14ac:dyDescent="0.25">
      <c r="A3" s="119"/>
      <c r="B3" s="4">
        <v>2007</v>
      </c>
      <c r="C3" s="4">
        <v>2008</v>
      </c>
      <c r="D3" s="4">
        <v>2009</v>
      </c>
      <c r="E3" s="4">
        <v>2010</v>
      </c>
      <c r="F3" s="4">
        <v>2011</v>
      </c>
      <c r="G3" s="4">
        <v>2012</v>
      </c>
      <c r="H3" s="4">
        <v>2013</v>
      </c>
      <c r="I3" s="5">
        <v>2014</v>
      </c>
      <c r="J3" s="5">
        <v>2015</v>
      </c>
      <c r="K3" s="5">
        <v>2016</v>
      </c>
      <c r="N3" s="190" t="s">
        <v>231</v>
      </c>
      <c r="O3" s="190"/>
      <c r="P3" s="190"/>
      <c r="Q3" s="190"/>
    </row>
    <row r="4" spans="1:17" x14ac:dyDescent="0.25">
      <c r="A4" s="119" t="s">
        <v>36</v>
      </c>
      <c r="B4" s="120">
        <v>2220</v>
      </c>
      <c r="C4" s="120">
        <v>3151</v>
      </c>
      <c r="D4" s="120">
        <v>4763</v>
      </c>
      <c r="E4" s="120">
        <v>5539</v>
      </c>
      <c r="F4" s="120">
        <v>6523</v>
      </c>
      <c r="G4" s="120">
        <v>6939</v>
      </c>
      <c r="H4" s="120">
        <v>7201</v>
      </c>
      <c r="I4" s="120">
        <v>7534</v>
      </c>
      <c r="J4" s="120">
        <v>7715</v>
      </c>
      <c r="K4" s="121">
        <v>7835</v>
      </c>
      <c r="L4" s="139"/>
      <c r="N4" s="190"/>
      <c r="O4" s="190"/>
      <c r="P4" s="190"/>
      <c r="Q4" s="190"/>
    </row>
    <row r="5" spans="1:17" x14ac:dyDescent="0.25">
      <c r="A5" s="119" t="s">
        <v>14</v>
      </c>
      <c r="B5" s="140">
        <v>0.52900000000000003</v>
      </c>
      <c r="C5" s="140">
        <v>0.61270000000000002</v>
      </c>
      <c r="D5" s="140">
        <v>0.82140000000000002</v>
      </c>
      <c r="E5" s="140">
        <v>0.81440000000000001</v>
      </c>
      <c r="F5" s="140">
        <v>0.87260000000000004</v>
      </c>
      <c r="G5" s="140">
        <v>0.8982</v>
      </c>
      <c r="H5" s="140">
        <v>0.91339999999999999</v>
      </c>
      <c r="I5" s="136">
        <v>0.93100000000000005</v>
      </c>
      <c r="J5" s="136">
        <v>0.94604537093807495</v>
      </c>
      <c r="K5" s="136">
        <v>0.95084951456310685</v>
      </c>
      <c r="N5" s="190"/>
      <c r="O5" s="190"/>
      <c r="P5" s="190"/>
      <c r="Q5" s="190"/>
    </row>
    <row r="6" spans="1:17" x14ac:dyDescent="0.25">
      <c r="N6" s="190"/>
      <c r="O6" s="190"/>
      <c r="P6" s="190"/>
      <c r="Q6" s="190"/>
    </row>
    <row r="7" spans="1:17" x14ac:dyDescent="0.25">
      <c r="N7" s="190"/>
      <c r="O7" s="190"/>
      <c r="P7" s="190"/>
      <c r="Q7" s="190"/>
    </row>
    <row r="8" spans="1:17" x14ac:dyDescent="0.25">
      <c r="N8" s="190"/>
      <c r="O8" s="190"/>
      <c r="P8" s="190"/>
      <c r="Q8" s="190"/>
    </row>
    <row r="9" spans="1:17" x14ac:dyDescent="0.25">
      <c r="N9" s="190"/>
      <c r="O9" s="190"/>
      <c r="P9" s="190"/>
      <c r="Q9" s="190"/>
    </row>
    <row r="10" spans="1:17" x14ac:dyDescent="0.25">
      <c r="N10" s="190"/>
      <c r="O10" s="190"/>
      <c r="P10" s="190"/>
      <c r="Q10" s="190"/>
    </row>
    <row r="11" spans="1:17" x14ac:dyDescent="0.25">
      <c r="N11" s="190"/>
      <c r="O11" s="190"/>
      <c r="P11" s="190"/>
      <c r="Q11" s="190"/>
    </row>
    <row r="12" spans="1:17" x14ac:dyDescent="0.25">
      <c r="N12" s="190"/>
      <c r="O12" s="190"/>
      <c r="P12" s="190"/>
      <c r="Q12" s="190"/>
    </row>
    <row r="13" spans="1:17" x14ac:dyDescent="0.25">
      <c r="N13" s="190"/>
      <c r="O13" s="190"/>
      <c r="P13" s="190"/>
      <c r="Q13" s="190"/>
    </row>
    <row r="14" spans="1:17" x14ac:dyDescent="0.25">
      <c r="N14" s="190"/>
      <c r="O14" s="190"/>
      <c r="P14" s="190"/>
      <c r="Q14" s="190"/>
    </row>
    <row r="15" spans="1:17" x14ac:dyDescent="0.25">
      <c r="N15" s="190"/>
      <c r="O15" s="190"/>
      <c r="P15" s="190"/>
      <c r="Q15" s="190"/>
    </row>
    <row r="16" spans="1:17" x14ac:dyDescent="0.25">
      <c r="N16" s="190"/>
      <c r="O16" s="190"/>
      <c r="P16" s="190"/>
      <c r="Q16" s="190"/>
    </row>
    <row r="17" spans="2:17" x14ac:dyDescent="0.25">
      <c r="N17" s="190"/>
      <c r="O17" s="190"/>
      <c r="P17" s="190"/>
      <c r="Q17" s="190"/>
    </row>
    <row r="18" spans="2:17" x14ac:dyDescent="0.25">
      <c r="N18" s="190"/>
      <c r="O18" s="190"/>
      <c r="P18" s="190"/>
      <c r="Q18" s="190"/>
    </row>
    <row r="20" spans="2:17" x14ac:dyDescent="0.25">
      <c r="N20" s="106" t="s">
        <v>196</v>
      </c>
    </row>
    <row r="28" spans="2:17" x14ac:dyDescent="0.25">
      <c r="B28" s="203" t="s">
        <v>18</v>
      </c>
      <c r="C28" s="203"/>
      <c r="D28" s="203"/>
    </row>
  </sheetData>
  <mergeCells count="3">
    <mergeCell ref="A1:J1"/>
    <mergeCell ref="N3:Q18"/>
    <mergeCell ref="B28:D28"/>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28"/>
  <sheetViews>
    <sheetView workbookViewId="0">
      <selection activeCell="O15" sqref="O15"/>
    </sheetView>
  </sheetViews>
  <sheetFormatPr defaultRowHeight="15" x14ac:dyDescent="0.25"/>
  <cols>
    <col min="1" max="1" width="37.28515625" style="118" customWidth="1"/>
    <col min="2" max="3" width="9.140625" style="118"/>
    <col min="4" max="4" width="15.28515625" style="118" customWidth="1"/>
    <col min="5" max="12" width="9.140625" style="118"/>
    <col min="13" max="13" width="28.7109375" style="118" customWidth="1"/>
    <col min="14" max="15" width="9.140625" style="118"/>
    <col min="16" max="16" width="14.28515625" style="118" customWidth="1"/>
    <col min="17" max="16384" width="9.140625" style="118"/>
  </cols>
  <sheetData>
    <row r="1" spans="1:10" x14ac:dyDescent="0.25">
      <c r="A1" s="192" t="s">
        <v>263</v>
      </c>
      <c r="B1" s="192"/>
      <c r="C1" s="192"/>
      <c r="D1" s="192"/>
      <c r="E1" s="192"/>
      <c r="F1" s="192"/>
      <c r="G1" s="192"/>
      <c r="H1" s="192"/>
      <c r="I1" s="192"/>
      <c r="J1" s="192"/>
    </row>
    <row r="3" spans="1:10" x14ac:dyDescent="0.25">
      <c r="A3" s="141"/>
      <c r="B3" s="141">
        <v>2015</v>
      </c>
      <c r="C3" s="141">
        <v>2016</v>
      </c>
    </row>
    <row r="4" spans="1:10" x14ac:dyDescent="0.25">
      <c r="A4" s="141" t="s">
        <v>59</v>
      </c>
      <c r="B4" s="141">
        <v>147</v>
      </c>
      <c r="C4" s="141">
        <v>127</v>
      </c>
    </row>
    <row r="5" spans="1:10" x14ac:dyDescent="0.25">
      <c r="A5" s="141" t="s">
        <v>53</v>
      </c>
      <c r="B5" s="141">
        <v>574</v>
      </c>
      <c r="C5" s="141">
        <v>611</v>
      </c>
    </row>
    <row r="6" spans="1:10" x14ac:dyDescent="0.25">
      <c r="A6" s="141" t="s">
        <v>54</v>
      </c>
      <c r="B6" s="141">
        <v>880</v>
      </c>
      <c r="C6" s="141">
        <v>896</v>
      </c>
    </row>
    <row r="7" spans="1:10" x14ac:dyDescent="0.25">
      <c r="A7" s="141" t="s">
        <v>55</v>
      </c>
      <c r="B7" s="141">
        <v>563</v>
      </c>
      <c r="C7" s="141">
        <v>615</v>
      </c>
    </row>
    <row r="8" spans="1:10" x14ac:dyDescent="0.25">
      <c r="A8" s="141" t="s">
        <v>56</v>
      </c>
      <c r="B8" s="141">
        <v>405</v>
      </c>
      <c r="C8" s="141">
        <v>450</v>
      </c>
    </row>
    <row r="9" spans="1:10" x14ac:dyDescent="0.25">
      <c r="A9" s="141" t="s">
        <v>57</v>
      </c>
      <c r="B9" s="141">
        <v>244</v>
      </c>
      <c r="C9" s="141">
        <v>263</v>
      </c>
    </row>
    <row r="10" spans="1:10" x14ac:dyDescent="0.25">
      <c r="A10" s="141" t="s">
        <v>58</v>
      </c>
      <c r="B10" s="141">
        <v>330</v>
      </c>
      <c r="C10" s="141">
        <v>379</v>
      </c>
      <c r="D10" s="14"/>
    </row>
    <row r="11" spans="1:10" x14ac:dyDescent="0.25">
      <c r="C11" s="104"/>
    </row>
    <row r="12" spans="1:10" x14ac:dyDescent="0.25">
      <c r="A12" s="204" t="s">
        <v>233</v>
      </c>
      <c r="B12" s="204"/>
      <c r="C12" s="204"/>
      <c r="D12" s="204"/>
    </row>
    <row r="13" spans="1:10" x14ac:dyDescent="0.25">
      <c r="A13" s="204"/>
      <c r="B13" s="204"/>
      <c r="C13" s="204"/>
      <c r="D13" s="204"/>
    </row>
    <row r="14" spans="1:10" x14ac:dyDescent="0.25">
      <c r="A14" s="204"/>
      <c r="B14" s="204"/>
      <c r="C14" s="204"/>
      <c r="D14" s="204"/>
    </row>
    <row r="15" spans="1:10" x14ac:dyDescent="0.25">
      <c r="A15" s="204"/>
      <c r="B15" s="204"/>
      <c r="C15" s="204"/>
      <c r="D15" s="204"/>
    </row>
    <row r="16" spans="1:10" x14ac:dyDescent="0.25">
      <c r="A16" s="204"/>
      <c r="B16" s="204"/>
      <c r="C16" s="204"/>
      <c r="D16" s="204"/>
    </row>
    <row r="17" spans="1:8" x14ac:dyDescent="0.25">
      <c r="A17" s="204"/>
      <c r="B17" s="204"/>
      <c r="C17" s="204"/>
      <c r="D17" s="204"/>
    </row>
    <row r="18" spans="1:8" x14ac:dyDescent="0.25">
      <c r="A18" s="204"/>
      <c r="B18" s="204"/>
      <c r="C18" s="204"/>
      <c r="D18" s="204"/>
    </row>
    <row r="19" spans="1:8" x14ac:dyDescent="0.25">
      <c r="A19" s="204"/>
      <c r="B19" s="204"/>
      <c r="C19" s="204"/>
      <c r="D19" s="204"/>
    </row>
    <row r="20" spans="1:8" x14ac:dyDescent="0.25">
      <c r="A20" s="204"/>
      <c r="B20" s="204"/>
      <c r="C20" s="204"/>
      <c r="D20" s="204"/>
    </row>
    <row r="21" spans="1:8" x14ac:dyDescent="0.25">
      <c r="A21" s="204"/>
      <c r="B21" s="204"/>
      <c r="C21" s="204"/>
      <c r="D21" s="204"/>
    </row>
    <row r="22" spans="1:8" x14ac:dyDescent="0.25">
      <c r="A22" s="204"/>
      <c r="B22" s="204"/>
      <c r="C22" s="204"/>
      <c r="D22" s="204"/>
    </row>
    <row r="23" spans="1:8" x14ac:dyDescent="0.25">
      <c r="A23" s="204"/>
      <c r="B23" s="204"/>
      <c r="C23" s="204"/>
      <c r="D23" s="204"/>
    </row>
    <row r="25" spans="1:8" x14ac:dyDescent="0.25">
      <c r="F25" s="203" t="s">
        <v>18</v>
      </c>
      <c r="G25" s="203"/>
      <c r="H25" s="203"/>
    </row>
    <row r="26" spans="1:8" x14ac:dyDescent="0.25">
      <c r="F26" s="142"/>
      <c r="G26" s="142"/>
      <c r="H26" s="142"/>
    </row>
    <row r="28" spans="1:8" x14ac:dyDescent="0.25">
      <c r="A28" s="104" t="s">
        <v>232</v>
      </c>
    </row>
  </sheetData>
  <mergeCells count="3">
    <mergeCell ref="A1:J1"/>
    <mergeCell ref="A12:D23"/>
    <mergeCell ref="F25:H25"/>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28"/>
  <sheetViews>
    <sheetView workbookViewId="0">
      <selection activeCell="G18" sqref="G18"/>
    </sheetView>
  </sheetViews>
  <sheetFormatPr defaultRowHeight="15" x14ac:dyDescent="0.25"/>
  <cols>
    <col min="1" max="1" width="51.140625" style="118" customWidth="1"/>
    <col min="2" max="2" width="25.7109375" style="118" customWidth="1"/>
    <col min="3" max="3" width="19" style="118" customWidth="1"/>
    <col min="4" max="4" width="16.7109375" style="118" customWidth="1"/>
    <col min="5" max="5" width="18" style="118" customWidth="1"/>
    <col min="6" max="6" width="15.85546875" style="118" customWidth="1"/>
    <col min="7" max="7" width="13" style="118" customWidth="1"/>
    <col min="8" max="8" width="16.42578125" style="118" customWidth="1"/>
    <col min="9" max="9" width="15" style="118" customWidth="1"/>
    <col min="10" max="10" width="12.85546875" style="118" customWidth="1"/>
    <col min="11" max="11" width="22.28515625" style="118" customWidth="1"/>
    <col min="12" max="16384" width="9.140625" style="118"/>
  </cols>
  <sheetData>
    <row r="1" spans="1:13" x14ac:dyDescent="0.25">
      <c r="A1" s="193" t="s">
        <v>264</v>
      </c>
      <c r="B1" s="193"/>
      <c r="C1" s="193"/>
      <c r="D1" s="193"/>
      <c r="E1" s="193"/>
    </row>
    <row r="3" spans="1:13" s="143" customFormat="1" ht="69" customHeight="1" x14ac:dyDescent="0.25">
      <c r="A3" s="72" t="s">
        <v>155</v>
      </c>
      <c r="B3" s="73" t="s">
        <v>234</v>
      </c>
      <c r="C3" s="58" t="s">
        <v>153</v>
      </c>
      <c r="D3" s="58" t="s">
        <v>154</v>
      </c>
      <c r="E3" s="73" t="s">
        <v>105</v>
      </c>
      <c r="F3" s="73" t="s">
        <v>106</v>
      </c>
      <c r="G3" s="73" t="s">
        <v>107</v>
      </c>
      <c r="H3" s="73" t="s">
        <v>108</v>
      </c>
      <c r="I3" s="73" t="s">
        <v>109</v>
      </c>
      <c r="J3" s="73" t="s">
        <v>110</v>
      </c>
      <c r="K3" s="74" t="s">
        <v>111</v>
      </c>
    </row>
    <row r="4" spans="1:13" x14ac:dyDescent="0.25">
      <c r="A4" s="69" t="s">
        <v>112</v>
      </c>
      <c r="B4" s="68">
        <v>0.85899999999999999</v>
      </c>
      <c r="C4" s="116">
        <v>0.83299999999999996</v>
      </c>
      <c r="D4" s="116">
        <v>0.82599999999999996</v>
      </c>
      <c r="E4" s="116">
        <v>0.73499999999999999</v>
      </c>
      <c r="F4" s="116">
        <v>0.624</v>
      </c>
      <c r="G4" s="116">
        <v>0.82899999999999996</v>
      </c>
      <c r="H4" s="116">
        <v>0.58299999999999996</v>
      </c>
      <c r="I4" s="116">
        <v>0.73699999999999999</v>
      </c>
      <c r="J4" s="116">
        <v>1.4999999999999999E-2</v>
      </c>
      <c r="K4" s="144">
        <v>0.1</v>
      </c>
      <c r="M4" s="14">
        <f>100%-Tabela1[[#This Row],[Não tem nenhuma articulação]]-Tabela1[[#This Row],[Serviço ou instituição não existente no município]]</f>
        <v>0.88500000000000001</v>
      </c>
    </row>
    <row r="5" spans="1:13" x14ac:dyDescent="0.25">
      <c r="A5" s="69" t="s">
        <v>113</v>
      </c>
      <c r="B5" s="116">
        <v>0.48799999999999999</v>
      </c>
      <c r="C5" s="68">
        <v>0.45100000000000001</v>
      </c>
      <c r="D5" s="116">
        <v>0.443</v>
      </c>
      <c r="E5" s="116">
        <v>0.36299999999999999</v>
      </c>
      <c r="F5" s="116">
        <v>0.27200000000000002</v>
      </c>
      <c r="G5" s="116">
        <v>0.45</v>
      </c>
      <c r="H5" s="116">
        <v>0.25900000000000001</v>
      </c>
      <c r="I5" s="116">
        <v>0.35799999999999998</v>
      </c>
      <c r="J5" s="116">
        <v>0.109</v>
      </c>
      <c r="K5" s="144">
        <v>0.36899999999999999</v>
      </c>
      <c r="M5" s="14">
        <f>100%-Tabela1[[#This Row],[Não tem nenhuma articulação]]-Tabela1[[#This Row],[Serviço ou instituição não existente no município]]</f>
        <v>0.52200000000000002</v>
      </c>
    </row>
    <row r="6" spans="1:13" x14ac:dyDescent="0.25">
      <c r="A6" s="69" t="s">
        <v>114</v>
      </c>
      <c r="B6" s="116">
        <v>0.72</v>
      </c>
      <c r="C6" s="116">
        <v>0.71</v>
      </c>
      <c r="D6" s="116">
        <v>0.70199999999999996</v>
      </c>
      <c r="E6" s="116">
        <v>0.63500000000000001</v>
      </c>
      <c r="F6" s="116">
        <v>0.45300000000000001</v>
      </c>
      <c r="G6" s="116">
        <v>0.70599999999999996</v>
      </c>
      <c r="H6" s="116">
        <v>0.52100000000000002</v>
      </c>
      <c r="I6" s="116">
        <v>0.58299999999999996</v>
      </c>
      <c r="J6" s="116">
        <v>3.1E-2</v>
      </c>
      <c r="K6" s="144">
        <v>0.218</v>
      </c>
      <c r="M6" s="14">
        <f>100%-Tabela1[[#This Row],[Não tem nenhuma articulação]]-Tabela1[[#This Row],[Serviço ou instituição não existente no município]]</f>
        <v>0.751</v>
      </c>
    </row>
    <row r="7" spans="1:13" x14ac:dyDescent="0.25">
      <c r="A7" s="70" t="s">
        <v>115</v>
      </c>
      <c r="B7" s="116">
        <v>0.95899999999999996</v>
      </c>
      <c r="C7" s="116">
        <v>0.96399999999999997</v>
      </c>
      <c r="D7" s="116">
        <v>0.95299999999999996</v>
      </c>
      <c r="E7" s="116">
        <v>0.76500000000000001</v>
      </c>
      <c r="F7" s="116">
        <v>0.47799999999999998</v>
      </c>
      <c r="G7" s="116">
        <v>0.92800000000000005</v>
      </c>
      <c r="H7" s="116">
        <v>0.54600000000000004</v>
      </c>
      <c r="I7" s="116">
        <v>0.71</v>
      </c>
      <c r="J7" s="116">
        <v>3.0000000000000001E-3</v>
      </c>
      <c r="K7" s="144">
        <v>1E-3</v>
      </c>
      <c r="M7" s="14">
        <f>100%-Tabela1[[#This Row],[Não tem nenhuma articulação]]-Tabela1[[#This Row],[Serviço ou instituição não existente no município]]</f>
        <v>0.996</v>
      </c>
    </row>
    <row r="8" spans="1:13" x14ac:dyDescent="0.25">
      <c r="A8" s="149" t="s">
        <v>116</v>
      </c>
      <c r="B8" s="150">
        <v>0.94799999999999995</v>
      </c>
      <c r="C8" s="150">
        <v>0.90300000000000002</v>
      </c>
      <c r="D8" s="150">
        <v>0.90900000000000003</v>
      </c>
      <c r="E8" s="150">
        <v>0.70499999999999996</v>
      </c>
      <c r="F8" s="150">
        <v>0.433</v>
      </c>
      <c r="G8" s="150">
        <v>0.88900000000000001</v>
      </c>
      <c r="H8" s="150">
        <v>0.47099999999999997</v>
      </c>
      <c r="I8" s="150">
        <v>0.73799999999999999</v>
      </c>
      <c r="J8" s="150">
        <v>6.0000000000000001E-3</v>
      </c>
      <c r="K8" s="151">
        <v>2E-3</v>
      </c>
      <c r="M8" s="14">
        <f>100%-Tabela1[[#This Row],[Não tem nenhuma articulação]]-Tabela1[[#This Row],[Serviço ou instituição não existente no município]]</f>
        <v>0.99199999999999999</v>
      </c>
    </row>
    <row r="9" spans="1:13" x14ac:dyDescent="0.25">
      <c r="A9" s="70" t="s">
        <v>117</v>
      </c>
      <c r="B9" s="116">
        <v>0.54300000000000004</v>
      </c>
      <c r="C9" s="116">
        <v>0.437</v>
      </c>
      <c r="D9" s="116">
        <v>0.311</v>
      </c>
      <c r="E9" s="116">
        <v>0.20799999999999999</v>
      </c>
      <c r="F9" s="116">
        <v>9.5000000000000001E-2</v>
      </c>
      <c r="G9" s="116">
        <v>0.38500000000000001</v>
      </c>
      <c r="H9" s="116">
        <v>7.4999999999999997E-2</v>
      </c>
      <c r="I9" s="116">
        <v>0.26300000000000001</v>
      </c>
      <c r="J9" s="116">
        <v>0.114</v>
      </c>
      <c r="K9" s="144">
        <v>0.29599999999999999</v>
      </c>
      <c r="M9" s="14">
        <f>100%-Tabela1[[#This Row],[Não tem nenhuma articulação]]-Tabela1[[#This Row],[Serviço ou instituição não existente no município]]</f>
        <v>0.59000000000000008</v>
      </c>
    </row>
    <row r="10" spans="1:13" x14ac:dyDescent="0.25">
      <c r="A10" s="75" t="s">
        <v>118</v>
      </c>
      <c r="B10" s="145">
        <v>0.61699999999999999</v>
      </c>
      <c r="C10" s="145">
        <v>0.372</v>
      </c>
      <c r="D10" s="145">
        <v>0.41299999999999998</v>
      </c>
      <c r="E10" s="145">
        <v>0.221</v>
      </c>
      <c r="F10" s="145">
        <v>0.17100000000000001</v>
      </c>
      <c r="G10" s="145">
        <v>0.495</v>
      </c>
      <c r="H10" s="145">
        <v>0.10299999999999999</v>
      </c>
      <c r="I10" s="145">
        <v>0.378</v>
      </c>
      <c r="J10" s="145">
        <v>0.17199999999999999</v>
      </c>
      <c r="K10" s="146">
        <v>0.14199999999999999</v>
      </c>
      <c r="M10" s="14">
        <f>100%-Tabela1[[#This Row],[Não tem nenhuma articulação]]-Tabela1[[#This Row],[Serviço ou instituição não existente no município]]</f>
        <v>0.68600000000000005</v>
      </c>
    </row>
    <row r="11" spans="1:13" x14ac:dyDescent="0.25">
      <c r="B11" s="147"/>
      <c r="C11" s="147"/>
      <c r="D11" s="147"/>
      <c r="E11" s="147"/>
      <c r="F11" s="147"/>
      <c r="G11" s="147"/>
      <c r="H11" s="147"/>
      <c r="I11" s="147"/>
      <c r="J11" s="147"/>
      <c r="K11" s="147"/>
    </row>
    <row r="12" spans="1:13" x14ac:dyDescent="0.25">
      <c r="A12" s="148" t="s">
        <v>18</v>
      </c>
      <c r="B12" s="148"/>
      <c r="C12" s="148"/>
      <c r="D12" s="147"/>
      <c r="E12" s="147"/>
      <c r="F12" s="147"/>
      <c r="G12" s="147"/>
      <c r="H12" s="147"/>
      <c r="I12" s="147"/>
      <c r="J12" s="147"/>
      <c r="K12" s="147"/>
    </row>
    <row r="13" spans="1:13" x14ac:dyDescent="0.25">
      <c r="A13" s="142"/>
      <c r="B13" s="142"/>
      <c r="C13" s="142"/>
      <c r="D13" s="147"/>
      <c r="E13" s="147"/>
      <c r="F13" s="147"/>
      <c r="G13" s="147"/>
      <c r="H13" s="147"/>
      <c r="I13" s="147"/>
      <c r="J13" s="147"/>
      <c r="K13" s="147"/>
    </row>
    <row r="14" spans="1:13" x14ac:dyDescent="0.25">
      <c r="A14" s="142"/>
      <c r="B14" s="142"/>
      <c r="C14" s="142"/>
      <c r="D14" s="147"/>
      <c r="E14" s="147"/>
      <c r="F14" s="147"/>
      <c r="G14" s="147"/>
      <c r="H14" s="147"/>
      <c r="I14" s="147"/>
      <c r="J14" s="147"/>
      <c r="K14" s="147"/>
    </row>
    <row r="15" spans="1:13" x14ac:dyDescent="0.25">
      <c r="A15" s="204" t="s">
        <v>298</v>
      </c>
      <c r="B15" s="204"/>
      <c r="C15" s="204"/>
      <c r="D15" s="204"/>
      <c r="E15" s="204"/>
      <c r="F15" s="204"/>
      <c r="G15" s="147"/>
      <c r="H15" s="147"/>
      <c r="I15" s="147"/>
      <c r="J15" s="147"/>
      <c r="K15" s="147"/>
    </row>
    <row r="16" spans="1:13" x14ac:dyDescent="0.25">
      <c r="A16" s="204"/>
      <c r="B16" s="204"/>
      <c r="C16" s="204"/>
      <c r="D16" s="204"/>
      <c r="E16" s="204"/>
      <c r="F16" s="204"/>
      <c r="G16" s="147"/>
      <c r="H16" s="147"/>
      <c r="I16" s="147"/>
      <c r="J16" s="147"/>
      <c r="K16" s="147"/>
    </row>
    <row r="17" spans="1:11" x14ac:dyDescent="0.25">
      <c r="A17" s="204"/>
      <c r="B17" s="204"/>
      <c r="C17" s="204"/>
      <c r="D17" s="204"/>
      <c r="E17" s="204"/>
      <c r="F17" s="204"/>
      <c r="G17" s="147"/>
      <c r="H17" s="147"/>
      <c r="I17" s="147"/>
      <c r="J17" s="147"/>
      <c r="K17" s="147"/>
    </row>
    <row r="18" spans="1:11" x14ac:dyDescent="0.25">
      <c r="A18" s="204"/>
      <c r="B18" s="204"/>
      <c r="C18" s="204"/>
      <c r="D18" s="204"/>
      <c r="E18" s="204"/>
      <c r="F18" s="204"/>
      <c r="G18" s="147"/>
      <c r="H18" s="147"/>
      <c r="I18" s="147"/>
      <c r="J18" s="147"/>
      <c r="K18" s="147"/>
    </row>
    <row r="19" spans="1:11" x14ac:dyDescent="0.25">
      <c r="A19" s="204"/>
      <c r="B19" s="204"/>
      <c r="C19" s="204"/>
      <c r="D19" s="204"/>
      <c r="E19" s="204"/>
      <c r="F19" s="204"/>
      <c r="G19" s="147"/>
      <c r="H19" s="147"/>
      <c r="I19" s="147"/>
      <c r="J19" s="147"/>
      <c r="K19" s="147"/>
    </row>
    <row r="20" spans="1:11" x14ac:dyDescent="0.25">
      <c r="A20" s="204"/>
      <c r="B20" s="204"/>
      <c r="C20" s="204"/>
      <c r="D20" s="204"/>
      <c r="E20" s="204"/>
      <c r="F20" s="204"/>
      <c r="G20" s="147"/>
      <c r="H20" s="147"/>
      <c r="I20" s="147"/>
      <c r="J20" s="147"/>
      <c r="K20" s="147"/>
    </row>
    <row r="21" spans="1:11" x14ac:dyDescent="0.25">
      <c r="A21" s="204"/>
      <c r="B21" s="204"/>
      <c r="C21" s="204"/>
      <c r="D21" s="204"/>
      <c r="E21" s="204"/>
      <c r="F21" s="204"/>
      <c r="G21" s="147"/>
      <c r="H21" s="147"/>
      <c r="I21" s="147"/>
      <c r="J21" s="147"/>
      <c r="K21" s="147"/>
    </row>
    <row r="22" spans="1:11" x14ac:dyDescent="0.25">
      <c r="A22" s="204"/>
      <c r="B22" s="204"/>
      <c r="C22" s="204"/>
      <c r="D22" s="204"/>
      <c r="E22" s="204"/>
      <c r="F22" s="204"/>
      <c r="G22" s="147"/>
      <c r="H22" s="147"/>
      <c r="I22" s="147"/>
      <c r="J22" s="147"/>
      <c r="K22" s="147"/>
    </row>
    <row r="23" spans="1:11" x14ac:dyDescent="0.25">
      <c r="A23" s="204"/>
      <c r="B23" s="204"/>
      <c r="C23" s="204"/>
      <c r="D23" s="204"/>
      <c r="E23" s="204"/>
      <c r="F23" s="204"/>
      <c r="G23" s="147"/>
      <c r="H23" s="147"/>
      <c r="I23" s="147"/>
      <c r="J23" s="147"/>
      <c r="K23" s="147"/>
    </row>
    <row r="24" spans="1:11" x14ac:dyDescent="0.25">
      <c r="A24" s="204"/>
      <c r="B24" s="204"/>
      <c r="C24" s="204"/>
      <c r="D24" s="204"/>
      <c r="E24" s="204"/>
      <c r="F24" s="204"/>
      <c r="G24" s="147"/>
      <c r="H24" s="147"/>
      <c r="I24" s="147"/>
      <c r="J24" s="147"/>
      <c r="K24" s="147"/>
    </row>
    <row r="25" spans="1:11" x14ac:dyDescent="0.25">
      <c r="A25" s="204"/>
      <c r="B25" s="204"/>
      <c r="C25" s="204"/>
      <c r="D25" s="204"/>
      <c r="E25" s="204"/>
      <c r="F25" s="204"/>
      <c r="G25" s="147"/>
      <c r="H25" s="147"/>
      <c r="I25" s="147"/>
      <c r="J25" s="147"/>
      <c r="K25" s="147"/>
    </row>
    <row r="26" spans="1:11" x14ac:dyDescent="0.25">
      <c r="A26" s="204"/>
      <c r="B26" s="204"/>
      <c r="C26" s="204"/>
      <c r="D26" s="204"/>
      <c r="E26" s="204"/>
      <c r="F26" s="204"/>
      <c r="G26" s="147"/>
      <c r="H26" s="147"/>
      <c r="I26" s="147"/>
      <c r="J26" s="147"/>
      <c r="K26" s="147"/>
    </row>
    <row r="27" spans="1:11" x14ac:dyDescent="0.25">
      <c r="B27" s="147"/>
      <c r="C27" s="147"/>
      <c r="D27" s="147"/>
      <c r="E27" s="147"/>
      <c r="F27" s="147"/>
      <c r="G27" s="147"/>
      <c r="H27" s="147"/>
      <c r="I27" s="147"/>
      <c r="J27" s="147"/>
      <c r="K27" s="147"/>
    </row>
    <row r="28" spans="1:11" x14ac:dyDescent="0.25">
      <c r="A28" s="106" t="s">
        <v>197</v>
      </c>
    </row>
  </sheetData>
  <mergeCells count="2">
    <mergeCell ref="A1:E1"/>
    <mergeCell ref="A15:F26"/>
  </mergeCells>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44</vt:i4>
      </vt:variant>
    </vt:vector>
  </HeadingPairs>
  <TitlesOfParts>
    <vt:vector size="44" baseType="lpstr">
      <vt:lpstr>Apresentação</vt:lpstr>
      <vt:lpstr>CRAS Gráfico 1</vt:lpstr>
      <vt:lpstr>CRAS Gráfico 2</vt:lpstr>
      <vt:lpstr>CRAS Gráfico 3</vt:lpstr>
      <vt:lpstr>CRAS Gráfico 4</vt:lpstr>
      <vt:lpstr>CRAS Gráfico 5</vt:lpstr>
      <vt:lpstr>CRAS Gráfico 6</vt:lpstr>
      <vt:lpstr>CRAS Gráfico 7</vt:lpstr>
      <vt:lpstr>CRAS Tabela 1</vt:lpstr>
      <vt:lpstr>CCONV Gráfico 8</vt:lpstr>
      <vt:lpstr>CCONV Gráfico 9</vt:lpstr>
      <vt:lpstr>CCONV Gráfico 10</vt:lpstr>
      <vt:lpstr>CREAS Gráfico 11</vt:lpstr>
      <vt:lpstr>CREAS Gráfico 12</vt:lpstr>
      <vt:lpstr>CREAS Gráfico 13</vt:lpstr>
      <vt:lpstr>CREAS Gráfico 14</vt:lpstr>
      <vt:lpstr>CREAS Gráfico 15</vt:lpstr>
      <vt:lpstr>CREAS Tabela 2</vt:lpstr>
      <vt:lpstr>CPOP Gráfico 16</vt:lpstr>
      <vt:lpstr>CPOP Gráfico 17</vt:lpstr>
      <vt:lpstr>CPOP Gráfico 18</vt:lpstr>
      <vt:lpstr>CPOP Gráfico 19</vt:lpstr>
      <vt:lpstr>CPOP Gráfico 20</vt:lpstr>
      <vt:lpstr>CPOP Gráfico 21</vt:lpstr>
      <vt:lpstr>CPOP Tabela 3</vt:lpstr>
      <vt:lpstr>CDIA Gráfico 22</vt:lpstr>
      <vt:lpstr>CDIA Gráfico 23</vt:lpstr>
      <vt:lpstr>CDIA Gráfico 24</vt:lpstr>
      <vt:lpstr>CDIA Gráfico 25</vt:lpstr>
      <vt:lpstr>CDIA Gráfico 26</vt:lpstr>
      <vt:lpstr>CDIA Gráfico 27</vt:lpstr>
      <vt:lpstr>UNACOL Gráfico 28</vt:lpstr>
      <vt:lpstr>UNACOL Gráfico 29</vt:lpstr>
      <vt:lpstr>UNACOL Gráfico 30</vt:lpstr>
      <vt:lpstr>UNACOL Gráfico 31</vt:lpstr>
      <vt:lpstr>UNACOL Gráfico 32</vt:lpstr>
      <vt:lpstr>UNACOL Gráfico 33</vt:lpstr>
      <vt:lpstr>UNACOL Gráfico 34</vt:lpstr>
      <vt:lpstr>UNACOL Gráfico 35</vt:lpstr>
      <vt:lpstr>UNACOL Tabela 4</vt:lpstr>
      <vt:lpstr>COMP Gráfico 36</vt:lpstr>
      <vt:lpstr>COMP Gráfico 37</vt:lpstr>
      <vt:lpstr>COMP Gráfico 38</vt:lpstr>
      <vt:lpstr>COMP Gráfico 39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Vieira e Silva</dc:creator>
  <cp:lastModifiedBy>Nayara Frutuoso Furtado</cp:lastModifiedBy>
  <cp:lastPrinted>2018-02-19T18:11:07Z</cp:lastPrinted>
  <dcterms:created xsi:type="dcterms:W3CDTF">2017-10-23T15:31:31Z</dcterms:created>
  <dcterms:modified xsi:type="dcterms:W3CDTF">2018-06-29T18:07:14Z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