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6.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8.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9.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40.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4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ayara.furtado\Documents\CENSO SUAS\Censo Suas 2016\Arquivos revisados SNAS\"/>
    </mc:Choice>
  </mc:AlternateContent>
  <bookViews>
    <workbookView xWindow="0" yWindow="0" windowWidth="24000" windowHeight="8145" firstSheet="18" activeTab="24"/>
  </bookViews>
  <sheets>
    <sheet name="Apresentação" sheetId="2" r:id="rId1"/>
    <sheet name="GM Gráfico 1" sheetId="3" r:id="rId2"/>
    <sheet name="GM Gráfico 2" sheetId="4" r:id="rId3"/>
    <sheet name="GM Gráfico 3" sheetId="5" r:id="rId4"/>
    <sheet name="GM Gráfico 4" sheetId="6" r:id="rId5"/>
    <sheet name="GM Gráfico 5" sheetId="7" r:id="rId6"/>
    <sheet name="GM Gráfico 6" sheetId="8" r:id="rId7"/>
    <sheet name="GE Gráfico 7" sheetId="9" r:id="rId8"/>
    <sheet name="GE Gráfico 8" sheetId="10" r:id="rId9"/>
    <sheet name="GE Gráfico 9" sheetId="11" r:id="rId10"/>
    <sheet name="GE Gráfico 10" sheetId="12" r:id="rId11"/>
    <sheet name="CRAS Gráfico 11" sheetId="14" r:id="rId12"/>
    <sheet name="CRAS Gráfico 12" sheetId="15" r:id="rId13"/>
    <sheet name="CRAS Gráfico 13" sheetId="16" r:id="rId14"/>
    <sheet name="CRAS Gráfico 14" sheetId="17" r:id="rId15"/>
    <sheet name="CRAS Gráfico 15" sheetId="18" r:id="rId16"/>
    <sheet name="CCONV Gráfico 16" sheetId="19" r:id="rId17"/>
    <sheet name="CCONV Gráfico 17" sheetId="20" r:id="rId18"/>
    <sheet name="CCONV Gráfico 18" sheetId="21" r:id="rId19"/>
    <sheet name="CCONV Gráfico 19" sheetId="22" r:id="rId20"/>
    <sheet name="CCONV Gráfico 20" sheetId="23" r:id="rId21"/>
    <sheet name="CREAS Gráfico 21" sheetId="24" r:id="rId22"/>
    <sheet name="CREAS Gráfico 22" sheetId="25" r:id="rId23"/>
    <sheet name="CREAS Gráfico 23" sheetId="26" r:id="rId24"/>
    <sheet name="CREAS Gráfico 24" sheetId="27" r:id="rId25"/>
    <sheet name="CREAS Gráfico 25" sheetId="28" r:id="rId26"/>
    <sheet name="CPOP Gráfico 26" sheetId="29" r:id="rId27"/>
    <sheet name="CPOP Gráfico 27" sheetId="30" r:id="rId28"/>
    <sheet name="CPOP Gráfico 28" sheetId="31" r:id="rId29"/>
    <sheet name="CPOP Gráfico 29" sheetId="32" r:id="rId30"/>
    <sheet name="CPOP Gráfico 30" sheetId="33" r:id="rId31"/>
    <sheet name="CDIA Gráfico 31" sheetId="34" r:id="rId32"/>
    <sheet name="CDIA Gráfico 32" sheetId="35" r:id="rId33"/>
    <sheet name="CDIA Gráfico 33" sheetId="36" r:id="rId34"/>
    <sheet name="CDIA Gráfico 34" sheetId="37" r:id="rId35"/>
    <sheet name="CDIA Gráfico 35" sheetId="38" r:id="rId36"/>
    <sheet name="UNACOL Gráfico 36" sheetId="39" r:id="rId37"/>
    <sheet name="UNACOL Gráfico 37" sheetId="40" r:id="rId38"/>
    <sheet name="UNACOL Gráfico 38" sheetId="41" r:id="rId39"/>
    <sheet name="UNACOL Gráfico 39" sheetId="42" r:id="rId40"/>
    <sheet name="UNACOL Gráfico 40" sheetId="43" r:id="rId41"/>
    <sheet name="COMP Gráfico 41" sheetId="44" r:id="rId4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41" l="1"/>
  <c r="F6" i="41"/>
  <c r="F5" i="41"/>
  <c r="D8" i="39" l="1"/>
  <c r="H5" i="37" l="1"/>
  <c r="H6" i="37"/>
  <c r="H7" i="37"/>
  <c r="H8" i="37"/>
  <c r="H9" i="37"/>
  <c r="H10" i="37"/>
  <c r="H11" i="37"/>
  <c r="H12" i="37"/>
  <c r="H13" i="37"/>
  <c r="H14" i="37"/>
  <c r="H15" i="37"/>
  <c r="H16" i="37"/>
  <c r="H4" i="37"/>
  <c r="F15" i="37"/>
  <c r="G5" i="37"/>
  <c r="G6" i="37"/>
  <c r="G7" i="37"/>
  <c r="G8" i="37"/>
  <c r="G9" i="37"/>
  <c r="G10" i="37"/>
  <c r="G11" i="37"/>
  <c r="G12" i="37"/>
  <c r="G13" i="37"/>
  <c r="G14" i="37"/>
  <c r="G15" i="37"/>
  <c r="G16" i="37"/>
  <c r="G4" i="37"/>
  <c r="F11" i="36"/>
  <c r="E11" i="36"/>
  <c r="C9" i="34"/>
  <c r="B9" i="34"/>
  <c r="I5" i="30"/>
  <c r="I6" i="30"/>
  <c r="I7" i="30"/>
  <c r="I8" i="30"/>
  <c r="I9" i="30"/>
  <c r="I10" i="30"/>
  <c r="I11" i="30"/>
  <c r="I12" i="30"/>
  <c r="I4" i="30"/>
  <c r="C43" i="28"/>
  <c r="D43" i="28"/>
  <c r="E43" i="28"/>
  <c r="F43" i="28"/>
  <c r="C44" i="28"/>
  <c r="D44" i="28"/>
  <c r="E44" i="28"/>
  <c r="F44" i="28"/>
  <c r="C45" i="28"/>
  <c r="D45" i="28"/>
  <c r="E45" i="28"/>
  <c r="F45" i="28"/>
  <c r="C46" i="28"/>
  <c r="D46" i="28"/>
  <c r="E46" i="28"/>
  <c r="F46" i="28"/>
  <c r="C47" i="28"/>
  <c r="D47" i="28"/>
  <c r="E47" i="28"/>
  <c r="F47" i="28"/>
  <c r="C48" i="28"/>
  <c r="D48" i="28"/>
  <c r="E48" i="28"/>
  <c r="F48" i="28"/>
  <c r="C49" i="28"/>
  <c r="D49" i="28"/>
  <c r="E49" i="28"/>
  <c r="F49" i="28"/>
  <c r="C50" i="28"/>
  <c r="D50" i="28"/>
  <c r="E50" i="28"/>
  <c r="F50" i="28"/>
  <c r="B44" i="28"/>
  <c r="B45" i="28"/>
  <c r="B46" i="28"/>
  <c r="B47" i="28"/>
  <c r="B48" i="28"/>
  <c r="B49" i="28"/>
  <c r="B50" i="28"/>
  <c r="B43" i="28"/>
  <c r="D5" i="21"/>
  <c r="D6" i="21"/>
  <c r="D7" i="21"/>
  <c r="D8" i="21"/>
  <c r="D9" i="21"/>
  <c r="D10" i="21"/>
  <c r="D11" i="21"/>
  <c r="D12" i="21"/>
  <c r="D13" i="21"/>
  <c r="D4" i="21"/>
  <c r="A32" i="21"/>
  <c r="G5" i="15" l="1"/>
  <c r="G6" i="15"/>
  <c r="G7" i="15"/>
  <c r="G4" i="15"/>
  <c r="D6" i="44"/>
  <c r="B14" i="44" s="1"/>
  <c r="D7" i="44"/>
  <c r="B15" i="44" s="1"/>
  <c r="D8" i="44"/>
  <c r="B16" i="44" s="1"/>
  <c r="D9" i="44"/>
  <c r="B17" i="44" s="1"/>
  <c r="D10" i="44"/>
  <c r="B18" i="44" s="1"/>
  <c r="D5" i="44"/>
  <c r="C13" i="44" s="1"/>
  <c r="I6" i="11"/>
  <c r="I7" i="11"/>
  <c r="I5" i="11"/>
  <c r="B8" i="11"/>
  <c r="C8" i="9"/>
  <c r="C9" i="9"/>
  <c r="B13" i="44" l="1"/>
  <c r="C18" i="44"/>
  <c r="C17" i="44"/>
  <c r="C16" i="44"/>
  <c r="C15" i="44"/>
  <c r="C14" i="44"/>
  <c r="J4" i="4" l="1"/>
  <c r="E4" i="42" l="1"/>
  <c r="D19" i="38"/>
  <c r="D18" i="38"/>
  <c r="D11" i="36"/>
  <c r="D10" i="36"/>
  <c r="G10" i="24" l="1"/>
  <c r="F10" i="24"/>
  <c r="E10" i="24"/>
  <c r="D6" i="22"/>
  <c r="D5" i="22"/>
  <c r="E22" i="22"/>
  <c r="A31" i="21"/>
  <c r="C31" i="21"/>
  <c r="B31" i="21"/>
  <c r="F11" i="20"/>
  <c r="C9" i="14" l="1"/>
  <c r="C8" i="14"/>
  <c r="C4" i="14"/>
  <c r="C21" i="6" l="1"/>
  <c r="I5" i="4" l="1"/>
  <c r="I6" i="4"/>
  <c r="I7" i="4"/>
  <c r="I4" i="4"/>
  <c r="D6" i="35" l="1"/>
  <c r="D5" i="35"/>
  <c r="F22" i="22"/>
  <c r="D7" i="22"/>
  <c r="D8" i="22"/>
  <c r="D9" i="22"/>
  <c r="D10" i="22"/>
  <c r="D11" i="22"/>
  <c r="D12" i="22"/>
  <c r="D13" i="22"/>
  <c r="D14" i="22"/>
  <c r="D15" i="22"/>
  <c r="D16" i="22"/>
  <c r="D17" i="22"/>
  <c r="D18" i="22"/>
  <c r="D19" i="22"/>
  <c r="D20" i="22"/>
  <c r="D21" i="22"/>
  <c r="D22" i="22"/>
  <c r="D23" i="22"/>
  <c r="D7" i="19" l="1"/>
  <c r="C6" i="19"/>
  <c r="C7" i="19"/>
  <c r="B19" i="43" l="1"/>
  <c r="C19" i="43"/>
  <c r="D19" i="43" s="1"/>
  <c r="D6" i="43"/>
  <c r="D13" i="43"/>
  <c r="D14" i="43"/>
  <c r="D16" i="43"/>
  <c r="D17" i="43"/>
  <c r="D7" i="43"/>
  <c r="D15" i="43"/>
  <c r="D18" i="43"/>
  <c r="D9" i="43"/>
  <c r="D10" i="43"/>
  <c r="D11" i="43"/>
  <c r="D8" i="43"/>
  <c r="D12" i="43"/>
  <c r="C19" i="38"/>
  <c r="G16" i="38"/>
  <c r="F15" i="38"/>
  <c r="F17" i="38" s="1"/>
  <c r="E15" i="38"/>
  <c r="E17" i="38" s="1"/>
  <c r="D15" i="38"/>
  <c r="D17" i="38" s="1"/>
  <c r="C15" i="38"/>
  <c r="C17" i="38" s="1"/>
  <c r="B15" i="38"/>
  <c r="B17" i="38" s="1"/>
  <c r="G10" i="38"/>
  <c r="G8" i="38"/>
  <c r="G6" i="38"/>
  <c r="G9" i="38"/>
  <c r="G13" i="38"/>
  <c r="G7" i="38"/>
  <c r="G11" i="38"/>
  <c r="G14" i="38"/>
  <c r="G12" i="38"/>
  <c r="E13" i="37"/>
  <c r="C18" i="37"/>
  <c r="F5" i="37" s="1"/>
  <c r="B18" i="37"/>
  <c r="E7" i="37" s="1"/>
  <c r="H10" i="38" l="1"/>
  <c r="H6" i="38"/>
  <c r="B19" i="38"/>
  <c r="F19" i="38"/>
  <c r="E19" i="38"/>
  <c r="F12" i="37"/>
  <c r="E12" i="37"/>
  <c r="F11" i="37"/>
  <c r="E11" i="37"/>
  <c r="F10" i="37"/>
  <c r="E6" i="37"/>
  <c r="F9" i="37"/>
  <c r="E5" i="37"/>
  <c r="F8" i="37"/>
  <c r="E16" i="37"/>
  <c r="F4" i="37"/>
  <c r="E14" i="37"/>
  <c r="F16" i="37"/>
  <c r="E14" i="43"/>
  <c r="E13" i="43"/>
  <c r="E12" i="43"/>
  <c r="E6" i="43"/>
  <c r="E11" i="43"/>
  <c r="E18" i="43"/>
  <c r="E10" i="43"/>
  <c r="E17" i="43"/>
  <c r="E9" i="43"/>
  <c r="E16" i="43"/>
  <c r="E8" i="43"/>
  <c r="E15" i="43"/>
  <c r="E7" i="43"/>
  <c r="G15" i="38"/>
  <c r="H12" i="38" s="1"/>
  <c r="E10" i="37"/>
  <c r="E9" i="37"/>
  <c r="F7" i="37"/>
  <c r="E4" i="37"/>
  <c r="E8" i="37"/>
  <c r="F14" i="37"/>
  <c r="F6" i="37"/>
  <c r="E15" i="37"/>
  <c r="F13" i="37"/>
  <c r="F16" i="33"/>
  <c r="B16" i="33"/>
  <c r="C16" i="33"/>
  <c r="D16" i="33"/>
  <c r="E16" i="33"/>
  <c r="F14" i="28"/>
  <c r="E14" i="28"/>
  <c r="D14" i="28"/>
  <c r="B14" i="28"/>
  <c r="C14" i="28"/>
  <c r="B18" i="38" l="1"/>
  <c r="H11" i="38"/>
  <c r="H9" i="38"/>
  <c r="H14" i="38"/>
  <c r="G17" i="38"/>
  <c r="H13" i="38"/>
  <c r="F18" i="38"/>
  <c r="C18" i="38"/>
  <c r="H7" i="38"/>
  <c r="E18" i="38"/>
  <c r="H8" i="38"/>
  <c r="B11" i="17"/>
  <c r="C11" i="17"/>
  <c r="D11" i="17"/>
  <c r="E11" i="17"/>
  <c r="F11" i="17"/>
  <c r="G8" i="11" l="1"/>
  <c r="F4" i="42" l="1"/>
  <c r="B14" i="42"/>
  <c r="B16" i="42" s="1"/>
  <c r="G5" i="42" s="1"/>
  <c r="D14" i="42"/>
  <c r="C14" i="42"/>
  <c r="F6" i="42" s="1"/>
  <c r="F10" i="42" l="1"/>
  <c r="F9" i="42"/>
  <c r="F8" i="42"/>
  <c r="F7" i="42"/>
  <c r="F5" i="42"/>
  <c r="G4" i="42"/>
  <c r="G10" i="42"/>
  <c r="G9" i="42"/>
  <c r="G8" i="42"/>
  <c r="G7" i="42"/>
  <c r="G6" i="42"/>
  <c r="E8" i="42"/>
  <c r="E9" i="42"/>
  <c r="E10" i="42"/>
  <c r="E5" i="42"/>
  <c r="E7" i="42"/>
  <c r="E6" i="42"/>
  <c r="E14" i="42" l="1"/>
  <c r="C8" i="39"/>
  <c r="D4" i="36"/>
  <c r="D5" i="36"/>
  <c r="D6" i="36"/>
  <c r="D7" i="35"/>
  <c r="D9" i="34"/>
  <c r="F9" i="34" s="1"/>
  <c r="E9" i="34" l="1"/>
  <c r="B11" i="32"/>
  <c r="F12" i="32"/>
  <c r="G9" i="32"/>
  <c r="E11" i="32"/>
  <c r="F11" i="32"/>
  <c r="G4" i="32" s="1"/>
  <c r="G10" i="32" l="1"/>
  <c r="G8" i="32"/>
  <c r="G7" i="32"/>
  <c r="G6" i="32"/>
  <c r="G5" i="32"/>
  <c r="C11" i="32"/>
  <c r="D11" i="32"/>
  <c r="C6" i="29" l="1"/>
  <c r="D6" i="29"/>
  <c r="E6" i="29"/>
  <c r="F6" i="29"/>
  <c r="B6" i="29"/>
  <c r="D5" i="29"/>
  <c r="F5" i="29"/>
  <c r="C13" i="27" l="1"/>
  <c r="D13" i="27"/>
  <c r="E13" i="27"/>
  <c r="F13" i="27"/>
  <c r="G8" i="27" s="1"/>
  <c r="B13" i="27"/>
  <c r="F7" i="26"/>
  <c r="F11" i="26" s="1"/>
  <c r="E7" i="26"/>
  <c r="E11" i="26" s="1"/>
  <c r="D7" i="26"/>
  <c r="D10" i="26" s="1"/>
  <c r="C7" i="26"/>
  <c r="C12" i="26" s="1"/>
  <c r="B7" i="26"/>
  <c r="B11" i="26" s="1"/>
  <c r="F17" i="25"/>
  <c r="G4" i="25"/>
  <c r="D15" i="25"/>
  <c r="E16" i="25"/>
  <c r="C7" i="23"/>
  <c r="B10" i="23"/>
  <c r="C8" i="23" s="1"/>
  <c r="G6" i="27" l="1"/>
  <c r="G4" i="27"/>
  <c r="G7" i="27"/>
  <c r="G5" i="27"/>
  <c r="G11" i="27"/>
  <c r="G10" i="27"/>
  <c r="G9" i="27"/>
  <c r="C10" i="26"/>
  <c r="D12" i="26"/>
  <c r="D11" i="26"/>
  <c r="E10" i="26"/>
  <c r="E12" i="26"/>
  <c r="B12" i="26"/>
  <c r="B10" i="26"/>
  <c r="G17" i="25"/>
  <c r="C6" i="23"/>
  <c r="C5" i="23"/>
  <c r="C4" i="23"/>
  <c r="C3" i="23"/>
  <c r="C9" i="23"/>
  <c r="C11" i="26"/>
  <c r="F12" i="26"/>
  <c r="F10" i="26"/>
  <c r="F16" i="25"/>
  <c r="F14" i="25"/>
  <c r="C14" i="25"/>
  <c r="D14" i="25"/>
  <c r="E14" i="25"/>
  <c r="F15" i="25"/>
  <c r="E15" i="25"/>
  <c r="E4" i="20"/>
  <c r="E5" i="20"/>
  <c r="E6" i="20"/>
  <c r="E7" i="20"/>
  <c r="E8" i="20"/>
  <c r="E9" i="20"/>
  <c r="E10" i="20"/>
  <c r="E11" i="20"/>
  <c r="B12" i="20"/>
  <c r="C12" i="20"/>
  <c r="D9" i="20" s="1"/>
  <c r="F5" i="20" l="1"/>
  <c r="F10" i="20"/>
  <c r="F9" i="20"/>
  <c r="D4" i="20"/>
  <c r="D8" i="20"/>
  <c r="D7" i="20"/>
  <c r="D5" i="20"/>
  <c r="E12" i="20"/>
  <c r="F4" i="20" s="1"/>
  <c r="D6" i="20"/>
  <c r="D11" i="20"/>
  <c r="D10" i="20"/>
  <c r="B12" i="18"/>
  <c r="C6" i="18" s="1"/>
  <c r="F6" i="20" l="1"/>
  <c r="F7" i="20"/>
  <c r="F8" i="20"/>
  <c r="C5" i="18"/>
  <c r="C3" i="18"/>
  <c r="C4" i="18"/>
  <c r="C11" i="18"/>
  <c r="C10" i="18"/>
  <c r="C9" i="18"/>
  <c r="C8" i="18"/>
  <c r="C7" i="18"/>
  <c r="D10" i="24"/>
  <c r="C10" i="24"/>
  <c r="C22" i="12"/>
  <c r="C6" i="12" s="1"/>
  <c r="C5" i="6"/>
  <c r="C13" i="12" l="1"/>
  <c r="C12" i="12"/>
  <c r="C11" i="12"/>
  <c r="C21" i="12"/>
  <c r="C19" i="12"/>
  <c r="C18" i="12"/>
  <c r="C9" i="12"/>
  <c r="C16" i="12"/>
  <c r="C8" i="12"/>
  <c r="C15" i="12"/>
  <c r="C7" i="12"/>
  <c r="C20" i="12"/>
  <c r="C10" i="12"/>
  <c r="C17" i="12"/>
  <c r="C5" i="12"/>
  <c r="C14" i="12"/>
  <c r="H8" i="11"/>
  <c r="C8" i="11"/>
  <c r="D8" i="11"/>
  <c r="E8" i="11"/>
  <c r="F8" i="11"/>
  <c r="I5" i="10"/>
  <c r="I6" i="10"/>
  <c r="I7" i="10"/>
  <c r="I4" i="10"/>
  <c r="B7" i="7"/>
  <c r="C12" i="6"/>
  <c r="C20" i="6"/>
  <c r="C19" i="6" l="1"/>
  <c r="C18" i="6"/>
  <c r="C17" i="6"/>
  <c r="C7" i="6"/>
  <c r="C6" i="6"/>
  <c r="C11" i="6"/>
  <c r="C10" i="6"/>
  <c r="C9" i="6"/>
  <c r="C16" i="6"/>
  <c r="C8" i="6"/>
  <c r="C15" i="6"/>
  <c r="C14" i="6"/>
  <c r="C4" i="6"/>
  <c r="C13" i="6"/>
</calcChain>
</file>

<file path=xl/sharedStrings.xml><?xml version="1.0" encoding="utf-8"?>
<sst xmlns="http://schemas.openxmlformats.org/spreadsheetml/2006/main" count="481" uniqueCount="247">
  <si>
    <t>Quantidade de trabalhadores</t>
  </si>
  <si>
    <t>%</t>
  </si>
  <si>
    <t>Mulheres</t>
  </si>
  <si>
    <t>Homens</t>
  </si>
  <si>
    <t>Servidor Estatutário</t>
  </si>
  <si>
    <t>Empregado Público (CLT)</t>
  </si>
  <si>
    <t>Outro vínculo não permanente</t>
  </si>
  <si>
    <t>Voluntário</t>
  </si>
  <si>
    <t>Servidor Temporário</t>
  </si>
  <si>
    <t>Sem Vínculo</t>
  </si>
  <si>
    <t>Comissionado</t>
  </si>
  <si>
    <t>Terceirizado</t>
  </si>
  <si>
    <t>Sem Escolaridade</t>
  </si>
  <si>
    <t>Fundamental Incompleto</t>
  </si>
  <si>
    <t>Fundamental Completo</t>
  </si>
  <si>
    <t>Médio Incompleto</t>
  </si>
  <si>
    <t>Médio Completo</t>
  </si>
  <si>
    <t>Superior Incompleto</t>
  </si>
  <si>
    <t>Superior Completo</t>
  </si>
  <si>
    <t>Especialização</t>
  </si>
  <si>
    <t>Mestrado</t>
  </si>
  <si>
    <t>Doutorado</t>
  </si>
  <si>
    <t>Total</t>
  </si>
  <si>
    <t>Nível Fundamental</t>
  </si>
  <si>
    <t>Nível Médio</t>
  </si>
  <si>
    <t>Nível Superior</t>
  </si>
  <si>
    <t>Advogado</t>
  </si>
  <si>
    <t>Terapeuta Ocupacional</t>
  </si>
  <si>
    <t>Antropólogo</t>
  </si>
  <si>
    <t xml:space="preserve">Assistente social </t>
  </si>
  <si>
    <t>Administrador</t>
  </si>
  <si>
    <t>Psicólogo</t>
  </si>
  <si>
    <t>Economista</t>
  </si>
  <si>
    <t>Pedagogo</t>
  </si>
  <si>
    <t>Outra formação de nível superior</t>
  </si>
  <si>
    <t>Profissional de nível médio</t>
  </si>
  <si>
    <t>Outras formações de nível superior</t>
  </si>
  <si>
    <t>Sem formação profissional</t>
  </si>
  <si>
    <t>Analista de Sistema</t>
  </si>
  <si>
    <t>Programador</t>
  </si>
  <si>
    <t>Assistente Social</t>
  </si>
  <si>
    <t>Sociólogo</t>
  </si>
  <si>
    <t>Fisioterapeuta</t>
  </si>
  <si>
    <t>Nutricionista</t>
  </si>
  <si>
    <t>Enfermeiro</t>
  </si>
  <si>
    <t>Médico</t>
  </si>
  <si>
    <t>Cientista Político</t>
  </si>
  <si>
    <t>Apoio Administrativo</t>
  </si>
  <si>
    <t>Coordenador(a)</t>
  </si>
  <si>
    <t>Educador(a) Social</t>
  </si>
  <si>
    <t>Estagiário(a)</t>
  </si>
  <si>
    <t>Serviços Gerais</t>
  </si>
  <si>
    <t>Cadastrador(a)</t>
  </si>
  <si>
    <t>Técnico(a) de Nível Superior</t>
  </si>
  <si>
    <t>Técnico(a) de Nível Médio</t>
  </si>
  <si>
    <t>Outros</t>
  </si>
  <si>
    <t>Empregado Público Celetista - CLT</t>
  </si>
  <si>
    <t>Empregado Celetista do Setor Privado</t>
  </si>
  <si>
    <t>Ano</t>
  </si>
  <si>
    <t>Qtd Trabalhadores</t>
  </si>
  <si>
    <t>Masculino</t>
  </si>
  <si>
    <t>Quantidade</t>
  </si>
  <si>
    <t>Servidor Estatuário</t>
  </si>
  <si>
    <t>Outro Vínculo Não Permanente</t>
  </si>
  <si>
    <t>Empregador Público (CLT)</t>
  </si>
  <si>
    <t>CLT</t>
  </si>
  <si>
    <t>Estatuário</t>
  </si>
  <si>
    <t>Sem vínculo</t>
  </si>
  <si>
    <t>Cuidador(a)</t>
  </si>
  <si>
    <t>Auxiliar de Cuidador(a)</t>
  </si>
  <si>
    <t>Cuidador(a) Residente</t>
  </si>
  <si>
    <t>Cozinheiro(a)</t>
  </si>
  <si>
    <t>Motorista</t>
  </si>
  <si>
    <t>Gestão Municipal</t>
  </si>
  <si>
    <t>Nível superior</t>
  </si>
  <si>
    <t>Nível médio</t>
  </si>
  <si>
    <t>Gestão Estadual</t>
  </si>
  <si>
    <t>Contador</t>
  </si>
  <si>
    <t>Economista Doméstico</t>
  </si>
  <si>
    <t>Estatístico</t>
  </si>
  <si>
    <t>Musicoterapeuta</t>
  </si>
  <si>
    <t>Geógrafo</t>
  </si>
  <si>
    <t>Profissional de Educação Física</t>
  </si>
  <si>
    <t>Ensino Fundamental</t>
  </si>
  <si>
    <t>Ensino Médio</t>
  </si>
  <si>
    <t>Ensino Superior</t>
  </si>
  <si>
    <t>Comissionados</t>
  </si>
  <si>
    <t>Outros vínculos</t>
  </si>
  <si>
    <t>Fonte: MDS, Censo SUAS.</t>
  </si>
  <si>
    <t>Estatuários</t>
  </si>
  <si>
    <t>Administrador público/Gestão pública</t>
  </si>
  <si>
    <t>Ambos</t>
  </si>
  <si>
    <t>Nº</t>
  </si>
  <si>
    <t>Norte</t>
  </si>
  <si>
    <t>Nordeste</t>
  </si>
  <si>
    <t>Sudeste</t>
  </si>
  <si>
    <t>Sul</t>
  </si>
  <si>
    <t>Centro-Oeste</t>
  </si>
  <si>
    <t>Celetistas</t>
  </si>
  <si>
    <t>Trabalhador de Empresa, Cooperativa ou Entidade Prestadora de Serviços</t>
  </si>
  <si>
    <t>Nível fundamental</t>
  </si>
  <si>
    <t>Técnico(a) de nível superior</t>
  </si>
  <si>
    <t>Outra formação de nível superior*</t>
  </si>
  <si>
    <t>Técnico(a) de nível médio</t>
  </si>
  <si>
    <t>Serviços Gerais (limpeza, conservação, motoristas, etc.)</t>
  </si>
  <si>
    <t>Trabalhador de Empresa / Cooperativa / Entidade Prestadora de Serviços</t>
  </si>
  <si>
    <t>Sem formação profissional/ sem informação</t>
  </si>
  <si>
    <t>Outro Profissional de nível superior*</t>
  </si>
  <si>
    <t>Apoio administrativo</t>
  </si>
  <si>
    <t xml:space="preserve">Feminino </t>
  </si>
  <si>
    <t>Empregado Celetista do setor privado - CLT</t>
  </si>
  <si>
    <t>Não informado</t>
  </si>
  <si>
    <t>Orientador/Educador(a) Social</t>
  </si>
  <si>
    <t>Servidor/Estatutário</t>
  </si>
  <si>
    <t>Empregado Público Celetista</t>
  </si>
  <si>
    <t>Trabalhador de empresa/cooperativa/entidade prestadora de serviço</t>
  </si>
  <si>
    <t>Diretor(a)</t>
  </si>
  <si>
    <t>Outras formações de nível superior*</t>
  </si>
  <si>
    <t>Padronizar Titulo.    Padronizar tempo verbal. Padronizar Fonte.</t>
  </si>
  <si>
    <t>Padronizar Titulo. Padronizar tempo verbal. Apresentação em numero absoluto e analise em percentual. Padronizar Fonte.</t>
  </si>
  <si>
    <t>Padronizar Titulo. Padronizar tempo verbal.  Substituir o termo "mais/menos frequente" por " maior/menor percentual". Substituir "significativas" por "expressivas". Padronizar Fonte.</t>
  </si>
  <si>
    <t>Padronizar Titulo.     Apresentação em numero absoluto e analise em numero percentual.  Padronizar Fonte.</t>
  </si>
  <si>
    <t>Padronizar Titulo.    Substituir o termo "mais/menos frequente" por " maior/menor percentual".   Padronizar Fonte.</t>
  </si>
  <si>
    <t>Padronizar Titulo.    Padronizar tempo verbal. Substituir o termo "mais/menos frequente" por " maior/menor percentual".   Padronizar Fonte.</t>
  </si>
  <si>
    <t>Em 2016, as Gestões Municipais informaram ter 239.815 trabalhadoras e trabalhadores exercendo  funções/ atividades ligadas à assistência social (inclusive aqueles lotados nas unidades públicas), o menor número desde 2012. 
Observando a série histórica é possível verificar que o número máximo de trabalhadores foi registrado no ano de 2014, após sucessivos crescimentos desde 2010. Desde de 2015 esse número se reduziu, registrando em 2016  cerca de 17.000 trabalhadores a menos que em 2014.</t>
  </si>
  <si>
    <t>Padronizar Titulo.    Analise não contida no gráfico. Padronizar Fonte.</t>
  </si>
  <si>
    <t>Padronizar Titulo.    Padronizar tempo verbal. Analise não contida no gráfico. Padronizar Fonte.</t>
  </si>
  <si>
    <t>O percentual de trabalhadores de nível fundamental tem caído desde 2012, passando de 12,5% em 2012 para 10,1% em 2016. A maior proporção de trabalhadores de nível superior foi observada em 2012 (49,3% do total), que se reduziu até 2014, atingindo 44,1% e passou a aumentar em 2015 e em 2016. 
Em 2016, 46,3% dos trabalhadores tinham nível superior completo, sendo que 40,2% tinham apenas ensino superior, 5,8% especialização, e 0,4% mestrado ou doutorado. Os trabalhadores de nível fundamental eram 10,0% do total, sendo 0,2% sem escolaridade, 3,7% com nível fundamental incompleto, 3,7% fundamental completo e 2,5% com ensino médio incompleto.</t>
  </si>
  <si>
    <t>Gráfico 15: Quantidade de funcionários por CRAS segundo a função exercida - Brasil, 2016</t>
  </si>
  <si>
    <t>Gráfico 16: Evolução da quantidade de trabalhadores dos Centros de Convivência - Brasil, 2014 a 2016</t>
  </si>
  <si>
    <t>Padronizar Titulo. Padronizar tempo verbal.  Analise não contida no gráfico. Padronizar Fonte.</t>
  </si>
  <si>
    <t>Gráfico 17: Quantidade de trabalhadores dos Centros de Convivência segundo tipo de vínculo - Brasil, 2015 e 2016</t>
  </si>
  <si>
    <t>Gráfico 18: Percentual de trabalhadores dos Centros de Convivência segundo escolaridade  - Brasil, 2015 e 2016</t>
  </si>
  <si>
    <t>Gráfico 19: Formação profissional dos trabalhadores dos Centros de Convivência - Brasil, 2015 e 2016</t>
  </si>
  <si>
    <t xml:space="preserve">Em 2016, no que se refere às profissões dos trabalhadores nos Centros de Convivência, 18.517 trabalhadores (28,4%) não tinham formação profissional e 17.362 (26,6%) eram profissionais de nível médio. A formação de nível superior com maior número de trabalhadores foi de pedagogo, com 6.378 profissionais (que representavam 9,8% do total), seguidos de assistentes sociais (4.463 ou 6,8% do total) e de psicólogos (2.626 ou 4,0%). 
Não houve variações expressivas em relação ao ano de 2015.
</t>
  </si>
  <si>
    <t>Gráfico 20: Quantidade de trabalhadores dos Centros de Convivência segundo a função exercida - Brasil, 2016</t>
  </si>
  <si>
    <t xml:space="preserve">Em 2016, 19.184 trabalhadores dos Centros de Convivência exerciam a função de educador(a) social (29,4% do total), e 9.961 de serviços gerais (15,3%). Havia 5.164 coordenadores(as), o que representava 7,9% do total de trabalhadores. A função com o menor número de trabalhadores foi a de estagiário (1.130 trabalhadores, ou  1,7% do total). </t>
  </si>
  <si>
    <t>Gráfico 21: Evolução da quantidade de trabalhadores dos CREAS - Brasil, 2010 a 2016</t>
  </si>
  <si>
    <t>Gráfico 22: Quantidade de trabalhadores nos CREAS segundo tipo de vínculo - Brasil, 2012 a 2016</t>
  </si>
  <si>
    <t>Gráfico 23: Percentual de trabalhadores dos CREAS segundo escolaridade - Brasil, 2012 a 2016</t>
  </si>
  <si>
    <t>Gráfico 24: Quantidade de trabalhadores dos CREAS segundo formação profissional - Brasil, 2012 a 2016</t>
  </si>
  <si>
    <t>Gráfico 25: Quantidade de trabalhadores dos CREAS segundo a função exercida – Brasil, 2012 a 2016</t>
  </si>
  <si>
    <t>Gráfico 26: Evolução da quantidade de trabalhadores dos Centros POP - Brasil, 2011 a 2016</t>
  </si>
  <si>
    <t>Gráfico 27: Percentual de trabalhadores dos Centros POP segundo tipo de vínculo - Brasil, 2012 a 2016</t>
  </si>
  <si>
    <t>Gráfico 28: Percentual de trabalhadores dos Centros POP segundo nível de escolaridade - Brasil, 2012 a 2016</t>
  </si>
  <si>
    <t>Gráfico 29: Quantidade de trabalhadores dos Centros POP segundo formação profissional – Brasil, 2012 a 2016</t>
  </si>
  <si>
    <t>Gráfico 30: Número de trabalhadores dos Centros POP segundo a função exercida – Brasil, 2012 a 2016</t>
  </si>
  <si>
    <t>Gráfico 31: Evolução da quantidade de trabalhadores dos Centros-Dia - Brasil, 2015 e 2016</t>
  </si>
  <si>
    <t>Gráfico 32: Percentual de trabalhadores dos Centros-Dia segundo tipo de vínculo - Brasil, 2015 e 2016</t>
  </si>
  <si>
    <t>Gráfico 34:  Quantidade de trabalhadores dos Centros-Dia segundo formação profissional – Brasil, 2015 e 2016</t>
  </si>
  <si>
    <t>Padronizar Titulo.  Considerando a analise só em 2016 avaliar  se o gráfico deve conter 2015.  Substituir o termo "mais/menos frequente" por " maior/menor percentual".   Padronizar Fonte.</t>
  </si>
  <si>
    <t>Gráfico 33: Quantidade de trabalhadores segundo nível de escolaridade nos Centros-Dia - Brasil, 2015 e 2016</t>
  </si>
  <si>
    <t>Gráfico 35: Quantidade de trabalhadores dos Centros-Dia segundo função e grande região – Brasil, 2016</t>
  </si>
  <si>
    <t>Padronizar Titulo.      Apresentação em numero absoluto e analise em numero percentual, colocar o percentual entre parêntese.   Padronizar Fonte.</t>
  </si>
  <si>
    <t>Gráfico 36: Evolução da quantidade de trabalhadores das Unidades de Acolhimento - Brasil, 2012 a 2016</t>
  </si>
  <si>
    <t>Gráfico 37: Percentual de trabalhadores nas Unidades de Acolhimento segundo tipo de vínculo - Brasil, 2016</t>
  </si>
  <si>
    <t>Padronizar Titulo.  Analise não contida no gráfico.   Padronizar Fonte.</t>
  </si>
  <si>
    <t>Gráfico 38: Percentual de trabalhadores das Unidades de Acolhimento segundo nível de escolaridade - Brasil, 2013 a 2016</t>
  </si>
  <si>
    <t>Gráfico 39:  Quantidade de trabalhadores das Unidades de Acolhimento segundo formação profissional – Brasil, 2014 a 2016</t>
  </si>
  <si>
    <t>Gráfico 40: Quantidade de trabalhadores das Unidades de Acolhimento segundo função profissional – Brasil, 2015 e 2016</t>
  </si>
  <si>
    <t>Padronizar Titulo.     Apresentação em numero absoluto e analise em numero percentual, colocar o percentual entre parêntese.  Padronizar tempo verbal. Substituir o termo "mais/menos frequente" por " maior/menor percentual".   Padronizar Fonte.</t>
  </si>
  <si>
    <t>Gráfico 1: Evolução da quantidade de trabalhadores nas Secretarias Municipais de Assistência Social - Brasil, 2010 a 2016</t>
  </si>
  <si>
    <t>Gráfico 2:  Percentual de trabalhadores nas Secretarias Municipais de Assistência Social, segundo tipo de vínculo – Brasil,  2010 a 2016</t>
  </si>
  <si>
    <t>Gráfico 3: Percentual de trabalhadores nas Secretarias Municipais de Assistência Social, segundo tipo de vínculo e escolaridade – Brasil, 2016</t>
  </si>
  <si>
    <t>Gráfico 4: Formação profissional dos trabalhadores de nível superior nas Secretarias Municipais de Assistência Social – Brasil, 2016</t>
  </si>
  <si>
    <t>Gráfico 5: Número de municípios por realização de concurso público para Secretarias Municipais de Assistência Social – Brasil, 2016</t>
  </si>
  <si>
    <t>Gráfico 6: Municípios que utilizam recursos do cofinanciamento federal de serviços para pagamento de servidores públicos que integram as equipes de referência – Brasil, 2013 a 2016</t>
  </si>
  <si>
    <t>Gráfico 7: Evolução da quantidade de trabalhadores nas Secretarias Estaduais de Assistência Social - Brasil, 2010 a 2016</t>
  </si>
  <si>
    <t>Gráfico 8:  Percentual de trabalhadores nas Secretarias Estaduais de Assistência Social, segundo tipo de vínculo – Brasil,  2010 a 2016</t>
  </si>
  <si>
    <t>Gráfico 9: Percentual de trabalhadores nas Secretarias Estaduais de Assistência Social, segundo escolaridade– Brasil, 2010 a 2016</t>
  </si>
  <si>
    <t>Gráfico 10: Formação profissional dos trabalhadores de nível superior nas Secretarias Estaduais de Assistência Social – Brasil, 2016</t>
  </si>
  <si>
    <t>Gráfico 11: Evolução da quantidade de trabalhadores dos CRAS - Brasil, 2010 a 2016</t>
  </si>
  <si>
    <t>Gráfico 12:  Percentual de trabalhadores nos CRAS, segundo tipo de vínculo – Brasil,  2012 a 2016</t>
  </si>
  <si>
    <t>Gráfico 13: Percentual de trabalhadores nos CRAS, segundo escolaridade– Brasil, 2012 a 2016</t>
  </si>
  <si>
    <t>Gráfico 14: Formação profissional dos trabalhadores dos CRAS - Brasil, 2012 a 2016</t>
  </si>
  <si>
    <t xml:space="preserve"> Fonte: MDS, Censo SUAS.
(*) A categoria "Outro profissional de nível superior" inclui administradores, sociólogos, terapeutas ocupacionais, fisioterapeutas, enfermeiros, nutricionistas, economistas, analistas de sistemas, cientistas políticos, programadores, antropólogos e profissionais de outras formações de nível superior.</t>
  </si>
  <si>
    <t>Fonte: MDS, Censo SUAS.
(*) A categoria engloba os outros profissionais de nível superior, incluindo terapeuta ocupacional, antropólogo, economista, analista de sistema, programador, sociólogo, fisioterapeuta, nutricionista, enfermeiro, médico e cientista político.</t>
  </si>
  <si>
    <t>Fonte: MDS, Censo SUAS.
(*) A categoria engloba os outros profissionais de nível superior, incluindo terapeuta ocupacional, antropólogo, administrador, economista, analista de sistema, programador, sociólogo, fisioterapeuta, nutricionista, enfermeiro, médico e cientista político.</t>
  </si>
  <si>
    <t>Fonte: MDS, Censo SUAS.
(*) A categoria "Outra formação de nível superior" inclui advogados, antropólogos, economistas, analistas de sistemas, programadores, sociólogos, cientistas políticos,  e profissionais de outras formações de nível superior.</t>
  </si>
  <si>
    <t xml:space="preserve">Fonte: MDS, Censo SUAS.
(*) A categoria "Outra formação de nível superior" inclui  advogados, administradores, analistas de sistemas, antropólogos, cientistas políticos, economistas, fisioterapeutas, médicos, nutricionistas, programadores, sociólogos, terapeutas ocupacionais  e profissionais de outras formações de nível superior.
</t>
  </si>
  <si>
    <t>Padronizar Titulo.   Padronizar tempo verbal.    Padronizar Fonte.</t>
  </si>
  <si>
    <t>Padronizar Titulo.     Padronizar Fonte.</t>
  </si>
  <si>
    <t>Os trabalhadores estatutários na gestão municipal representavam 38,1% do total em 2016, o maior percentual entre as quatro categorias representadas. O percentual de trabalhadores estatutários em 2016 foi o maior desde 2011: houve um aumento de 1,9 pontos percentuais em relação a 2015 e 4,1 em relação a 2011. 
Foi observada queda nos percentuais de trabalhadores comissionados e com outros vínculos em relação a 2015: em 2016 eles representavam 15,7% e 34,6% dos trabalhadores, respectivamente.</t>
  </si>
  <si>
    <t>Padronizar Titulo.    Substituir o termo "mais/menos frequente" por " maior/menor percentual". Padronizar Fonte.</t>
  </si>
  <si>
    <t>Em 2016, 15,2% dos trabalhadores da gestão municipal tinham nível fundamental de escolaridade (36.494 pessoas), 47,2% nível médio (113.112)  e 37,6% nível superior (90.209).
Da totalidade de servidores com nível fundamental de escolaridade, 43,1% eram estatutários. Entre os que tinham nível superior, 42,8% eram estatutários, e entre os  trabalhadores de nível médio 40,5% eram trabalhadores de outros vínculos.</t>
  </si>
  <si>
    <t xml:space="preserve">Dos 85.011 trabalhadores das Secretarias Municipais de Assistência Social que informaram sua formação superior em 2016, 33.559 (39,5%) eram assistentes sociais, 15.702 trabalhadores eram psicólogos (18,5%) e 10.069 trabalhadores eram pedagogos (11,8% do total).
Existiam 14.992 trabalhadores de outras formações de nível superior além das listadas (17,6% do total). </t>
  </si>
  <si>
    <t>Em 2016, 468 Municípios informaram ter realizado concurso público para a Secretaria Municipal de Assistência Social no ano de 2015 (8,5% do total de respondentes). Desses, 270 realizaram concurso para profissionais de nível médio e superior (4,9% do total),  164 apenas para nível superior (3,0%) e 34 apenas para nível médio (0,6%). 
Foram ofertadas 1.823 vagas de nível superior e 2.152 de nível médio. Os municípios informaram que 1.492 trabalhadores tomaram posse no concurso de nível superior (81,8% das vagas foram ocupadas) e 1.592 trabalhadores tomaram posse no concurso de nível médio (74,0% das vagas foram ocupadas).</t>
  </si>
  <si>
    <t xml:space="preserve">O Artigo 6º da Lei Orgânica de Assistência Social (LOAS) estabelece que os recursos do cofinanciamento do SUAS poderão ser aplicados no pagamento dos profissionais que integrarem as equipes de referência. 
Em 2016, 3.838 Municípios (70,0% dos respondentes) informaram utilizar recursos do cofinanciamento federal de serviços (pisos dos serviços) para pagamento de servidores públicos (estatutários, empregados públicos celetistas ou concursados temporários) que integram as Equipes de Referência. Tanto o número absoluto quanto o percentual de municípios que utilizam o cofinanciamento federal para esse fim aumentaram desde 2013. </t>
  </si>
  <si>
    <r>
      <t>Em 2016, havia 10.359 trabalhadores nas Secretarias Estaduais de Assistência Social, considerando trabalhadores lotados na sede do órgão gestor e nas unidades públicas que ofertam serviços socioassistenciais. O número de trabalhadores cai desde 2010, quando foram registrados 19.785 trabalhadores, 9.426 a mais que em 2016.  Entre 2015 e 2016 foi observada redução de 3.258 trabalhadores nas Secretarias Estaduais.</t>
    </r>
    <r>
      <rPr>
        <sz val="11"/>
        <color rgb="FFFF0000"/>
        <rFont val="Calibri"/>
        <family val="2"/>
        <scheme val="minor"/>
      </rPr>
      <t xml:space="preserve">
</t>
    </r>
  </si>
  <si>
    <t xml:space="preserve">Em 2016, 48,2% dos trabalhadores das Secretarias Estaduais de Assistência Social eram estatutários (4.997 trabalhadores). Esse percentual é superior ao observado em 2015. Foi observada redução na proporção de trabalhadores celetistas (queda de 5,6 pontos percentuais em relação a 2015) e de trabalhadores com outros vínculos (redução de 4,5 pontos percentuais). Houve aumento de 6,6 pontos percentuais da proporção de trabalhadores comissionados em relação a 2015. 
Em relação ao total da série histórica, verifica-se a maior proporção de trabalhadores estatutários foi observada em 2011 (54,8% do total de trabalhadores) e a menor em 2015 (44,8% do total). Entre os anos de 2011 a 2013 mais de 50% dos trabalhadores eram estatutários.
</t>
  </si>
  <si>
    <t xml:space="preserve">Em 2016, 43,8% dos trabalhadores das Secretarias Estaduais de Assistência Social tinham nível superior (4.536 pessoas). Foi a primeira vez desde 2010 que o percentual de trabalhadores de nível superior superou o percentual de trabalhadores de nível médio. Em 2010 mais da metade dos trabalhadores tinham nível médio de escolaridade (52,7%), passando a 39,4% em 2016 (redução de 13,3 pontos percentuais). Também foi observada redução nos percentuais de trabalhadores de nível fundamental: eram 21,6% do total de trabalhadores em 2010 e 16,8% em 2016 (redução de 4,8 pontos percentuais)
</t>
  </si>
  <si>
    <t>Padronizar Titulo.  Padronizar tempo verbal.   Substituir o termo "mais/menos frequente" por " maior/menor percentual". Padronizar Fonte.</t>
  </si>
  <si>
    <t xml:space="preserve">Dos 3.407 trabalhadores das Secretarias Estaduais de Assistência Social que informaram sua formação superior em 2016, 999 (29,3%) eram assistentes sociais, 344 trabalhadores eram psicólogos (10,1%), 310 trabalhadores eram pedagogos (9,1%) e 274 eram advogados (8,0%).
Existiam 863 trabalhadores de outras formações de nível superior além das listadas (25,3%). </t>
  </si>
  <si>
    <t>CRAS</t>
  </si>
  <si>
    <t>Centros de Convivência</t>
  </si>
  <si>
    <t>CREAS</t>
  </si>
  <si>
    <t>Centros POP</t>
  </si>
  <si>
    <t>Centros-Dia</t>
  </si>
  <si>
    <t>Unidades de Acolhimento</t>
  </si>
  <si>
    <t xml:space="preserve">Em 2016 havia 89.038 trabalhadores nos CRAS. Embora em 2016 existissem 37.346 trabalhadores a mais que em 2010 nos CRAS, foi observada redução na quantidade de trabalhadoras e trabalhadores em relação aos dois anos anteriores: 2.927 profissionais a menos em relação a 2015 e 6.287 em relação a 2014, ano no qual foi registrado o maior número de trabalhadoras e trabalhadores nos CRAS. 
</t>
  </si>
  <si>
    <t>Padronizar Titulo. Checar se ira iniciar esta frase assim . Analise não contida no gráfico. Padronizar Fonte.</t>
  </si>
  <si>
    <t>Em 2016, dos 89.038 trabalhadores do CRAS, 34,3% eram servidores estatutários, 6,6% celetistas e 9,4% comissionados. A categoria "Outros Vínculos", que representa 49,8% do total, incluiu Servidores temporários (30,9% do total), terceirizados (4,8%), trabalhador de empresa/ cooperativa/ entidade prestadora de serviços (1,7%), trabalhadores sem vínculo (1,2%), voluntários (0,1%), além de outros vínculos não permanentes (11,1%).
O percentual de trabalhadores estatutários cresceu desde 2014 e o de servidores de outros vínculos se reduziu no mesmo período.</t>
  </si>
  <si>
    <t>Padronizar Titulo.    Padronizar tempo verbal.  Padronizar Fonte.</t>
  </si>
  <si>
    <t>Em 2016, no que se refere à quantidade de trabalhadores segundo a função que exerciam nos CRAS, 24.886 profissionais atuavam como Técnicos de nível superior (27,9% do total) e 18.124 como Educadores Sociais (20,4% do total). Entre as funções categorizadas, as menos observadas foram a de estagiário, com 1.830 trabalhadores (2,1% do total) e de cadastrador, com 2.430 trabalhadores (2,7% do total).
A função de coordenadora era exercida por 7.907 profissionais em 2016 (8,9% do total). Em 70,1% dos CRAS, o Coordenador exercia exclusivamente a função, enquanto em 18,6% das unidades o coordenador acumulava as funções com outra atividade da Secretaria Municipal de Assistência Social, e em 18,6% acumulavam as funções de coordenador e de técnico no CRAS. Em 3,3% das unidades não havia coordenador.</t>
  </si>
  <si>
    <r>
      <t>Em 2016, foram registrados 65.233 trabalhadoras(es) nos Centros de Convivência.
 Entre 2014 e 2015 houve uma redução de 33.884 trabalhadores unidades. Já em 2016 foi observado um aumento de  5.009 profissionais em relação a 2015, quando foram registrados 60.224 trabalhadores.</t>
    </r>
    <r>
      <rPr>
        <sz val="11"/>
        <color rgb="FFC00000"/>
        <rFont val="Calibri"/>
        <family val="2"/>
        <scheme val="minor"/>
      </rPr>
      <t xml:space="preserve"> </t>
    </r>
    <r>
      <rPr>
        <sz val="11"/>
        <color theme="1"/>
        <rFont val="Calibri"/>
        <family val="2"/>
        <scheme val="minor"/>
      </rPr>
      <t xml:space="preserve">
</t>
    </r>
  </si>
  <si>
    <r>
      <rPr>
        <sz val="11"/>
        <rFont val="Calibri"/>
        <family val="2"/>
        <scheme val="minor"/>
      </rPr>
      <t xml:space="preserve">Em 2016, 28.234 trabalhadores dos Centros de Convivência eram empregados celetistas do setor privado (43,3% do total), 7.646 trabalhadores eram servidores estatutários  (11,7%) e 3.692  eram empregados públicos celetistas (5,7%). </t>
    </r>
    <r>
      <rPr>
        <sz val="11"/>
        <color theme="1"/>
        <rFont val="Calibri"/>
        <family val="2"/>
        <scheme val="minor"/>
      </rPr>
      <t xml:space="preserve">
Dos 5.008 trabalhadores a mais registrados em 2016 em relação a 2015, 2.378 (47,5%) eram empregados celetistas do setor privado, e 704 (14,1%) servidores estatutários.</t>
    </r>
  </si>
  <si>
    <t>Padronizar Titulo. Padronizar tempo verbal.   Substituir o termo "mais/menos frequente" por " maior/menor percentual". Analise não contida no gráfico. Apresentação em numero absoluto e analise em percentual. Padronizar Fonte.</t>
  </si>
  <si>
    <t>Padronizar Titulo. Padronizar tempo verbal.    Analise não contida no grafico.  Padronizar Fonte.</t>
  </si>
  <si>
    <t>Padronizar Titulo. Padronizar tempo verbal.    Apresentação em numero absoluto e analise em percentual. Padronizar Fonte.</t>
  </si>
  <si>
    <r>
      <t xml:space="preserve"> Em 2016 existiam 22.680 trabalhadores nos CREAS, 392 a mais em relação ao ano anterior. Observa-se desde 2010 que o número de trabalhadores vem aumentando, passando de 14.575 para 22.680 em 2016, o que representa um acréscimo de 8.105 trabalhadores. Entre 2014 e 2016 houve um aumento de 598 trabalhadores nos CREAS.
</t>
    </r>
    <r>
      <rPr>
        <sz val="11"/>
        <color rgb="FFFF0000"/>
        <rFont val="Calibri"/>
        <family val="2"/>
        <scheme val="minor"/>
      </rPr>
      <t/>
    </r>
  </si>
  <si>
    <t>Padronizar Titulo.    Padronizar tempo verbal. Inversão de ordem da frase. Analise não contida no gráfico  Padronizar Fonte.</t>
  </si>
  <si>
    <t xml:space="preserve">Desde 2012 observou-se um aumento na quantidade de trabalhadores estatutários nos CREAS: passaram de 6.549 em 2012 (32,9% do total) para 9.233 em 2016 (40,7% do total). Foram contabilizados 2.684 trabalhadores estatutários a mais no período, o que corresponde a 95,7% do acréscimo de 2.804 ao total de trabalhadores observado entre os anos de 2012 e 2016. 
 Em 2016, os 9.233 servidores estatutários representavam 40,7% do total, sendo o grupo mais numeroso. Eram seguidos dos 5.906 temporários (26,0%), e de 2.061 trabalhadores de outros vínculos não permanentes (9,1%). Os grupos menos numerosos eram voluntários ( 24 trabalhadores ou 0,1%) e trabalhadores sem vínculo ( 2149 trabalhadores ou 1,0%).
</t>
  </si>
  <si>
    <t>Padronizar Titulo. Padronizar tempo verbal.    Apresentação em numero absoluto e analise em percentual.  Substituir o termo "mais/menos frequente" por " maior/menor percentual". Padronizar Fonte.</t>
  </si>
  <si>
    <t>Padronizar Titulo.    Checar se ira iniciar a frase assim.   Padronizar Fonte.</t>
  </si>
  <si>
    <t xml:space="preserve">Desde 2012, a maior parte dos trabalhadores dos CREAS tinha nível superior: eram 62,9% dos trabalhadores em 2012 (12.511), passando a  65,5% em 2016 (14.863). Foi observada queda na proporção de trabalhadores de nível fundamental, que foram de 8,3% do total de trabalhadores em 2012 (1.654) para 7,5% em 2016 (1.705). </t>
  </si>
  <si>
    <r>
      <t>Ao longo da série histórica, observou-se um aumento no quantitativo de assistentes sociais, que era a formação profissional com o maior número de trabalhadores nos CREAS em todos os anos observados. Em 2016, existiam 6.064 assistentes sociais (26,7% dos trabalhadores dos CREAS)</t>
    </r>
    <r>
      <rPr>
        <sz val="11"/>
        <color theme="1"/>
        <rFont val="Calibri"/>
        <family val="2"/>
        <scheme val="minor"/>
      </rPr>
      <t xml:space="preserve">. Na sequência aparecem os psicólogos, que totalizavam 4.376 profissionais (19,3% do total), seguidos de profissionais de nível médio, que totalizavam 3.865 pessoas (17,0% do total).  
Pode-se observar também que a quantidade de profissionais sem formação profissional vem se reduzindo desde 2012, atingindo o quantitativo de 3.893 pessoas em 2016 (17,2% do total de trabalhadores). </t>
    </r>
  </si>
  <si>
    <t>Padronizar Titulo. Padronizar tempo verbal.     Analise não contida no gráfico. Substituir o termo "mais/menos frequente" por " maior/menor percentual". Padronizar Fonte.</t>
  </si>
  <si>
    <r>
      <rPr>
        <sz val="11"/>
        <rFont val="Calibri"/>
        <family val="2"/>
        <scheme val="minor"/>
      </rPr>
      <t xml:space="preserve">Desde 2012 a maior parte dos trabalhadores dos CREAS eram técnicos de nível superior: em 2012 eram 8.919 trabalhadores (44,9% do total) e em 2016 eram 10.636 (46,9%). Em 2016, a função de educador social era exercida por 2.620 trabalhadores (11,6% do total), a função apoio administrativo era exercida por 2.415 trabalhadores (10,6%), enquanto a função Coordenador por 2.366 (10,4%). As funções exercidas pelos menores quantitativos de trabalhadores em 2016 eram a de técnico de nível médio (322 trabalhadores ou 1,4% do total)  e de estagiário (500 trabalhadores ou 2,2% do total). 
</t>
    </r>
    <r>
      <rPr>
        <sz val="11"/>
        <color theme="1"/>
        <rFont val="Calibri"/>
        <family val="2"/>
        <scheme val="minor"/>
      </rPr>
      <t/>
    </r>
  </si>
  <si>
    <t>Padronizar Titulo.    Analise não contida no gráfico.   Apresentação em numero absoluto e analise em percentual.  Substituir o termo "mais/menos frequente" por " maior/menor percentual".  Padronizar Fonte.</t>
  </si>
  <si>
    <r>
      <t xml:space="preserve">Entre 2011 a 2016, o quantitativo de trabalhadores atuando nos Centros de Referência Especializados em População em Situação de Rua (Centro POP) aumentou continuamente, com acréscimo de 1.929 trabalhadores no período. Entre 2013 e 2014 foram registrados 1.114 trabalhadores a mais, o maior aumento do período. Entre 2015 e 2016 foi registrado o menor aumento, com acréscimo de 8 trabalhadores. 
</t>
    </r>
    <r>
      <rPr>
        <sz val="11"/>
        <color theme="1"/>
        <rFont val="Calibri"/>
        <family val="2"/>
        <scheme val="minor"/>
      </rPr>
      <t xml:space="preserve">
</t>
    </r>
  </si>
  <si>
    <t>Padronizar Titulo.     Inversão de ordem da frase. Analise não contida no gráfico  Padronizar Fonte.</t>
  </si>
  <si>
    <t xml:space="preserve">Em 2016, 41,4% dos trabalhadores eram estatutários (1.290 pessoas), a maior proporção entre as categorias selecionadas. Na sequência apareceram os servidores temporários (524 pessoas ou 16,8% do total) e os terceirizados (378 trabalhadores, ou 12,1% do total). Em 2016, foi observada a maior proporção de trabalhadores estatutários desde 2012: passaram de 39,5% do total de trabalhadores em 2012 (646) para 41,4% em 2016 (1.290 trabalhadores).  Também aumentaram entre 2012 e 2016 o percentual e o número absoluto de trabalhadores temporários, que passaram de 12,2% do total de trabalhadores 2012 (199) para 16,8% 2016 (524), embora a proporção venha se reduzindo desde 2014, quando os trabalhadores temporários eram 20,6% do total (625). As categorias com menores percentuais em 2016 eram as de trabalhadores sem vínculo (1,0% do total ) e de voluntários (0,2%). </t>
  </si>
  <si>
    <t>Padronizar Titulo. Padronizar tempo verbal. Apresentação em numero percentual e analise em numero absoluto. Substituir o termo "mais/menos frequente" por " maior/menor percentual". Padronizar Fonte.</t>
  </si>
  <si>
    <t>Padronizar Titulo. Padronizar tempo verbal.   Padronizar Fonte.</t>
  </si>
  <si>
    <t xml:space="preserve">Em 2016, 1.482 trabalhadores dos Centros POP tinham nível superior de escolaridade, o que representava 47,6% do total de trabalhadores. Foi a maior quantidade e a maior proporção de trabalhadores de nível superior desde 2012, quando 44,6% dos trabalhadores tinham nível superior (730 profissionais, menos da metade do quantitativo registrado em 2016). Foi observada redução na proporção de trabalhadores de nível fundamental: eram 13,3% do total em 2012 e 11,2% em 2016. </t>
  </si>
  <si>
    <t>Padronizar Titulo.    Apresentação em numero absoluto e analise em percentual.  Substituir o termo "mais/menos frequente" por " maior/menor percentual".  Substituir "significativa" por "expressiva".  Padronizar Fonte.</t>
  </si>
  <si>
    <r>
      <rPr>
        <sz val="11"/>
        <rFont val="Calibri"/>
        <family val="2"/>
        <scheme val="minor"/>
      </rPr>
      <t>Em 2016, dos 3.116 trabalhadores dos Centros POP, 1.392 (44,7% do total) estavam na categoria "sem formação profissional/ sem informação", enquanto 296 (9,5%) e</t>
    </r>
    <r>
      <rPr>
        <sz val="11"/>
        <color theme="1"/>
        <rFont val="Calibri"/>
        <family val="2"/>
        <scheme val="minor"/>
      </rPr>
      <t xml:space="preserve">ram profissionais de nível médio. Entre as formações profissionais de nível superior detalhadas, havia 598 assistentes sociais, (19,2% do total), 325 psicólogos (10,4%) e 99 pedagogos (3,2%).
No comparativo entre os anos, observou-se queda no número de profissionais de nível médio entre 2015 e 2016 (661 trabalhadores a menos) e aumento na quantidade de trabalhadores sem formação profissional/ sem informação. As demais categorias não sofreram alterações </t>
    </r>
    <r>
      <rPr>
        <sz val="11"/>
        <rFont val="Calibri"/>
        <family val="2"/>
        <scheme val="minor"/>
      </rPr>
      <t xml:space="preserve">expressivas. </t>
    </r>
    <r>
      <rPr>
        <sz val="11"/>
        <color theme="1"/>
        <rFont val="Calibri"/>
        <family val="2"/>
        <scheme val="minor"/>
      </rPr>
      <t xml:space="preserve">
</t>
    </r>
  </si>
  <si>
    <r>
      <rPr>
        <sz val="11"/>
        <rFont val="Calibri"/>
        <family val="2"/>
        <scheme val="minor"/>
      </rPr>
      <t>Entre 2012 e 2016, as funções de técnico de nível de ensino superior e Educador Social eram as exercidas pelo maior número de trabalhadores dos Centros de Referência Especializados para População em Situação de Rua (Centro POP). Em 2012, havia 467 educadores sociais (28,5% dos trabalhadores) e 425 técnicos de nível superior (26,0%). Em 2016 os números eram 883 (28,3%) e 838 (26,9%), respectivamente.  Os coordenadores eram, em 2016, 223 trabalhadores (7,2% do to</t>
    </r>
    <r>
      <rPr>
        <sz val="11"/>
        <color theme="1"/>
        <rFont val="Calibri"/>
        <family val="2"/>
        <scheme val="minor"/>
      </rPr>
      <t>tal).</t>
    </r>
  </si>
  <si>
    <t>Padronizar Titulo.  Padronizar tempo verbal.    Apresentação em numero absoluto e analise em numero percentual.  Substituir o termo "mais/menos frequente" por " maior/menor percentual".  Analise não contida no gráfico. Padronizar Fonte.</t>
  </si>
  <si>
    <t>Brasil</t>
  </si>
  <si>
    <t xml:space="preserve">Em 2016 foram registrados 25.151 trabalhadores nos Centros-Dia, 2.667 a mais que em 2015. 
Quando se observa a distribuição de trabalhadores por grande região. verificou-se que em 2016 havia 14.800 trabalhadores na região Sudeste (58,8% do total), 5.053 na região Sul (20,1%), 2.603 na região Nordeste (10,3%), 2.469 na região Centro-Oeste ( 9,8%) e 227 na região Norte (0,9% ). Entre 2015 e 2016 foi verificado aumento de 995 trabalhadores na região Nordeste.
</t>
  </si>
  <si>
    <t>A maior parte dos trabalhadores nos Centros-Dia eram empregados celetistas do setor privado: em 2015 eram 12.844, representando 57,1% do total, e em 2016 eram 14.104 pessoas, representando 56,1% do total. O tipo de vínculo com o segundo maior percentual de trabalhadores foi o de servidores estatutários: eram 13,8% do total (3.093 trabalhadores) em 2015 e 12,9% (3.248 trabalhadores) em 2016 .</t>
  </si>
  <si>
    <t>Padronizar Titulo.  Padronizar tempo verbal.    Apresentação em numero percentual e analise em numero absoluto, colocar o absoluto entre parêntese.  Substituir o termo "mais/menos frequente" por " maior/menor percentual".   Padronizar Fonte.</t>
  </si>
  <si>
    <t xml:space="preserve">Em 2016, 15.263  trabalhadores dos Centros-Dia (60,7% do total) tinham nível superior. 
Embora tenha sido observado aumento de 1.330 trabalhadores de nível superior entre 2015 e 2016, houve redução no percentual em relação ao quantitativo total: os trabalhadores de nível superior eram 62,0% dos 22.484 trabalhadores em 2015 e 60,7% dos 25.151 trabalhadores em 2016.  
Em 2016 houve um aumento de 0,9 pontos percentuais de trabalhadores de nível médio em relação ao ano anterior. Em números absolutos, houve aumento de 893 trabalhadores de nível médio entre 2015 e 2016.
</t>
  </si>
  <si>
    <t xml:space="preserve">Em 2016, considerando o total de 25.151 trabalhadores dos Centros-Dia, 3.315 profissionais tinham a formação profissional de pedagogo (13,2% do total), o maior número entre as formações de nível superior categorizadas. Na sequência aparecem os profissionais de nível médio (2.584 pessoas, representando 10,3% do total), os psicólogos (1.267 trabalhadores, ou 5,0% do total) e os assistentes sociais (1.096 trabalhadores, o que representa 4,4% do total). 
Em comparação ao ano de 2015, foi observado aumento na categoria "não informado": eram 764 trabalhadores em 2015 (3,4% do total) e passaram a 6.819 (27,1% do total), a categoria mais numerosa em 2016. </t>
  </si>
  <si>
    <r>
      <rPr>
        <sz val="11"/>
        <rFont val="Calibri"/>
        <family val="2"/>
        <scheme val="minor"/>
      </rPr>
      <t>Em 2016,  8.493 trabalhadores dos Centros-Dia exerciam a função de técnico de nível superior (33,8% do total de trabalhadores), 2.916 trabalhadores eram orientadores/ educadores sociais (11,6%), 2.718 trabalhadores tinham função de serviços gerais ( 10,8%), 2.034 trabalhadores tinham função de apoio administrativo (8,1%), 1.198 trabalhadores eram cuidadores (4,8%), 918 trabalhadores eram coordenadores (3,8%), 297 trabalhadores eram estagiários (1,2%) e 253 trabalhadores eram auxiliares de cuidador (1,0%). 6.324 (25,1%) pertenciam à categoria "outros", a segunda mais numerosa.</t>
    </r>
    <r>
      <rPr>
        <sz val="11"/>
        <color theme="1"/>
        <rFont val="Calibri"/>
        <family val="2"/>
        <scheme val="minor"/>
      </rPr>
      <t xml:space="preserve">
Em todas as regiões a categoria mais numerosa foi a de técnicos de nível superior, com exceção da região Centro-Oeste, na qual a categoria mais numerosa foi "outros" (804 trabalhadores ou 32,6% dos trabalhadores da região). </t>
    </r>
  </si>
  <si>
    <t>Em 2016 foram registrados 89.384 trabalhadores nas Unidades de Acolhimento, o maior número desde 2012. Nesse período, foi observado aumento de 22.358 trabalhadores nas Unidades. Houve queda na quantidade entre 2012 e 2013, mas desde então o número segue crescendo. Entre 2015 e 2016 foi registrado aumento de 5.560 trabalhadores.</t>
  </si>
  <si>
    <t>Em 2016, em relação ao tipo de vínculo dos trabalhadores, o maior percentual observado foi de empregados celetistas do setor privado, que representavam 31,8% do total de trabalhadores (28.388 trabalhadores). Em seguida apareceram os empregados públicos celetistas (16,5% do total, o que representa 14.767 trabalhadores) e servidores estatutários (13,4% do total ou 12.017 trabalhadores). 
Os menores percentuais foram de trabalhadores sem vínculo (1% do total ou 871 trabalhadores) e voluntários (2,6% do total ou 2.281).</t>
  </si>
  <si>
    <t>Em 2016, 47,8% dos trabalhadores  das Unidades de Acolhimento tinham nível médio de escolaridade (42.683 trabalhadores), a categoria mais numerosa entre as três observadas. Os menores percentuais eram referentes aos trabalhadores de nível superior, que representavam em 2016 24,6% do total (22.022 trabalhadores). 
Foi observada redução de 1,9 pontos percentuais na proporção de trabalhadores de nível fundamental entre 2013 e 2016. Os percentuais de trabalhadores com nível superior oscilaram pouco ao longo da série histórica.</t>
  </si>
  <si>
    <t xml:space="preserve">Em 2016, 43.669 trabalhadores das Unidades de Acolhimento (48,9% do total) eram profissionais de nível médio. O número  de trabalhadores com essa formação cresceu desde 2014, tanto em números absolutos quanto proporcionalmente: passou de 20.853 trabalhadores em 2014 (27,6% do total) para 43.669 (48,9%) em 2016. O contrário foi observado em relação aos trabalhadores sem formação profissional, segunda maior categoria: em 2014 eram 34.458 trabalhadores (45,6% do total) e em 2016 eram 24.692 trabalhadores (27,6% do total).  Em 2016, as duas categorias somadas representavam 76,5% do total de trabalhadores (68.381).
A formação de nível superior com o maior número de trabalhadores foi a de assistente social, com 5.810 trabalhadores, que representavam 8,5% do total em 2016, seguida de psicólogos (3.896 trabalhadores ou 4,4% do total). Ambas formações profissionais de nível superior foram as mais observadas também nos anos de 2014 e 2015.  </t>
  </si>
  <si>
    <t>Em 2016 a função com o maior número de trabalhadores foi a de cuidador (20.657 profissionais ou 23,1% do total de trabalhadores). Em seguida apareceram as funções de serviços gerais (17.941 trabalhadores ou 20,1% do total) e técnicos de nível superior (13.011 ou 14,6%).
Entre 2015 e 2016 houve aumento de 3.937 pessoas na categoria "outros".  Dentre as funções indicadas, o maior aumento na quantidade de trabalhadores foi observado para a função de cozinheiro, com acréscimo de 1.219 pessoas. A maior redução foi observada na função de serviços gerais, com redução de 1.380 trabalhadores no período.</t>
  </si>
  <si>
    <t>Em 2016, havia mais profissionais do sexo femino que profissionais do sexo masculino nos equipamentos da assistência social. Nos Centros-Dia, 84,5% (21.255) eram do sexo feminino, enquanto 15,5% (3.896) eram do sexo masculino, pecentuais próximos aos observados nos CRAS, CREAS e Unidades de Acolhimento. Nos CRAS 81,8% (72.853 trabalhadoras) eram do sexo feminino, assim como 81,0% nos CREAS (18.380 trabalhadoras) e 80,7% nas Unidades de Acolhimento (72.097 trabalhadoras). 
Os menores percentuais foram observados nos Centros POP: 65,3% (2.036) eram do sexo feminino, enquanto 34,7% eram do sexo masculino (1.080). Nos Centros de Convivência 77,4% (50.459) eram do sexo feminino e 22,6% (14.774) do sexo masculino).</t>
  </si>
  <si>
    <t>Gráfico 41: Percentual de profissionais dos equipamentos de assistência social segundo sexo – Brasil, 2016</t>
  </si>
  <si>
    <t>Em 2016, o grupo de trabalhadores sem formação profissional seguiu como a maior categoria de trabalhadores nos Centros de Referência de Assistência Social (CRAS), totalizando 22.618 pessoas, seguido de profissionais de nível médio (22.543) e assistentes sociais (17.551). O número de assistentes sociais e de psicólogos permaneceu praticamente estável desde 2014, enquanto o de profissionais de nível médio e de trabalhadores sem formação profissional caiu desde o mesmo ano.  
A categoria Outras formações de nível superior totalizou 7.548 profissionais em 2016, sendo: 127 terapeutas ocupacionais, 11 antropólogos, 691 administradores, 45 economistas, 54 analistas de sistemas, 4 programadores, 76 sociólogos, 119 fisioterapeutas, 88 nutricionistas, 78 enfermeiros, 4 médicos, 3 cientistas políticos e 6.248 profissionais de outras formações superiores.</t>
  </si>
  <si>
    <t>No ano de 2016, 40,2% dos trabalhadores dos Centros de Convivência tinham nível superior: 34,4% (22.467 trabalhadores) tinham ensino superior completo, 5,1% (3.345) especialização, 0,5% (339) mestrado e 0,1% (74) doutorado. Os trabalhadores de nível fundamental eram 17,4% do total (11.344 trabalhadores), sendo 0,5% (353 trabalhadores) sem escolaridade, 6,5% (4.224) com nível fundamental incompleto, 6,5% (4.269) com nível fundamental completo e 3,8% (2.498) com nível médio incompleto. A maior porcentagem foi observada para profissionais de nível médio (42,4% do total de trabalhadores): 31,1% tinham ensino médio completo e 11,3% ensino superior incompleto.</t>
  </si>
  <si>
    <r>
      <t xml:space="preserve">A qualidade da oferta de serviços, programas e benefícios da assistência social está diretamente ligada a uma adequada gestão do trabalho no âmbito do SUAS. O dimensionamento das equipes, a capacitação dos profissionais e a estruturação das condições de trabalho são fundamentais nesse sentido. 
Um importante normativo para a gestão do trabalho é </t>
    </r>
    <r>
      <rPr>
        <sz val="11"/>
        <color rgb="FF00B0F0"/>
        <rFont val="Calibri"/>
        <family val="2"/>
        <scheme val="minor"/>
      </rPr>
      <t>Norma Operacional Básica de Recursos Humanos do SUAS (NOB-RH/SUAS)</t>
    </r>
    <r>
      <rPr>
        <sz val="11"/>
        <rFont val="Calibri"/>
        <family val="2"/>
        <scheme val="minor"/>
      </rPr>
      <t xml:space="preserve">, que traz orientações e diretrizes, além de detalhamentos importantes sobre as equipes de referência, planos de carreira, cargos e salários, cofinanciamento, educação permanente, entre outros aspectos relevantes.
Esta seção apresenta um panorama geral da situação das trabalhadoras e trabalhadores do SUAS tanto nos equipamentos da assistência social quanto nas gestões municipais e estaduais, apresentando informações sobre quantitativo, tipo de vínculo trabalhista, escolaridade, entre outros aspectos referentes à gestão do trabalho, e sua evolução ao longo dos anos. 
</t>
    </r>
  </si>
  <si>
    <t>Referências para inclusão de links: 
- NOB-RH/SUAS: Anotada e Comentada (http://www.mds.gov.br/webarquivos/publicacao/assistencia_social/Normativas/NOB-RH_SUAS_Anotada_Comentada.pdf)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</si>
</sst>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
    <numFmt numFmtId="166" formatCode="&quot;R$&quot;\ #,##0.00"/>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0"/>
      <name val="Arial"/>
      <family val="2"/>
    </font>
    <font>
      <b/>
      <sz val="11"/>
      <color rgb="FFFF0000"/>
      <name val="Calibri"/>
      <family val="2"/>
      <scheme val="minor"/>
    </font>
    <font>
      <sz val="10"/>
      <name val="Arial"/>
      <family val="2"/>
    </font>
    <font>
      <b/>
      <sz val="12"/>
      <color indexed="8"/>
      <name val="Calibri"/>
      <family val="2"/>
      <scheme val="minor"/>
    </font>
    <font>
      <sz val="12"/>
      <color indexed="8"/>
      <name val="Calibri"/>
      <family val="2"/>
      <scheme val="minor"/>
    </font>
    <font>
      <sz val="12"/>
      <color theme="1"/>
      <name val="Calibri"/>
      <family val="2"/>
      <scheme val="minor"/>
    </font>
    <font>
      <sz val="12"/>
      <name val="Calibri"/>
      <family val="2"/>
      <scheme val="minor"/>
    </font>
    <font>
      <b/>
      <sz val="12"/>
      <name val="Calibri"/>
      <family val="2"/>
      <scheme val="minor"/>
    </font>
    <font>
      <sz val="11"/>
      <name val="Calibri"/>
      <family val="2"/>
      <scheme val="minor"/>
    </font>
    <font>
      <b/>
      <sz val="9"/>
      <color indexed="8"/>
      <name val="Arial"/>
      <family val="2"/>
    </font>
    <font>
      <sz val="9"/>
      <color indexed="8"/>
      <name val="Arial"/>
      <family val="2"/>
    </font>
    <font>
      <b/>
      <sz val="9"/>
      <color rgb="FF000000"/>
      <name val="Arial"/>
      <family val="2"/>
    </font>
    <font>
      <sz val="11"/>
      <color rgb="FFC00000"/>
      <name val="Calibri"/>
      <family val="2"/>
      <scheme val="minor"/>
    </font>
    <font>
      <sz val="11"/>
      <color indexed="8"/>
      <name val="Calibri"/>
      <family val="2"/>
      <scheme val="minor"/>
    </font>
    <font>
      <b/>
      <sz val="11"/>
      <color indexed="8"/>
      <name val="Calibri"/>
      <family val="2"/>
      <scheme val="minor"/>
    </font>
    <font>
      <sz val="11"/>
      <color rgb="FFFF0000"/>
      <name val="Calibri"/>
      <family val="2"/>
      <scheme val="minor"/>
    </font>
    <font>
      <sz val="11"/>
      <color theme="9"/>
      <name val="Calibri"/>
      <family val="2"/>
      <scheme val="minor"/>
    </font>
    <font>
      <sz val="11"/>
      <color rgb="FF00B0F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s>
  <cellStyleXfs count="21">
    <xf numFmtId="0" fontId="0" fillId="0" borderId="0"/>
    <xf numFmtId="9" fontId="1"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cellStyleXfs>
  <cellXfs count="220">
    <xf numFmtId="0" fontId="0" fillId="0" borderId="0" xfId="0"/>
    <xf numFmtId="0" fontId="0" fillId="0" borderId="0" xfId="0" applyAlignment="1">
      <alignment vertical="center"/>
    </xf>
    <xf numFmtId="0" fontId="3" fillId="0" borderId="0" xfId="0" applyFont="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3" fontId="0" fillId="0" borderId="1" xfId="0" applyNumberFormat="1" applyBorder="1" applyAlignment="1">
      <alignment horizontal="center" vertical="center"/>
    </xf>
    <xf numFmtId="0" fontId="2" fillId="0" borderId="1" xfId="0" applyFont="1" applyBorder="1" applyAlignment="1"/>
    <xf numFmtId="0" fontId="2" fillId="0" borderId="1" xfId="0" applyFont="1" applyBorder="1" applyAlignment="1">
      <alignment horizontal="center"/>
    </xf>
    <xf numFmtId="3" fontId="0" fillId="0" borderId="1" xfId="0" applyNumberFormat="1" applyBorder="1" applyAlignment="1">
      <alignment horizontal="center"/>
    </xf>
    <xf numFmtId="3" fontId="0" fillId="0" borderId="0" xfId="0" applyNumberFormat="1"/>
    <xf numFmtId="0" fontId="0" fillId="0" borderId="1" xfId="0" applyBorder="1"/>
    <xf numFmtId="0" fontId="0" fillId="0" borderId="0" xfId="0" applyAlignment="1">
      <alignment wrapText="1"/>
    </xf>
    <xf numFmtId="0" fontId="0" fillId="0" borderId="0" xfId="0" applyBorder="1"/>
    <xf numFmtId="0" fontId="0" fillId="0" borderId="0" xfId="0" applyBorder="1" applyAlignment="1">
      <alignment vertical="center" wrapText="1"/>
    </xf>
    <xf numFmtId="164" fontId="0" fillId="0" borderId="1" xfId="1" applyNumberFormat="1" applyFont="1" applyBorder="1"/>
    <xf numFmtId="0" fontId="0" fillId="0" borderId="1" xfId="0" applyNumberFormat="1" applyBorder="1"/>
    <xf numFmtId="0" fontId="2" fillId="0" borderId="1" xfId="0" applyFont="1" applyBorder="1"/>
    <xf numFmtId="3" fontId="0" fillId="0" borderId="1" xfId="0" applyNumberFormat="1" applyBorder="1"/>
    <xf numFmtId="164" fontId="0" fillId="0" borderId="1" xfId="0" applyNumberFormat="1" applyBorder="1"/>
    <xf numFmtId="0" fontId="0" fillId="0" borderId="1" xfId="0" applyBorder="1" applyAlignment="1">
      <alignment vertical="center"/>
    </xf>
    <xf numFmtId="0" fontId="2" fillId="0" borderId="0" xfId="0" applyFont="1"/>
    <xf numFmtId="3" fontId="10" fillId="0" borderId="1" xfId="2" applyNumberFormat="1" applyFont="1" applyBorder="1" applyAlignment="1"/>
    <xf numFmtId="3" fontId="0" fillId="0" borderId="2" xfId="0" applyNumberFormat="1" applyBorder="1"/>
    <xf numFmtId="0" fontId="11" fillId="0" borderId="2" xfId="2" applyFont="1" applyBorder="1" applyAlignment="1">
      <alignment horizontal="left"/>
    </xf>
    <xf numFmtId="3" fontId="10" fillId="0" borderId="1" xfId="2" applyNumberFormat="1" applyFont="1" applyBorder="1" applyAlignment="1">
      <alignment horizontal="right"/>
    </xf>
    <xf numFmtId="0" fontId="2" fillId="0" borderId="1" xfId="0" applyFont="1" applyFill="1" applyBorder="1"/>
    <xf numFmtId="3" fontId="0" fillId="0" borderId="1" xfId="0" applyNumberFormat="1" applyFont="1" applyBorder="1"/>
    <xf numFmtId="164" fontId="0" fillId="0" borderId="0" xfId="1" applyNumberFormat="1" applyFont="1"/>
    <xf numFmtId="164" fontId="0" fillId="0" borderId="0" xfId="0" applyNumberFormat="1"/>
    <xf numFmtId="0" fontId="0" fillId="0" borderId="0" xfId="0" applyAlignment="1">
      <alignment horizontal="center"/>
    </xf>
    <xf numFmtId="0" fontId="2" fillId="0" borderId="1" xfId="0" applyFont="1" applyBorder="1" applyAlignment="1">
      <alignment wrapText="1"/>
    </xf>
    <xf numFmtId="165" fontId="0" fillId="0" borderId="0" xfId="0" applyNumberFormat="1"/>
    <xf numFmtId="0" fontId="2" fillId="0" borderId="0" xfId="0" applyFont="1" applyBorder="1"/>
    <xf numFmtId="164" fontId="0" fillId="0" borderId="0" xfId="1" applyNumberFormat="1" applyFont="1" applyBorder="1"/>
    <xf numFmtId="0" fontId="0" fillId="0" borderId="0" xfId="0" applyAlignment="1">
      <alignment horizontal="center"/>
    </xf>
    <xf numFmtId="0" fontId="2" fillId="0" borderId="0" xfId="0" applyFont="1" applyAlignment="1">
      <alignment horizontal="left" vertical="center"/>
    </xf>
    <xf numFmtId="0" fontId="0" fillId="0" borderId="1" xfId="0" applyNumberFormat="1" applyFill="1" applyBorder="1"/>
    <xf numFmtId="165" fontId="0" fillId="0" borderId="1" xfId="0" applyNumberFormat="1" applyFill="1" applyBorder="1"/>
    <xf numFmtId="0" fontId="14" fillId="0" borderId="1" xfId="7" applyFont="1" applyFill="1" applyBorder="1" applyAlignment="1">
      <alignment horizontal="left" vertical="top"/>
    </xf>
    <xf numFmtId="0" fontId="14" fillId="0" borderId="1" xfId="7" applyFont="1" applyBorder="1" applyAlignment="1">
      <alignment horizontal="left" vertical="top"/>
    </xf>
    <xf numFmtId="164" fontId="0" fillId="0" borderId="1" xfId="0" applyNumberFormat="1" applyBorder="1" applyAlignment="1">
      <alignment horizontal="center"/>
    </xf>
    <xf numFmtId="3" fontId="0" fillId="0" borderId="0" xfId="0" applyNumberFormat="1" applyBorder="1"/>
    <xf numFmtId="164" fontId="0" fillId="0" borderId="1" xfId="1" applyNumberFormat="1" applyFont="1" applyFill="1" applyBorder="1"/>
    <xf numFmtId="0" fontId="0" fillId="0" borderId="0" xfId="0" applyBorder="1" applyAlignment="1">
      <alignment wrapText="1"/>
    </xf>
    <xf numFmtId="164" fontId="0" fillId="0" borderId="0" xfId="1" applyNumberFormat="1" applyFont="1" applyBorder="1" applyAlignment="1">
      <alignment horizontal="center" vertical="center" wrapText="1"/>
    </xf>
    <xf numFmtId="0" fontId="0" fillId="0" borderId="0" xfId="0" applyFill="1" applyAlignment="1"/>
    <xf numFmtId="0" fontId="0" fillId="0" borderId="0" xfId="0" applyAlignment="1">
      <alignment horizontal="center" vertical="center" wrapText="1"/>
    </xf>
    <xf numFmtId="0" fontId="0" fillId="0" borderId="1" xfId="1" applyNumberFormat="1" applyFont="1" applyBorder="1"/>
    <xf numFmtId="0" fontId="2" fillId="5" borderId="1" xfId="0" applyFont="1" applyFill="1" applyBorder="1"/>
    <xf numFmtId="0" fontId="2" fillId="0" borderId="3" xfId="0" applyFont="1" applyBorder="1"/>
    <xf numFmtId="0" fontId="2" fillId="0" borderId="0" xfId="0" applyFont="1" applyFill="1" applyBorder="1"/>
    <xf numFmtId="3" fontId="0" fillId="0" borderId="0" xfId="0" applyNumberFormat="1" applyFill="1" applyBorder="1"/>
    <xf numFmtId="0" fontId="0" fillId="0" borderId="0" xfId="0" applyFill="1"/>
    <xf numFmtId="165" fontId="0" fillId="0" borderId="1" xfId="0" applyNumberFormat="1" applyBorder="1"/>
    <xf numFmtId="0" fontId="0" fillId="0" borderId="0" xfId="0" applyAlignment="1">
      <alignment horizontal="center" wrapText="1"/>
    </xf>
    <xf numFmtId="0" fontId="0" fillId="0" borderId="1" xfId="0" applyFill="1" applyBorder="1" applyAlignment="1">
      <alignment horizontal="center" vertical="center"/>
    </xf>
    <xf numFmtId="0" fontId="2" fillId="0" borderId="1" xfId="0" applyFont="1" applyFill="1" applyBorder="1" applyAlignment="1">
      <alignment horizontal="center" vertical="center"/>
    </xf>
    <xf numFmtId="3" fontId="0" fillId="0" borderId="1" xfId="0" applyNumberFormat="1" applyFill="1" applyBorder="1" applyAlignment="1">
      <alignment horizontal="center" vertical="center"/>
    </xf>
    <xf numFmtId="0" fontId="0" fillId="0" borderId="0" xfId="0" applyAlignment="1">
      <alignment vertical="center" wrapText="1"/>
    </xf>
    <xf numFmtId="0" fontId="0" fillId="0" borderId="2" xfId="0" applyBorder="1" applyAlignment="1">
      <alignment vertical="center"/>
    </xf>
    <xf numFmtId="3" fontId="0" fillId="0" borderId="1" xfId="0" applyNumberFormat="1" applyBorder="1" applyAlignment="1">
      <alignment vertical="center"/>
    </xf>
    <xf numFmtId="164" fontId="14" fillId="0" borderId="1" xfId="1" applyNumberFormat="1" applyFont="1" applyBorder="1" applyAlignment="1">
      <alignment horizontal="right" vertical="top"/>
    </xf>
    <xf numFmtId="3" fontId="0" fillId="0" borderId="0" xfId="0" applyNumberFormat="1" applyBorder="1" applyAlignment="1">
      <alignment vertical="center"/>
    </xf>
    <xf numFmtId="0" fontId="0" fillId="0" borderId="1" xfId="0" applyNumberFormat="1" applyFill="1" applyBorder="1" applyAlignment="1">
      <alignment vertical="center"/>
    </xf>
    <xf numFmtId="0" fontId="5" fillId="0" borderId="0" xfId="0" applyFont="1" applyFill="1" applyAlignment="1">
      <alignment horizontal="left" vertical="center"/>
    </xf>
    <xf numFmtId="0" fontId="0" fillId="0" borderId="1" xfId="0" applyFont="1" applyBorder="1"/>
    <xf numFmtId="3" fontId="17" fillId="0" borderId="1" xfId="9" applyNumberFormat="1" applyFont="1" applyBorder="1" applyAlignment="1">
      <alignment horizontal="right" vertical="top"/>
    </xf>
    <xf numFmtId="0" fontId="5" fillId="0" borderId="0" xfId="0" applyFont="1" applyFill="1" applyAlignment="1">
      <alignment vertical="center"/>
    </xf>
    <xf numFmtId="0" fontId="17" fillId="0" borderId="1" xfId="10" applyFont="1" applyBorder="1" applyAlignment="1">
      <alignment horizontal="left" vertical="top" wrapText="1"/>
    </xf>
    <xf numFmtId="3" fontId="17" fillId="0" borderId="1" xfId="10" applyNumberFormat="1" applyFont="1" applyBorder="1" applyAlignment="1">
      <alignment horizontal="right" vertical="top"/>
    </xf>
    <xf numFmtId="0" fontId="6" fillId="0" borderId="0" xfId="11"/>
    <xf numFmtId="3" fontId="0" fillId="0" borderId="1" xfId="0" applyNumberFormat="1" applyFill="1" applyBorder="1"/>
    <xf numFmtId="164" fontId="0" fillId="0" borderId="0" xfId="1" applyNumberFormat="1" applyFont="1" applyFill="1" applyBorder="1"/>
    <xf numFmtId="0" fontId="0" fillId="0" borderId="0" xfId="0" applyFill="1" applyBorder="1"/>
    <xf numFmtId="3" fontId="0" fillId="8" borderId="0" xfId="0" applyNumberFormat="1" applyFill="1" applyBorder="1"/>
    <xf numFmtId="0" fontId="17" fillId="0" borderId="1" xfId="12" applyFont="1" applyBorder="1" applyAlignment="1">
      <alignment horizontal="left" vertical="top" wrapText="1"/>
    </xf>
    <xf numFmtId="0" fontId="17" fillId="0" borderId="2" xfId="12" applyFont="1" applyBorder="1" applyAlignment="1">
      <alignment horizontal="left" vertical="top" wrapText="1"/>
    </xf>
    <xf numFmtId="0" fontId="14" fillId="0" borderId="0" xfId="13" applyFont="1" applyBorder="1" applyAlignment="1">
      <alignment horizontal="left" vertical="top" wrapText="1"/>
    </xf>
    <xf numFmtId="0" fontId="3" fillId="0" borderId="1" xfId="0" applyFont="1" applyFill="1" applyBorder="1"/>
    <xf numFmtId="0" fontId="18" fillId="0" borderId="1" xfId="13" applyFont="1" applyFill="1" applyBorder="1" applyAlignment="1">
      <alignment horizontal="left" vertical="top" wrapText="1"/>
    </xf>
    <xf numFmtId="0" fontId="18" fillId="0" borderId="0" xfId="13" applyFont="1" applyFill="1" applyBorder="1" applyAlignment="1">
      <alignment horizontal="left" vertical="top" wrapText="1"/>
    </xf>
    <xf numFmtId="3" fontId="0" fillId="0" borderId="0" xfId="0" applyNumberFormat="1" applyFont="1" applyFill="1" applyBorder="1"/>
    <xf numFmtId="3" fontId="17" fillId="0" borderId="0" xfId="3" applyNumberFormat="1" applyFont="1" applyFill="1" applyBorder="1" applyAlignment="1">
      <alignment horizontal="right" vertical="center"/>
    </xf>
    <xf numFmtId="0" fontId="0" fillId="0" borderId="0" xfId="0" applyAlignment="1">
      <alignment horizontal="left" vertical="top"/>
    </xf>
    <xf numFmtId="0" fontId="0" fillId="0" borderId="0" xfId="0" applyAlignment="1">
      <alignment horizontal="left"/>
    </xf>
    <xf numFmtId="0" fontId="0" fillId="0" borderId="0" xfId="0" applyAlignment="1">
      <alignment horizontal="center" vertical="center" wrapText="1"/>
    </xf>
    <xf numFmtId="0" fontId="0" fillId="0" borderId="0" xfId="0" applyBorder="1" applyAlignment="1"/>
    <xf numFmtId="164" fontId="0" fillId="0" borderId="1" xfId="1" applyNumberFormat="1" applyFont="1" applyBorder="1" applyAlignment="1">
      <alignment wrapText="1"/>
    </xf>
    <xf numFmtId="164" fontId="0" fillId="0" borderId="2" xfId="1" applyNumberFormat="1" applyFont="1" applyBorder="1" applyAlignment="1">
      <alignment vertical="center"/>
    </xf>
    <xf numFmtId="0" fontId="6" fillId="0" borderId="0" xfId="2" applyBorder="1" applyAlignment="1"/>
    <xf numFmtId="3" fontId="8" fillId="0" borderId="1" xfId="6" applyNumberFormat="1" applyFont="1" applyBorder="1" applyAlignment="1">
      <alignment horizontal="right" vertical="top" wrapText="1"/>
    </xf>
    <xf numFmtId="3" fontId="8" fillId="0" borderId="1" xfId="6" applyNumberFormat="1" applyFont="1" applyBorder="1" applyAlignment="1">
      <alignment horizontal="right" vertical="center"/>
    </xf>
    <xf numFmtId="0" fontId="8" fillId="0" borderId="0" xfId="6" applyFont="1" applyBorder="1" applyAlignment="1">
      <alignment horizontal="left" vertical="top" wrapText="1"/>
    </xf>
    <xf numFmtId="165" fontId="8" fillId="0" borderId="0" xfId="6" applyNumberFormat="1" applyFont="1" applyBorder="1" applyAlignment="1">
      <alignment horizontal="right" vertical="center"/>
    </xf>
    <xf numFmtId="0" fontId="6" fillId="0" borderId="0" xfId="2" applyFont="1" applyBorder="1" applyAlignment="1"/>
    <xf numFmtId="0" fontId="0" fillId="0" borderId="0" xfId="0" applyAlignment="1">
      <alignment vertical="top" wrapText="1"/>
    </xf>
    <xf numFmtId="3" fontId="9" fillId="0" borderId="1" xfId="0" applyNumberFormat="1" applyFont="1" applyBorder="1" applyAlignment="1">
      <alignment horizontal="right"/>
    </xf>
    <xf numFmtId="3" fontId="10" fillId="2" borderId="1" xfId="2" applyNumberFormat="1" applyFont="1" applyFill="1" applyBorder="1" applyAlignment="1">
      <alignment horizontal="right"/>
    </xf>
    <xf numFmtId="10" fontId="0" fillId="0" borderId="0" xfId="0" applyNumberFormat="1" applyBorder="1"/>
    <xf numFmtId="164" fontId="2" fillId="0" borderId="0" xfId="1" applyNumberFormat="1" applyFont="1" applyBorder="1"/>
    <xf numFmtId="14" fontId="0" fillId="0" borderId="0" xfId="0" applyNumberFormat="1"/>
    <xf numFmtId="166" fontId="0" fillId="0" borderId="0" xfId="0" applyNumberFormat="1"/>
    <xf numFmtId="0" fontId="13" fillId="0" borderId="1" xfId="15" applyFont="1" applyBorder="1" applyAlignment="1">
      <alignment horizontal="left" vertical="top" wrapText="1"/>
    </xf>
    <xf numFmtId="0" fontId="14" fillId="5" borderId="1" xfId="16" applyFont="1" applyFill="1" applyBorder="1" applyAlignment="1">
      <alignment horizontal="left" vertical="top" wrapText="1"/>
    </xf>
    <xf numFmtId="0" fontId="14" fillId="4" borderId="1" xfId="16" applyFont="1" applyFill="1" applyBorder="1" applyAlignment="1">
      <alignment horizontal="left" vertical="top" wrapText="1"/>
    </xf>
    <xf numFmtId="0" fontId="14" fillId="6" borderId="1" xfId="16" applyFont="1" applyFill="1" applyBorder="1" applyAlignment="1">
      <alignment horizontal="left" vertical="top" wrapText="1"/>
    </xf>
    <xf numFmtId="0" fontId="14" fillId="0" borderId="0" xfId="16" applyFont="1" applyFill="1" applyBorder="1" applyAlignment="1">
      <alignment horizontal="left" vertical="top" wrapText="1"/>
    </xf>
    <xf numFmtId="0" fontId="13" fillId="0" borderId="2" xfId="7" applyFont="1" applyFill="1" applyBorder="1" applyAlignment="1">
      <alignment horizontal="left" vertical="top" wrapText="1"/>
    </xf>
    <xf numFmtId="0" fontId="13" fillId="0" borderId="2" xfId="7" applyFont="1" applyBorder="1" applyAlignment="1">
      <alignment horizontal="left" vertical="top" wrapText="1"/>
    </xf>
    <xf numFmtId="0" fontId="2" fillId="0" borderId="3" xfId="0" applyFont="1" applyFill="1" applyBorder="1"/>
    <xf numFmtId="3" fontId="17" fillId="0" borderId="1" xfId="18" applyNumberFormat="1" applyFont="1" applyBorder="1" applyAlignment="1">
      <alignment horizontal="right" vertical="top"/>
    </xf>
    <xf numFmtId="0" fontId="2" fillId="0" borderId="9" xfId="0" applyFont="1" applyFill="1" applyBorder="1"/>
    <xf numFmtId="164" fontId="0" fillId="0" borderId="0" xfId="1" applyNumberFormat="1" applyFont="1" applyAlignment="1">
      <alignment wrapText="1"/>
    </xf>
    <xf numFmtId="0" fontId="6" fillId="0" borderId="0" xfId="19"/>
    <xf numFmtId="3" fontId="14" fillId="0" borderId="1" xfId="19" applyNumberFormat="1" applyFont="1" applyBorder="1" applyAlignment="1">
      <alignment horizontal="right" vertical="top"/>
    </xf>
    <xf numFmtId="164" fontId="0" fillId="0" borderId="1" xfId="0" applyNumberFormat="1" applyFill="1" applyBorder="1"/>
    <xf numFmtId="164" fontId="0" fillId="0" borderId="1" xfId="0" applyNumberFormat="1" applyFont="1" applyFill="1" applyBorder="1"/>
    <xf numFmtId="164" fontId="12" fillId="0" borderId="1" xfId="0" applyNumberFormat="1" applyFont="1" applyFill="1" applyBorder="1"/>
    <xf numFmtId="4" fontId="3" fillId="0" borderId="0" xfId="0" applyNumberFormat="1" applyFont="1" applyAlignment="1">
      <alignment vertical="center" wrapText="1"/>
    </xf>
    <xf numFmtId="4" fontId="0" fillId="0" borderId="0" xfId="0" applyNumberFormat="1"/>
    <xf numFmtId="0" fontId="0" fillId="0" borderId="0" xfId="0" applyAlignment="1">
      <alignment horizontal="left"/>
    </xf>
    <xf numFmtId="0" fontId="0" fillId="0" borderId="0" xfId="0" applyAlignment="1">
      <alignment horizontal="center" vertical="center" wrapText="1"/>
    </xf>
    <xf numFmtId="0" fontId="2" fillId="0" borderId="2" xfId="0" applyFont="1" applyBorder="1" applyAlignment="1">
      <alignment vertical="center"/>
    </xf>
    <xf numFmtId="0" fontId="2" fillId="0" borderId="1" xfId="0" applyFont="1" applyBorder="1" applyAlignment="1">
      <alignment vertical="center"/>
    </xf>
    <xf numFmtId="0" fontId="2" fillId="0" borderId="0" xfId="0" applyFont="1" applyBorder="1" applyAlignment="1">
      <alignment vertical="center"/>
    </xf>
    <xf numFmtId="0" fontId="2" fillId="0" borderId="1" xfId="0" applyNumberFormat="1" applyFont="1" applyFill="1" applyBorder="1"/>
    <xf numFmtId="0" fontId="2" fillId="0" borderId="1" xfId="0" applyNumberFormat="1" applyFont="1" applyFill="1" applyBorder="1" applyAlignment="1">
      <alignment vertical="center"/>
    </xf>
    <xf numFmtId="0" fontId="18" fillId="0" borderId="2" xfId="14" applyFont="1" applyBorder="1" applyAlignment="1">
      <alignment horizontal="left" vertical="top" wrapText="1"/>
    </xf>
    <xf numFmtId="3" fontId="10" fillId="0" borderId="1" xfId="2" applyNumberFormat="1" applyFont="1" applyFill="1" applyBorder="1" applyAlignment="1">
      <alignment horizontal="right"/>
    </xf>
    <xf numFmtId="3" fontId="9" fillId="0" borderId="1" xfId="0" applyNumberFormat="1" applyFont="1" applyFill="1" applyBorder="1" applyAlignment="1">
      <alignment horizontal="right"/>
    </xf>
    <xf numFmtId="0" fontId="7" fillId="0" borderId="1" xfId="6" applyFont="1" applyBorder="1" applyAlignment="1">
      <alignment horizontal="left" vertical="top" wrapText="1"/>
    </xf>
    <xf numFmtId="0" fontId="7" fillId="0" borderId="1" xfId="6" applyFont="1" applyFill="1" applyBorder="1" applyAlignment="1">
      <alignment horizontal="left" vertical="top" wrapText="1"/>
    </xf>
    <xf numFmtId="0" fontId="7" fillId="0" borderId="1" xfId="6" applyFont="1" applyBorder="1" applyAlignment="1">
      <alignment horizontal="right" vertical="top" wrapText="1"/>
    </xf>
    <xf numFmtId="0" fontId="11" fillId="0" borderId="2" xfId="2" applyFont="1" applyBorder="1" applyAlignment="1">
      <alignment horizontal="right"/>
    </xf>
    <xf numFmtId="0" fontId="11" fillId="9" borderId="2" xfId="2" applyFont="1" applyFill="1" applyBorder="1" applyAlignment="1">
      <alignment horizontal="left"/>
    </xf>
    <xf numFmtId="165" fontId="0" fillId="9" borderId="1" xfId="0" applyNumberFormat="1" applyFill="1" applyBorder="1"/>
    <xf numFmtId="0" fontId="0" fillId="6" borderId="1" xfId="0" applyFill="1" applyBorder="1"/>
    <xf numFmtId="0" fontId="11" fillId="0" borderId="0" xfId="2" applyFont="1" applyBorder="1" applyAlignment="1">
      <alignment horizontal="left"/>
    </xf>
    <xf numFmtId="0" fontId="10" fillId="0" borderId="0" xfId="2" applyFont="1" applyFill="1" applyBorder="1" applyAlignment="1">
      <alignment horizontal="right"/>
    </xf>
    <xf numFmtId="165" fontId="10" fillId="0" borderId="0" xfId="2" applyNumberFormat="1" applyFont="1" applyBorder="1" applyAlignment="1">
      <alignment horizontal="right"/>
    </xf>
    <xf numFmtId="3" fontId="10" fillId="0" borderId="0" xfId="2" applyNumberFormat="1" applyFont="1" applyFill="1" applyBorder="1" applyAlignment="1">
      <alignment horizontal="right"/>
    </xf>
    <xf numFmtId="0" fontId="0" fillId="0" borderId="1" xfId="0" applyFill="1" applyBorder="1"/>
    <xf numFmtId="0" fontId="14" fillId="7" borderId="1" xfId="16" applyFont="1" applyFill="1" applyBorder="1" applyAlignment="1">
      <alignment horizontal="left" vertical="top" wrapText="1"/>
    </xf>
    <xf numFmtId="0" fontId="14" fillId="0" borderId="1" xfId="17" applyFont="1" applyBorder="1" applyAlignment="1">
      <alignment horizontal="center" wrapText="1"/>
    </xf>
    <xf numFmtId="0" fontId="14" fillId="0" borderId="1" xfId="17" applyFont="1" applyFill="1" applyBorder="1" applyAlignment="1">
      <alignment horizontal="center" wrapText="1"/>
    </xf>
    <xf numFmtId="3" fontId="14" fillId="0" borderId="1" xfId="17" applyNumberFormat="1" applyFont="1" applyBorder="1" applyAlignment="1">
      <alignment horizontal="right" vertical="top"/>
    </xf>
    <xf numFmtId="3" fontId="14" fillId="5" borderId="1" xfId="17" applyNumberFormat="1" applyFont="1" applyFill="1" applyBorder="1" applyAlignment="1">
      <alignment horizontal="right" vertical="top"/>
    </xf>
    <xf numFmtId="0" fontId="2" fillId="0" borderId="1" xfId="0" applyFont="1" applyFill="1" applyBorder="1" applyAlignment="1">
      <alignment wrapText="1"/>
    </xf>
    <xf numFmtId="0" fontId="2" fillId="0" borderId="10" xfId="0" applyFont="1" applyFill="1" applyBorder="1" applyAlignment="1">
      <alignment wrapText="1"/>
    </xf>
    <xf numFmtId="0" fontId="13" fillId="0" borderId="2" xfId="19" applyFont="1" applyBorder="1" applyAlignment="1">
      <alignment horizontal="left" vertical="top" wrapText="1"/>
    </xf>
    <xf numFmtId="0" fontId="13" fillId="0" borderId="1" xfId="19" applyFont="1" applyBorder="1" applyAlignment="1">
      <alignment horizontal="left" vertical="top" wrapText="1"/>
    </xf>
    <xf numFmtId="0" fontId="13" fillId="0" borderId="0" xfId="19" applyFont="1" applyBorder="1" applyAlignment="1">
      <alignment horizontal="left" vertical="top" wrapText="1"/>
    </xf>
    <xf numFmtId="3" fontId="14" fillId="0" borderId="0" xfId="19" applyNumberFormat="1" applyFont="1" applyBorder="1" applyAlignment="1">
      <alignment horizontal="right" vertical="top"/>
    </xf>
    <xf numFmtId="0" fontId="0" fillId="0" borderId="0" xfId="0" applyAlignment="1">
      <alignment horizontal="center"/>
    </xf>
    <xf numFmtId="3" fontId="0" fillId="10" borderId="1" xfId="0" applyNumberFormat="1" applyFill="1" applyBorder="1"/>
    <xf numFmtId="0" fontId="2" fillId="10" borderId="1" xfId="0" applyFont="1" applyFill="1" applyBorder="1"/>
    <xf numFmtId="0" fontId="2" fillId="0" borderId="5" xfId="0" applyFont="1" applyBorder="1" applyAlignment="1"/>
    <xf numFmtId="0" fontId="6" fillId="0" borderId="0" xfId="8" applyBorder="1" applyAlignment="1">
      <alignment horizontal="center" vertical="center" wrapText="1"/>
    </xf>
    <xf numFmtId="0" fontId="14" fillId="0" borderId="0" xfId="8" applyFont="1" applyBorder="1" applyAlignment="1">
      <alignment horizontal="center" wrapText="1"/>
    </xf>
    <xf numFmtId="0" fontId="14" fillId="0" borderId="0" xfId="8" applyFont="1" applyBorder="1" applyAlignment="1">
      <alignment horizontal="left" vertical="top" wrapText="1"/>
    </xf>
    <xf numFmtId="165" fontId="14" fillId="0" borderId="0" xfId="8" applyNumberFormat="1" applyFont="1" applyBorder="1" applyAlignment="1">
      <alignment horizontal="right" vertical="top"/>
    </xf>
    <xf numFmtId="165" fontId="0" fillId="0" borderId="0" xfId="0" applyNumberFormat="1" applyBorder="1"/>
    <xf numFmtId="0" fontId="2" fillId="0" borderId="4" xfId="0" applyFont="1" applyFill="1" applyBorder="1" applyAlignment="1">
      <alignment vertical="center" wrapText="1"/>
    </xf>
    <xf numFmtId="0" fontId="2" fillId="0" borderId="0" xfId="0" applyFont="1" applyFill="1" applyBorder="1" applyAlignment="1">
      <alignment horizontal="center" vertical="center"/>
    </xf>
    <xf numFmtId="0" fontId="18" fillId="0" borderId="1" xfId="9" applyFont="1" applyBorder="1" applyAlignment="1">
      <alignment horizontal="left" vertical="top" wrapText="1"/>
    </xf>
    <xf numFmtId="3" fontId="0" fillId="0" borderId="1" xfId="0" applyNumberFormat="1" applyFont="1" applyFill="1" applyBorder="1" applyAlignment="1"/>
    <xf numFmtId="3" fontId="17" fillId="0" borderId="1" xfId="3" applyNumberFormat="1" applyFont="1" applyFill="1" applyBorder="1" applyAlignment="1">
      <alignment horizontal="right"/>
    </xf>
    <xf numFmtId="0" fontId="11" fillId="0" borderId="1" xfId="2" applyFont="1" applyBorder="1" applyAlignment="1">
      <alignment horizontal="right"/>
    </xf>
    <xf numFmtId="0" fontId="0" fillId="0" borderId="0" xfId="0" applyFill="1" applyAlignment="1">
      <alignment vertical="center" wrapText="1"/>
    </xf>
    <xf numFmtId="0" fontId="19" fillId="0" borderId="0" xfId="0" applyFont="1" applyFill="1" applyAlignment="1"/>
    <xf numFmtId="0" fontId="0" fillId="0" borderId="0" xfId="0" applyFont="1"/>
    <xf numFmtId="0" fontId="0" fillId="0" borderId="0" xfId="0" applyFont="1" applyAlignment="1">
      <alignment wrapText="1"/>
    </xf>
    <xf numFmtId="0" fontId="17" fillId="0" borderId="1" xfId="7" applyFont="1" applyFill="1" applyBorder="1" applyAlignment="1">
      <alignment horizontal="left" vertical="top" wrapText="1"/>
    </xf>
    <xf numFmtId="0" fontId="17" fillId="0" borderId="1" xfId="7" applyFont="1" applyBorder="1" applyAlignment="1">
      <alignment horizontal="left" vertical="top" wrapText="1"/>
    </xf>
    <xf numFmtId="3" fontId="0" fillId="3" borderId="0" xfId="1" applyNumberFormat="1" applyFont="1" applyFill="1"/>
    <xf numFmtId="14" fontId="0" fillId="0" borderId="0" xfId="0" applyNumberFormat="1" applyAlignment="1">
      <alignment horizontal="center" vertical="center" wrapText="1"/>
    </xf>
    <xf numFmtId="3" fontId="2" fillId="0" borderId="2" xfId="0" applyNumberFormat="1" applyFont="1" applyBorder="1" applyAlignment="1">
      <alignment wrapText="1"/>
    </xf>
    <xf numFmtId="0" fontId="2" fillId="0" borderId="2" xfId="0" applyFont="1" applyBorder="1" applyAlignment="1">
      <alignment wrapText="1"/>
    </xf>
    <xf numFmtId="0" fontId="20" fillId="0" borderId="0" xfId="0" applyFont="1" applyFill="1"/>
    <xf numFmtId="0" fontId="20" fillId="0" borderId="0" xfId="0" applyFont="1"/>
    <xf numFmtId="0" fontId="20" fillId="0" borderId="0" xfId="0" applyFont="1" applyFill="1" applyAlignment="1"/>
    <xf numFmtId="164" fontId="0" fillId="0" borderId="0" xfId="1" applyNumberFormat="1" applyFont="1" applyBorder="1" applyAlignment="1">
      <alignment horizontal="center" vertical="center"/>
    </xf>
    <xf numFmtId="164" fontId="10" fillId="0" borderId="1" xfId="1" applyNumberFormat="1" applyFont="1" applyBorder="1" applyAlignment="1"/>
    <xf numFmtId="2" fontId="0" fillId="0" borderId="1" xfId="0" applyNumberFormat="1" applyBorder="1"/>
    <xf numFmtId="2" fontId="2" fillId="0" borderId="1" xfId="0" applyNumberFormat="1" applyFont="1" applyBorder="1"/>
    <xf numFmtId="3" fontId="1" fillId="0" borderId="1" xfId="0" applyNumberFormat="1" applyFont="1" applyBorder="1"/>
    <xf numFmtId="3" fontId="17" fillId="0" borderId="1" xfId="20" applyNumberFormat="1" applyFont="1" applyBorder="1" applyAlignment="1">
      <alignment horizontal="right" vertical="top"/>
    </xf>
    <xf numFmtId="0" fontId="2" fillId="0" borderId="1" xfId="0" applyNumberFormat="1" applyFont="1" applyBorder="1"/>
    <xf numFmtId="1" fontId="0" fillId="0" borderId="0" xfId="1" applyNumberFormat="1" applyFont="1"/>
    <xf numFmtId="166" fontId="0" fillId="0" borderId="0" xfId="0" applyNumberFormat="1" applyFill="1" applyAlignment="1">
      <alignment vertical="center" wrapText="1"/>
    </xf>
    <xf numFmtId="0" fontId="0" fillId="0" borderId="0" xfId="0" applyNumberFormat="1" applyFill="1" applyAlignment="1">
      <alignment vertical="center" wrapText="1"/>
    </xf>
    <xf numFmtId="0" fontId="12" fillId="0" borderId="0" xfId="0" applyFont="1" applyFill="1" applyAlignment="1">
      <alignment vertical="center" wrapText="1"/>
    </xf>
    <xf numFmtId="0" fontId="0" fillId="0" borderId="0" xfId="0" applyFill="1" applyAlignment="1">
      <alignment horizontal="left" vertical="center" wrapText="1"/>
    </xf>
    <xf numFmtId="0" fontId="12" fillId="0" borderId="0" xfId="0" applyFont="1" applyFill="1" applyAlignment="1">
      <alignment horizontal="center" vertical="center" wrapText="1"/>
    </xf>
    <xf numFmtId="0" fontId="15" fillId="0" borderId="0" xfId="0" applyFont="1" applyAlignment="1">
      <alignment horizontal="left"/>
    </xf>
    <xf numFmtId="0" fontId="0" fillId="0" borderId="0" xfId="0" applyAlignment="1">
      <alignment horizontal="left"/>
    </xf>
    <xf numFmtId="0" fontId="0" fillId="0" borderId="0" xfId="0" applyAlignment="1">
      <alignment horizontal="center" vertical="center" wrapText="1"/>
    </xf>
    <xf numFmtId="0" fontId="2" fillId="0" borderId="0" xfId="0" applyFont="1" applyAlignment="1">
      <alignment horizontal="left"/>
    </xf>
    <xf numFmtId="0" fontId="0" fillId="0" borderId="0" xfId="0" applyFont="1" applyAlignment="1">
      <alignment horizontal="center" vertical="center" wrapText="1"/>
    </xf>
    <xf numFmtId="0" fontId="0" fillId="0" borderId="0" xfId="0" applyFont="1" applyAlignment="1">
      <alignment horizontal="left"/>
    </xf>
    <xf numFmtId="0" fontId="2" fillId="0" borderId="2"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12" fillId="0" borderId="1" xfId="0" applyFont="1" applyBorder="1" applyAlignment="1">
      <alignment horizontal="center" vertical="center" wrapText="1"/>
    </xf>
    <xf numFmtId="0" fontId="0" fillId="0" borderId="0" xfId="0" applyAlignment="1">
      <alignment horizontal="center"/>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wrapText="1"/>
    </xf>
    <xf numFmtId="0" fontId="12" fillId="0" borderId="0" xfId="0" applyFont="1" applyFill="1" applyBorder="1" applyAlignment="1">
      <alignment horizontal="center" vertical="center" wrapText="1"/>
    </xf>
    <xf numFmtId="0" fontId="2" fillId="0" borderId="0" xfId="0" applyFont="1" applyAlignment="1">
      <alignment horizontal="left" vertical="center"/>
    </xf>
    <xf numFmtId="0" fontId="0" fillId="0" borderId="8" xfId="0"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left" vertical="center" wrapText="1"/>
    </xf>
  </cellXfs>
  <cellStyles count="21">
    <cellStyle name="Normal" xfId="0" builtinId="0"/>
    <cellStyle name="Normal 2 2" xfId="2"/>
    <cellStyle name="Normal 2 2 2" xfId="5"/>
    <cellStyle name="Normal_CCONV Gráfico 4" xfId="9"/>
    <cellStyle name="Normal_CCONV Gráfico 5" xfId="10"/>
    <cellStyle name="Normal_CDIA Gráfico 1" xfId="20"/>
    <cellStyle name="Normal_CDIA Gráfico 2" xfId="15"/>
    <cellStyle name="Normal_CDIA Gráfico 4" xfId="16"/>
    <cellStyle name="Normal_CDIA Gráfico 5" xfId="17"/>
    <cellStyle name="Normal_CREAS Gráfico 2" xfId="11"/>
    <cellStyle name="Normal_CREAS Gráfico 3" xfId="12"/>
    <cellStyle name="Normal_CREAS Gráfico 4" xfId="13"/>
    <cellStyle name="Normal_CREAS Gráfico 5_1" xfId="14"/>
    <cellStyle name="Normal_GE Gráfico 2" xfId="8"/>
    <cellStyle name="Normal_Gráfico 57" xfId="6"/>
    <cellStyle name="Normal_Gráfico 82" xfId="3"/>
    <cellStyle name="Normal_Planilha4" xfId="7"/>
    <cellStyle name="Normal_UNACOL Gráfico 4" xfId="18"/>
    <cellStyle name="Normal_UNACOL Gráfico 5" xfId="19"/>
    <cellStyle name="Porcentagem" xfId="1" builtinId="5"/>
    <cellStyle name="Porcentagem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1"/>
          <c:order val="0"/>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1'!$A$4:$A$10</c:f>
              <c:numCache>
                <c:formatCode>General</c:formatCode>
                <c:ptCount val="7"/>
                <c:pt idx="0">
                  <c:v>2010</c:v>
                </c:pt>
                <c:pt idx="1">
                  <c:v>2011</c:v>
                </c:pt>
                <c:pt idx="2">
                  <c:v>2012</c:v>
                </c:pt>
                <c:pt idx="3">
                  <c:v>2013</c:v>
                </c:pt>
                <c:pt idx="4">
                  <c:v>2014</c:v>
                </c:pt>
                <c:pt idx="5">
                  <c:v>2015</c:v>
                </c:pt>
                <c:pt idx="6">
                  <c:v>2016</c:v>
                </c:pt>
              </c:numCache>
            </c:numRef>
          </c:cat>
          <c:val>
            <c:numRef>
              <c:f>'GM Gráfico 1'!$B$4:$B$10</c:f>
              <c:numCache>
                <c:formatCode>#,##0</c:formatCode>
                <c:ptCount val="7"/>
                <c:pt idx="0">
                  <c:v>220730</c:v>
                </c:pt>
                <c:pt idx="1">
                  <c:v>232085</c:v>
                </c:pt>
                <c:pt idx="2">
                  <c:v>243136</c:v>
                </c:pt>
                <c:pt idx="3">
                  <c:v>245239</c:v>
                </c:pt>
                <c:pt idx="4">
                  <c:v>256858</c:v>
                </c:pt>
                <c:pt idx="5">
                  <c:v>244478</c:v>
                </c:pt>
                <c:pt idx="6">
                  <c:v>239815</c:v>
                </c:pt>
              </c:numCache>
            </c:numRef>
          </c:val>
          <c:smooth val="0"/>
        </c:ser>
        <c:dLbls>
          <c:dLblPos val="t"/>
          <c:showLegendKey val="0"/>
          <c:showVal val="1"/>
          <c:showCatName val="0"/>
          <c:showSerName val="0"/>
          <c:showPercent val="0"/>
          <c:showBubbleSize val="0"/>
        </c:dLbls>
        <c:marker val="1"/>
        <c:smooth val="0"/>
        <c:axId val="190319216"/>
        <c:axId val="190319776"/>
      </c:lineChart>
      <c:catAx>
        <c:axId val="19031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190319776"/>
        <c:crosses val="autoZero"/>
        <c:auto val="1"/>
        <c:lblAlgn val="ctr"/>
        <c:lblOffset val="100"/>
        <c:noMultiLvlLbl val="0"/>
      </c:catAx>
      <c:valAx>
        <c:axId val="190319776"/>
        <c:scaling>
          <c:orientation val="minMax"/>
        </c:scaling>
        <c:delete val="1"/>
        <c:axPos val="l"/>
        <c:numFmt formatCode="#,##0" sourceLinked="1"/>
        <c:majorTickMark val="none"/>
        <c:minorTickMark val="none"/>
        <c:tickLblPos val="nextTo"/>
        <c:crossAx val="19031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 Gráfico 10'!$A$5:$A$21</c:f>
              <c:strCache>
                <c:ptCount val="17"/>
                <c:pt idx="0">
                  <c:v>Musicoterapeuta</c:v>
                </c:pt>
                <c:pt idx="1">
                  <c:v>Antropólogo</c:v>
                </c:pt>
                <c:pt idx="2">
                  <c:v>Estatístico</c:v>
                </c:pt>
                <c:pt idx="3">
                  <c:v>Economista Doméstico</c:v>
                </c:pt>
                <c:pt idx="4">
                  <c:v>Terapeuta Ocupacional</c:v>
                </c:pt>
                <c:pt idx="5">
                  <c:v>Geógrafo</c:v>
                </c:pt>
                <c:pt idx="6">
                  <c:v>Profissional de Educação Física</c:v>
                </c:pt>
                <c:pt idx="7">
                  <c:v>Administrador público/Gestão pública</c:v>
                </c:pt>
                <c:pt idx="8">
                  <c:v>Economista</c:v>
                </c:pt>
                <c:pt idx="9">
                  <c:v>Contador</c:v>
                </c:pt>
                <c:pt idx="10">
                  <c:v>Sociólogo</c:v>
                </c:pt>
                <c:pt idx="11">
                  <c:v>Administrador</c:v>
                </c:pt>
                <c:pt idx="12">
                  <c:v>Advogado</c:v>
                </c:pt>
                <c:pt idx="13">
                  <c:v>Pedagogo</c:v>
                </c:pt>
                <c:pt idx="14">
                  <c:v>Psicólogo</c:v>
                </c:pt>
                <c:pt idx="15">
                  <c:v>Outras formações de nível superior</c:v>
                </c:pt>
                <c:pt idx="16">
                  <c:v>Assistente Social</c:v>
                </c:pt>
              </c:strCache>
            </c:strRef>
          </c:cat>
          <c:val>
            <c:numRef>
              <c:f>'GE Gráfico 10'!$B$5:$B$21</c:f>
              <c:numCache>
                <c:formatCode>###0</c:formatCode>
                <c:ptCount val="17"/>
                <c:pt idx="0">
                  <c:v>1</c:v>
                </c:pt>
                <c:pt idx="1">
                  <c:v>1.0000000000000002</c:v>
                </c:pt>
                <c:pt idx="2">
                  <c:v>7.0000000000000009</c:v>
                </c:pt>
                <c:pt idx="3">
                  <c:v>8</c:v>
                </c:pt>
                <c:pt idx="4">
                  <c:v>16</c:v>
                </c:pt>
                <c:pt idx="5">
                  <c:v>17.000000000000004</c:v>
                </c:pt>
                <c:pt idx="6">
                  <c:v>28.000000000000004</c:v>
                </c:pt>
                <c:pt idx="7">
                  <c:v>38</c:v>
                </c:pt>
                <c:pt idx="8">
                  <c:v>71</c:v>
                </c:pt>
                <c:pt idx="9">
                  <c:v>82.000000000000014</c:v>
                </c:pt>
                <c:pt idx="10">
                  <c:v>101.00000000000001</c:v>
                </c:pt>
                <c:pt idx="11">
                  <c:v>247.00000000000006</c:v>
                </c:pt>
                <c:pt idx="12">
                  <c:v>274</c:v>
                </c:pt>
                <c:pt idx="13">
                  <c:v>309.99999999999994</c:v>
                </c:pt>
                <c:pt idx="14" formatCode="General">
                  <c:v>344</c:v>
                </c:pt>
                <c:pt idx="15">
                  <c:v>863</c:v>
                </c:pt>
                <c:pt idx="16" formatCode="General">
                  <c:v>999.00000000000011</c:v>
                </c:pt>
              </c:numCache>
            </c:numRef>
          </c:val>
        </c:ser>
        <c:dLbls>
          <c:dLblPos val="outEnd"/>
          <c:showLegendKey val="0"/>
          <c:showVal val="1"/>
          <c:showCatName val="0"/>
          <c:showSerName val="0"/>
          <c:showPercent val="0"/>
          <c:showBubbleSize val="0"/>
        </c:dLbls>
        <c:gapWidth val="182"/>
        <c:axId val="193537568"/>
        <c:axId val="193538128"/>
      </c:barChart>
      <c:catAx>
        <c:axId val="19353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538128"/>
        <c:crosses val="autoZero"/>
        <c:auto val="1"/>
        <c:lblAlgn val="ctr"/>
        <c:lblOffset val="100"/>
        <c:noMultiLvlLbl val="0"/>
      </c:catAx>
      <c:valAx>
        <c:axId val="193538128"/>
        <c:scaling>
          <c:orientation val="minMax"/>
        </c:scaling>
        <c:delete val="1"/>
        <c:axPos val="b"/>
        <c:numFmt formatCode="###0" sourceLinked="1"/>
        <c:majorTickMark val="none"/>
        <c:minorTickMark val="none"/>
        <c:tickLblPos val="nextTo"/>
        <c:crossAx val="193537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376722817764167E-2"/>
          <c:y val="3.9850555188312174E-2"/>
          <c:w val="0.95507912200102096"/>
          <c:h val="0.88643167041812754"/>
        </c:manualLayout>
      </c:layout>
      <c:lineChart>
        <c:grouping val="standard"/>
        <c:varyColors val="0"/>
        <c:ser>
          <c:idx val="0"/>
          <c:order val="0"/>
          <c:tx>
            <c:strRef>
              <c:f>'CRAS Gráfico 11'!$B$3</c:f>
              <c:strCache>
                <c:ptCount val="1"/>
                <c:pt idx="0">
                  <c:v>Quantidade de trabalhadores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11'!$A$4:$A$10</c:f>
              <c:numCache>
                <c:formatCode>General</c:formatCode>
                <c:ptCount val="7"/>
                <c:pt idx="0">
                  <c:v>2010</c:v>
                </c:pt>
                <c:pt idx="1">
                  <c:v>2011</c:v>
                </c:pt>
                <c:pt idx="2">
                  <c:v>2012</c:v>
                </c:pt>
                <c:pt idx="3">
                  <c:v>2013</c:v>
                </c:pt>
                <c:pt idx="4">
                  <c:v>2014</c:v>
                </c:pt>
                <c:pt idx="5">
                  <c:v>2015</c:v>
                </c:pt>
                <c:pt idx="6">
                  <c:v>2016</c:v>
                </c:pt>
              </c:numCache>
            </c:numRef>
          </c:cat>
          <c:val>
            <c:numRef>
              <c:f>'CRAS Gráfico 11'!$B$4:$B$10</c:f>
              <c:numCache>
                <c:formatCode>#,##0</c:formatCode>
                <c:ptCount val="7"/>
                <c:pt idx="0">
                  <c:v>51692</c:v>
                </c:pt>
                <c:pt idx="1">
                  <c:v>59107</c:v>
                </c:pt>
                <c:pt idx="2">
                  <c:v>68275</c:v>
                </c:pt>
                <c:pt idx="3">
                  <c:v>75241</c:v>
                </c:pt>
                <c:pt idx="4">
                  <c:v>95325</c:v>
                </c:pt>
                <c:pt idx="5">
                  <c:v>91965</c:v>
                </c:pt>
                <c:pt idx="6">
                  <c:v>89038</c:v>
                </c:pt>
              </c:numCache>
            </c:numRef>
          </c:val>
          <c:smooth val="0"/>
        </c:ser>
        <c:dLbls>
          <c:dLblPos val="t"/>
          <c:showLegendKey val="0"/>
          <c:showVal val="1"/>
          <c:showCatName val="0"/>
          <c:showSerName val="0"/>
          <c:showPercent val="0"/>
          <c:showBubbleSize val="0"/>
        </c:dLbls>
        <c:marker val="1"/>
        <c:smooth val="0"/>
        <c:axId val="193540368"/>
        <c:axId val="193540928"/>
      </c:lineChart>
      <c:catAx>
        <c:axId val="19354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540928"/>
        <c:crosses val="autoZero"/>
        <c:auto val="1"/>
        <c:lblAlgn val="ctr"/>
        <c:lblOffset val="100"/>
        <c:noMultiLvlLbl val="0"/>
      </c:catAx>
      <c:valAx>
        <c:axId val="193540928"/>
        <c:scaling>
          <c:orientation val="minMax"/>
        </c:scaling>
        <c:delete val="1"/>
        <c:axPos val="l"/>
        <c:numFmt formatCode="#,##0" sourceLinked="1"/>
        <c:majorTickMark val="none"/>
        <c:minorTickMark val="none"/>
        <c:tickLblPos val="nextTo"/>
        <c:crossAx val="193540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8789370078740146E-2"/>
          <c:y val="4.0422015081812805E-2"/>
          <c:w val="0.87232174103237092"/>
          <c:h val="0.74627543548303732"/>
        </c:manualLayout>
      </c:layout>
      <c:barChart>
        <c:barDir val="col"/>
        <c:grouping val="percentStacked"/>
        <c:varyColors val="0"/>
        <c:ser>
          <c:idx val="0"/>
          <c:order val="0"/>
          <c:tx>
            <c:strRef>
              <c:f>'CRAS Gráfico 12'!$A$4</c:f>
              <c:strCache>
                <c:ptCount val="1"/>
                <c:pt idx="0">
                  <c:v>Estatuários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12'!$B$3:$F$3</c:f>
              <c:numCache>
                <c:formatCode>General</c:formatCode>
                <c:ptCount val="5"/>
                <c:pt idx="0">
                  <c:v>2012</c:v>
                </c:pt>
                <c:pt idx="1">
                  <c:v>2013</c:v>
                </c:pt>
                <c:pt idx="2">
                  <c:v>2014</c:v>
                </c:pt>
                <c:pt idx="3">
                  <c:v>2015</c:v>
                </c:pt>
                <c:pt idx="4">
                  <c:v>2016</c:v>
                </c:pt>
              </c:numCache>
            </c:numRef>
          </c:cat>
          <c:val>
            <c:numRef>
              <c:f>'CRAS Gráfico 12'!$B$4:$F$4</c:f>
              <c:numCache>
                <c:formatCode>0.0%</c:formatCode>
                <c:ptCount val="5"/>
                <c:pt idx="0">
                  <c:v>0.32864152325155599</c:v>
                </c:pt>
                <c:pt idx="1">
                  <c:v>0.33683762842067499</c:v>
                </c:pt>
                <c:pt idx="2">
                  <c:v>0.29890375032782601</c:v>
                </c:pt>
                <c:pt idx="3">
                  <c:v>0.32039362801065624</c:v>
                </c:pt>
                <c:pt idx="4">
                  <c:v>0.34262898986949403</c:v>
                </c:pt>
              </c:numCache>
            </c:numRef>
          </c:val>
        </c:ser>
        <c:ser>
          <c:idx val="1"/>
          <c:order val="1"/>
          <c:tx>
            <c:strRef>
              <c:f>'CRAS Gráfico 12'!$A$5</c:f>
              <c:strCache>
                <c:ptCount val="1"/>
                <c:pt idx="0">
                  <c:v>Celetistas</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12'!$B$3:$F$3</c:f>
              <c:numCache>
                <c:formatCode>General</c:formatCode>
                <c:ptCount val="5"/>
                <c:pt idx="0">
                  <c:v>2012</c:v>
                </c:pt>
                <c:pt idx="1">
                  <c:v>2013</c:v>
                </c:pt>
                <c:pt idx="2">
                  <c:v>2014</c:v>
                </c:pt>
                <c:pt idx="3">
                  <c:v>2015</c:v>
                </c:pt>
                <c:pt idx="4">
                  <c:v>2016</c:v>
                </c:pt>
              </c:numCache>
            </c:numRef>
          </c:cat>
          <c:val>
            <c:numRef>
              <c:f>'CRAS Gráfico 12'!$B$5:$F$5</c:f>
              <c:numCache>
                <c:formatCode>0.0%</c:formatCode>
                <c:ptCount val="5"/>
                <c:pt idx="0">
                  <c:v>7.2164042475283796E-2</c:v>
                </c:pt>
                <c:pt idx="1">
                  <c:v>7.2114937334697801E-2</c:v>
                </c:pt>
                <c:pt idx="2">
                  <c:v>6.8135326514555505E-2</c:v>
                </c:pt>
                <c:pt idx="3">
                  <c:v>6.7721415755994094E-2</c:v>
                </c:pt>
                <c:pt idx="4">
                  <c:v>6.5612435140052605E-2</c:v>
                </c:pt>
              </c:numCache>
            </c:numRef>
          </c:val>
        </c:ser>
        <c:ser>
          <c:idx val="2"/>
          <c:order val="2"/>
          <c:tx>
            <c:strRef>
              <c:f>'CRAS Gráfico 12'!$A$6</c:f>
              <c:strCache>
                <c:ptCount val="1"/>
                <c:pt idx="0">
                  <c:v>Comissionados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12'!$B$3:$F$3</c:f>
              <c:numCache>
                <c:formatCode>General</c:formatCode>
                <c:ptCount val="5"/>
                <c:pt idx="0">
                  <c:v>2012</c:v>
                </c:pt>
                <c:pt idx="1">
                  <c:v>2013</c:v>
                </c:pt>
                <c:pt idx="2">
                  <c:v>2014</c:v>
                </c:pt>
                <c:pt idx="3">
                  <c:v>2015</c:v>
                </c:pt>
                <c:pt idx="4">
                  <c:v>2016</c:v>
                </c:pt>
              </c:numCache>
            </c:numRef>
          </c:cat>
          <c:val>
            <c:numRef>
              <c:f>'CRAS Gráfico 12'!$B$6:$F$6</c:f>
              <c:numCache>
                <c:formatCode>0.0%</c:formatCode>
                <c:ptCount val="5"/>
                <c:pt idx="0">
                  <c:v>8.6634932259245706E-2</c:v>
                </c:pt>
                <c:pt idx="1">
                  <c:v>0.100144867824723</c:v>
                </c:pt>
                <c:pt idx="2">
                  <c:v>9.8977183320220305E-2</c:v>
                </c:pt>
                <c:pt idx="3">
                  <c:v>9.6895558092752701E-2</c:v>
                </c:pt>
                <c:pt idx="4">
                  <c:v>9.4117118533659797E-2</c:v>
                </c:pt>
              </c:numCache>
            </c:numRef>
          </c:val>
        </c:ser>
        <c:ser>
          <c:idx val="3"/>
          <c:order val="3"/>
          <c:tx>
            <c:strRef>
              <c:f>'CRAS Gráfico 12'!$A$7</c:f>
              <c:strCache>
                <c:ptCount val="1"/>
                <c:pt idx="0">
                  <c:v>Outros vínculos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12'!$B$3:$F$3</c:f>
              <c:numCache>
                <c:formatCode>General</c:formatCode>
                <c:ptCount val="5"/>
                <c:pt idx="0">
                  <c:v>2012</c:v>
                </c:pt>
                <c:pt idx="1">
                  <c:v>2013</c:v>
                </c:pt>
                <c:pt idx="2">
                  <c:v>2014</c:v>
                </c:pt>
                <c:pt idx="3">
                  <c:v>2015</c:v>
                </c:pt>
                <c:pt idx="4">
                  <c:v>2016</c:v>
                </c:pt>
              </c:numCache>
            </c:numRef>
          </c:cat>
          <c:val>
            <c:numRef>
              <c:f>'CRAS Gráfico 12'!$B$7:$F$7</c:f>
              <c:numCache>
                <c:formatCode>0.0%</c:formatCode>
                <c:ptCount val="5"/>
                <c:pt idx="0">
                  <c:v>0.51255950201391398</c:v>
                </c:pt>
                <c:pt idx="1">
                  <c:v>0.49090256641990399</c:v>
                </c:pt>
                <c:pt idx="2">
                  <c:v>0.533983739837398</c:v>
                </c:pt>
                <c:pt idx="3">
                  <c:v>0.51498939814059697</c:v>
                </c:pt>
                <c:pt idx="4">
                  <c:v>0.49764145645679397</c:v>
                </c:pt>
              </c:numCache>
            </c:numRef>
          </c:val>
        </c:ser>
        <c:dLbls>
          <c:dLblPos val="ctr"/>
          <c:showLegendKey val="0"/>
          <c:showVal val="1"/>
          <c:showCatName val="0"/>
          <c:showSerName val="0"/>
          <c:showPercent val="0"/>
          <c:showBubbleSize val="0"/>
        </c:dLbls>
        <c:gapWidth val="150"/>
        <c:overlap val="100"/>
        <c:axId val="236111552"/>
        <c:axId val="236112112"/>
      </c:barChart>
      <c:catAx>
        <c:axId val="2361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112112"/>
        <c:crosses val="autoZero"/>
        <c:auto val="1"/>
        <c:lblAlgn val="ctr"/>
        <c:lblOffset val="100"/>
        <c:noMultiLvlLbl val="0"/>
      </c:catAx>
      <c:valAx>
        <c:axId val="236112112"/>
        <c:scaling>
          <c:orientation val="minMax"/>
        </c:scaling>
        <c:delete val="1"/>
        <c:axPos val="l"/>
        <c:numFmt formatCode="0%" sourceLinked="1"/>
        <c:majorTickMark val="none"/>
        <c:minorTickMark val="none"/>
        <c:tickLblPos val="nextTo"/>
        <c:crossAx val="23611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8151815181518153E-2"/>
          <c:y val="2.9510395707578806E-2"/>
          <c:w val="0.9636963696369637"/>
          <c:h val="0.84688561817096808"/>
        </c:manualLayout>
      </c:layout>
      <c:barChart>
        <c:barDir val="col"/>
        <c:grouping val="percentStacked"/>
        <c:varyColors val="0"/>
        <c:ser>
          <c:idx val="0"/>
          <c:order val="0"/>
          <c:tx>
            <c:strRef>
              <c:f>'CRAS Gráfico 13'!$A$4</c:f>
              <c:strCache>
                <c:ptCount val="1"/>
                <c:pt idx="0">
                  <c:v>Nível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13'!$B$3:$F$3</c:f>
              <c:numCache>
                <c:formatCode>General</c:formatCode>
                <c:ptCount val="5"/>
                <c:pt idx="0">
                  <c:v>2012</c:v>
                </c:pt>
                <c:pt idx="1">
                  <c:v>2013</c:v>
                </c:pt>
                <c:pt idx="2">
                  <c:v>2014</c:v>
                </c:pt>
                <c:pt idx="3">
                  <c:v>2015</c:v>
                </c:pt>
                <c:pt idx="4">
                  <c:v>2016</c:v>
                </c:pt>
              </c:numCache>
            </c:numRef>
          </c:cat>
          <c:val>
            <c:numRef>
              <c:f>'CRAS Gráfico 13'!$B$4:$F$4</c:f>
              <c:numCache>
                <c:formatCode>0.0%</c:formatCode>
                <c:ptCount val="5"/>
                <c:pt idx="0">
                  <c:v>0.124935920908092</c:v>
                </c:pt>
                <c:pt idx="1">
                  <c:v>0.12454645738360701</c:v>
                </c:pt>
                <c:pt idx="2">
                  <c:v>0.110432730133753</c:v>
                </c:pt>
                <c:pt idx="3">
                  <c:v>0.107366933072364</c:v>
                </c:pt>
                <c:pt idx="4">
                  <c:v>0.100945663649228</c:v>
                </c:pt>
              </c:numCache>
            </c:numRef>
          </c:val>
        </c:ser>
        <c:ser>
          <c:idx val="1"/>
          <c:order val="1"/>
          <c:tx>
            <c:strRef>
              <c:f>'CRAS Gráfico 13'!$A$5</c:f>
              <c:strCache>
                <c:ptCount val="1"/>
                <c:pt idx="0">
                  <c:v>Nível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13'!$B$3:$F$3</c:f>
              <c:numCache>
                <c:formatCode>General</c:formatCode>
                <c:ptCount val="5"/>
                <c:pt idx="0">
                  <c:v>2012</c:v>
                </c:pt>
                <c:pt idx="1">
                  <c:v>2013</c:v>
                </c:pt>
                <c:pt idx="2">
                  <c:v>2014</c:v>
                </c:pt>
                <c:pt idx="3">
                  <c:v>2015</c:v>
                </c:pt>
                <c:pt idx="4">
                  <c:v>2016</c:v>
                </c:pt>
              </c:numCache>
            </c:numRef>
          </c:cat>
          <c:val>
            <c:numRef>
              <c:f>'CRAS Gráfico 13'!$B$5:$F$5</c:f>
              <c:numCache>
                <c:formatCode>0.0%</c:formatCode>
                <c:ptCount val="5"/>
                <c:pt idx="0">
                  <c:v>0.38220432076162603</c:v>
                </c:pt>
                <c:pt idx="1">
                  <c:v>0.394851211440571</c:v>
                </c:pt>
                <c:pt idx="2">
                  <c:v>0.44899029635457599</c:v>
                </c:pt>
                <c:pt idx="3">
                  <c:v>0.44228782689066498</c:v>
                </c:pt>
                <c:pt idx="4">
                  <c:v>0.43561176127046902</c:v>
                </c:pt>
              </c:numCache>
            </c:numRef>
          </c:val>
        </c:ser>
        <c:ser>
          <c:idx val="2"/>
          <c:order val="2"/>
          <c:tx>
            <c:strRef>
              <c:f>'CRAS Gráfico 13'!$A$6</c:f>
              <c:strCache>
                <c:ptCount val="1"/>
                <c:pt idx="0">
                  <c:v>Nível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13'!$B$3:$F$3</c:f>
              <c:numCache>
                <c:formatCode>General</c:formatCode>
                <c:ptCount val="5"/>
                <c:pt idx="0">
                  <c:v>2012</c:v>
                </c:pt>
                <c:pt idx="1">
                  <c:v>2013</c:v>
                </c:pt>
                <c:pt idx="2">
                  <c:v>2014</c:v>
                </c:pt>
                <c:pt idx="3">
                  <c:v>2015</c:v>
                </c:pt>
                <c:pt idx="4">
                  <c:v>2016</c:v>
                </c:pt>
              </c:numCache>
            </c:numRef>
          </c:cat>
          <c:val>
            <c:numRef>
              <c:f>'CRAS Gráfico 13'!$B$6:$F$6</c:f>
              <c:numCache>
                <c:formatCode>0.0%</c:formatCode>
                <c:ptCount val="5"/>
                <c:pt idx="0">
                  <c:v>0.49285975833028201</c:v>
                </c:pt>
                <c:pt idx="1">
                  <c:v>0.48060233117582202</c:v>
                </c:pt>
                <c:pt idx="2">
                  <c:v>0.44057697351167102</c:v>
                </c:pt>
                <c:pt idx="3">
                  <c:v>0.45034524003697102</c:v>
                </c:pt>
                <c:pt idx="4">
                  <c:v>0.46344257508030301</c:v>
                </c:pt>
              </c:numCache>
            </c:numRef>
          </c:val>
        </c:ser>
        <c:dLbls>
          <c:dLblPos val="ctr"/>
          <c:showLegendKey val="0"/>
          <c:showVal val="1"/>
          <c:showCatName val="0"/>
          <c:showSerName val="0"/>
          <c:showPercent val="0"/>
          <c:showBubbleSize val="0"/>
        </c:dLbls>
        <c:gapWidth val="150"/>
        <c:overlap val="100"/>
        <c:axId val="236116032"/>
        <c:axId val="236116592"/>
      </c:barChart>
      <c:catAx>
        <c:axId val="23611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116592"/>
        <c:crosses val="autoZero"/>
        <c:auto val="1"/>
        <c:lblAlgn val="ctr"/>
        <c:lblOffset val="100"/>
        <c:noMultiLvlLbl val="0"/>
      </c:catAx>
      <c:valAx>
        <c:axId val="236116592"/>
        <c:scaling>
          <c:orientation val="minMax"/>
        </c:scaling>
        <c:delete val="1"/>
        <c:axPos val="l"/>
        <c:numFmt formatCode="0%" sourceLinked="1"/>
        <c:majorTickMark val="none"/>
        <c:minorTickMark val="none"/>
        <c:tickLblPos val="nextTo"/>
        <c:crossAx val="2361160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14'!$B$3</c:f>
              <c:strCache>
                <c:ptCount val="1"/>
                <c:pt idx="0">
                  <c:v>2012</c:v>
                </c:pt>
              </c:strCache>
            </c:strRef>
          </c:tx>
          <c:spPr>
            <a:solidFill>
              <a:schemeClr val="accent1">
                <a:shade val="53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14'!$A$4:$A$10</c:f>
              <c:strCache>
                <c:ptCount val="7"/>
                <c:pt idx="0">
                  <c:v>Advogado</c:v>
                </c:pt>
                <c:pt idx="1">
                  <c:v>Pedagogo</c:v>
                </c:pt>
                <c:pt idx="2">
                  <c:v>Outras formações de nível superior*</c:v>
                </c:pt>
                <c:pt idx="3">
                  <c:v>Psicólogo</c:v>
                </c:pt>
                <c:pt idx="4">
                  <c:v>Assistente social </c:v>
                </c:pt>
                <c:pt idx="5">
                  <c:v>Profissional de nível médio</c:v>
                </c:pt>
                <c:pt idx="6">
                  <c:v>Sem formação profissional</c:v>
                </c:pt>
              </c:strCache>
            </c:strRef>
          </c:cat>
          <c:val>
            <c:numRef>
              <c:f>'CRAS Gráfico 14'!$B$4:$B$10</c:f>
              <c:numCache>
                <c:formatCode>#,##0</c:formatCode>
                <c:ptCount val="7"/>
                <c:pt idx="0" formatCode="###0">
                  <c:v>251</c:v>
                </c:pt>
                <c:pt idx="1">
                  <c:v>3827</c:v>
                </c:pt>
                <c:pt idx="2">
                  <c:v>5184</c:v>
                </c:pt>
                <c:pt idx="3">
                  <c:v>8712</c:v>
                </c:pt>
                <c:pt idx="4">
                  <c:v>15062</c:v>
                </c:pt>
                <c:pt idx="5">
                  <c:v>10968</c:v>
                </c:pt>
                <c:pt idx="6">
                  <c:v>21763</c:v>
                </c:pt>
              </c:numCache>
            </c:numRef>
          </c:val>
        </c:ser>
        <c:ser>
          <c:idx val="1"/>
          <c:order val="1"/>
          <c:tx>
            <c:strRef>
              <c:f>'CRAS Gráfico 14'!$C$3</c:f>
              <c:strCache>
                <c:ptCount val="1"/>
                <c:pt idx="0">
                  <c:v>2013</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14'!$A$4:$A$10</c:f>
              <c:strCache>
                <c:ptCount val="7"/>
                <c:pt idx="0">
                  <c:v>Advogado</c:v>
                </c:pt>
                <c:pt idx="1">
                  <c:v>Pedagogo</c:v>
                </c:pt>
                <c:pt idx="2">
                  <c:v>Outras formações de nível superior*</c:v>
                </c:pt>
                <c:pt idx="3">
                  <c:v>Psicólogo</c:v>
                </c:pt>
                <c:pt idx="4">
                  <c:v>Assistente social </c:v>
                </c:pt>
                <c:pt idx="5">
                  <c:v>Profissional de nível médio</c:v>
                </c:pt>
                <c:pt idx="6">
                  <c:v>Sem formação profissional</c:v>
                </c:pt>
              </c:strCache>
            </c:strRef>
          </c:cat>
          <c:val>
            <c:numRef>
              <c:f>'CRAS Gráfico 14'!$C$4:$C$10</c:f>
              <c:numCache>
                <c:formatCode>#,##0</c:formatCode>
                <c:ptCount val="7"/>
                <c:pt idx="0" formatCode="###0">
                  <c:v>245</c:v>
                </c:pt>
                <c:pt idx="1">
                  <c:v>4211</c:v>
                </c:pt>
                <c:pt idx="2">
                  <c:v>5790</c:v>
                </c:pt>
                <c:pt idx="3">
                  <c:v>8975</c:v>
                </c:pt>
                <c:pt idx="4">
                  <c:v>16078</c:v>
                </c:pt>
                <c:pt idx="5">
                  <c:v>14989</c:v>
                </c:pt>
                <c:pt idx="6">
                  <c:v>21730</c:v>
                </c:pt>
              </c:numCache>
            </c:numRef>
          </c:val>
        </c:ser>
        <c:ser>
          <c:idx val="2"/>
          <c:order val="2"/>
          <c:tx>
            <c:strRef>
              <c:f>'CRAS Gráfico 14'!$D$3</c:f>
              <c:strCache>
                <c:ptCount val="1"/>
                <c:pt idx="0">
                  <c:v>2014</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14'!$A$4:$A$10</c:f>
              <c:strCache>
                <c:ptCount val="7"/>
                <c:pt idx="0">
                  <c:v>Advogado</c:v>
                </c:pt>
                <c:pt idx="1">
                  <c:v>Pedagogo</c:v>
                </c:pt>
                <c:pt idx="2">
                  <c:v>Outras formações de nível superior*</c:v>
                </c:pt>
                <c:pt idx="3">
                  <c:v>Psicólogo</c:v>
                </c:pt>
                <c:pt idx="4">
                  <c:v>Assistente social </c:v>
                </c:pt>
                <c:pt idx="5">
                  <c:v>Profissional de nível médio</c:v>
                </c:pt>
                <c:pt idx="6">
                  <c:v>Sem formação profissional</c:v>
                </c:pt>
              </c:strCache>
            </c:strRef>
          </c:cat>
          <c:val>
            <c:numRef>
              <c:f>'CRAS Gráfico 14'!$D$4:$D$10</c:f>
              <c:numCache>
                <c:formatCode>#,##0</c:formatCode>
                <c:ptCount val="7"/>
                <c:pt idx="0" formatCode="###0">
                  <c:v>280</c:v>
                </c:pt>
                <c:pt idx="1">
                  <c:v>5690</c:v>
                </c:pt>
                <c:pt idx="2">
                  <c:v>7705</c:v>
                </c:pt>
                <c:pt idx="3">
                  <c:v>9507</c:v>
                </c:pt>
                <c:pt idx="4">
                  <c:v>17567</c:v>
                </c:pt>
                <c:pt idx="5">
                  <c:v>23934</c:v>
                </c:pt>
                <c:pt idx="6">
                  <c:v>26038</c:v>
                </c:pt>
              </c:numCache>
            </c:numRef>
          </c:val>
        </c:ser>
        <c:ser>
          <c:idx val="3"/>
          <c:order val="3"/>
          <c:tx>
            <c:strRef>
              <c:f>'CRAS Gráfico 14'!$E$3</c:f>
              <c:strCache>
                <c:ptCount val="1"/>
                <c:pt idx="0">
                  <c:v>2015</c:v>
                </c:pt>
              </c:strCache>
            </c:strRef>
          </c:tx>
          <c:spPr>
            <a:solidFill>
              <a:schemeClr val="accent1">
                <a:tint val="7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14'!$A$4:$A$10</c:f>
              <c:strCache>
                <c:ptCount val="7"/>
                <c:pt idx="0">
                  <c:v>Advogado</c:v>
                </c:pt>
                <c:pt idx="1">
                  <c:v>Pedagogo</c:v>
                </c:pt>
                <c:pt idx="2">
                  <c:v>Outras formações de nível superior*</c:v>
                </c:pt>
                <c:pt idx="3">
                  <c:v>Psicólogo</c:v>
                </c:pt>
                <c:pt idx="4">
                  <c:v>Assistente social </c:v>
                </c:pt>
                <c:pt idx="5">
                  <c:v>Profissional de nível médio</c:v>
                </c:pt>
                <c:pt idx="6">
                  <c:v>Sem formação profissional</c:v>
                </c:pt>
              </c:strCache>
            </c:strRef>
          </c:cat>
          <c:val>
            <c:numRef>
              <c:f>'CRAS Gráfico 14'!$E$4:$E$10</c:f>
              <c:numCache>
                <c:formatCode>#,##0</c:formatCode>
                <c:ptCount val="7"/>
                <c:pt idx="0" formatCode="###0">
                  <c:v>302</c:v>
                </c:pt>
                <c:pt idx="1">
                  <c:v>5332</c:v>
                </c:pt>
                <c:pt idx="2">
                  <c:v>7495</c:v>
                </c:pt>
                <c:pt idx="3">
                  <c:v>9447</c:v>
                </c:pt>
                <c:pt idx="4">
                  <c:v>17542</c:v>
                </c:pt>
                <c:pt idx="5">
                  <c:v>23376</c:v>
                </c:pt>
                <c:pt idx="6">
                  <c:v>24234</c:v>
                </c:pt>
              </c:numCache>
            </c:numRef>
          </c:val>
        </c:ser>
        <c:ser>
          <c:idx val="4"/>
          <c:order val="4"/>
          <c:tx>
            <c:strRef>
              <c:f>'CRAS Gráfico 14'!$F$3</c:f>
              <c:strCache>
                <c:ptCount val="1"/>
                <c:pt idx="0">
                  <c:v>2016</c:v>
                </c:pt>
              </c:strCache>
            </c:strRef>
          </c:tx>
          <c:spPr>
            <a:solidFill>
              <a:schemeClr val="accent1">
                <a:tint val="54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14'!$A$4:$A$10</c:f>
              <c:strCache>
                <c:ptCount val="7"/>
                <c:pt idx="0">
                  <c:v>Advogado</c:v>
                </c:pt>
                <c:pt idx="1">
                  <c:v>Pedagogo</c:v>
                </c:pt>
                <c:pt idx="2">
                  <c:v>Outras formações de nível superior*</c:v>
                </c:pt>
                <c:pt idx="3">
                  <c:v>Psicólogo</c:v>
                </c:pt>
                <c:pt idx="4">
                  <c:v>Assistente social </c:v>
                </c:pt>
                <c:pt idx="5">
                  <c:v>Profissional de nível médio</c:v>
                </c:pt>
                <c:pt idx="6">
                  <c:v>Sem formação profissional</c:v>
                </c:pt>
              </c:strCache>
            </c:strRef>
          </c:cat>
          <c:val>
            <c:numRef>
              <c:f>'CRAS Gráfico 14'!$F$4:$F$10</c:f>
              <c:numCache>
                <c:formatCode>#,##0</c:formatCode>
                <c:ptCount val="7"/>
                <c:pt idx="0" formatCode="###0">
                  <c:v>283</c:v>
                </c:pt>
                <c:pt idx="1">
                  <c:v>5066</c:v>
                </c:pt>
                <c:pt idx="2">
                  <c:v>7548</c:v>
                </c:pt>
                <c:pt idx="3">
                  <c:v>9448</c:v>
                </c:pt>
                <c:pt idx="4">
                  <c:v>17551</c:v>
                </c:pt>
                <c:pt idx="5">
                  <c:v>22543</c:v>
                </c:pt>
                <c:pt idx="6">
                  <c:v>22618</c:v>
                </c:pt>
              </c:numCache>
            </c:numRef>
          </c:val>
        </c:ser>
        <c:dLbls>
          <c:dLblPos val="outEnd"/>
          <c:showLegendKey val="0"/>
          <c:showVal val="1"/>
          <c:showCatName val="0"/>
          <c:showSerName val="0"/>
          <c:showPercent val="0"/>
          <c:showBubbleSize val="0"/>
        </c:dLbls>
        <c:gapWidth val="219"/>
        <c:overlap val="-27"/>
        <c:axId val="236391104"/>
        <c:axId val="236391664"/>
      </c:barChart>
      <c:catAx>
        <c:axId val="2363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391664"/>
        <c:crosses val="autoZero"/>
        <c:auto val="1"/>
        <c:lblAlgn val="ctr"/>
        <c:lblOffset val="100"/>
        <c:noMultiLvlLbl val="0"/>
      </c:catAx>
      <c:valAx>
        <c:axId val="236391664"/>
        <c:scaling>
          <c:orientation val="minMax"/>
        </c:scaling>
        <c:delete val="1"/>
        <c:axPos val="l"/>
        <c:numFmt formatCode="###0" sourceLinked="1"/>
        <c:majorTickMark val="none"/>
        <c:minorTickMark val="none"/>
        <c:tickLblPos val="nextTo"/>
        <c:crossAx val="236391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15'!$A$3:$A$11</c:f>
              <c:strCache>
                <c:ptCount val="9"/>
                <c:pt idx="0">
                  <c:v>Estagiário(a)</c:v>
                </c:pt>
                <c:pt idx="1">
                  <c:v>Cadastrador(a)</c:v>
                </c:pt>
                <c:pt idx="2">
                  <c:v>Técnico(a) de Nível Médio</c:v>
                </c:pt>
                <c:pt idx="3">
                  <c:v>Coordenador(a)</c:v>
                </c:pt>
                <c:pt idx="4">
                  <c:v>Serviços Gerais</c:v>
                </c:pt>
                <c:pt idx="5">
                  <c:v>Apoio Administrativo</c:v>
                </c:pt>
                <c:pt idx="6">
                  <c:v>Outros</c:v>
                </c:pt>
                <c:pt idx="7">
                  <c:v>Educador(a) Social</c:v>
                </c:pt>
                <c:pt idx="8">
                  <c:v>Técnico(a) de Nível Superior</c:v>
                </c:pt>
              </c:strCache>
            </c:strRef>
          </c:cat>
          <c:val>
            <c:numRef>
              <c:f>'CRAS Gráfico 15'!$B$3:$B$11</c:f>
              <c:numCache>
                <c:formatCode>#,##0</c:formatCode>
                <c:ptCount val="9"/>
                <c:pt idx="0">
                  <c:v>1830</c:v>
                </c:pt>
                <c:pt idx="1">
                  <c:v>2430</c:v>
                </c:pt>
                <c:pt idx="2">
                  <c:v>2973</c:v>
                </c:pt>
                <c:pt idx="3">
                  <c:v>7907</c:v>
                </c:pt>
                <c:pt idx="4">
                  <c:v>9671</c:v>
                </c:pt>
                <c:pt idx="5">
                  <c:v>10164</c:v>
                </c:pt>
                <c:pt idx="6">
                  <c:v>11053</c:v>
                </c:pt>
                <c:pt idx="7">
                  <c:v>18124</c:v>
                </c:pt>
                <c:pt idx="8">
                  <c:v>24886</c:v>
                </c:pt>
              </c:numCache>
            </c:numRef>
          </c:val>
        </c:ser>
        <c:dLbls>
          <c:dLblPos val="outEnd"/>
          <c:showLegendKey val="0"/>
          <c:showVal val="1"/>
          <c:showCatName val="0"/>
          <c:showSerName val="0"/>
          <c:showPercent val="0"/>
          <c:showBubbleSize val="0"/>
        </c:dLbls>
        <c:gapWidth val="182"/>
        <c:axId val="236394464"/>
        <c:axId val="236395024"/>
      </c:barChart>
      <c:catAx>
        <c:axId val="236394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395024"/>
        <c:crosses val="autoZero"/>
        <c:auto val="1"/>
        <c:lblAlgn val="ctr"/>
        <c:lblOffset val="100"/>
        <c:noMultiLvlLbl val="0"/>
      </c:catAx>
      <c:valAx>
        <c:axId val="236395024"/>
        <c:scaling>
          <c:orientation val="minMax"/>
        </c:scaling>
        <c:delete val="1"/>
        <c:axPos val="b"/>
        <c:numFmt formatCode="#,##0" sourceLinked="1"/>
        <c:majorTickMark val="none"/>
        <c:minorTickMark val="none"/>
        <c:tickLblPos val="nextTo"/>
        <c:crossAx val="23639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'CCONV Gráfico 16'!$B$4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16'!$A$5:$A$7</c:f>
              <c:numCache>
                <c:formatCode>General</c:formatCode>
                <c:ptCount val="3"/>
                <c:pt idx="0">
                  <c:v>2014</c:v>
                </c:pt>
                <c:pt idx="1">
                  <c:v>2015</c:v>
                </c:pt>
                <c:pt idx="2">
                  <c:v>2016</c:v>
                </c:pt>
              </c:numCache>
            </c:numRef>
          </c:cat>
          <c:val>
            <c:numRef>
              <c:f>'CCONV Gráfico 16'!$B$5:$B$7</c:f>
              <c:numCache>
                <c:formatCode>#,##0</c:formatCode>
                <c:ptCount val="3"/>
                <c:pt idx="0">
                  <c:v>94108</c:v>
                </c:pt>
                <c:pt idx="1">
                  <c:v>60224</c:v>
                </c:pt>
                <c:pt idx="2">
                  <c:v>65233</c:v>
                </c:pt>
              </c:numCache>
            </c:numRef>
          </c:val>
          <c:smooth val="0"/>
        </c:ser>
        <c:dLbls>
          <c:dLblPos val="t"/>
          <c:showLegendKey val="0"/>
          <c:showVal val="1"/>
          <c:showCatName val="0"/>
          <c:showSerName val="0"/>
          <c:showPercent val="0"/>
          <c:showBubbleSize val="0"/>
        </c:dLbls>
        <c:marker val="1"/>
        <c:smooth val="0"/>
        <c:axId val="236615440"/>
        <c:axId val="236616000"/>
      </c:lineChart>
      <c:catAx>
        <c:axId val="23661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236616000"/>
        <c:crosses val="autoZero"/>
        <c:auto val="1"/>
        <c:lblAlgn val="ctr"/>
        <c:lblOffset val="100"/>
        <c:noMultiLvlLbl val="0"/>
      </c:catAx>
      <c:valAx>
        <c:axId val="236616000"/>
        <c:scaling>
          <c:orientation val="minMax"/>
        </c:scaling>
        <c:delete val="1"/>
        <c:axPos val="l"/>
        <c:numFmt formatCode="#,##0" sourceLinked="1"/>
        <c:majorTickMark val="none"/>
        <c:minorTickMark val="none"/>
        <c:tickLblPos val="nextTo"/>
        <c:crossAx val="23661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'CCONV Gráfico 17'!$B$3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17'!$A$4:$A$11</c:f>
              <c:strCache>
                <c:ptCount val="8"/>
                <c:pt idx="0">
                  <c:v>Comissionado</c:v>
                </c:pt>
                <c:pt idx="1">
                  <c:v>Terceirizado</c:v>
                </c:pt>
                <c:pt idx="2">
                  <c:v>Empregado Público Celetista - CLT</c:v>
                </c:pt>
                <c:pt idx="3">
                  <c:v>Voluntário</c:v>
                </c:pt>
                <c:pt idx="4">
                  <c:v>Servidor Estatutário</c:v>
                </c:pt>
                <c:pt idx="5">
                  <c:v>Servidor Temporário</c:v>
                </c:pt>
                <c:pt idx="6">
                  <c:v>Outro vínculo não permanente</c:v>
                </c:pt>
                <c:pt idx="7">
                  <c:v>Empregado Celetista do Setor Privado</c:v>
                </c:pt>
              </c:strCache>
            </c:strRef>
          </c:cat>
          <c:val>
            <c:numRef>
              <c:f>'CCONV Gráfico 17'!$B$4:$B$11</c:f>
              <c:numCache>
                <c:formatCode>#,##0</c:formatCode>
                <c:ptCount val="8"/>
                <c:pt idx="0">
                  <c:v>2136</c:v>
                </c:pt>
                <c:pt idx="1">
                  <c:v>2941</c:v>
                </c:pt>
                <c:pt idx="2">
                  <c:v>3114</c:v>
                </c:pt>
                <c:pt idx="3">
                  <c:v>4258</c:v>
                </c:pt>
                <c:pt idx="4">
                  <c:v>6942</c:v>
                </c:pt>
                <c:pt idx="5">
                  <c:v>7586</c:v>
                </c:pt>
                <c:pt idx="6">
                  <c:v>7391</c:v>
                </c:pt>
                <c:pt idx="7">
                  <c:v>25856</c:v>
                </c:pt>
              </c:numCache>
            </c:numRef>
          </c:val>
        </c:ser>
        <c:ser>
          <c:idx val="1"/>
          <c:order val="1"/>
          <c:tx>
            <c:strRef>
              <c:f>'CCONV Gráfico 17'!$C$3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17'!$A$4:$A$11</c:f>
              <c:strCache>
                <c:ptCount val="8"/>
                <c:pt idx="0">
                  <c:v>Comissionado</c:v>
                </c:pt>
                <c:pt idx="1">
                  <c:v>Terceirizado</c:v>
                </c:pt>
                <c:pt idx="2">
                  <c:v>Empregado Público Celetista - CLT</c:v>
                </c:pt>
                <c:pt idx="3">
                  <c:v>Voluntário</c:v>
                </c:pt>
                <c:pt idx="4">
                  <c:v>Servidor Estatutário</c:v>
                </c:pt>
                <c:pt idx="5">
                  <c:v>Servidor Temporário</c:v>
                </c:pt>
                <c:pt idx="6">
                  <c:v>Outro vínculo não permanente</c:v>
                </c:pt>
                <c:pt idx="7">
                  <c:v>Empregado Celetista do Setor Privado</c:v>
                </c:pt>
              </c:strCache>
            </c:strRef>
          </c:cat>
          <c:val>
            <c:numRef>
              <c:f>'CCONV Gráfico 17'!$C$4:$C$11</c:f>
              <c:numCache>
                <c:formatCode>#,##0</c:formatCode>
                <c:ptCount val="8"/>
                <c:pt idx="0">
                  <c:v>2305</c:v>
                </c:pt>
                <c:pt idx="1">
                  <c:v>3106</c:v>
                </c:pt>
                <c:pt idx="2">
                  <c:v>3692</c:v>
                </c:pt>
                <c:pt idx="3">
                  <c:v>4671</c:v>
                </c:pt>
                <c:pt idx="4">
                  <c:v>7646</c:v>
                </c:pt>
                <c:pt idx="5">
                  <c:v>7667</c:v>
                </c:pt>
                <c:pt idx="6">
                  <c:v>7911</c:v>
                </c:pt>
                <c:pt idx="7">
                  <c:v>28234</c:v>
                </c:pt>
              </c:numCache>
            </c:numRef>
          </c:val>
        </c:ser>
        <c:dLbls>
          <c:dLblPos val="outEnd"/>
          <c:showLegendKey val="0"/>
          <c:showVal val="1"/>
          <c:showCatName val="0"/>
          <c:showSerName val="0"/>
          <c:showPercent val="0"/>
          <c:showBubbleSize val="0"/>
        </c:dLbls>
        <c:gapWidth val="182"/>
        <c:axId val="236618800"/>
        <c:axId val="236619360"/>
      </c:barChart>
      <c:catAx>
        <c:axId val="23661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6619360"/>
        <c:crosses val="autoZero"/>
        <c:auto val="1"/>
        <c:lblAlgn val="ctr"/>
        <c:lblOffset val="100"/>
        <c:noMultiLvlLbl val="0"/>
      </c:catAx>
      <c:valAx>
        <c:axId val="236619360"/>
        <c:scaling>
          <c:orientation val="minMax"/>
        </c:scaling>
        <c:delete val="1"/>
        <c:axPos val="b"/>
        <c:numFmt formatCode="#,##0" sourceLinked="1"/>
        <c:majorTickMark val="none"/>
        <c:minorTickMark val="none"/>
        <c:tickLblPos val="nextTo"/>
        <c:crossAx val="236618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4691353660603647E-2"/>
          <c:y val="3.7898363479758827E-2"/>
          <c:w val="0.95061729267879269"/>
          <c:h val="0.78222547762924988"/>
        </c:manualLayout>
      </c:layout>
      <c:barChart>
        <c:barDir val="col"/>
        <c:grouping val="percentStacked"/>
        <c:varyColors val="0"/>
        <c:ser>
          <c:idx val="0"/>
          <c:order val="0"/>
          <c:tx>
            <c:strRef>
              <c:f>'CCONV Gráfico 18'!$A$16</c:f>
              <c:strCache>
                <c:ptCount val="1"/>
                <c:pt idx="0">
                  <c:v>Nível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18'!$B$15:$C$15</c:f>
              <c:numCache>
                <c:formatCode>General</c:formatCode>
                <c:ptCount val="2"/>
                <c:pt idx="0">
                  <c:v>2015</c:v>
                </c:pt>
                <c:pt idx="1">
                  <c:v>2016</c:v>
                </c:pt>
              </c:numCache>
            </c:numRef>
          </c:cat>
          <c:val>
            <c:numRef>
              <c:f>'CCONV Gráfico 18'!$B$16:$C$16</c:f>
              <c:numCache>
                <c:formatCode>0.0%</c:formatCode>
                <c:ptCount val="2"/>
                <c:pt idx="0">
                  <c:v>0.17595975026567501</c:v>
                </c:pt>
                <c:pt idx="1">
                  <c:v>0.17389971333527501</c:v>
                </c:pt>
              </c:numCache>
            </c:numRef>
          </c:val>
        </c:ser>
        <c:ser>
          <c:idx val="1"/>
          <c:order val="1"/>
          <c:tx>
            <c:strRef>
              <c:f>'CCONV Gráfico 18'!$A$17</c:f>
              <c:strCache>
                <c:ptCount val="1"/>
                <c:pt idx="0">
                  <c:v>Nível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18'!$B$15:$C$15</c:f>
              <c:numCache>
                <c:formatCode>General</c:formatCode>
                <c:ptCount val="2"/>
                <c:pt idx="0">
                  <c:v>2015</c:v>
                </c:pt>
                <c:pt idx="1">
                  <c:v>2016</c:v>
                </c:pt>
              </c:numCache>
            </c:numRef>
          </c:cat>
          <c:val>
            <c:numRef>
              <c:f>'CCONV Gráfico 18'!$B$17:$C$17</c:f>
              <c:numCache>
                <c:formatCode>0.0%</c:formatCode>
                <c:ptCount val="2"/>
                <c:pt idx="0">
                  <c:v>0.42493026036131798</c:v>
                </c:pt>
                <c:pt idx="1">
                  <c:v>0.42406450722793698</c:v>
                </c:pt>
              </c:numCache>
            </c:numRef>
          </c:val>
        </c:ser>
        <c:ser>
          <c:idx val="2"/>
          <c:order val="2"/>
          <c:tx>
            <c:strRef>
              <c:f>'CCONV Gráfico 18'!$A$18</c:f>
              <c:strCache>
                <c:ptCount val="1"/>
                <c:pt idx="0">
                  <c:v>Nível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18'!$B$15:$C$15</c:f>
              <c:numCache>
                <c:formatCode>General</c:formatCode>
                <c:ptCount val="2"/>
                <c:pt idx="0">
                  <c:v>2015</c:v>
                </c:pt>
                <c:pt idx="1">
                  <c:v>2016</c:v>
                </c:pt>
              </c:numCache>
            </c:numRef>
          </c:cat>
          <c:val>
            <c:numRef>
              <c:f>'CCONV Gráfico 18'!$B$18:$C$18</c:f>
              <c:numCache>
                <c:formatCode>0.0%</c:formatCode>
                <c:ptCount val="2"/>
                <c:pt idx="0">
                  <c:v>0.39910998937300701</c:v>
                </c:pt>
                <c:pt idx="1">
                  <c:v>0.40202044977235402</c:v>
                </c:pt>
              </c:numCache>
            </c:numRef>
          </c:val>
        </c:ser>
        <c:dLbls>
          <c:dLblPos val="ctr"/>
          <c:showLegendKey val="0"/>
          <c:showVal val="1"/>
          <c:showCatName val="0"/>
          <c:showSerName val="0"/>
          <c:showPercent val="0"/>
          <c:showBubbleSize val="0"/>
        </c:dLbls>
        <c:gapWidth val="150"/>
        <c:overlap val="100"/>
        <c:axId val="235881184"/>
        <c:axId val="235881744"/>
      </c:barChart>
      <c:catAx>
        <c:axId val="23588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235881744"/>
        <c:crosses val="autoZero"/>
        <c:auto val="1"/>
        <c:lblAlgn val="ctr"/>
        <c:lblOffset val="100"/>
        <c:noMultiLvlLbl val="0"/>
      </c:catAx>
      <c:valAx>
        <c:axId val="235881744"/>
        <c:scaling>
          <c:orientation val="minMax"/>
        </c:scaling>
        <c:delete val="1"/>
        <c:axPos val="l"/>
        <c:numFmt formatCode="0%" sourceLinked="1"/>
        <c:majorTickMark val="none"/>
        <c:minorTickMark val="none"/>
        <c:tickLblPos val="nextTo"/>
        <c:crossAx val="235881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'CCONV Gráfico 19'!$B$4</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19'!$A$5:$A$23</c:f>
              <c:strCache>
                <c:ptCount val="19"/>
                <c:pt idx="0">
                  <c:v>Sem formação profissional</c:v>
                </c:pt>
                <c:pt idx="1">
                  <c:v>Profissional de nível médio</c:v>
                </c:pt>
                <c:pt idx="2">
                  <c:v>Outra formação de nível superior</c:v>
                </c:pt>
                <c:pt idx="3">
                  <c:v>Pedagogo</c:v>
                </c:pt>
                <c:pt idx="4">
                  <c:v>Assistente Social</c:v>
                </c:pt>
                <c:pt idx="5">
                  <c:v>Psicólogo</c:v>
                </c:pt>
                <c:pt idx="6">
                  <c:v>Administrador</c:v>
                </c:pt>
                <c:pt idx="7">
                  <c:v>Fisioterapeuta</c:v>
                </c:pt>
                <c:pt idx="8">
                  <c:v>Advogado</c:v>
                </c:pt>
                <c:pt idx="9">
                  <c:v>Terapeuta Ocupacional</c:v>
                </c:pt>
                <c:pt idx="10">
                  <c:v>Nutricionista</c:v>
                </c:pt>
                <c:pt idx="11">
                  <c:v>Enfermeiro</c:v>
                </c:pt>
                <c:pt idx="12">
                  <c:v>Sociólogo</c:v>
                </c:pt>
                <c:pt idx="13">
                  <c:v>Analista de Sistema</c:v>
                </c:pt>
                <c:pt idx="14">
                  <c:v>Médico</c:v>
                </c:pt>
                <c:pt idx="15">
                  <c:v>Economista</c:v>
                </c:pt>
                <c:pt idx="16">
                  <c:v>Antropólogo</c:v>
                </c:pt>
                <c:pt idx="17">
                  <c:v>Programador</c:v>
                </c:pt>
                <c:pt idx="18">
                  <c:v>Cientista Político</c:v>
                </c:pt>
              </c:strCache>
            </c:strRef>
          </c:cat>
          <c:val>
            <c:numRef>
              <c:f>'CCONV Gráfico 19'!$B$5:$B$23</c:f>
              <c:numCache>
                <c:formatCode>#,##0</c:formatCode>
                <c:ptCount val="19"/>
                <c:pt idx="0">
                  <c:v>17388</c:v>
                </c:pt>
                <c:pt idx="1">
                  <c:v>17510</c:v>
                </c:pt>
                <c:pt idx="2">
                  <c:v>9528</c:v>
                </c:pt>
                <c:pt idx="3">
                  <c:v>6451</c:v>
                </c:pt>
                <c:pt idx="4">
                  <c:v>4235</c:v>
                </c:pt>
                <c:pt idx="5">
                  <c:v>2592</c:v>
                </c:pt>
                <c:pt idx="6">
                  <c:v>895</c:v>
                </c:pt>
                <c:pt idx="7">
                  <c:v>381</c:v>
                </c:pt>
                <c:pt idx="8">
                  <c:v>232</c:v>
                </c:pt>
                <c:pt idx="9">
                  <c:v>214</c:v>
                </c:pt>
                <c:pt idx="10">
                  <c:v>174</c:v>
                </c:pt>
                <c:pt idx="11">
                  <c:v>195</c:v>
                </c:pt>
                <c:pt idx="12">
                  <c:v>101</c:v>
                </c:pt>
                <c:pt idx="13">
                  <c:v>107</c:v>
                </c:pt>
                <c:pt idx="14">
                  <c:v>80</c:v>
                </c:pt>
                <c:pt idx="15">
                  <c:v>55</c:v>
                </c:pt>
                <c:pt idx="16">
                  <c:v>34</c:v>
                </c:pt>
                <c:pt idx="17">
                  <c:v>42</c:v>
                </c:pt>
                <c:pt idx="18">
                  <c:v>10</c:v>
                </c:pt>
              </c:numCache>
            </c:numRef>
          </c:val>
        </c:ser>
        <c:ser>
          <c:idx val="1"/>
          <c:order val="1"/>
          <c:tx>
            <c:strRef>
              <c:f>'CCONV Gráfico 19'!$C$4</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19'!$A$5:$A$23</c:f>
              <c:strCache>
                <c:ptCount val="19"/>
                <c:pt idx="0">
                  <c:v>Sem formação profissional</c:v>
                </c:pt>
                <c:pt idx="1">
                  <c:v>Profissional de nível médio</c:v>
                </c:pt>
                <c:pt idx="2">
                  <c:v>Outra formação de nível superior</c:v>
                </c:pt>
                <c:pt idx="3">
                  <c:v>Pedagogo</c:v>
                </c:pt>
                <c:pt idx="4">
                  <c:v>Assistente Social</c:v>
                </c:pt>
                <c:pt idx="5">
                  <c:v>Psicólogo</c:v>
                </c:pt>
                <c:pt idx="6">
                  <c:v>Administrador</c:v>
                </c:pt>
                <c:pt idx="7">
                  <c:v>Fisioterapeuta</c:v>
                </c:pt>
                <c:pt idx="8">
                  <c:v>Advogado</c:v>
                </c:pt>
                <c:pt idx="9">
                  <c:v>Terapeuta Ocupacional</c:v>
                </c:pt>
                <c:pt idx="10">
                  <c:v>Nutricionista</c:v>
                </c:pt>
                <c:pt idx="11">
                  <c:v>Enfermeiro</c:v>
                </c:pt>
                <c:pt idx="12">
                  <c:v>Sociólogo</c:v>
                </c:pt>
                <c:pt idx="13">
                  <c:v>Analista de Sistema</c:v>
                </c:pt>
                <c:pt idx="14">
                  <c:v>Médico</c:v>
                </c:pt>
                <c:pt idx="15">
                  <c:v>Economista</c:v>
                </c:pt>
                <c:pt idx="16">
                  <c:v>Antropólogo</c:v>
                </c:pt>
                <c:pt idx="17">
                  <c:v>Programador</c:v>
                </c:pt>
                <c:pt idx="18">
                  <c:v>Cientista Político</c:v>
                </c:pt>
              </c:strCache>
            </c:strRef>
          </c:cat>
          <c:val>
            <c:numRef>
              <c:f>'CCONV Gráfico 19'!$C$5:$C$23</c:f>
              <c:numCache>
                <c:formatCode>#,##0</c:formatCode>
                <c:ptCount val="19"/>
                <c:pt idx="0">
                  <c:v>18517</c:v>
                </c:pt>
                <c:pt idx="1">
                  <c:v>17362</c:v>
                </c:pt>
                <c:pt idx="2">
                  <c:v>9449</c:v>
                </c:pt>
                <c:pt idx="3">
                  <c:v>6378</c:v>
                </c:pt>
                <c:pt idx="4">
                  <c:v>4463</c:v>
                </c:pt>
                <c:pt idx="5">
                  <c:v>2626</c:v>
                </c:pt>
                <c:pt idx="6">
                  <c:v>828</c:v>
                </c:pt>
                <c:pt idx="7">
                  <c:v>367</c:v>
                </c:pt>
                <c:pt idx="8">
                  <c:v>262</c:v>
                </c:pt>
                <c:pt idx="9">
                  <c:v>218</c:v>
                </c:pt>
                <c:pt idx="10">
                  <c:v>186</c:v>
                </c:pt>
                <c:pt idx="11">
                  <c:v>157</c:v>
                </c:pt>
                <c:pt idx="12">
                  <c:v>98</c:v>
                </c:pt>
                <c:pt idx="13">
                  <c:v>89</c:v>
                </c:pt>
                <c:pt idx="14">
                  <c:v>80</c:v>
                </c:pt>
                <c:pt idx="15">
                  <c:v>60</c:v>
                </c:pt>
                <c:pt idx="16">
                  <c:v>39</c:v>
                </c:pt>
                <c:pt idx="17">
                  <c:v>26</c:v>
                </c:pt>
                <c:pt idx="18">
                  <c:v>10</c:v>
                </c:pt>
              </c:numCache>
            </c:numRef>
          </c:val>
        </c:ser>
        <c:dLbls>
          <c:dLblPos val="outEnd"/>
          <c:showLegendKey val="0"/>
          <c:showVal val="1"/>
          <c:showCatName val="0"/>
          <c:showSerName val="0"/>
          <c:showPercent val="0"/>
          <c:showBubbleSize val="0"/>
        </c:dLbls>
        <c:gapWidth val="182"/>
        <c:axId val="235885104"/>
        <c:axId val="235885664"/>
      </c:barChart>
      <c:catAx>
        <c:axId val="23588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5885664"/>
        <c:crosses val="autoZero"/>
        <c:auto val="1"/>
        <c:lblAlgn val="ctr"/>
        <c:lblOffset val="100"/>
        <c:noMultiLvlLbl val="0"/>
      </c:catAx>
      <c:valAx>
        <c:axId val="235885664"/>
        <c:scaling>
          <c:orientation val="minMax"/>
        </c:scaling>
        <c:delete val="1"/>
        <c:axPos val="b"/>
        <c:numFmt formatCode="#,##0" sourceLinked="1"/>
        <c:majorTickMark val="none"/>
        <c:minorTickMark val="none"/>
        <c:tickLblPos val="nextTo"/>
        <c:crossAx val="235885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3887079261672096E-2"/>
          <c:y val="3.4879090397264598E-2"/>
          <c:w val="0.95222584147665579"/>
          <c:h val="0.81903020149727923"/>
        </c:manualLayout>
      </c:layout>
      <c:barChart>
        <c:barDir val="col"/>
        <c:grouping val="percentStacked"/>
        <c:varyColors val="0"/>
        <c:ser>
          <c:idx val="0"/>
          <c:order val="0"/>
          <c:tx>
            <c:strRef>
              <c:f>'GM Gráfico 2'!$A$4</c:f>
              <c:strCache>
                <c:ptCount val="1"/>
                <c:pt idx="0">
                  <c:v>Estatuários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2'!$B$3:$H$3</c:f>
              <c:numCache>
                <c:formatCode>General</c:formatCode>
                <c:ptCount val="7"/>
                <c:pt idx="0">
                  <c:v>2010</c:v>
                </c:pt>
                <c:pt idx="1">
                  <c:v>2011</c:v>
                </c:pt>
                <c:pt idx="2">
                  <c:v>2012</c:v>
                </c:pt>
                <c:pt idx="3">
                  <c:v>2013</c:v>
                </c:pt>
                <c:pt idx="4">
                  <c:v>2014</c:v>
                </c:pt>
                <c:pt idx="5">
                  <c:v>2015</c:v>
                </c:pt>
                <c:pt idx="6">
                  <c:v>2016</c:v>
                </c:pt>
              </c:numCache>
            </c:numRef>
          </c:cat>
          <c:val>
            <c:numRef>
              <c:f>'GM Gráfico 2'!$B$4:$H$4</c:f>
              <c:numCache>
                <c:formatCode>0.0%</c:formatCode>
                <c:ptCount val="7"/>
                <c:pt idx="0">
                  <c:v>0.38600000000000001</c:v>
                </c:pt>
                <c:pt idx="1">
                  <c:v>0.34</c:v>
                </c:pt>
                <c:pt idx="2">
                  <c:v>0.35894118325737856</c:v>
                </c:pt>
                <c:pt idx="3">
                  <c:v>0.35799999999999998</c:v>
                </c:pt>
                <c:pt idx="4">
                  <c:v>0.35099999999999998</c:v>
                </c:pt>
                <c:pt idx="5">
                  <c:v>0.36199999999999999</c:v>
                </c:pt>
                <c:pt idx="6">
                  <c:v>0.38092696453516184</c:v>
                </c:pt>
              </c:numCache>
            </c:numRef>
          </c:val>
        </c:ser>
        <c:ser>
          <c:idx val="1"/>
          <c:order val="1"/>
          <c:tx>
            <c:strRef>
              <c:f>'GM Gráfico 2'!$A$5</c:f>
              <c:strCache>
                <c:ptCount val="1"/>
                <c:pt idx="0">
                  <c:v>CLT</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2'!$B$3:$H$3</c:f>
              <c:numCache>
                <c:formatCode>General</c:formatCode>
                <c:ptCount val="7"/>
                <c:pt idx="0">
                  <c:v>2010</c:v>
                </c:pt>
                <c:pt idx="1">
                  <c:v>2011</c:v>
                </c:pt>
                <c:pt idx="2">
                  <c:v>2012</c:v>
                </c:pt>
                <c:pt idx="3">
                  <c:v>2013</c:v>
                </c:pt>
                <c:pt idx="4">
                  <c:v>2014</c:v>
                </c:pt>
                <c:pt idx="5">
                  <c:v>2015</c:v>
                </c:pt>
                <c:pt idx="6">
                  <c:v>2016</c:v>
                </c:pt>
              </c:numCache>
            </c:numRef>
          </c:cat>
          <c:val>
            <c:numRef>
              <c:f>'GM Gráfico 2'!$B$5:$H$5</c:f>
              <c:numCache>
                <c:formatCode>0.0%</c:formatCode>
                <c:ptCount val="7"/>
                <c:pt idx="0">
                  <c:v>0.128</c:v>
                </c:pt>
                <c:pt idx="1">
                  <c:v>0.13500000000000001</c:v>
                </c:pt>
                <c:pt idx="2">
                  <c:v>0.12938941677723478</c:v>
                </c:pt>
                <c:pt idx="3">
                  <c:v>0.107</c:v>
                </c:pt>
                <c:pt idx="4">
                  <c:v>0.11</c:v>
                </c:pt>
                <c:pt idx="5">
                  <c:v>0.108</c:v>
                </c:pt>
                <c:pt idx="6">
                  <c:v>0.11618539290703286</c:v>
                </c:pt>
              </c:numCache>
            </c:numRef>
          </c:val>
        </c:ser>
        <c:ser>
          <c:idx val="2"/>
          <c:order val="2"/>
          <c:tx>
            <c:strRef>
              <c:f>'GM Gráfico 2'!$A$6</c:f>
              <c:strCache>
                <c:ptCount val="1"/>
                <c:pt idx="0">
                  <c:v>Comissionados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2'!$B$3:$H$3</c:f>
              <c:numCache>
                <c:formatCode>General</c:formatCode>
                <c:ptCount val="7"/>
                <c:pt idx="0">
                  <c:v>2010</c:v>
                </c:pt>
                <c:pt idx="1">
                  <c:v>2011</c:v>
                </c:pt>
                <c:pt idx="2">
                  <c:v>2012</c:v>
                </c:pt>
                <c:pt idx="3">
                  <c:v>2013</c:v>
                </c:pt>
                <c:pt idx="4">
                  <c:v>2014</c:v>
                </c:pt>
                <c:pt idx="5">
                  <c:v>2015</c:v>
                </c:pt>
                <c:pt idx="6">
                  <c:v>2016</c:v>
                </c:pt>
              </c:numCache>
            </c:numRef>
          </c:cat>
          <c:val>
            <c:numRef>
              <c:f>'GM Gráfico 2'!$B$6:$H$6</c:f>
              <c:numCache>
                <c:formatCode>0.0%</c:formatCode>
                <c:ptCount val="7"/>
                <c:pt idx="0">
                  <c:v>0.17499999999999999</c:v>
                </c:pt>
                <c:pt idx="1">
                  <c:v>0.17199999999999999</c:v>
                </c:pt>
                <c:pt idx="2">
                  <c:v>0.15217606289608795</c:v>
                </c:pt>
                <c:pt idx="3">
                  <c:v>0.16800000000000001</c:v>
                </c:pt>
                <c:pt idx="4">
                  <c:v>0.16900000000000001</c:v>
                </c:pt>
                <c:pt idx="5">
                  <c:v>0.16400000000000001</c:v>
                </c:pt>
                <c:pt idx="6">
                  <c:v>0.15678335383524858</c:v>
                </c:pt>
              </c:numCache>
            </c:numRef>
          </c:val>
        </c:ser>
        <c:ser>
          <c:idx val="3"/>
          <c:order val="3"/>
          <c:tx>
            <c:strRef>
              <c:f>'GM Gráfico 2'!$A$7</c:f>
              <c:strCache>
                <c:ptCount val="1"/>
                <c:pt idx="0">
                  <c:v>Outros vínculos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2'!$B$3:$H$3</c:f>
              <c:numCache>
                <c:formatCode>General</c:formatCode>
                <c:ptCount val="7"/>
                <c:pt idx="0">
                  <c:v>2010</c:v>
                </c:pt>
                <c:pt idx="1">
                  <c:v>2011</c:v>
                </c:pt>
                <c:pt idx="2">
                  <c:v>2012</c:v>
                </c:pt>
                <c:pt idx="3">
                  <c:v>2013</c:v>
                </c:pt>
                <c:pt idx="4">
                  <c:v>2014</c:v>
                </c:pt>
                <c:pt idx="5">
                  <c:v>2015</c:v>
                </c:pt>
                <c:pt idx="6">
                  <c:v>2016</c:v>
                </c:pt>
              </c:numCache>
            </c:numRef>
          </c:cat>
          <c:val>
            <c:numRef>
              <c:f>'GM Gráfico 2'!$B$7:$H$7</c:f>
              <c:numCache>
                <c:formatCode>0.0%</c:formatCode>
                <c:ptCount val="7"/>
                <c:pt idx="0">
                  <c:v>0.311</c:v>
                </c:pt>
                <c:pt idx="1">
                  <c:v>0.35399999999999998</c:v>
                </c:pt>
                <c:pt idx="2">
                  <c:v>0.3594933370692987</c:v>
                </c:pt>
                <c:pt idx="3">
                  <c:v>0.36699999999999999</c:v>
                </c:pt>
                <c:pt idx="4">
                  <c:v>0.37</c:v>
                </c:pt>
                <c:pt idx="5">
                  <c:v>0.36599999999999999</c:v>
                </c:pt>
                <c:pt idx="6">
                  <c:v>0.34610428872255744</c:v>
                </c:pt>
              </c:numCache>
            </c:numRef>
          </c:val>
        </c:ser>
        <c:dLbls>
          <c:dLblPos val="ctr"/>
          <c:showLegendKey val="0"/>
          <c:showVal val="1"/>
          <c:showCatName val="0"/>
          <c:showSerName val="0"/>
          <c:showPercent val="0"/>
          <c:showBubbleSize val="0"/>
        </c:dLbls>
        <c:gapWidth val="150"/>
        <c:overlap val="100"/>
        <c:axId val="191848416"/>
        <c:axId val="191848976"/>
      </c:barChart>
      <c:catAx>
        <c:axId val="1918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1848976"/>
        <c:crosses val="autoZero"/>
        <c:auto val="1"/>
        <c:lblAlgn val="ctr"/>
        <c:lblOffset val="100"/>
        <c:noMultiLvlLbl val="0"/>
      </c:catAx>
      <c:valAx>
        <c:axId val="191848976"/>
        <c:scaling>
          <c:orientation val="minMax"/>
        </c:scaling>
        <c:delete val="1"/>
        <c:axPos val="l"/>
        <c:numFmt formatCode="0%" sourceLinked="1"/>
        <c:majorTickMark val="none"/>
        <c:minorTickMark val="none"/>
        <c:tickLblPos val="nextTo"/>
        <c:crossAx val="191848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20'!$A$3:$A$9</c:f>
              <c:strCache>
                <c:ptCount val="7"/>
                <c:pt idx="0">
                  <c:v>Estagiário(a)</c:v>
                </c:pt>
                <c:pt idx="1">
                  <c:v>Apoio Administrativo</c:v>
                </c:pt>
                <c:pt idx="2">
                  <c:v>Coordenador(a)</c:v>
                </c:pt>
                <c:pt idx="3">
                  <c:v>Técnico(a) de nível superior</c:v>
                </c:pt>
                <c:pt idx="4">
                  <c:v>Serviços Gerais</c:v>
                </c:pt>
                <c:pt idx="5">
                  <c:v>Outros</c:v>
                </c:pt>
                <c:pt idx="6">
                  <c:v>Educador(a) Social</c:v>
                </c:pt>
              </c:strCache>
            </c:strRef>
          </c:cat>
          <c:val>
            <c:numRef>
              <c:f>'CCONV Gráfico 20'!$B$3:$B$9</c:f>
              <c:numCache>
                <c:formatCode>#,##0</c:formatCode>
                <c:ptCount val="7"/>
                <c:pt idx="0">
                  <c:v>1130</c:v>
                </c:pt>
                <c:pt idx="1">
                  <c:v>4720</c:v>
                </c:pt>
                <c:pt idx="2">
                  <c:v>5164</c:v>
                </c:pt>
                <c:pt idx="3">
                  <c:v>9830</c:v>
                </c:pt>
                <c:pt idx="4">
                  <c:v>9961</c:v>
                </c:pt>
                <c:pt idx="5">
                  <c:v>15243</c:v>
                </c:pt>
                <c:pt idx="6">
                  <c:v>19184</c:v>
                </c:pt>
              </c:numCache>
            </c:numRef>
          </c:val>
        </c:ser>
        <c:dLbls>
          <c:dLblPos val="outEnd"/>
          <c:showLegendKey val="0"/>
          <c:showVal val="1"/>
          <c:showCatName val="0"/>
          <c:showSerName val="0"/>
          <c:showPercent val="0"/>
          <c:showBubbleSize val="0"/>
        </c:dLbls>
        <c:gapWidth val="182"/>
        <c:axId val="237213728"/>
        <c:axId val="237214288"/>
      </c:barChart>
      <c:catAx>
        <c:axId val="237213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214288"/>
        <c:crosses val="autoZero"/>
        <c:auto val="1"/>
        <c:lblAlgn val="ctr"/>
        <c:lblOffset val="100"/>
        <c:noMultiLvlLbl val="0"/>
      </c:catAx>
      <c:valAx>
        <c:axId val="237214288"/>
        <c:scaling>
          <c:orientation val="minMax"/>
        </c:scaling>
        <c:delete val="1"/>
        <c:axPos val="b"/>
        <c:numFmt formatCode="#,##0" sourceLinked="1"/>
        <c:majorTickMark val="none"/>
        <c:minorTickMark val="none"/>
        <c:tickLblPos val="nextTo"/>
        <c:crossAx val="237213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'CREAS Gráfico 21'!$B$3</c:f>
              <c:strCache>
                <c:ptCount val="1"/>
                <c:pt idx="0">
                  <c:v>Qtd Trabalhadores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21'!$A$4:$A$10</c:f>
              <c:numCache>
                <c:formatCode>General</c:formatCode>
                <c:ptCount val="7"/>
                <c:pt idx="0">
                  <c:v>2010</c:v>
                </c:pt>
                <c:pt idx="1">
                  <c:v>2011</c:v>
                </c:pt>
                <c:pt idx="2">
                  <c:v>2012</c:v>
                </c:pt>
                <c:pt idx="3">
                  <c:v>2013</c:v>
                </c:pt>
                <c:pt idx="4">
                  <c:v>2014</c:v>
                </c:pt>
                <c:pt idx="5">
                  <c:v>2015</c:v>
                </c:pt>
                <c:pt idx="6">
                  <c:v>2016</c:v>
                </c:pt>
              </c:numCache>
            </c:numRef>
          </c:cat>
          <c:val>
            <c:numRef>
              <c:f>'CREAS Gráfico 21'!$B$4:$B$10</c:f>
              <c:numCache>
                <c:formatCode>#,##0</c:formatCode>
                <c:ptCount val="7"/>
                <c:pt idx="0">
                  <c:v>14575</c:v>
                </c:pt>
                <c:pt idx="1">
                  <c:v>18265</c:v>
                </c:pt>
                <c:pt idx="2">
                  <c:v>19876</c:v>
                </c:pt>
                <c:pt idx="3">
                  <c:v>20938</c:v>
                </c:pt>
                <c:pt idx="4">
                  <c:v>22082</c:v>
                </c:pt>
                <c:pt idx="5">
                  <c:v>22288</c:v>
                </c:pt>
                <c:pt idx="6">
                  <c:v>22680</c:v>
                </c:pt>
              </c:numCache>
            </c:numRef>
          </c:val>
          <c:smooth val="0"/>
        </c:ser>
        <c:dLbls>
          <c:dLblPos val="t"/>
          <c:showLegendKey val="0"/>
          <c:showVal val="1"/>
          <c:showCatName val="0"/>
          <c:showSerName val="0"/>
          <c:showPercent val="0"/>
          <c:showBubbleSize val="0"/>
        </c:dLbls>
        <c:marker val="1"/>
        <c:smooth val="0"/>
        <c:axId val="237216528"/>
        <c:axId val="237217088"/>
      </c:lineChart>
      <c:catAx>
        <c:axId val="23721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217088"/>
        <c:crosses val="autoZero"/>
        <c:auto val="1"/>
        <c:lblAlgn val="ctr"/>
        <c:lblOffset val="100"/>
        <c:noMultiLvlLbl val="0"/>
      </c:catAx>
      <c:valAx>
        <c:axId val="237217088"/>
        <c:scaling>
          <c:orientation val="minMax"/>
        </c:scaling>
        <c:delete val="1"/>
        <c:axPos val="l"/>
        <c:numFmt formatCode="#,##0" sourceLinked="1"/>
        <c:majorTickMark val="none"/>
        <c:minorTickMark val="none"/>
        <c:tickLblPos val="nextTo"/>
        <c:crossAx val="237216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22'!$B$3</c:f>
              <c:strCache>
                <c:ptCount val="1"/>
                <c:pt idx="0">
                  <c:v>2012</c:v>
                </c:pt>
              </c:strCache>
            </c:strRef>
          </c:tx>
          <c:spPr>
            <a:solidFill>
              <a:schemeClr val="accent1">
                <a:shade val="53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22'!$A$4:$A$12</c:f>
              <c:strCache>
                <c:ptCount val="9"/>
                <c:pt idx="0">
                  <c:v>Servidor Estatuário</c:v>
                </c:pt>
                <c:pt idx="1">
                  <c:v>Empregador Público (CLT)</c:v>
                </c:pt>
                <c:pt idx="2">
                  <c:v>Outro Vínculo Não Permanente</c:v>
                </c:pt>
                <c:pt idx="3">
                  <c:v>Trabalhador de Empresa, Cooperativa ou Entidade Prestadora de Serviços</c:v>
                </c:pt>
                <c:pt idx="4">
                  <c:v>Voluntário</c:v>
                </c:pt>
                <c:pt idx="5">
                  <c:v>Servidor Temporário</c:v>
                </c:pt>
                <c:pt idx="6">
                  <c:v>Sem Vínculo</c:v>
                </c:pt>
                <c:pt idx="7">
                  <c:v>Comissionado</c:v>
                </c:pt>
                <c:pt idx="8">
                  <c:v>Terceirizado</c:v>
                </c:pt>
              </c:strCache>
            </c:strRef>
          </c:cat>
          <c:val>
            <c:numRef>
              <c:f>'CREAS Gráfico 22'!$B$4:$B$12</c:f>
              <c:numCache>
                <c:formatCode>#,##0</c:formatCode>
                <c:ptCount val="9"/>
                <c:pt idx="0">
                  <c:v>6549</c:v>
                </c:pt>
                <c:pt idx="1">
                  <c:v>1451</c:v>
                </c:pt>
                <c:pt idx="2">
                  <c:v>1982</c:v>
                </c:pt>
                <c:pt idx="3">
                  <c:v>706</c:v>
                </c:pt>
                <c:pt idx="4">
                  <c:v>31</c:v>
                </c:pt>
                <c:pt idx="5">
                  <c:v>5871</c:v>
                </c:pt>
                <c:pt idx="6">
                  <c:v>240</c:v>
                </c:pt>
                <c:pt idx="7">
                  <c:v>1489</c:v>
                </c:pt>
                <c:pt idx="8">
                  <c:v>1557</c:v>
                </c:pt>
              </c:numCache>
            </c:numRef>
          </c:val>
        </c:ser>
        <c:ser>
          <c:idx val="1"/>
          <c:order val="1"/>
          <c:tx>
            <c:strRef>
              <c:f>'CREAS Gráfico 22'!$C$3</c:f>
              <c:strCache>
                <c:ptCount val="1"/>
                <c:pt idx="0">
                  <c:v>2013</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22'!$A$4:$A$12</c:f>
              <c:strCache>
                <c:ptCount val="9"/>
                <c:pt idx="0">
                  <c:v>Servidor Estatuário</c:v>
                </c:pt>
                <c:pt idx="1">
                  <c:v>Empregador Público (CLT)</c:v>
                </c:pt>
                <c:pt idx="2">
                  <c:v>Outro Vínculo Não Permanente</c:v>
                </c:pt>
                <c:pt idx="3">
                  <c:v>Trabalhador de Empresa, Cooperativa ou Entidade Prestadora de Serviços</c:v>
                </c:pt>
                <c:pt idx="4">
                  <c:v>Voluntário</c:v>
                </c:pt>
                <c:pt idx="5">
                  <c:v>Servidor Temporário</c:v>
                </c:pt>
                <c:pt idx="6">
                  <c:v>Sem Vínculo</c:v>
                </c:pt>
                <c:pt idx="7">
                  <c:v>Comissionado</c:v>
                </c:pt>
                <c:pt idx="8">
                  <c:v>Terceirizado</c:v>
                </c:pt>
              </c:strCache>
            </c:strRef>
          </c:cat>
          <c:val>
            <c:numRef>
              <c:f>'CREAS Gráfico 22'!$C$4:$C$12</c:f>
              <c:numCache>
                <c:formatCode>#,##0</c:formatCode>
                <c:ptCount val="9"/>
                <c:pt idx="0">
                  <c:v>7410</c:v>
                </c:pt>
                <c:pt idx="1">
                  <c:v>1595</c:v>
                </c:pt>
                <c:pt idx="2">
                  <c:v>2186</c:v>
                </c:pt>
                <c:pt idx="3">
                  <c:v>752</c:v>
                </c:pt>
                <c:pt idx="4">
                  <c:v>10</c:v>
                </c:pt>
                <c:pt idx="5">
                  <c:v>5818</c:v>
                </c:pt>
                <c:pt idx="6">
                  <c:v>217</c:v>
                </c:pt>
                <c:pt idx="7">
                  <c:v>1797</c:v>
                </c:pt>
                <c:pt idx="8">
                  <c:v>1153</c:v>
                </c:pt>
              </c:numCache>
            </c:numRef>
          </c:val>
        </c:ser>
        <c:ser>
          <c:idx val="2"/>
          <c:order val="2"/>
          <c:tx>
            <c:strRef>
              <c:f>'CREAS Gráfico 22'!$D$3</c:f>
              <c:strCache>
                <c:ptCount val="1"/>
                <c:pt idx="0">
                  <c:v>2014</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22'!$A$4:$A$12</c:f>
              <c:strCache>
                <c:ptCount val="9"/>
                <c:pt idx="0">
                  <c:v>Servidor Estatuário</c:v>
                </c:pt>
                <c:pt idx="1">
                  <c:v>Empregador Público (CLT)</c:v>
                </c:pt>
                <c:pt idx="2">
                  <c:v>Outro Vínculo Não Permanente</c:v>
                </c:pt>
                <c:pt idx="3">
                  <c:v>Trabalhador de Empresa, Cooperativa ou Entidade Prestadora de Serviços</c:v>
                </c:pt>
                <c:pt idx="4">
                  <c:v>Voluntário</c:v>
                </c:pt>
                <c:pt idx="5">
                  <c:v>Servidor Temporário</c:v>
                </c:pt>
                <c:pt idx="6">
                  <c:v>Sem Vínculo</c:v>
                </c:pt>
                <c:pt idx="7">
                  <c:v>Comissionado</c:v>
                </c:pt>
                <c:pt idx="8">
                  <c:v>Terceirizado</c:v>
                </c:pt>
              </c:strCache>
            </c:strRef>
          </c:cat>
          <c:val>
            <c:numRef>
              <c:f>'CREAS Gráfico 22'!$D$4:$D$12</c:f>
              <c:numCache>
                <c:formatCode>#,##0</c:formatCode>
                <c:ptCount val="9"/>
                <c:pt idx="0">
                  <c:v>7931</c:v>
                </c:pt>
                <c:pt idx="1">
                  <c:v>1658</c:v>
                </c:pt>
                <c:pt idx="2">
                  <c:v>2314</c:v>
                </c:pt>
                <c:pt idx="3">
                  <c:v>684</c:v>
                </c:pt>
                <c:pt idx="4">
                  <c:v>28</c:v>
                </c:pt>
                <c:pt idx="5">
                  <c:v>6153</c:v>
                </c:pt>
                <c:pt idx="6">
                  <c:v>209</c:v>
                </c:pt>
                <c:pt idx="7">
                  <c:v>1944</c:v>
                </c:pt>
                <c:pt idx="8">
                  <c:v>1161</c:v>
                </c:pt>
              </c:numCache>
            </c:numRef>
          </c:val>
        </c:ser>
        <c:ser>
          <c:idx val="3"/>
          <c:order val="3"/>
          <c:tx>
            <c:strRef>
              <c:f>'CREAS Gráfico 22'!$E$3</c:f>
              <c:strCache>
                <c:ptCount val="1"/>
                <c:pt idx="0">
                  <c:v>2015</c:v>
                </c:pt>
              </c:strCache>
            </c:strRef>
          </c:tx>
          <c:spPr>
            <a:solidFill>
              <a:schemeClr val="accent1">
                <a:tint val="77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22'!$A$4:$A$12</c:f>
              <c:strCache>
                <c:ptCount val="9"/>
                <c:pt idx="0">
                  <c:v>Servidor Estatuário</c:v>
                </c:pt>
                <c:pt idx="1">
                  <c:v>Empregador Público (CLT)</c:v>
                </c:pt>
                <c:pt idx="2">
                  <c:v>Outro Vínculo Não Permanente</c:v>
                </c:pt>
                <c:pt idx="3">
                  <c:v>Trabalhador de Empresa, Cooperativa ou Entidade Prestadora de Serviços</c:v>
                </c:pt>
                <c:pt idx="4">
                  <c:v>Voluntário</c:v>
                </c:pt>
                <c:pt idx="5">
                  <c:v>Servidor Temporário</c:v>
                </c:pt>
                <c:pt idx="6">
                  <c:v>Sem Vínculo</c:v>
                </c:pt>
                <c:pt idx="7">
                  <c:v>Comissionado</c:v>
                </c:pt>
                <c:pt idx="8">
                  <c:v>Terceirizado</c:v>
                </c:pt>
              </c:strCache>
            </c:strRef>
          </c:cat>
          <c:val>
            <c:numRef>
              <c:f>'CREAS Gráfico 22'!$E$4:$E$12</c:f>
              <c:numCache>
                <c:formatCode>#,##0</c:formatCode>
                <c:ptCount val="9"/>
                <c:pt idx="0">
                  <c:v>8401</c:v>
                </c:pt>
                <c:pt idx="1">
                  <c:v>1661</c:v>
                </c:pt>
                <c:pt idx="2">
                  <c:v>2221</c:v>
                </c:pt>
                <c:pt idx="3">
                  <c:v>613</c:v>
                </c:pt>
                <c:pt idx="4">
                  <c:v>26</c:v>
                </c:pt>
                <c:pt idx="5">
                  <c:v>6042</c:v>
                </c:pt>
                <c:pt idx="6">
                  <c:v>166</c:v>
                </c:pt>
                <c:pt idx="7">
                  <c:v>1973</c:v>
                </c:pt>
                <c:pt idx="8">
                  <c:v>1185</c:v>
                </c:pt>
              </c:numCache>
            </c:numRef>
          </c:val>
        </c:ser>
        <c:ser>
          <c:idx val="4"/>
          <c:order val="4"/>
          <c:tx>
            <c:strRef>
              <c:f>'CREAS Gráfico 22'!$F$3</c:f>
              <c:strCache>
                <c:ptCount val="1"/>
                <c:pt idx="0">
                  <c:v>2016</c:v>
                </c:pt>
              </c:strCache>
            </c:strRef>
          </c:tx>
          <c:spPr>
            <a:solidFill>
              <a:schemeClr val="accent1">
                <a:tint val="54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22'!$A$4:$A$12</c:f>
              <c:strCache>
                <c:ptCount val="9"/>
                <c:pt idx="0">
                  <c:v>Servidor Estatuário</c:v>
                </c:pt>
                <c:pt idx="1">
                  <c:v>Empregador Público (CLT)</c:v>
                </c:pt>
                <c:pt idx="2">
                  <c:v>Outro Vínculo Não Permanente</c:v>
                </c:pt>
                <c:pt idx="3">
                  <c:v>Trabalhador de Empresa, Cooperativa ou Entidade Prestadora de Serviços</c:v>
                </c:pt>
                <c:pt idx="4">
                  <c:v>Voluntário</c:v>
                </c:pt>
                <c:pt idx="5">
                  <c:v>Servidor Temporário</c:v>
                </c:pt>
                <c:pt idx="6">
                  <c:v>Sem Vínculo</c:v>
                </c:pt>
                <c:pt idx="7">
                  <c:v>Comissionado</c:v>
                </c:pt>
                <c:pt idx="8">
                  <c:v>Terceirizado</c:v>
                </c:pt>
              </c:strCache>
            </c:strRef>
          </c:cat>
          <c:val>
            <c:numRef>
              <c:f>'CREAS Gráfico 22'!$F$4:$F$12</c:f>
              <c:numCache>
                <c:formatCode>#,##0</c:formatCode>
                <c:ptCount val="9"/>
                <c:pt idx="0">
                  <c:v>9233</c:v>
                </c:pt>
                <c:pt idx="1">
                  <c:v>1559</c:v>
                </c:pt>
                <c:pt idx="2">
                  <c:v>2061</c:v>
                </c:pt>
                <c:pt idx="3">
                  <c:v>576</c:v>
                </c:pt>
                <c:pt idx="4">
                  <c:v>24</c:v>
                </c:pt>
                <c:pt idx="5">
                  <c:v>5906</c:v>
                </c:pt>
                <c:pt idx="6">
                  <c:v>219</c:v>
                </c:pt>
                <c:pt idx="7">
                  <c:v>1867</c:v>
                </c:pt>
                <c:pt idx="8">
                  <c:v>1235</c:v>
                </c:pt>
              </c:numCache>
            </c:numRef>
          </c:val>
        </c:ser>
        <c:dLbls>
          <c:showLegendKey val="0"/>
          <c:showVal val="0"/>
          <c:showCatName val="0"/>
          <c:showSerName val="0"/>
          <c:showPercent val="0"/>
          <c:showBubbleSize val="0"/>
        </c:dLbls>
        <c:gapWidth val="219"/>
        <c:axId val="237405472"/>
        <c:axId val="237406032"/>
      </c:barChart>
      <c:catAx>
        <c:axId val="2374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406032"/>
        <c:crosses val="autoZero"/>
        <c:auto val="1"/>
        <c:lblAlgn val="ctr"/>
        <c:lblOffset val="100"/>
        <c:noMultiLvlLbl val="0"/>
      </c:catAx>
      <c:valAx>
        <c:axId val="237406032"/>
        <c:scaling>
          <c:orientation val="minMax"/>
        </c:scaling>
        <c:delete val="1"/>
        <c:axPos val="l"/>
        <c:numFmt formatCode="#,##0" sourceLinked="1"/>
        <c:majorTickMark val="none"/>
        <c:minorTickMark val="none"/>
        <c:tickLblPos val="nextTo"/>
        <c:crossAx val="237405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tx>
            <c:strRef>
              <c:f>'CREAS Gráfico 23'!$A$10</c:f>
              <c:strCache>
                <c:ptCount val="1"/>
                <c:pt idx="0">
                  <c:v>Nível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23'!$B$9:$F$9</c:f>
              <c:numCache>
                <c:formatCode>General</c:formatCode>
                <c:ptCount val="5"/>
                <c:pt idx="0">
                  <c:v>2012</c:v>
                </c:pt>
                <c:pt idx="1">
                  <c:v>2013</c:v>
                </c:pt>
                <c:pt idx="2">
                  <c:v>2014</c:v>
                </c:pt>
                <c:pt idx="3">
                  <c:v>2015</c:v>
                </c:pt>
                <c:pt idx="4">
                  <c:v>2016</c:v>
                </c:pt>
              </c:numCache>
            </c:numRef>
          </c:cat>
          <c:val>
            <c:numRef>
              <c:f>'CREAS Gráfico 23'!$B$10:$F$10</c:f>
              <c:numCache>
                <c:formatCode>0.0%</c:formatCode>
                <c:ptCount val="5"/>
                <c:pt idx="0">
                  <c:v>8.3215938820688271E-2</c:v>
                </c:pt>
                <c:pt idx="1">
                  <c:v>8.6206896551724144E-2</c:v>
                </c:pt>
                <c:pt idx="2">
                  <c:v>8.2012498867856179E-2</c:v>
                </c:pt>
                <c:pt idx="3">
                  <c:v>7.8697056712132091E-2</c:v>
                </c:pt>
                <c:pt idx="4">
                  <c:v>7.5176366843033512E-2</c:v>
                </c:pt>
              </c:numCache>
            </c:numRef>
          </c:val>
        </c:ser>
        <c:ser>
          <c:idx val="1"/>
          <c:order val="1"/>
          <c:tx>
            <c:strRef>
              <c:f>'CREAS Gráfico 23'!$A$11</c:f>
              <c:strCache>
                <c:ptCount val="1"/>
                <c:pt idx="0">
                  <c:v>Nível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23'!$B$9:$F$9</c:f>
              <c:numCache>
                <c:formatCode>General</c:formatCode>
                <c:ptCount val="5"/>
                <c:pt idx="0">
                  <c:v>2012</c:v>
                </c:pt>
                <c:pt idx="1">
                  <c:v>2013</c:v>
                </c:pt>
                <c:pt idx="2">
                  <c:v>2014</c:v>
                </c:pt>
                <c:pt idx="3">
                  <c:v>2015</c:v>
                </c:pt>
                <c:pt idx="4">
                  <c:v>2016</c:v>
                </c:pt>
              </c:numCache>
            </c:numRef>
          </c:cat>
          <c:val>
            <c:numRef>
              <c:f>'CREAS Gráfico 23'!$B$11:$F$11</c:f>
              <c:numCache>
                <c:formatCode>0.0%</c:formatCode>
                <c:ptCount val="5"/>
                <c:pt idx="0">
                  <c:v>0.287331455021131</c:v>
                </c:pt>
                <c:pt idx="1">
                  <c:v>0.28503199923583916</c:v>
                </c:pt>
                <c:pt idx="2">
                  <c:v>0.28317181414726927</c:v>
                </c:pt>
                <c:pt idx="3">
                  <c:v>0.27409368269921036</c:v>
                </c:pt>
                <c:pt idx="4">
                  <c:v>0.2694885361552028</c:v>
                </c:pt>
              </c:numCache>
            </c:numRef>
          </c:val>
        </c:ser>
        <c:ser>
          <c:idx val="2"/>
          <c:order val="2"/>
          <c:tx>
            <c:strRef>
              <c:f>'CREAS Gráfico 23'!$A$12</c:f>
              <c:strCache>
                <c:ptCount val="1"/>
                <c:pt idx="0">
                  <c:v>Nível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23'!$B$9:$F$9</c:f>
              <c:numCache>
                <c:formatCode>General</c:formatCode>
                <c:ptCount val="5"/>
                <c:pt idx="0">
                  <c:v>2012</c:v>
                </c:pt>
                <c:pt idx="1">
                  <c:v>2013</c:v>
                </c:pt>
                <c:pt idx="2">
                  <c:v>2014</c:v>
                </c:pt>
                <c:pt idx="3">
                  <c:v>2015</c:v>
                </c:pt>
                <c:pt idx="4">
                  <c:v>2016</c:v>
                </c:pt>
              </c:numCache>
            </c:numRef>
          </c:cat>
          <c:val>
            <c:numRef>
              <c:f>'CREAS Gráfico 23'!$B$12:$F$12</c:f>
              <c:numCache>
                <c:formatCode>0.0%</c:formatCode>
                <c:ptCount val="5"/>
                <c:pt idx="0">
                  <c:v>0.62945260615818077</c:v>
                </c:pt>
                <c:pt idx="1">
                  <c:v>0.62876110421243669</c:v>
                </c:pt>
                <c:pt idx="2">
                  <c:v>0.63481568698487456</c:v>
                </c:pt>
                <c:pt idx="3">
                  <c:v>0.64720926058865758</c:v>
                </c:pt>
                <c:pt idx="4">
                  <c:v>0.65533509700176362</c:v>
                </c:pt>
              </c:numCache>
            </c:numRef>
          </c:val>
        </c:ser>
        <c:dLbls>
          <c:dLblPos val="ctr"/>
          <c:showLegendKey val="0"/>
          <c:showVal val="1"/>
          <c:showCatName val="0"/>
          <c:showSerName val="0"/>
          <c:showPercent val="0"/>
          <c:showBubbleSize val="0"/>
        </c:dLbls>
        <c:gapWidth val="150"/>
        <c:overlap val="100"/>
        <c:axId val="237409952"/>
        <c:axId val="237410512"/>
      </c:barChart>
      <c:catAx>
        <c:axId val="23740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410512"/>
        <c:crosses val="autoZero"/>
        <c:auto val="1"/>
        <c:lblAlgn val="ctr"/>
        <c:lblOffset val="100"/>
        <c:noMultiLvlLbl val="0"/>
      </c:catAx>
      <c:valAx>
        <c:axId val="237410512"/>
        <c:scaling>
          <c:orientation val="minMax"/>
        </c:scaling>
        <c:delete val="1"/>
        <c:axPos val="l"/>
        <c:numFmt formatCode="0%" sourceLinked="1"/>
        <c:majorTickMark val="none"/>
        <c:minorTickMark val="none"/>
        <c:tickLblPos val="nextTo"/>
        <c:crossAx val="237409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0"/>
          <c:tx>
            <c:strRef>
              <c:f>'CREAS Gráfico 24'!$F$3</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24'!$A$4:$A$11</c:f>
              <c:strCache>
                <c:ptCount val="8"/>
                <c:pt idx="0">
                  <c:v>Assistente Social</c:v>
                </c:pt>
                <c:pt idx="1">
                  <c:v>Psicólogo</c:v>
                </c:pt>
                <c:pt idx="2">
                  <c:v>Sem formação profissional</c:v>
                </c:pt>
                <c:pt idx="3">
                  <c:v>Profissional de nível médio</c:v>
                </c:pt>
                <c:pt idx="4">
                  <c:v>Advogado</c:v>
                </c:pt>
                <c:pt idx="5">
                  <c:v>Outra formação de nível superior*</c:v>
                </c:pt>
                <c:pt idx="6">
                  <c:v>Pedagogo</c:v>
                </c:pt>
                <c:pt idx="7">
                  <c:v>Administrador</c:v>
                </c:pt>
              </c:strCache>
            </c:strRef>
          </c:cat>
          <c:val>
            <c:numRef>
              <c:f>'CREAS Gráfico 24'!$F$4:$F$11</c:f>
              <c:numCache>
                <c:formatCode>#,##0</c:formatCode>
                <c:ptCount val="8"/>
                <c:pt idx="0">
                  <c:v>6064</c:v>
                </c:pt>
                <c:pt idx="1">
                  <c:v>4376</c:v>
                </c:pt>
                <c:pt idx="2">
                  <c:v>3893</c:v>
                </c:pt>
                <c:pt idx="3">
                  <c:v>3865</c:v>
                </c:pt>
                <c:pt idx="4">
                  <c:v>1565</c:v>
                </c:pt>
                <c:pt idx="5">
                  <c:v>1372</c:v>
                </c:pt>
                <c:pt idx="6">
                  <c:v>1339</c:v>
                </c:pt>
                <c:pt idx="7">
                  <c:v>206</c:v>
                </c:pt>
              </c:numCache>
            </c:numRef>
          </c:val>
        </c:ser>
        <c:ser>
          <c:idx val="3"/>
          <c:order val="1"/>
          <c:tx>
            <c:strRef>
              <c:f>'CREAS Gráfico 24'!$E$3</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24'!$A$4:$A$11</c:f>
              <c:strCache>
                <c:ptCount val="8"/>
                <c:pt idx="0">
                  <c:v>Assistente Social</c:v>
                </c:pt>
                <c:pt idx="1">
                  <c:v>Psicólogo</c:v>
                </c:pt>
                <c:pt idx="2">
                  <c:v>Sem formação profissional</c:v>
                </c:pt>
                <c:pt idx="3">
                  <c:v>Profissional de nível médio</c:v>
                </c:pt>
                <c:pt idx="4">
                  <c:v>Advogado</c:v>
                </c:pt>
                <c:pt idx="5">
                  <c:v>Outra formação de nível superior*</c:v>
                </c:pt>
                <c:pt idx="6">
                  <c:v>Pedagogo</c:v>
                </c:pt>
                <c:pt idx="7">
                  <c:v>Administrador</c:v>
                </c:pt>
              </c:strCache>
            </c:strRef>
          </c:cat>
          <c:val>
            <c:numRef>
              <c:f>'CREAS Gráfico 24'!$E$4:$E$11</c:f>
              <c:numCache>
                <c:formatCode>#,##0</c:formatCode>
                <c:ptCount val="8"/>
                <c:pt idx="0">
                  <c:v>5795</c:v>
                </c:pt>
                <c:pt idx="1">
                  <c:v>4284</c:v>
                </c:pt>
                <c:pt idx="2">
                  <c:v>4076</c:v>
                </c:pt>
                <c:pt idx="3">
                  <c:v>3674</c:v>
                </c:pt>
                <c:pt idx="4">
                  <c:v>1569</c:v>
                </c:pt>
                <c:pt idx="5">
                  <c:v>1344</c:v>
                </c:pt>
                <c:pt idx="6">
                  <c:v>1330</c:v>
                </c:pt>
                <c:pt idx="7">
                  <c:v>216</c:v>
                </c:pt>
              </c:numCache>
            </c:numRef>
          </c:val>
        </c:ser>
        <c:ser>
          <c:idx val="2"/>
          <c:order val="2"/>
          <c:tx>
            <c:strRef>
              <c:f>'CREAS Gráfico 24'!$D$3</c:f>
              <c:strCache>
                <c:ptCount val="1"/>
                <c:pt idx="0">
                  <c:v>2014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24'!$A$4:$A$11</c:f>
              <c:strCache>
                <c:ptCount val="8"/>
                <c:pt idx="0">
                  <c:v>Assistente Social</c:v>
                </c:pt>
                <c:pt idx="1">
                  <c:v>Psicólogo</c:v>
                </c:pt>
                <c:pt idx="2">
                  <c:v>Sem formação profissional</c:v>
                </c:pt>
                <c:pt idx="3">
                  <c:v>Profissional de nível médio</c:v>
                </c:pt>
                <c:pt idx="4">
                  <c:v>Advogado</c:v>
                </c:pt>
                <c:pt idx="5">
                  <c:v>Outra formação de nível superior*</c:v>
                </c:pt>
                <c:pt idx="6">
                  <c:v>Pedagogo</c:v>
                </c:pt>
                <c:pt idx="7">
                  <c:v>Administrador</c:v>
                </c:pt>
              </c:strCache>
            </c:strRef>
          </c:cat>
          <c:val>
            <c:numRef>
              <c:f>'CREAS Gráfico 24'!$D$4:$D$11</c:f>
              <c:numCache>
                <c:formatCode>#,##0</c:formatCode>
                <c:ptCount val="8"/>
                <c:pt idx="0">
                  <c:v>5420</c:v>
                </c:pt>
                <c:pt idx="1">
                  <c:v>4160</c:v>
                </c:pt>
                <c:pt idx="2">
                  <c:v>4233</c:v>
                </c:pt>
                <c:pt idx="3">
                  <c:v>3288</c:v>
                </c:pt>
                <c:pt idx="4">
                  <c:v>1503</c:v>
                </c:pt>
                <c:pt idx="5">
                  <c:v>1188</c:v>
                </c:pt>
                <c:pt idx="6">
                  <c:v>1328</c:v>
                </c:pt>
                <c:pt idx="7">
                  <c:v>147</c:v>
                </c:pt>
              </c:numCache>
            </c:numRef>
          </c:val>
        </c:ser>
        <c:ser>
          <c:idx val="1"/>
          <c:order val="3"/>
          <c:tx>
            <c:strRef>
              <c:f>'CREAS Gráfico 24'!$C$3</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24'!$A$4:$A$11</c:f>
              <c:strCache>
                <c:ptCount val="8"/>
                <c:pt idx="0">
                  <c:v>Assistente Social</c:v>
                </c:pt>
                <c:pt idx="1">
                  <c:v>Psicólogo</c:v>
                </c:pt>
                <c:pt idx="2">
                  <c:v>Sem formação profissional</c:v>
                </c:pt>
                <c:pt idx="3">
                  <c:v>Profissional de nível médio</c:v>
                </c:pt>
                <c:pt idx="4">
                  <c:v>Advogado</c:v>
                </c:pt>
                <c:pt idx="5">
                  <c:v>Outra formação de nível superior*</c:v>
                </c:pt>
                <c:pt idx="6">
                  <c:v>Pedagogo</c:v>
                </c:pt>
                <c:pt idx="7">
                  <c:v>Administrador</c:v>
                </c:pt>
              </c:strCache>
            </c:strRef>
          </c:cat>
          <c:val>
            <c:numRef>
              <c:f>'CREAS Gráfico 24'!$C$4:$C$11</c:f>
              <c:numCache>
                <c:formatCode>#,##0</c:formatCode>
                <c:ptCount val="8"/>
                <c:pt idx="0">
                  <c:v>5006</c:v>
                </c:pt>
                <c:pt idx="1">
                  <c:v>3907</c:v>
                </c:pt>
                <c:pt idx="2">
                  <c:v>4273</c:v>
                </c:pt>
                <c:pt idx="3">
                  <c:v>2982</c:v>
                </c:pt>
                <c:pt idx="4">
                  <c:v>1373</c:v>
                </c:pt>
                <c:pt idx="5">
                  <c:v>1198</c:v>
                </c:pt>
                <c:pt idx="6">
                  <c:v>1302</c:v>
                </c:pt>
                <c:pt idx="7">
                  <c:v>136</c:v>
                </c:pt>
              </c:numCache>
            </c:numRef>
          </c:val>
        </c:ser>
        <c:ser>
          <c:idx val="0"/>
          <c:order val="4"/>
          <c:tx>
            <c:strRef>
              <c:f>'CREAS Gráfico 24'!$B$3</c:f>
              <c:strCache>
                <c:ptCount val="1"/>
                <c:pt idx="0">
                  <c:v>2012</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24'!$A$4:$A$11</c:f>
              <c:strCache>
                <c:ptCount val="8"/>
                <c:pt idx="0">
                  <c:v>Assistente Social</c:v>
                </c:pt>
                <c:pt idx="1">
                  <c:v>Psicólogo</c:v>
                </c:pt>
                <c:pt idx="2">
                  <c:v>Sem formação profissional</c:v>
                </c:pt>
                <c:pt idx="3">
                  <c:v>Profissional de nível médio</c:v>
                </c:pt>
                <c:pt idx="4">
                  <c:v>Advogado</c:v>
                </c:pt>
                <c:pt idx="5">
                  <c:v>Outra formação de nível superior*</c:v>
                </c:pt>
                <c:pt idx="6">
                  <c:v>Pedagogo</c:v>
                </c:pt>
                <c:pt idx="7">
                  <c:v>Administrador</c:v>
                </c:pt>
              </c:strCache>
            </c:strRef>
          </c:cat>
          <c:val>
            <c:numRef>
              <c:f>'CREAS Gráfico 24'!$B$4:$B$11</c:f>
              <c:numCache>
                <c:formatCode>#,##0</c:formatCode>
                <c:ptCount val="8"/>
                <c:pt idx="0">
                  <c:v>4713</c:v>
                </c:pt>
                <c:pt idx="1">
                  <c:v>3723</c:v>
                </c:pt>
                <c:pt idx="2">
                  <c:v>4280</c:v>
                </c:pt>
                <c:pt idx="3">
                  <c:v>2623</c:v>
                </c:pt>
                <c:pt idx="4">
                  <c:v>1245</c:v>
                </c:pt>
                <c:pt idx="5">
                  <c:v>1137</c:v>
                </c:pt>
                <c:pt idx="6">
                  <c:v>1401</c:v>
                </c:pt>
                <c:pt idx="7">
                  <c:v>114</c:v>
                </c:pt>
              </c:numCache>
            </c:numRef>
          </c:val>
        </c:ser>
        <c:dLbls>
          <c:dLblPos val="outEnd"/>
          <c:showLegendKey val="0"/>
          <c:showVal val="1"/>
          <c:showCatName val="0"/>
          <c:showSerName val="0"/>
          <c:showPercent val="0"/>
          <c:showBubbleSize val="0"/>
        </c:dLbls>
        <c:gapWidth val="182"/>
        <c:axId val="237905824"/>
        <c:axId val="237906384"/>
      </c:barChart>
      <c:catAx>
        <c:axId val="23790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906384"/>
        <c:crosses val="autoZero"/>
        <c:auto val="1"/>
        <c:lblAlgn val="ctr"/>
        <c:lblOffset val="100"/>
        <c:noMultiLvlLbl val="0"/>
      </c:catAx>
      <c:valAx>
        <c:axId val="237906384"/>
        <c:scaling>
          <c:orientation val="minMax"/>
        </c:scaling>
        <c:delete val="1"/>
        <c:axPos val="b"/>
        <c:numFmt formatCode="#,##0" sourceLinked="1"/>
        <c:majorTickMark val="none"/>
        <c:minorTickMark val="none"/>
        <c:tickLblPos val="nextTo"/>
        <c:crossAx val="2379058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6350190478158738E-2"/>
          <c:y val="5.3575902290192053E-2"/>
          <c:w val="0.91090265291641692"/>
          <c:h val="0.74241147654377149"/>
        </c:manualLayout>
      </c:layout>
      <c:barChart>
        <c:barDir val="col"/>
        <c:grouping val="stacked"/>
        <c:varyColors val="0"/>
        <c:ser>
          <c:idx val="0"/>
          <c:order val="0"/>
          <c:tx>
            <c:strRef>
              <c:f>'CREAS Gráfico 25'!$A$5</c:f>
              <c:strCache>
                <c:ptCount val="1"/>
                <c:pt idx="0">
                  <c:v>Coordenador(a)</c:v>
                </c:pt>
              </c:strCache>
            </c:strRef>
          </c:tx>
          <c:spPr>
            <a:solidFill>
              <a:schemeClr val="accent1">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25'!$B$5:$F$5</c:f>
              <c:numCache>
                <c:formatCode>#,##0</c:formatCode>
                <c:ptCount val="5"/>
                <c:pt idx="0">
                  <c:v>2083</c:v>
                </c:pt>
                <c:pt idx="1">
                  <c:v>2192</c:v>
                </c:pt>
                <c:pt idx="2">
                  <c:v>2276</c:v>
                </c:pt>
                <c:pt idx="3">
                  <c:v>2310</c:v>
                </c:pt>
                <c:pt idx="4">
                  <c:v>2366</c:v>
                </c:pt>
              </c:numCache>
            </c:numRef>
          </c:val>
        </c:ser>
        <c:ser>
          <c:idx val="1"/>
          <c:order val="1"/>
          <c:tx>
            <c:strRef>
              <c:f>'CREAS Gráfico 25'!$A$6</c:f>
              <c:strCache>
                <c:ptCount val="1"/>
                <c:pt idx="0">
                  <c:v>Educador(a) Social</c:v>
                </c:pt>
              </c:strCache>
            </c:strRef>
          </c:tx>
          <c:spPr>
            <a:solidFill>
              <a:schemeClr val="accent1">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25'!$B$6:$F$6</c:f>
              <c:numCache>
                <c:formatCode>#,##0</c:formatCode>
                <c:ptCount val="5"/>
                <c:pt idx="0">
                  <c:v>2377</c:v>
                </c:pt>
                <c:pt idx="1">
                  <c:v>2168</c:v>
                </c:pt>
                <c:pt idx="2">
                  <c:v>2437</c:v>
                </c:pt>
                <c:pt idx="3">
                  <c:v>2510</c:v>
                </c:pt>
                <c:pt idx="4">
                  <c:v>2620</c:v>
                </c:pt>
              </c:numCache>
            </c:numRef>
          </c:val>
        </c:ser>
        <c:ser>
          <c:idx val="2"/>
          <c:order val="2"/>
          <c:tx>
            <c:strRef>
              <c:f>'CREAS Gráfico 25'!$A$7</c:f>
              <c:strCache>
                <c:ptCount val="1"/>
                <c:pt idx="0">
                  <c:v>Técnico(a) de nível superior</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25'!$B$7:$F$7</c:f>
              <c:numCache>
                <c:formatCode>#,##0</c:formatCode>
                <c:ptCount val="5"/>
                <c:pt idx="0">
                  <c:v>8919</c:v>
                </c:pt>
                <c:pt idx="1">
                  <c:v>9659</c:v>
                </c:pt>
                <c:pt idx="2">
                  <c:v>10248</c:v>
                </c:pt>
                <c:pt idx="3">
                  <c:v>10526</c:v>
                </c:pt>
                <c:pt idx="4">
                  <c:v>10636</c:v>
                </c:pt>
              </c:numCache>
            </c:numRef>
          </c:val>
        </c:ser>
        <c:ser>
          <c:idx val="3"/>
          <c:order val="3"/>
          <c:tx>
            <c:strRef>
              <c:f>'CREAS Gráfico 25'!$A$8</c:f>
              <c:strCache>
                <c:ptCount val="1"/>
                <c:pt idx="0">
                  <c:v>Técnico(a) de nível médio</c:v>
                </c:pt>
              </c:strCache>
            </c:strRef>
          </c:tx>
          <c:spPr>
            <a:solidFill>
              <a:schemeClr val="accent1">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25'!$B$8:$F$8</c:f>
              <c:numCache>
                <c:formatCode>#,##0</c:formatCode>
                <c:ptCount val="5"/>
                <c:pt idx="0">
                  <c:v>890</c:v>
                </c:pt>
                <c:pt idx="1">
                  <c:v>930</c:v>
                </c:pt>
                <c:pt idx="2">
                  <c:v>1004</c:v>
                </c:pt>
                <c:pt idx="3">
                  <c:v>605</c:v>
                </c:pt>
                <c:pt idx="4">
                  <c:v>322</c:v>
                </c:pt>
              </c:numCache>
            </c:numRef>
          </c:val>
        </c:ser>
        <c:ser>
          <c:idx val="4"/>
          <c:order val="4"/>
          <c:tx>
            <c:strRef>
              <c:f>'CREAS Gráfico 25'!$A$9</c:f>
              <c:strCache>
                <c:ptCount val="1"/>
                <c:pt idx="0">
                  <c:v>Apoio Administrativo</c:v>
                </c:pt>
              </c:strCache>
            </c:strRef>
          </c:tx>
          <c:spPr>
            <a:solidFill>
              <a:schemeClr val="accent1">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25'!$B$9:$F$9</c:f>
              <c:numCache>
                <c:formatCode>#,##0</c:formatCode>
                <c:ptCount val="5"/>
                <c:pt idx="0">
                  <c:v>1907</c:v>
                </c:pt>
                <c:pt idx="1">
                  <c:v>2321</c:v>
                </c:pt>
                <c:pt idx="2">
                  <c:v>2264</c:v>
                </c:pt>
                <c:pt idx="3">
                  <c:v>2308</c:v>
                </c:pt>
                <c:pt idx="4">
                  <c:v>2415</c:v>
                </c:pt>
              </c:numCache>
            </c:numRef>
          </c:val>
        </c:ser>
        <c:ser>
          <c:idx val="5"/>
          <c:order val="5"/>
          <c:tx>
            <c:strRef>
              <c:f>'CREAS Gráfico 25'!$A$10</c:f>
              <c:strCache>
                <c:ptCount val="1"/>
                <c:pt idx="0">
                  <c:v>Serviços Gerais (limpeza, conservação, motoristas, etc.)</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25'!$B$10:$F$10</c:f>
              <c:numCache>
                <c:formatCode>#,##0</c:formatCode>
                <c:ptCount val="5"/>
                <c:pt idx="0">
                  <c:v>1466</c:v>
                </c:pt>
                <c:pt idx="1">
                  <c:v>1785</c:v>
                </c:pt>
                <c:pt idx="2">
                  <c:v>1893</c:v>
                </c:pt>
                <c:pt idx="3">
                  <c:v>1949</c:v>
                </c:pt>
                <c:pt idx="4">
                  <c:v>1958</c:v>
                </c:pt>
              </c:numCache>
            </c:numRef>
          </c:val>
        </c:ser>
        <c:ser>
          <c:idx val="6"/>
          <c:order val="6"/>
          <c:tx>
            <c:strRef>
              <c:f>'CREAS Gráfico 25'!$A$11</c:f>
              <c:strCache>
                <c:ptCount val="1"/>
                <c:pt idx="0">
                  <c:v>Estagiário(a)</c:v>
                </c:pt>
              </c:strCache>
            </c:strRef>
          </c:tx>
          <c:spPr>
            <a:solidFill>
              <a:schemeClr val="accent1">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25'!$B$11:$F$11</c:f>
              <c:numCache>
                <c:formatCode>#,##0</c:formatCode>
                <c:ptCount val="5"/>
                <c:pt idx="0">
                  <c:v>535</c:v>
                </c:pt>
                <c:pt idx="1">
                  <c:v>530</c:v>
                </c:pt>
                <c:pt idx="2">
                  <c:v>480</c:v>
                </c:pt>
                <c:pt idx="3">
                  <c:v>501</c:v>
                </c:pt>
                <c:pt idx="4">
                  <c:v>500</c:v>
                </c:pt>
              </c:numCache>
            </c:numRef>
          </c:val>
        </c:ser>
        <c:ser>
          <c:idx val="7"/>
          <c:order val="7"/>
          <c:tx>
            <c:strRef>
              <c:f>'CREAS Gráfico 25'!$A$12</c:f>
              <c:strCache>
                <c:ptCount val="1"/>
                <c:pt idx="0">
                  <c:v>Outros</c:v>
                </c:pt>
              </c:strCache>
            </c:strRef>
          </c:tx>
          <c:spPr>
            <a:solidFill>
              <a:schemeClr val="accent1">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'CREAS Gráfico 25'!$B$4:$F$4</c:f>
              <c:numCache>
                <c:formatCode>General</c:formatCode>
                <c:ptCount val="5"/>
                <c:pt idx="0">
                  <c:v>2012</c:v>
                </c:pt>
                <c:pt idx="1">
                  <c:v>2013</c:v>
                </c:pt>
                <c:pt idx="2">
                  <c:v>2014</c:v>
                </c:pt>
                <c:pt idx="3">
                  <c:v>2015</c:v>
                </c:pt>
                <c:pt idx="4">
                  <c:v>2016</c:v>
                </c:pt>
              </c:numCache>
            </c:numRef>
          </c:cat>
          <c:val>
            <c:numRef>
              <c:f>'CREAS Gráfico 25'!$B$12:$F$12</c:f>
              <c:numCache>
                <c:formatCode>#,##0</c:formatCode>
                <c:ptCount val="5"/>
                <c:pt idx="0">
                  <c:v>1692</c:v>
                </c:pt>
                <c:pt idx="1">
                  <c:v>1353</c:v>
                </c:pt>
                <c:pt idx="2">
                  <c:v>1480</c:v>
                </c:pt>
                <c:pt idx="3">
                  <c:v>1579</c:v>
                </c:pt>
                <c:pt idx="4">
                  <c:v>1740</c:v>
                </c:pt>
              </c:numCache>
            </c:numRef>
          </c:val>
        </c:ser>
        <c:dLbls>
          <c:dLblPos val="ctr"/>
          <c:showLegendKey val="0"/>
          <c:showVal val="1"/>
          <c:showCatName val="0"/>
          <c:showSerName val="0"/>
          <c:showPercent val="0"/>
          <c:showBubbleSize val="0"/>
        </c:dLbls>
        <c:gapWidth val="150"/>
        <c:overlap val="100"/>
        <c:axId val="237253456"/>
        <c:axId val="237254016"/>
      </c:barChart>
      <c:catAx>
        <c:axId val="2372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237254016"/>
        <c:crosses val="autoZero"/>
        <c:auto val="1"/>
        <c:lblAlgn val="ctr"/>
        <c:lblOffset val="100"/>
        <c:noMultiLvlLbl val="0"/>
      </c:catAx>
      <c:valAx>
        <c:axId val="237254016"/>
        <c:scaling>
          <c:orientation val="minMax"/>
          <c:max val="23000"/>
          <c:min val="0"/>
        </c:scaling>
        <c:delete val="1"/>
        <c:axPos val="l"/>
        <c:numFmt formatCode="#,##0" sourceLinked="1"/>
        <c:majorTickMark val="out"/>
        <c:minorTickMark val="none"/>
        <c:tickLblPos val="nextTo"/>
        <c:crossAx val="237253456"/>
        <c:crosses val="autoZero"/>
        <c:crossBetween val="between"/>
      </c:valAx>
      <c:spPr>
        <a:noFill/>
        <a:ln>
          <a:noFill/>
        </a:ln>
        <a:effectLst/>
      </c:spPr>
    </c:plotArea>
    <c:legend>
      <c:legendPos val="b"/>
      <c:layout>
        <c:manualLayout>
          <c:xMode val="edge"/>
          <c:yMode val="edge"/>
          <c:x val="6.0495587657841982E-3"/>
          <c:y val="0.869590191117807"/>
          <c:w val="0.98790088246843155"/>
          <c:h val="0.11434549020722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1834319526627219E-2"/>
          <c:y val="3.4509803921568626E-2"/>
          <c:w val="0.95660749506903353"/>
          <c:h val="0.89271131696773198"/>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26'!$A$3:$F$3</c:f>
              <c:numCache>
                <c:formatCode>General</c:formatCode>
                <c:ptCount val="6"/>
                <c:pt idx="0">
                  <c:v>2011</c:v>
                </c:pt>
                <c:pt idx="1">
                  <c:v>2012</c:v>
                </c:pt>
                <c:pt idx="2">
                  <c:v>2013</c:v>
                </c:pt>
                <c:pt idx="3">
                  <c:v>2014</c:v>
                </c:pt>
                <c:pt idx="4">
                  <c:v>2015</c:v>
                </c:pt>
                <c:pt idx="5">
                  <c:v>2016</c:v>
                </c:pt>
              </c:numCache>
            </c:numRef>
          </c:cat>
          <c:val>
            <c:numRef>
              <c:f>'CPOP Gráfico 26'!$A$4:$F$4</c:f>
              <c:numCache>
                <c:formatCode>#,##0</c:formatCode>
                <c:ptCount val="6"/>
                <c:pt idx="0">
                  <c:v>1187</c:v>
                </c:pt>
                <c:pt idx="1">
                  <c:v>1636</c:v>
                </c:pt>
                <c:pt idx="2">
                  <c:v>1914</c:v>
                </c:pt>
                <c:pt idx="3">
                  <c:v>3028</c:v>
                </c:pt>
                <c:pt idx="4">
                  <c:v>3108</c:v>
                </c:pt>
                <c:pt idx="5">
                  <c:v>3116</c:v>
                </c:pt>
              </c:numCache>
            </c:numRef>
          </c:val>
          <c:smooth val="0"/>
        </c:ser>
        <c:dLbls>
          <c:dLblPos val="t"/>
          <c:showLegendKey val="0"/>
          <c:showVal val="1"/>
          <c:showCatName val="0"/>
          <c:showSerName val="0"/>
          <c:showPercent val="0"/>
          <c:showBubbleSize val="0"/>
        </c:dLbls>
        <c:marker val="1"/>
        <c:smooth val="0"/>
        <c:axId val="237256816"/>
        <c:axId val="237257376"/>
      </c:lineChart>
      <c:catAx>
        <c:axId val="23725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7257376"/>
        <c:crosses val="autoZero"/>
        <c:auto val="1"/>
        <c:lblAlgn val="ctr"/>
        <c:lblOffset val="100"/>
        <c:noMultiLvlLbl val="0"/>
      </c:catAx>
      <c:valAx>
        <c:axId val="237257376"/>
        <c:scaling>
          <c:orientation val="minMax"/>
        </c:scaling>
        <c:delete val="1"/>
        <c:axPos val="l"/>
        <c:numFmt formatCode="#,##0" sourceLinked="1"/>
        <c:majorTickMark val="none"/>
        <c:minorTickMark val="none"/>
        <c:tickLblPos val="nextTo"/>
        <c:crossAx val="23725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5.7983703529596115E-2"/>
          <c:y val="5.9510622244884452E-2"/>
          <c:w val="0.92377417375066928"/>
          <c:h val="0.78072312323663762"/>
        </c:manualLayout>
      </c:layout>
      <c:barChart>
        <c:barDir val="col"/>
        <c:grouping val="percentStacked"/>
        <c:varyColors val="0"/>
        <c:ser>
          <c:idx val="0"/>
          <c:order val="0"/>
          <c:tx>
            <c:strRef>
              <c:f>'CPOP Gráfico 27'!$A$4</c:f>
              <c:strCache>
                <c:ptCount val="1"/>
                <c:pt idx="0">
                  <c:v>Servidor Estatutário</c:v>
                </c:pt>
              </c:strCache>
            </c:strRef>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27'!$B$4:$F$4</c:f>
              <c:numCache>
                <c:formatCode>0.0%</c:formatCode>
                <c:ptCount val="5"/>
                <c:pt idx="0">
                  <c:v>0.39486552567237199</c:v>
                </c:pt>
                <c:pt idx="1">
                  <c:v>0.40229885057471299</c:v>
                </c:pt>
                <c:pt idx="2">
                  <c:v>0.36955085865257598</c:v>
                </c:pt>
                <c:pt idx="3">
                  <c:v>0.37548262548262501</c:v>
                </c:pt>
                <c:pt idx="4">
                  <c:v>0.41399229781771502</c:v>
                </c:pt>
              </c:numCache>
            </c:numRef>
          </c:val>
        </c:ser>
        <c:ser>
          <c:idx val="1"/>
          <c:order val="1"/>
          <c:tx>
            <c:strRef>
              <c:f>'CPOP Gráfico 27'!$A$5</c:f>
              <c:strCache>
                <c:ptCount val="1"/>
                <c:pt idx="0">
                  <c:v>Servidor Temporário</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27'!$B$5:$F$5</c:f>
              <c:numCache>
                <c:formatCode>0.0%</c:formatCode>
                <c:ptCount val="5"/>
                <c:pt idx="0">
                  <c:v>0.121638141809291</c:v>
                </c:pt>
                <c:pt idx="1">
                  <c:v>0.13531870428422199</c:v>
                </c:pt>
                <c:pt idx="2">
                  <c:v>0.206406869220608</c:v>
                </c:pt>
                <c:pt idx="3">
                  <c:v>0.18243243243243201</c:v>
                </c:pt>
                <c:pt idx="4">
                  <c:v>0.16816431322208</c:v>
                </c:pt>
              </c:numCache>
            </c:numRef>
          </c:val>
        </c:ser>
        <c:ser>
          <c:idx val="2"/>
          <c:order val="2"/>
          <c:tx>
            <c:strRef>
              <c:f>'CPOP Gráfico 27'!$A$6</c:f>
              <c:strCache>
                <c:ptCount val="1"/>
                <c:pt idx="0">
                  <c:v>Terceirizado</c:v>
                </c:pt>
              </c:strCache>
            </c:strRef>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27'!$B$6:$F$6</c:f>
              <c:numCache>
                <c:formatCode>0.0%</c:formatCode>
                <c:ptCount val="5"/>
                <c:pt idx="0">
                  <c:v>0.10574572127139401</c:v>
                </c:pt>
                <c:pt idx="1">
                  <c:v>0.126436781609195</c:v>
                </c:pt>
                <c:pt idx="2">
                  <c:v>0.11558784676354</c:v>
                </c:pt>
                <c:pt idx="3">
                  <c:v>0.11068211068211101</c:v>
                </c:pt>
                <c:pt idx="4">
                  <c:v>0.121309370988447</c:v>
                </c:pt>
              </c:numCache>
            </c:numRef>
          </c:val>
        </c:ser>
        <c:ser>
          <c:idx val="3"/>
          <c:order val="3"/>
          <c:tx>
            <c:strRef>
              <c:f>'CPOP Gráfico 27'!$A$7</c:f>
              <c:strCache>
                <c:ptCount val="1"/>
                <c:pt idx="0">
                  <c:v>Outro vínculo não permanente</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27'!$B$7:$F$7</c:f>
              <c:numCache>
                <c:formatCode>0.0%</c:formatCode>
                <c:ptCount val="5"/>
                <c:pt idx="0">
                  <c:v>7.2738386308068503E-2</c:v>
                </c:pt>
                <c:pt idx="1">
                  <c:v>9.2998955067920594E-2</c:v>
                </c:pt>
                <c:pt idx="2">
                  <c:v>0.10072655217965699</c:v>
                </c:pt>
                <c:pt idx="3">
                  <c:v>9.8133848133848095E-2</c:v>
                </c:pt>
                <c:pt idx="4">
                  <c:v>9.1784338896020501E-2</c:v>
                </c:pt>
              </c:numCache>
            </c:numRef>
          </c:val>
        </c:ser>
        <c:ser>
          <c:idx val="4"/>
          <c:order val="4"/>
          <c:tx>
            <c:strRef>
              <c:f>'CPOP Gráfico 27'!$A$8</c:f>
              <c:strCache>
                <c:ptCount val="1"/>
                <c:pt idx="0">
                  <c:v>Comissionado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27'!$B$8:$F$8</c:f>
              <c:numCache>
                <c:formatCode>0.0%</c:formatCode>
                <c:ptCount val="5"/>
                <c:pt idx="0">
                  <c:v>5.0733496332518301E-2</c:v>
                </c:pt>
                <c:pt idx="1">
                  <c:v>5.3814002089864199E-2</c:v>
                </c:pt>
                <c:pt idx="2">
                  <c:v>6.3738441215323599E-2</c:v>
                </c:pt>
                <c:pt idx="3">
                  <c:v>7.5933075933075897E-2</c:v>
                </c:pt>
                <c:pt idx="4">
                  <c:v>7.1245186136071906E-2</c:v>
                </c:pt>
              </c:numCache>
            </c:numRef>
          </c:val>
        </c:ser>
        <c:ser>
          <c:idx val="5"/>
          <c:order val="5"/>
          <c:tx>
            <c:strRef>
              <c:f>'CPOP Gráfico 27'!$A$9</c:f>
              <c:strCache>
                <c:ptCount val="1"/>
                <c:pt idx="0">
                  <c:v>Empregado Público (CLT)</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27'!$B$9:$F$9</c:f>
              <c:numCache>
                <c:formatCode>0.0%</c:formatCode>
                <c:ptCount val="5"/>
                <c:pt idx="0">
                  <c:v>0.106356968215159</c:v>
                </c:pt>
                <c:pt idx="1">
                  <c:v>7.8369905956112901E-2</c:v>
                </c:pt>
                <c:pt idx="2">
                  <c:v>8.15719947159841E-2</c:v>
                </c:pt>
                <c:pt idx="3">
                  <c:v>7.2715572715572704E-2</c:v>
                </c:pt>
                <c:pt idx="4">
                  <c:v>7.06033376123235E-2</c:v>
                </c:pt>
              </c:numCache>
            </c:numRef>
          </c:val>
        </c:ser>
        <c:ser>
          <c:idx val="6"/>
          <c:order val="6"/>
          <c:tx>
            <c:strRef>
              <c:f>'CPOP Gráfico 27'!$A$10</c:f>
              <c:strCache>
                <c:ptCount val="1"/>
                <c:pt idx="0">
                  <c:v>Trabalhador de Empresa / Cooperativa / Entidade Prestadora de Serviços</c:v>
                </c:pt>
              </c:strCache>
            </c:strRef>
          </c:tx>
          <c:spPr>
            <a:solidFill>
              <a:schemeClr val="accent1">
                <a:tint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27'!$B$10:$F$10</c:f>
              <c:numCache>
                <c:formatCode>0.0%</c:formatCode>
                <c:ptCount val="5"/>
                <c:pt idx="0">
                  <c:v>0.128361858190709</c:v>
                </c:pt>
                <c:pt idx="1">
                  <c:v>0.102925809822362</c:v>
                </c:pt>
                <c:pt idx="2">
                  <c:v>5.7463672391017198E-2</c:v>
                </c:pt>
                <c:pt idx="3">
                  <c:v>7.2072072072072099E-2</c:v>
                </c:pt>
                <c:pt idx="4">
                  <c:v>5.07060333761232E-2</c:v>
                </c:pt>
              </c:numCache>
            </c:numRef>
          </c:val>
        </c:ser>
        <c:ser>
          <c:idx val="7"/>
          <c:order val="7"/>
          <c:tx>
            <c:strRef>
              <c:f>'CPOP Gráfico 27'!$A$11</c:f>
              <c:strCache>
                <c:ptCount val="1"/>
                <c:pt idx="0">
                  <c:v>Sem Vínculo</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27'!$B$11:$F$11</c:f>
              <c:numCache>
                <c:formatCode>0.0%</c:formatCode>
                <c:ptCount val="5"/>
                <c:pt idx="0">
                  <c:v>1.8337408312958402E-2</c:v>
                </c:pt>
                <c:pt idx="1">
                  <c:v>5.74712643678161E-3</c:v>
                </c:pt>
                <c:pt idx="2">
                  <c:v>2.6420079260237798E-3</c:v>
                </c:pt>
                <c:pt idx="3">
                  <c:v>1.0939510939510899E-2</c:v>
                </c:pt>
                <c:pt idx="4">
                  <c:v>1.0269576379974299E-2</c:v>
                </c:pt>
              </c:numCache>
            </c:numRef>
          </c:val>
        </c:ser>
        <c:ser>
          <c:idx val="8"/>
          <c:order val="8"/>
          <c:tx>
            <c:strRef>
              <c:f>'CPOP Gráfico 27'!$A$12</c:f>
              <c:strCache>
                <c:ptCount val="1"/>
                <c:pt idx="0">
                  <c:v>Voluntário</c:v>
                </c:pt>
              </c:strCache>
            </c:strRef>
          </c:tx>
          <c:spPr>
            <a:solidFill>
              <a:schemeClr val="accent1">
                <a:tint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27'!$B$3:$F$3</c:f>
              <c:numCache>
                <c:formatCode>General</c:formatCode>
                <c:ptCount val="5"/>
                <c:pt idx="0">
                  <c:v>2012</c:v>
                </c:pt>
                <c:pt idx="1">
                  <c:v>2013</c:v>
                </c:pt>
                <c:pt idx="2">
                  <c:v>2014</c:v>
                </c:pt>
                <c:pt idx="3">
                  <c:v>2015</c:v>
                </c:pt>
                <c:pt idx="4">
                  <c:v>2016</c:v>
                </c:pt>
              </c:numCache>
            </c:numRef>
          </c:cat>
          <c:val>
            <c:numRef>
              <c:f>'CPOP Gráfico 27'!$B$12:$F$12</c:f>
              <c:numCache>
                <c:formatCode>0.0%</c:formatCode>
                <c:ptCount val="5"/>
                <c:pt idx="0">
                  <c:v>1.22249388753056E-3</c:v>
                </c:pt>
                <c:pt idx="1">
                  <c:v>2.0898641588296802E-3</c:v>
                </c:pt>
                <c:pt idx="2">
                  <c:v>2.3117569352708099E-3</c:v>
                </c:pt>
                <c:pt idx="3">
                  <c:v>1.6087516087516099E-3</c:v>
                </c:pt>
                <c:pt idx="4">
                  <c:v>1.9255455712451899E-3</c:v>
                </c:pt>
              </c:numCache>
            </c:numRef>
          </c:val>
        </c:ser>
        <c:dLbls>
          <c:dLblPos val="ctr"/>
          <c:showLegendKey val="0"/>
          <c:showVal val="1"/>
          <c:showCatName val="0"/>
          <c:showSerName val="0"/>
          <c:showPercent val="0"/>
          <c:showBubbleSize val="0"/>
        </c:dLbls>
        <c:gapWidth val="150"/>
        <c:overlap val="100"/>
        <c:axId val="238692720"/>
        <c:axId val="238693280"/>
      </c:barChart>
      <c:catAx>
        <c:axId val="2386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38693280"/>
        <c:crosses val="autoZero"/>
        <c:auto val="1"/>
        <c:lblAlgn val="ctr"/>
        <c:lblOffset val="100"/>
        <c:noMultiLvlLbl val="0"/>
      </c:catAx>
      <c:valAx>
        <c:axId val="238693280"/>
        <c:scaling>
          <c:orientation val="minMax"/>
        </c:scaling>
        <c:delete val="1"/>
        <c:axPos val="l"/>
        <c:numFmt formatCode="0%" sourceLinked="1"/>
        <c:majorTickMark val="none"/>
        <c:minorTickMark val="none"/>
        <c:tickLblPos val="nextTo"/>
        <c:crossAx val="238692720"/>
        <c:crosses val="autoZero"/>
        <c:crossBetween val="between"/>
      </c:valAx>
      <c:spPr>
        <a:noFill/>
        <a:ln>
          <a:noFill/>
        </a:ln>
        <a:effectLst/>
      </c:spPr>
    </c:plotArea>
    <c:legend>
      <c:legendPos val="b"/>
      <c:layout>
        <c:manualLayout>
          <c:xMode val="edge"/>
          <c:yMode val="edge"/>
          <c:x val="5.6799421811404007E-3"/>
          <c:y val="0.88677135946242014"/>
          <c:w val="0.98650107142404297"/>
          <c:h val="0.1036016086224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'CPOP Gráfico 28'!$A$4</c:f>
              <c:strCache>
                <c:ptCount val="1"/>
                <c:pt idx="0">
                  <c:v>Nível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28'!$B$3:$F$3</c:f>
              <c:numCache>
                <c:formatCode>General</c:formatCode>
                <c:ptCount val="5"/>
                <c:pt idx="0">
                  <c:v>2012</c:v>
                </c:pt>
                <c:pt idx="1">
                  <c:v>2013</c:v>
                </c:pt>
                <c:pt idx="2">
                  <c:v>2014</c:v>
                </c:pt>
                <c:pt idx="3">
                  <c:v>2015</c:v>
                </c:pt>
                <c:pt idx="4">
                  <c:v>2016</c:v>
                </c:pt>
              </c:numCache>
            </c:numRef>
          </c:cat>
          <c:val>
            <c:numRef>
              <c:f>'CPOP Gráfico 28'!$B$4:$F$4</c:f>
              <c:numCache>
                <c:formatCode>0.0%</c:formatCode>
                <c:ptCount val="5"/>
                <c:pt idx="0">
                  <c:v>0.13325183374083099</c:v>
                </c:pt>
                <c:pt idx="1">
                  <c:v>0.130616509926855</c:v>
                </c:pt>
                <c:pt idx="2">
                  <c:v>0.128137384412153</c:v>
                </c:pt>
                <c:pt idx="3">
                  <c:v>0.119369369369369</c:v>
                </c:pt>
                <c:pt idx="4">
                  <c:v>0.111681643132221</c:v>
                </c:pt>
              </c:numCache>
            </c:numRef>
          </c:val>
        </c:ser>
        <c:ser>
          <c:idx val="1"/>
          <c:order val="1"/>
          <c:tx>
            <c:strRef>
              <c:f>'CPOP Gráfico 28'!$A$5</c:f>
              <c:strCache>
                <c:ptCount val="1"/>
                <c:pt idx="0">
                  <c:v>Nível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28'!$B$3:$F$3</c:f>
              <c:numCache>
                <c:formatCode>General</c:formatCode>
                <c:ptCount val="5"/>
                <c:pt idx="0">
                  <c:v>2012</c:v>
                </c:pt>
                <c:pt idx="1">
                  <c:v>2013</c:v>
                </c:pt>
                <c:pt idx="2">
                  <c:v>2014</c:v>
                </c:pt>
                <c:pt idx="3">
                  <c:v>2015</c:v>
                </c:pt>
                <c:pt idx="4">
                  <c:v>2016</c:v>
                </c:pt>
              </c:numCache>
            </c:numRef>
          </c:cat>
          <c:val>
            <c:numRef>
              <c:f>'CPOP Gráfico 28'!$B$5:$F$5</c:f>
              <c:numCache>
                <c:formatCode>0.0%</c:formatCode>
                <c:ptCount val="5"/>
                <c:pt idx="0">
                  <c:v>0.420537897310513</c:v>
                </c:pt>
                <c:pt idx="1">
                  <c:v>0.43991640543364702</c:v>
                </c:pt>
                <c:pt idx="2">
                  <c:v>0.41083223249669798</c:v>
                </c:pt>
                <c:pt idx="3">
                  <c:v>0.41473616473616498</c:v>
                </c:pt>
                <c:pt idx="4">
                  <c:v>0.41270860077021798</c:v>
                </c:pt>
              </c:numCache>
            </c:numRef>
          </c:val>
        </c:ser>
        <c:ser>
          <c:idx val="2"/>
          <c:order val="2"/>
          <c:tx>
            <c:strRef>
              <c:f>'CPOP Gráfico 28'!$A$6</c:f>
              <c:strCache>
                <c:ptCount val="1"/>
                <c:pt idx="0">
                  <c:v>Nível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'CPOP Gráfico 28'!$B$3:$F$3</c:f>
              <c:numCache>
                <c:formatCode>General</c:formatCode>
                <c:ptCount val="5"/>
                <c:pt idx="0">
                  <c:v>2012</c:v>
                </c:pt>
                <c:pt idx="1">
                  <c:v>2013</c:v>
                </c:pt>
                <c:pt idx="2">
                  <c:v>2014</c:v>
                </c:pt>
                <c:pt idx="3">
                  <c:v>2015</c:v>
                </c:pt>
                <c:pt idx="4">
                  <c:v>2016</c:v>
                </c:pt>
              </c:numCache>
            </c:numRef>
          </c:cat>
          <c:val>
            <c:numRef>
              <c:f>'CPOP Gráfico 28'!$B$6:$F$6</c:f>
              <c:numCache>
                <c:formatCode>0.0%</c:formatCode>
                <c:ptCount val="5"/>
                <c:pt idx="0">
                  <c:v>0.44621026894865501</c:v>
                </c:pt>
                <c:pt idx="1">
                  <c:v>0.42946708463949801</c:v>
                </c:pt>
                <c:pt idx="2">
                  <c:v>0.46103038309114902</c:v>
                </c:pt>
                <c:pt idx="3">
                  <c:v>0.46589446589446598</c:v>
                </c:pt>
                <c:pt idx="4">
                  <c:v>0.47560975609756101</c:v>
                </c:pt>
              </c:numCache>
            </c:numRef>
          </c:val>
        </c:ser>
        <c:dLbls>
          <c:dLblPos val="ctr"/>
          <c:showLegendKey val="0"/>
          <c:showVal val="1"/>
          <c:showCatName val="0"/>
          <c:showSerName val="0"/>
          <c:showPercent val="0"/>
          <c:showBubbleSize val="0"/>
        </c:dLbls>
        <c:gapWidth val="150"/>
        <c:overlap val="100"/>
        <c:axId val="239090784"/>
        <c:axId val="239091344"/>
      </c:barChart>
      <c:catAx>
        <c:axId val="23909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pt-BR"/>
          </a:p>
        </c:txPr>
        <c:crossAx val="239091344"/>
        <c:crosses val="autoZero"/>
        <c:auto val="1"/>
        <c:lblAlgn val="ctr"/>
        <c:lblOffset val="100"/>
        <c:noMultiLvlLbl val="0"/>
      </c:catAx>
      <c:valAx>
        <c:axId val="239091344"/>
        <c:scaling>
          <c:orientation val="minMax"/>
          <c:max val="1"/>
        </c:scaling>
        <c:delete val="1"/>
        <c:axPos val="l"/>
        <c:numFmt formatCode="0.0%" sourceLinked="1"/>
        <c:majorTickMark val="none"/>
        <c:minorTickMark val="none"/>
        <c:tickLblPos val="nextTo"/>
        <c:crossAx val="23909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'CPOP Gráfico 29'!$B$3</c:f>
              <c:strCache>
                <c:ptCount val="1"/>
                <c:pt idx="0">
                  <c:v>2012</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29'!$A$4:$A$10</c:f>
              <c:strCache>
                <c:ptCount val="7"/>
                <c:pt idx="0">
                  <c:v>Advogado</c:v>
                </c:pt>
                <c:pt idx="1">
                  <c:v>Assistente Social</c:v>
                </c:pt>
                <c:pt idx="2">
                  <c:v>Psicólogo</c:v>
                </c:pt>
                <c:pt idx="3">
                  <c:v>Pedagogo</c:v>
                </c:pt>
                <c:pt idx="4">
                  <c:v>Profissional de nível médio</c:v>
                </c:pt>
                <c:pt idx="5">
                  <c:v>Outro Profissional de nível superior*</c:v>
                </c:pt>
                <c:pt idx="6">
                  <c:v>Sem formação profissional/ sem informação</c:v>
                </c:pt>
              </c:strCache>
            </c:strRef>
          </c:cat>
          <c:val>
            <c:numRef>
              <c:f>'CPOP Gráfico 29'!$B$4:$B$10</c:f>
              <c:numCache>
                <c:formatCode>#,##0</c:formatCode>
                <c:ptCount val="7"/>
                <c:pt idx="0">
                  <c:v>25</c:v>
                </c:pt>
                <c:pt idx="1">
                  <c:v>307</c:v>
                </c:pt>
                <c:pt idx="2">
                  <c:v>138</c:v>
                </c:pt>
                <c:pt idx="3">
                  <c:v>58</c:v>
                </c:pt>
                <c:pt idx="4">
                  <c:v>430</c:v>
                </c:pt>
                <c:pt idx="5">
                  <c:v>165</c:v>
                </c:pt>
                <c:pt idx="6">
                  <c:v>513</c:v>
                </c:pt>
              </c:numCache>
            </c:numRef>
          </c:val>
        </c:ser>
        <c:ser>
          <c:idx val="1"/>
          <c:order val="1"/>
          <c:tx>
            <c:strRef>
              <c:f>'CPOP Gráfico 29'!$C$3</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29'!$A$4:$A$10</c:f>
              <c:strCache>
                <c:ptCount val="7"/>
                <c:pt idx="0">
                  <c:v>Advogado</c:v>
                </c:pt>
                <c:pt idx="1">
                  <c:v>Assistente Social</c:v>
                </c:pt>
                <c:pt idx="2">
                  <c:v>Psicólogo</c:v>
                </c:pt>
                <c:pt idx="3">
                  <c:v>Pedagogo</c:v>
                </c:pt>
                <c:pt idx="4">
                  <c:v>Profissional de nível médio</c:v>
                </c:pt>
                <c:pt idx="5">
                  <c:v>Outro Profissional de nível superior*</c:v>
                </c:pt>
                <c:pt idx="6">
                  <c:v>Sem formação profissional/ sem informação</c:v>
                </c:pt>
              </c:strCache>
            </c:strRef>
          </c:cat>
          <c:val>
            <c:numRef>
              <c:f>'CPOP Gráfico 29'!$C$4:$C$10</c:f>
              <c:numCache>
                <c:formatCode>#,##0</c:formatCode>
                <c:ptCount val="7"/>
                <c:pt idx="0">
                  <c:v>28</c:v>
                </c:pt>
                <c:pt idx="1">
                  <c:v>345</c:v>
                </c:pt>
                <c:pt idx="2">
                  <c:v>170</c:v>
                </c:pt>
                <c:pt idx="3">
                  <c:v>55</c:v>
                </c:pt>
                <c:pt idx="4">
                  <c:v>545</c:v>
                </c:pt>
                <c:pt idx="5">
                  <c:v>157</c:v>
                </c:pt>
                <c:pt idx="6">
                  <c:v>614</c:v>
                </c:pt>
              </c:numCache>
            </c:numRef>
          </c:val>
        </c:ser>
        <c:ser>
          <c:idx val="2"/>
          <c:order val="2"/>
          <c:tx>
            <c:strRef>
              <c:f>'CPOP Gráfico 29'!$D$3</c:f>
              <c:strCache>
                <c:ptCount val="1"/>
                <c:pt idx="0">
                  <c:v>2014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29'!$A$4:$A$10</c:f>
              <c:strCache>
                <c:ptCount val="7"/>
                <c:pt idx="0">
                  <c:v>Advogado</c:v>
                </c:pt>
                <c:pt idx="1">
                  <c:v>Assistente Social</c:v>
                </c:pt>
                <c:pt idx="2">
                  <c:v>Psicólogo</c:v>
                </c:pt>
                <c:pt idx="3">
                  <c:v>Pedagogo</c:v>
                </c:pt>
                <c:pt idx="4">
                  <c:v>Profissional de nível médio</c:v>
                </c:pt>
                <c:pt idx="5">
                  <c:v>Outro Profissional de nível superior*</c:v>
                </c:pt>
                <c:pt idx="6">
                  <c:v>Sem formação profissional/ sem informação</c:v>
                </c:pt>
              </c:strCache>
            </c:strRef>
          </c:cat>
          <c:val>
            <c:numRef>
              <c:f>'CPOP Gráfico 29'!$D$4:$D$10</c:f>
              <c:numCache>
                <c:formatCode>#,##0</c:formatCode>
                <c:ptCount val="7"/>
                <c:pt idx="0">
                  <c:v>48</c:v>
                </c:pt>
                <c:pt idx="1">
                  <c:v>590</c:v>
                </c:pt>
                <c:pt idx="2">
                  <c:v>286</c:v>
                </c:pt>
                <c:pt idx="3">
                  <c:v>95</c:v>
                </c:pt>
                <c:pt idx="5">
                  <c:v>269</c:v>
                </c:pt>
                <c:pt idx="6">
                  <c:v>1740</c:v>
                </c:pt>
              </c:numCache>
            </c:numRef>
          </c:val>
        </c:ser>
        <c:ser>
          <c:idx val="3"/>
          <c:order val="3"/>
          <c:tx>
            <c:strRef>
              <c:f>'CPOP Gráfico 29'!$E$3</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29'!$A$4:$A$10</c:f>
              <c:strCache>
                <c:ptCount val="7"/>
                <c:pt idx="0">
                  <c:v>Advogado</c:v>
                </c:pt>
                <c:pt idx="1">
                  <c:v>Assistente Social</c:v>
                </c:pt>
                <c:pt idx="2">
                  <c:v>Psicólogo</c:v>
                </c:pt>
                <c:pt idx="3">
                  <c:v>Pedagogo</c:v>
                </c:pt>
                <c:pt idx="4">
                  <c:v>Profissional de nível médio</c:v>
                </c:pt>
                <c:pt idx="5">
                  <c:v>Outro Profissional de nível superior*</c:v>
                </c:pt>
                <c:pt idx="6">
                  <c:v>Sem formação profissional/ sem informação</c:v>
                </c:pt>
              </c:strCache>
            </c:strRef>
          </c:cat>
          <c:val>
            <c:numRef>
              <c:f>'CPOP Gráfico 29'!$E$4:$E$10</c:f>
              <c:numCache>
                <c:formatCode>#,##0</c:formatCode>
                <c:ptCount val="7"/>
                <c:pt idx="0">
                  <c:v>46</c:v>
                </c:pt>
                <c:pt idx="1">
                  <c:v>607</c:v>
                </c:pt>
                <c:pt idx="2">
                  <c:v>316</c:v>
                </c:pt>
                <c:pt idx="3">
                  <c:v>108</c:v>
                </c:pt>
                <c:pt idx="4">
                  <c:v>957</c:v>
                </c:pt>
                <c:pt idx="5">
                  <c:v>338</c:v>
                </c:pt>
                <c:pt idx="6">
                  <c:v>736</c:v>
                </c:pt>
              </c:numCache>
            </c:numRef>
          </c:val>
        </c:ser>
        <c:ser>
          <c:idx val="4"/>
          <c:order val="4"/>
          <c:tx>
            <c:strRef>
              <c:f>'CPOP Gráfico 29'!$F$3</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29'!$A$4:$A$10</c:f>
              <c:strCache>
                <c:ptCount val="7"/>
                <c:pt idx="0">
                  <c:v>Advogado</c:v>
                </c:pt>
                <c:pt idx="1">
                  <c:v>Assistente Social</c:v>
                </c:pt>
                <c:pt idx="2">
                  <c:v>Psicólogo</c:v>
                </c:pt>
                <c:pt idx="3">
                  <c:v>Pedagogo</c:v>
                </c:pt>
                <c:pt idx="4">
                  <c:v>Profissional de nível médio</c:v>
                </c:pt>
                <c:pt idx="5">
                  <c:v>Outro Profissional de nível superior*</c:v>
                </c:pt>
                <c:pt idx="6">
                  <c:v>Sem formação profissional/ sem informação</c:v>
                </c:pt>
              </c:strCache>
            </c:strRef>
          </c:cat>
          <c:val>
            <c:numRef>
              <c:f>'CPOP Gráfico 29'!$F$4:$F$10</c:f>
              <c:numCache>
                <c:formatCode>#,##0</c:formatCode>
                <c:ptCount val="7"/>
                <c:pt idx="0">
                  <c:v>49</c:v>
                </c:pt>
                <c:pt idx="1">
                  <c:v>598</c:v>
                </c:pt>
                <c:pt idx="2">
                  <c:v>325</c:v>
                </c:pt>
                <c:pt idx="3">
                  <c:v>99</c:v>
                </c:pt>
                <c:pt idx="4">
                  <c:v>296</c:v>
                </c:pt>
                <c:pt idx="5">
                  <c:v>357</c:v>
                </c:pt>
                <c:pt idx="6">
                  <c:v>1392</c:v>
                </c:pt>
              </c:numCache>
            </c:numRef>
          </c:val>
        </c:ser>
        <c:dLbls>
          <c:dLblPos val="outEnd"/>
          <c:showLegendKey val="0"/>
          <c:showVal val="1"/>
          <c:showCatName val="0"/>
          <c:showSerName val="0"/>
          <c:showPercent val="0"/>
          <c:showBubbleSize val="0"/>
        </c:dLbls>
        <c:gapWidth val="219"/>
        <c:overlap val="-27"/>
        <c:axId val="239096384"/>
        <c:axId val="239096944"/>
      </c:barChart>
      <c:catAx>
        <c:axId val="23909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39096944"/>
        <c:crosses val="autoZero"/>
        <c:auto val="1"/>
        <c:lblAlgn val="ctr"/>
        <c:lblOffset val="100"/>
        <c:noMultiLvlLbl val="0"/>
      </c:catAx>
      <c:valAx>
        <c:axId val="239096944"/>
        <c:scaling>
          <c:orientation val="minMax"/>
        </c:scaling>
        <c:delete val="1"/>
        <c:axPos val="l"/>
        <c:numFmt formatCode="#,##0" sourceLinked="1"/>
        <c:majorTickMark val="none"/>
        <c:minorTickMark val="none"/>
        <c:tickLblPos val="nextTo"/>
        <c:crossAx val="23909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674515960230246E-2"/>
          <c:y val="3.4469247608125364E-2"/>
          <c:w val="0.95395081109366819"/>
          <c:h val="0.82115666655481223"/>
        </c:manualLayout>
      </c:layout>
      <c:barChart>
        <c:barDir val="col"/>
        <c:grouping val="percentStacked"/>
        <c:varyColors val="0"/>
        <c:ser>
          <c:idx val="0"/>
          <c:order val="0"/>
          <c:tx>
            <c:strRef>
              <c:f>'GM Gráfico 3'!$A$5</c:f>
              <c:strCache>
                <c:ptCount val="1"/>
                <c:pt idx="0">
                  <c:v>Estatuário</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3'!$B$4:$D$4</c:f>
              <c:strCache>
                <c:ptCount val="3"/>
                <c:pt idx="0">
                  <c:v>Ensino Fundamental</c:v>
                </c:pt>
                <c:pt idx="1">
                  <c:v>Ensino Médio</c:v>
                </c:pt>
                <c:pt idx="2">
                  <c:v>Ensino Superior</c:v>
                </c:pt>
              </c:strCache>
            </c:strRef>
          </c:cat>
          <c:val>
            <c:numRef>
              <c:f>'GM Gráfico 3'!$B$5:$D$5</c:f>
              <c:numCache>
                <c:formatCode>0.0%</c:formatCode>
                <c:ptCount val="3"/>
                <c:pt idx="0">
                  <c:v>0.43120000000000003</c:v>
                </c:pt>
                <c:pt idx="1">
                  <c:v>0.3271</c:v>
                </c:pt>
                <c:pt idx="2">
                  <c:v>0.42809999999999998</c:v>
                </c:pt>
              </c:numCache>
            </c:numRef>
          </c:val>
        </c:ser>
        <c:ser>
          <c:idx val="1"/>
          <c:order val="1"/>
          <c:tx>
            <c:strRef>
              <c:f>'GM Gráfico 3'!$A$6</c:f>
              <c:strCache>
                <c:ptCount val="1"/>
                <c:pt idx="0">
                  <c:v>CLT</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3'!$B$4:$D$4</c:f>
              <c:strCache>
                <c:ptCount val="3"/>
                <c:pt idx="0">
                  <c:v>Ensino Fundamental</c:v>
                </c:pt>
                <c:pt idx="1">
                  <c:v>Ensino Médio</c:v>
                </c:pt>
                <c:pt idx="2">
                  <c:v>Ensino Superior</c:v>
                </c:pt>
              </c:strCache>
            </c:strRef>
          </c:cat>
          <c:val>
            <c:numRef>
              <c:f>'GM Gráfico 3'!$B$6:$D$6</c:f>
              <c:numCache>
                <c:formatCode>0.0%</c:formatCode>
                <c:ptCount val="3"/>
                <c:pt idx="0">
                  <c:v>0.12470000000000001</c:v>
                </c:pt>
                <c:pt idx="1">
                  <c:v>0.1167</c:v>
                </c:pt>
                <c:pt idx="2">
                  <c:v>0.11210000000000001</c:v>
                </c:pt>
              </c:numCache>
            </c:numRef>
          </c:val>
        </c:ser>
        <c:ser>
          <c:idx val="2"/>
          <c:order val="2"/>
          <c:tx>
            <c:strRef>
              <c:f>'GM Gráfico 3'!$A$7</c:f>
              <c:strCache>
                <c:ptCount val="1"/>
                <c:pt idx="0">
                  <c:v>Comissionados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3'!$B$4:$D$4</c:f>
              <c:strCache>
                <c:ptCount val="3"/>
                <c:pt idx="0">
                  <c:v>Ensino Fundamental</c:v>
                </c:pt>
                <c:pt idx="1">
                  <c:v>Ensino Médio</c:v>
                </c:pt>
                <c:pt idx="2">
                  <c:v>Ensino Superior</c:v>
                </c:pt>
              </c:strCache>
            </c:strRef>
          </c:cat>
          <c:val>
            <c:numRef>
              <c:f>'GM Gráfico 3'!$B$7:$D$7</c:f>
              <c:numCache>
                <c:formatCode>0.0%</c:formatCode>
                <c:ptCount val="3"/>
                <c:pt idx="0">
                  <c:v>0.1046</c:v>
                </c:pt>
                <c:pt idx="1">
                  <c:v>0.15129999999999999</c:v>
                </c:pt>
                <c:pt idx="2">
                  <c:v>0.18479999999999999</c:v>
                </c:pt>
              </c:numCache>
            </c:numRef>
          </c:val>
        </c:ser>
        <c:ser>
          <c:idx val="3"/>
          <c:order val="3"/>
          <c:tx>
            <c:strRef>
              <c:f>'GM Gráfico 3'!$A$8</c:f>
              <c:strCache>
                <c:ptCount val="1"/>
                <c:pt idx="0">
                  <c:v>Outros vínculos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3'!$B$4:$D$4</c:f>
              <c:strCache>
                <c:ptCount val="3"/>
                <c:pt idx="0">
                  <c:v>Ensino Fundamental</c:v>
                </c:pt>
                <c:pt idx="1">
                  <c:v>Ensino Médio</c:v>
                </c:pt>
                <c:pt idx="2">
                  <c:v>Ensino Superior</c:v>
                </c:pt>
              </c:strCache>
            </c:strRef>
          </c:cat>
          <c:val>
            <c:numRef>
              <c:f>'GM Gráfico 3'!$B$8:$D$8</c:f>
              <c:numCache>
                <c:formatCode>0.0%</c:formatCode>
                <c:ptCount val="3"/>
                <c:pt idx="0">
                  <c:v>0.33950000000000002</c:v>
                </c:pt>
                <c:pt idx="1">
                  <c:v>0.40489999999999998</c:v>
                </c:pt>
                <c:pt idx="2">
                  <c:v>0.27510000000000001</c:v>
                </c:pt>
              </c:numCache>
            </c:numRef>
          </c:val>
        </c:ser>
        <c:dLbls>
          <c:dLblPos val="ctr"/>
          <c:showLegendKey val="0"/>
          <c:showVal val="1"/>
          <c:showCatName val="0"/>
          <c:showSerName val="0"/>
          <c:showPercent val="0"/>
          <c:showBubbleSize val="0"/>
        </c:dLbls>
        <c:gapWidth val="150"/>
        <c:overlap val="100"/>
        <c:axId val="191853456"/>
        <c:axId val="191854016"/>
      </c:barChart>
      <c:catAx>
        <c:axId val="1918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1854016"/>
        <c:crosses val="autoZero"/>
        <c:auto val="1"/>
        <c:lblAlgn val="ctr"/>
        <c:lblOffset val="100"/>
        <c:noMultiLvlLbl val="0"/>
      </c:catAx>
      <c:valAx>
        <c:axId val="191854016"/>
        <c:scaling>
          <c:orientation val="minMax"/>
        </c:scaling>
        <c:delete val="1"/>
        <c:axPos val="l"/>
        <c:numFmt formatCode="0%" sourceLinked="1"/>
        <c:majorTickMark val="none"/>
        <c:minorTickMark val="none"/>
        <c:tickLblPos val="nextTo"/>
        <c:crossAx val="191853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0"/>
          <c:tx>
            <c:strRef>
              <c:f>'CPOP Gráfico 30'!$F$5</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30'!$A$6:$A$14</c:f>
              <c:strCache>
                <c:ptCount val="9"/>
                <c:pt idx="0">
                  <c:v>Cadastrador(a)</c:v>
                </c:pt>
                <c:pt idx="1">
                  <c:v>Estagiário(a)</c:v>
                </c:pt>
                <c:pt idx="2">
                  <c:v>Técnico(a) de nível médio</c:v>
                </c:pt>
                <c:pt idx="3">
                  <c:v>Coordenador(a)</c:v>
                </c:pt>
                <c:pt idx="4">
                  <c:v>Apoio administrativo</c:v>
                </c:pt>
                <c:pt idx="5">
                  <c:v>Outros</c:v>
                </c:pt>
                <c:pt idx="6">
                  <c:v>Serviços Gerais</c:v>
                </c:pt>
                <c:pt idx="7">
                  <c:v>Técnico(a) de nível superior</c:v>
                </c:pt>
                <c:pt idx="8">
                  <c:v>Educador(a) Social</c:v>
                </c:pt>
              </c:strCache>
            </c:strRef>
          </c:cat>
          <c:val>
            <c:numRef>
              <c:f>'CPOP Gráfico 30'!$F$6:$F$14</c:f>
              <c:numCache>
                <c:formatCode>###0</c:formatCode>
                <c:ptCount val="9"/>
                <c:pt idx="0">
                  <c:v>10</c:v>
                </c:pt>
                <c:pt idx="1">
                  <c:v>47</c:v>
                </c:pt>
                <c:pt idx="2">
                  <c:v>75</c:v>
                </c:pt>
                <c:pt idx="3">
                  <c:v>223</c:v>
                </c:pt>
                <c:pt idx="4">
                  <c:v>279</c:v>
                </c:pt>
                <c:pt idx="5">
                  <c:v>355</c:v>
                </c:pt>
                <c:pt idx="6">
                  <c:v>406</c:v>
                </c:pt>
                <c:pt idx="7">
                  <c:v>838</c:v>
                </c:pt>
                <c:pt idx="8">
                  <c:v>883</c:v>
                </c:pt>
              </c:numCache>
            </c:numRef>
          </c:val>
        </c:ser>
        <c:ser>
          <c:idx val="3"/>
          <c:order val="1"/>
          <c:tx>
            <c:strRef>
              <c:f>'CPOP Gráfico 30'!$E$5</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30'!$A$6:$A$14</c:f>
              <c:strCache>
                <c:ptCount val="9"/>
                <c:pt idx="0">
                  <c:v>Cadastrador(a)</c:v>
                </c:pt>
                <c:pt idx="1">
                  <c:v>Estagiário(a)</c:v>
                </c:pt>
                <c:pt idx="2">
                  <c:v>Técnico(a) de nível médio</c:v>
                </c:pt>
                <c:pt idx="3">
                  <c:v>Coordenador(a)</c:v>
                </c:pt>
                <c:pt idx="4">
                  <c:v>Apoio administrativo</c:v>
                </c:pt>
                <c:pt idx="5">
                  <c:v>Outros</c:v>
                </c:pt>
                <c:pt idx="6">
                  <c:v>Serviços Gerais</c:v>
                </c:pt>
                <c:pt idx="7">
                  <c:v>Técnico(a) de nível superior</c:v>
                </c:pt>
                <c:pt idx="8">
                  <c:v>Educador(a) Social</c:v>
                </c:pt>
              </c:strCache>
            </c:strRef>
          </c:cat>
          <c:val>
            <c:numRef>
              <c:f>'CPOP Gráfico 30'!$E$6:$E$14</c:f>
              <c:numCache>
                <c:formatCode>###0</c:formatCode>
                <c:ptCount val="9"/>
                <c:pt idx="0">
                  <c:v>13</c:v>
                </c:pt>
                <c:pt idx="1">
                  <c:v>72</c:v>
                </c:pt>
                <c:pt idx="2">
                  <c:v>108</c:v>
                </c:pt>
                <c:pt idx="3">
                  <c:v>227</c:v>
                </c:pt>
                <c:pt idx="4">
                  <c:v>265</c:v>
                </c:pt>
                <c:pt idx="5">
                  <c:v>320</c:v>
                </c:pt>
                <c:pt idx="6">
                  <c:v>389</c:v>
                </c:pt>
                <c:pt idx="7">
                  <c:v>837</c:v>
                </c:pt>
                <c:pt idx="8">
                  <c:v>877</c:v>
                </c:pt>
              </c:numCache>
            </c:numRef>
          </c:val>
        </c:ser>
        <c:ser>
          <c:idx val="2"/>
          <c:order val="2"/>
          <c:tx>
            <c:strRef>
              <c:f>'CPOP Gráfico 30'!$D$5</c:f>
              <c:strCache>
                <c:ptCount val="1"/>
                <c:pt idx="0">
                  <c:v>2014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30'!$A$6:$A$14</c:f>
              <c:strCache>
                <c:ptCount val="9"/>
                <c:pt idx="0">
                  <c:v>Cadastrador(a)</c:v>
                </c:pt>
                <c:pt idx="1">
                  <c:v>Estagiário(a)</c:v>
                </c:pt>
                <c:pt idx="2">
                  <c:v>Técnico(a) de nível médio</c:v>
                </c:pt>
                <c:pt idx="3">
                  <c:v>Coordenador(a)</c:v>
                </c:pt>
                <c:pt idx="4">
                  <c:v>Apoio administrativo</c:v>
                </c:pt>
                <c:pt idx="5">
                  <c:v>Outros</c:v>
                </c:pt>
                <c:pt idx="6">
                  <c:v>Serviços Gerais</c:v>
                </c:pt>
                <c:pt idx="7">
                  <c:v>Técnico(a) de nível superior</c:v>
                </c:pt>
                <c:pt idx="8">
                  <c:v>Educador(a) Social</c:v>
                </c:pt>
              </c:strCache>
            </c:strRef>
          </c:cat>
          <c:val>
            <c:numRef>
              <c:f>'CPOP Gráfico 30'!$D$6:$D$14</c:f>
              <c:numCache>
                <c:formatCode>###0</c:formatCode>
                <c:ptCount val="9"/>
                <c:pt idx="1">
                  <c:v>60</c:v>
                </c:pt>
                <c:pt idx="2">
                  <c:v>234</c:v>
                </c:pt>
                <c:pt idx="3">
                  <c:v>208</c:v>
                </c:pt>
                <c:pt idx="4">
                  <c:v>230</c:v>
                </c:pt>
                <c:pt idx="5">
                  <c:v>373</c:v>
                </c:pt>
                <c:pt idx="6">
                  <c:v>287</c:v>
                </c:pt>
                <c:pt idx="7">
                  <c:v>807</c:v>
                </c:pt>
                <c:pt idx="8">
                  <c:v>829</c:v>
                </c:pt>
              </c:numCache>
            </c:numRef>
          </c:val>
        </c:ser>
        <c:ser>
          <c:idx val="1"/>
          <c:order val="3"/>
          <c:tx>
            <c:strRef>
              <c:f>'CPOP Gráfico 30'!$C$5</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30'!$A$6:$A$14</c:f>
              <c:strCache>
                <c:ptCount val="9"/>
                <c:pt idx="0">
                  <c:v>Cadastrador(a)</c:v>
                </c:pt>
                <c:pt idx="1">
                  <c:v>Estagiário(a)</c:v>
                </c:pt>
                <c:pt idx="2">
                  <c:v>Técnico(a) de nível médio</c:v>
                </c:pt>
                <c:pt idx="3">
                  <c:v>Coordenador(a)</c:v>
                </c:pt>
                <c:pt idx="4">
                  <c:v>Apoio administrativo</c:v>
                </c:pt>
                <c:pt idx="5">
                  <c:v>Outros</c:v>
                </c:pt>
                <c:pt idx="6">
                  <c:v>Serviços Gerais</c:v>
                </c:pt>
                <c:pt idx="7">
                  <c:v>Técnico(a) de nível superior</c:v>
                </c:pt>
                <c:pt idx="8">
                  <c:v>Educador(a) Social</c:v>
                </c:pt>
              </c:strCache>
            </c:strRef>
          </c:cat>
          <c:val>
            <c:numRef>
              <c:f>'CPOP Gráfico 30'!$C$6:$C$14</c:f>
              <c:numCache>
                <c:formatCode>###0</c:formatCode>
                <c:ptCount val="9"/>
                <c:pt idx="1">
                  <c:v>57</c:v>
                </c:pt>
                <c:pt idx="2">
                  <c:v>165</c:v>
                </c:pt>
                <c:pt idx="3">
                  <c:v>131</c:v>
                </c:pt>
                <c:pt idx="4">
                  <c:v>148</c:v>
                </c:pt>
                <c:pt idx="5">
                  <c:v>260</c:v>
                </c:pt>
                <c:pt idx="6">
                  <c:v>165</c:v>
                </c:pt>
                <c:pt idx="7">
                  <c:v>489</c:v>
                </c:pt>
                <c:pt idx="8">
                  <c:v>499</c:v>
                </c:pt>
              </c:numCache>
            </c:numRef>
          </c:val>
        </c:ser>
        <c:ser>
          <c:idx val="0"/>
          <c:order val="4"/>
          <c:tx>
            <c:strRef>
              <c:f>'CPOP Gráfico 30'!$B$5</c:f>
              <c:strCache>
                <c:ptCount val="1"/>
                <c:pt idx="0">
                  <c:v>2012</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'CPOP Gráfico 30'!$A$6:$A$14</c:f>
              <c:strCache>
                <c:ptCount val="9"/>
                <c:pt idx="0">
                  <c:v>Cadastrador(a)</c:v>
                </c:pt>
                <c:pt idx="1">
                  <c:v>Estagiário(a)</c:v>
                </c:pt>
                <c:pt idx="2">
                  <c:v>Técnico(a) de nível médio</c:v>
                </c:pt>
                <c:pt idx="3">
                  <c:v>Coordenador(a)</c:v>
                </c:pt>
                <c:pt idx="4">
                  <c:v>Apoio administrativo</c:v>
                </c:pt>
                <c:pt idx="5">
                  <c:v>Outros</c:v>
                </c:pt>
                <c:pt idx="6">
                  <c:v>Serviços Gerais</c:v>
                </c:pt>
                <c:pt idx="7">
                  <c:v>Técnico(a) de nível superior</c:v>
                </c:pt>
                <c:pt idx="8">
                  <c:v>Educador(a) Social</c:v>
                </c:pt>
              </c:strCache>
            </c:strRef>
          </c:cat>
          <c:val>
            <c:numRef>
              <c:f>'CPOP Gráfico 30'!$B$6:$B$14</c:f>
              <c:numCache>
                <c:formatCode>###0</c:formatCode>
                <c:ptCount val="9"/>
                <c:pt idx="1">
                  <c:v>34</c:v>
                </c:pt>
                <c:pt idx="2">
                  <c:v>89</c:v>
                </c:pt>
                <c:pt idx="3">
                  <c:v>105</c:v>
                </c:pt>
                <c:pt idx="4">
                  <c:v>150</c:v>
                </c:pt>
                <c:pt idx="5">
                  <c:v>266</c:v>
                </c:pt>
                <c:pt idx="6">
                  <c:v>100</c:v>
                </c:pt>
                <c:pt idx="7">
                  <c:v>425</c:v>
                </c:pt>
                <c:pt idx="8">
                  <c:v>467</c:v>
                </c:pt>
              </c:numCache>
            </c:numRef>
          </c:val>
        </c:ser>
        <c:dLbls>
          <c:dLblPos val="outEnd"/>
          <c:showLegendKey val="0"/>
          <c:showVal val="1"/>
          <c:showCatName val="0"/>
          <c:showSerName val="0"/>
          <c:showPercent val="0"/>
          <c:showBubbleSize val="0"/>
        </c:dLbls>
        <c:gapWidth val="182"/>
        <c:axId val="239153520"/>
        <c:axId val="239154080"/>
      </c:barChart>
      <c:catAx>
        <c:axId val="2391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239154080"/>
        <c:crosses val="autoZero"/>
        <c:auto val="1"/>
        <c:lblAlgn val="ctr"/>
        <c:lblOffset val="100"/>
        <c:noMultiLvlLbl val="0"/>
      </c:catAx>
      <c:valAx>
        <c:axId val="239154080"/>
        <c:scaling>
          <c:orientation val="minMax"/>
        </c:scaling>
        <c:delete val="1"/>
        <c:axPos val="b"/>
        <c:numFmt formatCode="###0" sourceLinked="1"/>
        <c:majorTickMark val="none"/>
        <c:minorTickMark val="none"/>
        <c:tickLblPos val="nextTo"/>
        <c:crossAx val="239153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9112081513828238E-2"/>
          <c:y val="3.2548197662342571E-2"/>
          <c:w val="0.90117586830030527"/>
          <c:h val="0.83008318516637036"/>
        </c:manualLayout>
      </c:layout>
      <c:barChart>
        <c:barDir val="col"/>
        <c:grouping val="clustered"/>
        <c:varyColors val="0"/>
        <c:ser>
          <c:idx val="0"/>
          <c:order val="0"/>
          <c:tx>
            <c:strRef>
              <c:f>'CDIA Gráfico 31'!$A$4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31'!$B$3:$C$3</c:f>
              <c:numCache>
                <c:formatCode>General</c:formatCode>
                <c:ptCount val="2"/>
                <c:pt idx="0">
                  <c:v>2015</c:v>
                </c:pt>
                <c:pt idx="1">
                  <c:v>2016</c:v>
                </c:pt>
              </c:numCache>
            </c:numRef>
          </c:cat>
          <c:val>
            <c:numRef>
              <c:f>'CDIA Gráfico 31'!$B$4:$C$4</c:f>
              <c:numCache>
                <c:formatCode>#,##0</c:formatCode>
                <c:ptCount val="2"/>
                <c:pt idx="0">
                  <c:v>249</c:v>
                </c:pt>
                <c:pt idx="1">
                  <c:v>227</c:v>
                </c:pt>
              </c:numCache>
            </c:numRef>
          </c:val>
        </c:ser>
        <c:ser>
          <c:idx val="1"/>
          <c:order val="1"/>
          <c:tx>
            <c:strRef>
              <c:f>'CDIA Gráfico 31'!$A$5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31'!$B$3:$C$3</c:f>
              <c:numCache>
                <c:formatCode>General</c:formatCode>
                <c:ptCount val="2"/>
                <c:pt idx="0">
                  <c:v>2015</c:v>
                </c:pt>
                <c:pt idx="1">
                  <c:v>2016</c:v>
                </c:pt>
              </c:numCache>
            </c:numRef>
          </c:cat>
          <c:val>
            <c:numRef>
              <c:f>'CDIA Gráfico 31'!$B$5:$C$5</c:f>
              <c:numCache>
                <c:formatCode>#,##0</c:formatCode>
                <c:ptCount val="2"/>
                <c:pt idx="0">
                  <c:v>1607</c:v>
                </c:pt>
                <c:pt idx="1">
                  <c:v>2602</c:v>
                </c:pt>
              </c:numCache>
            </c:numRef>
          </c:val>
        </c:ser>
        <c:ser>
          <c:idx val="3"/>
          <c:order val="2"/>
          <c:tx>
            <c:strRef>
              <c:f>'CDIA Gráfico 31'!$A$6</c:f>
              <c:strCache>
                <c:ptCount val="1"/>
                <c:pt idx="0">
                  <c:v>Sudeste</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'CDIA Gráfico 31'!$B$6:$C$6</c:f>
              <c:numCache>
                <c:formatCode>#,##0</c:formatCode>
                <c:ptCount val="2"/>
                <c:pt idx="0">
                  <c:v>13449</c:v>
                </c:pt>
                <c:pt idx="1">
                  <c:v>14800</c:v>
                </c:pt>
              </c:numCache>
            </c:numRef>
          </c:val>
        </c:ser>
        <c:ser>
          <c:idx val="4"/>
          <c:order val="3"/>
          <c:tx>
            <c:strRef>
              <c:f>'CDIA Gráfico 31'!$A$7</c:f>
              <c:strCache>
                <c:ptCount val="1"/>
                <c:pt idx="0">
                  <c:v>Sul</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'CDIA Gráfico 31'!$B$7:$C$7</c:f>
              <c:numCache>
                <c:formatCode>#,##0</c:formatCode>
                <c:ptCount val="2"/>
                <c:pt idx="0">
                  <c:v>4979</c:v>
                </c:pt>
                <c:pt idx="1">
                  <c:v>5053</c:v>
                </c:pt>
              </c:numCache>
            </c:numRef>
          </c:val>
        </c:ser>
        <c:ser>
          <c:idx val="5"/>
          <c:order val="4"/>
          <c:tx>
            <c:strRef>
              <c:f>'CDIA Gráfico 31'!$A$8</c:f>
              <c:strCache>
                <c:ptCount val="1"/>
                <c:pt idx="0">
                  <c:v>Centro-Oeste</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'CDIA Gráfico 31'!$B$8:$C$8</c:f>
              <c:numCache>
                <c:formatCode>#,##0</c:formatCode>
                <c:ptCount val="2"/>
                <c:pt idx="0">
                  <c:v>2200</c:v>
                </c:pt>
                <c:pt idx="1">
                  <c:v>2469</c:v>
                </c:pt>
              </c:numCache>
            </c:numRef>
          </c:val>
        </c:ser>
        <c:dLbls>
          <c:showLegendKey val="0"/>
          <c:showVal val="0"/>
          <c:showCatName val="0"/>
          <c:showSerName val="0"/>
          <c:showPercent val="0"/>
          <c:showBubbleSize val="0"/>
        </c:dLbls>
        <c:gapWidth val="150"/>
        <c:axId val="239247344"/>
        <c:axId val="239247904"/>
      </c:barChart>
      <c:lineChart>
        <c:grouping val="standard"/>
        <c:varyColors val="0"/>
        <c:ser>
          <c:idx val="2"/>
          <c:order val="5"/>
          <c:tx>
            <c:strRef>
              <c:f>'CDIA Gráfico 31'!$A$9</c:f>
              <c:strCache>
                <c:ptCount val="1"/>
                <c:pt idx="0">
                  <c:v>Brasil</c:v>
                </c:pt>
              </c:strCache>
            </c:strRef>
          </c:tx>
          <c:spPr>
            <a:ln w="28575" cap="rnd">
              <a:solidFill>
                <a:schemeClr val="accent1">
                  <a:shade val="90000"/>
                </a:schemeClr>
              </a:solidFill>
              <a:round/>
            </a:ln>
            <a:effectLst/>
          </c:spPr>
          <c:marker>
            <c:symbol val="circle"/>
            <c:size val="5"/>
            <c:spPr>
              <a:solidFill>
                <a:schemeClr val="accent1">
                  <a:shade val="90000"/>
                </a:schemeClr>
              </a:solidFill>
              <a:ln w="9525">
                <a:solidFill>
                  <a:schemeClr val="accent1">
                    <a:shade val="9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31'!$B$3:$C$3</c:f>
              <c:numCache>
                <c:formatCode>General</c:formatCode>
                <c:ptCount val="2"/>
                <c:pt idx="0">
                  <c:v>2015</c:v>
                </c:pt>
                <c:pt idx="1">
                  <c:v>2016</c:v>
                </c:pt>
              </c:numCache>
            </c:numRef>
          </c:cat>
          <c:val>
            <c:numRef>
              <c:f>'CDIA Gráfico 31'!$B$9:$C$9</c:f>
              <c:numCache>
                <c:formatCode>#,##0</c:formatCode>
                <c:ptCount val="2"/>
                <c:pt idx="0">
                  <c:v>22484</c:v>
                </c:pt>
                <c:pt idx="1">
                  <c:v>25151</c:v>
                </c:pt>
              </c:numCache>
            </c:numRef>
          </c:val>
          <c:smooth val="0"/>
        </c:ser>
        <c:dLbls>
          <c:showLegendKey val="0"/>
          <c:showVal val="0"/>
          <c:showCatName val="0"/>
          <c:showSerName val="0"/>
          <c:showPercent val="0"/>
          <c:showBubbleSize val="0"/>
        </c:dLbls>
        <c:marker val="1"/>
        <c:smooth val="0"/>
        <c:axId val="239249024"/>
        <c:axId val="239248464"/>
      </c:lineChart>
      <c:catAx>
        <c:axId val="23924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239247904"/>
        <c:crosses val="autoZero"/>
        <c:auto val="1"/>
        <c:lblAlgn val="ctr"/>
        <c:lblOffset val="100"/>
        <c:noMultiLvlLbl val="0"/>
      </c:catAx>
      <c:valAx>
        <c:axId val="239247904"/>
        <c:scaling>
          <c:orientation val="minMax"/>
        </c:scaling>
        <c:delete val="1"/>
        <c:axPos val="l"/>
        <c:numFmt formatCode="#,##0" sourceLinked="1"/>
        <c:majorTickMark val="none"/>
        <c:minorTickMark val="none"/>
        <c:tickLblPos val="nextTo"/>
        <c:crossAx val="239247344"/>
        <c:crosses val="autoZero"/>
        <c:crossBetween val="between"/>
      </c:valAx>
      <c:valAx>
        <c:axId val="23924846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39249024"/>
        <c:crosses val="max"/>
        <c:crossBetween val="between"/>
      </c:valAx>
      <c:catAx>
        <c:axId val="239249024"/>
        <c:scaling>
          <c:orientation val="minMax"/>
        </c:scaling>
        <c:delete val="1"/>
        <c:axPos val="b"/>
        <c:numFmt formatCode="General" sourceLinked="1"/>
        <c:majorTickMark val="out"/>
        <c:minorTickMark val="none"/>
        <c:tickLblPos val="nextTo"/>
        <c:crossAx val="2392484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904817812286387E-2"/>
          <c:y val="2.9042904290429043E-2"/>
          <c:w val="0.93372186826547277"/>
          <c:h val="0.82376570255450743"/>
        </c:manualLayout>
      </c:layout>
      <c:barChart>
        <c:barDir val="bar"/>
        <c:grouping val="percentStacked"/>
        <c:varyColors val="0"/>
        <c:ser>
          <c:idx val="0"/>
          <c:order val="0"/>
          <c:tx>
            <c:strRef>
              <c:f>'CDIA Gráfico 32'!$A$5</c:f>
              <c:strCache>
                <c:ptCount val="1"/>
                <c:pt idx="0">
                  <c:v>Servidor Estatutário</c:v>
                </c:pt>
              </c:strCache>
            </c:strRef>
          </c:tx>
          <c:spPr>
            <a:solidFill>
              <a:schemeClr val="accent1">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32'!$B$5:$C$5</c:f>
              <c:numCache>
                <c:formatCode>0.0%</c:formatCode>
                <c:ptCount val="2"/>
                <c:pt idx="0">
                  <c:v>0.137564490304216</c:v>
                </c:pt>
                <c:pt idx="1">
                  <c:v>0.12913999443362101</c:v>
                </c:pt>
              </c:numCache>
            </c:numRef>
          </c:val>
        </c:ser>
        <c:ser>
          <c:idx val="1"/>
          <c:order val="1"/>
          <c:tx>
            <c:strRef>
              <c:f>'CDIA Gráfico 32'!$A$6</c:f>
              <c:strCache>
                <c:ptCount val="1"/>
                <c:pt idx="0">
                  <c:v>Empregado Público (CLT)</c:v>
                </c:pt>
              </c:strCache>
            </c:strRef>
          </c:tx>
          <c:spPr>
            <a:solidFill>
              <a:schemeClr val="accent1">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32'!$B$6:$C$6</c:f>
              <c:numCache>
                <c:formatCode>0.0%</c:formatCode>
                <c:ptCount val="2"/>
                <c:pt idx="0">
                  <c:v>6.3378402419498298E-2</c:v>
                </c:pt>
                <c:pt idx="1">
                  <c:v>7.9320901753409404E-2</c:v>
                </c:pt>
              </c:numCache>
            </c:numRef>
          </c:val>
        </c:ser>
        <c:ser>
          <c:idx val="2"/>
          <c:order val="2"/>
          <c:tx>
            <c:strRef>
              <c:f>'CDIA Gráfico 32'!$A$7</c:f>
              <c:strCache>
                <c:ptCount val="1"/>
                <c:pt idx="0">
                  <c:v>Outro vínculo não permanente</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32'!$B$7:$C$7</c:f>
              <c:numCache>
                <c:formatCode>0.0%</c:formatCode>
                <c:ptCount val="2"/>
                <c:pt idx="0">
                  <c:v>9.5312222024550794E-2</c:v>
                </c:pt>
                <c:pt idx="1">
                  <c:v>9.4429644944534999E-2</c:v>
                </c:pt>
              </c:numCache>
            </c:numRef>
          </c:val>
        </c:ser>
        <c:ser>
          <c:idx val="3"/>
          <c:order val="3"/>
          <c:tx>
            <c:strRef>
              <c:f>'CDIA Gráfico 32'!$A$8</c:f>
              <c:strCache>
                <c:ptCount val="1"/>
                <c:pt idx="0">
                  <c:v>Voluntário</c:v>
                </c:pt>
              </c:strCache>
            </c:strRef>
          </c:tx>
          <c:spPr>
            <a:solidFill>
              <a:schemeClr val="accent1">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32'!$B$8:$C$8</c:f>
              <c:numCache>
                <c:formatCode>0.0%</c:formatCode>
                <c:ptCount val="2"/>
                <c:pt idx="0">
                  <c:v>1.7256715886852899E-2</c:v>
                </c:pt>
                <c:pt idx="1">
                  <c:v>2.0396803308019601E-2</c:v>
                </c:pt>
              </c:numCache>
            </c:numRef>
          </c:val>
        </c:ser>
        <c:ser>
          <c:idx val="4"/>
          <c:order val="4"/>
          <c:tx>
            <c:strRef>
              <c:f>'CDIA Gráfico 32'!$A$9</c:f>
              <c:strCache>
                <c:ptCount val="1"/>
                <c:pt idx="0">
                  <c:v>Servidor Temporário</c:v>
                </c:pt>
              </c:strCache>
            </c:strRef>
          </c:tx>
          <c:spPr>
            <a:solidFill>
              <a:schemeClr val="accent1">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32'!$B$9:$C$9</c:f>
              <c:numCache>
                <c:formatCode>0.0%</c:formatCode>
                <c:ptCount val="2"/>
                <c:pt idx="0">
                  <c:v>6.3689734922611596E-2</c:v>
                </c:pt>
                <c:pt idx="1">
                  <c:v>6.2263925887638703E-2</c:v>
                </c:pt>
              </c:numCache>
            </c:numRef>
          </c:val>
        </c:ser>
        <c:ser>
          <c:idx val="5"/>
          <c:order val="5"/>
          <c:tx>
            <c:strRef>
              <c:f>'CDIA Gráfico 32'!$A$10</c:f>
              <c:strCache>
                <c:ptCount val="1"/>
                <c:pt idx="0">
                  <c:v>Comissionado</c:v>
                </c:pt>
              </c:strCache>
            </c:strRef>
          </c:tx>
          <c:spPr>
            <a:solidFill>
              <a:schemeClr val="accent1">
                <a:tint val="77000"/>
              </a:schemeClr>
            </a:solidFill>
            <a:ln>
              <a:noFill/>
            </a:ln>
            <a:effectLst/>
          </c:spPr>
          <c:invertIfNegative val="0"/>
          <c:dLbls>
            <c:dLbl>
              <c:idx val="0"/>
              <c:layout>
                <c:manualLayout>
                  <c:x val="0"/>
                  <c:y val="-0.12145214521452145"/>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9.7193487329615852E-17"/>
                  <c:y val="-0.1108910891089109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32'!$B$10:$C$10</c:f>
              <c:numCache>
                <c:formatCode>0.0%</c:formatCode>
                <c:ptCount val="2"/>
                <c:pt idx="0">
                  <c:v>7.9612168653264495E-3</c:v>
                </c:pt>
                <c:pt idx="1">
                  <c:v>7.4350920440539097E-3</c:v>
                </c:pt>
              </c:numCache>
            </c:numRef>
          </c:val>
        </c:ser>
        <c:ser>
          <c:idx val="6"/>
          <c:order val="6"/>
          <c:tx>
            <c:strRef>
              <c:f>'CDIA Gráfico 32'!$A$11</c:f>
              <c:strCache>
                <c:ptCount val="1"/>
                <c:pt idx="0">
                  <c:v>Terceirizado</c:v>
                </c:pt>
              </c:strCache>
            </c:strRef>
          </c:tx>
          <c:spPr>
            <a:solidFill>
              <a:schemeClr val="accent1">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32'!$B$11:$C$11</c:f>
              <c:numCache>
                <c:formatCode>0.0%</c:formatCode>
                <c:ptCount val="2"/>
                <c:pt idx="0">
                  <c:v>4.3586550435865498E-2</c:v>
                </c:pt>
                <c:pt idx="1">
                  <c:v>4.6240706134944902E-2</c:v>
                </c:pt>
              </c:numCache>
            </c:numRef>
          </c:val>
        </c:ser>
        <c:ser>
          <c:idx val="7"/>
          <c:order val="7"/>
          <c:tx>
            <c:strRef>
              <c:f>'CDIA Gráfico 32'!$A$12</c:f>
              <c:strCache>
                <c:ptCount val="1"/>
                <c:pt idx="0">
                  <c:v>Empregado Celetista do setor privado - CLT</c:v>
                </c:pt>
              </c:strCache>
            </c:strRef>
          </c:tx>
          <c:spPr>
            <a:solidFill>
              <a:schemeClr val="accent1">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'CDIA Gráfico 32'!$B$4:$C$4</c:f>
              <c:numCache>
                <c:formatCode>General</c:formatCode>
                <c:ptCount val="2"/>
                <c:pt idx="0">
                  <c:v>2015</c:v>
                </c:pt>
                <c:pt idx="1">
                  <c:v>2016</c:v>
                </c:pt>
              </c:numCache>
            </c:numRef>
          </c:cat>
          <c:val>
            <c:numRef>
              <c:f>'CDIA Gráfico 32'!$B$12:$C$12</c:f>
              <c:numCache>
                <c:formatCode>0.0%</c:formatCode>
                <c:ptCount val="2"/>
                <c:pt idx="0">
                  <c:v>0.57125066714107797</c:v>
                </c:pt>
                <c:pt idx="1">
                  <c:v>0.56077293149377805</c:v>
                </c:pt>
              </c:numCache>
            </c:numRef>
          </c:val>
        </c:ser>
        <c:dLbls>
          <c:dLblPos val="ctr"/>
          <c:showLegendKey val="0"/>
          <c:showVal val="1"/>
          <c:showCatName val="0"/>
          <c:showSerName val="0"/>
          <c:showPercent val="0"/>
          <c:showBubbleSize val="0"/>
        </c:dLbls>
        <c:gapWidth val="182"/>
        <c:overlap val="100"/>
        <c:axId val="239255744"/>
        <c:axId val="239256304"/>
      </c:barChart>
      <c:catAx>
        <c:axId val="23925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239256304"/>
        <c:crosses val="autoZero"/>
        <c:auto val="1"/>
        <c:lblAlgn val="ctr"/>
        <c:lblOffset val="100"/>
        <c:noMultiLvlLbl val="0"/>
      </c:catAx>
      <c:valAx>
        <c:axId val="239256304"/>
        <c:scaling>
          <c:orientation val="minMax"/>
        </c:scaling>
        <c:delete val="1"/>
        <c:axPos val="b"/>
        <c:numFmt formatCode="0%" sourceLinked="1"/>
        <c:majorTickMark val="none"/>
        <c:minorTickMark val="none"/>
        <c:tickLblPos val="nextTo"/>
        <c:crossAx val="239255744"/>
        <c:crosses val="autoZero"/>
        <c:crossBetween val="between"/>
      </c:valAx>
      <c:spPr>
        <a:noFill/>
        <a:ln>
          <a:noFill/>
        </a:ln>
        <a:effectLst/>
      </c:spPr>
    </c:plotArea>
    <c:legend>
      <c:legendPos val="b"/>
      <c:layout>
        <c:manualLayout>
          <c:xMode val="edge"/>
          <c:yMode val="edge"/>
          <c:x val="9.2776673293571907E-3"/>
          <c:y val="0.85544887087133925"/>
          <c:w val="0.9814446653412856"/>
          <c:h val="0.13927060107585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'CDIA Gráfico 33'!$B$8</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33'!$A$9:$A$11</c:f>
              <c:strCache>
                <c:ptCount val="3"/>
                <c:pt idx="0">
                  <c:v>Nível Fundamental</c:v>
                </c:pt>
                <c:pt idx="1">
                  <c:v>Nível Médio</c:v>
                </c:pt>
                <c:pt idx="2">
                  <c:v>Nível Superior</c:v>
                </c:pt>
              </c:strCache>
            </c:strRef>
          </c:cat>
          <c:val>
            <c:numRef>
              <c:f>'CDIA Gráfico 33'!$B$9:$B$11</c:f>
              <c:numCache>
                <c:formatCode>#,##0</c:formatCode>
                <c:ptCount val="3"/>
                <c:pt idx="0">
                  <c:v>3025</c:v>
                </c:pt>
                <c:pt idx="1">
                  <c:v>5526</c:v>
                </c:pt>
                <c:pt idx="2">
                  <c:v>13933</c:v>
                </c:pt>
              </c:numCache>
            </c:numRef>
          </c:val>
        </c:ser>
        <c:ser>
          <c:idx val="1"/>
          <c:order val="1"/>
          <c:tx>
            <c:strRef>
              <c:f>'CDIA Gráfico 33'!$C$8</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33'!$A$9:$A$11</c:f>
              <c:strCache>
                <c:ptCount val="3"/>
                <c:pt idx="0">
                  <c:v>Nível Fundamental</c:v>
                </c:pt>
                <c:pt idx="1">
                  <c:v>Nível Médio</c:v>
                </c:pt>
                <c:pt idx="2">
                  <c:v>Nível Superior</c:v>
                </c:pt>
              </c:strCache>
            </c:strRef>
          </c:cat>
          <c:val>
            <c:numRef>
              <c:f>'CDIA Gráfico 33'!$C$9:$C$11</c:f>
              <c:numCache>
                <c:formatCode>#,##0</c:formatCode>
                <c:ptCount val="3"/>
                <c:pt idx="0">
                  <c:v>3469</c:v>
                </c:pt>
                <c:pt idx="1">
                  <c:v>6419</c:v>
                </c:pt>
                <c:pt idx="2">
                  <c:v>15263</c:v>
                </c:pt>
              </c:numCache>
            </c:numRef>
          </c:val>
        </c:ser>
        <c:dLbls>
          <c:dLblPos val="outEnd"/>
          <c:showLegendKey val="0"/>
          <c:showVal val="1"/>
          <c:showCatName val="0"/>
          <c:showSerName val="0"/>
          <c:showPercent val="0"/>
          <c:showBubbleSize val="0"/>
        </c:dLbls>
        <c:gapWidth val="182"/>
        <c:axId val="239259664"/>
        <c:axId val="239260224"/>
      </c:barChart>
      <c:catAx>
        <c:axId val="23925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239260224"/>
        <c:crosses val="autoZero"/>
        <c:auto val="1"/>
        <c:lblAlgn val="ctr"/>
        <c:lblOffset val="100"/>
        <c:noMultiLvlLbl val="0"/>
      </c:catAx>
      <c:valAx>
        <c:axId val="239260224"/>
        <c:scaling>
          <c:orientation val="minMax"/>
        </c:scaling>
        <c:delete val="1"/>
        <c:axPos val="b"/>
        <c:numFmt formatCode="#,##0" sourceLinked="1"/>
        <c:majorTickMark val="none"/>
        <c:minorTickMark val="none"/>
        <c:tickLblPos val="nextTo"/>
        <c:crossAx val="23925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'CDIA Gráfico 34'!$C$3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34'!$A$4:$A$16</c:f>
              <c:strCache>
                <c:ptCount val="13"/>
                <c:pt idx="0">
                  <c:v>Nutricionista</c:v>
                </c:pt>
                <c:pt idx="1">
                  <c:v>Enfermeiro</c:v>
                </c:pt>
                <c:pt idx="2">
                  <c:v>Administrador</c:v>
                </c:pt>
                <c:pt idx="3">
                  <c:v>Médico</c:v>
                </c:pt>
                <c:pt idx="4">
                  <c:v>Terapeuta Ocupacional</c:v>
                </c:pt>
                <c:pt idx="5">
                  <c:v>Fisioterapeuta</c:v>
                </c:pt>
                <c:pt idx="6">
                  <c:v>Assistente Social</c:v>
                </c:pt>
                <c:pt idx="7">
                  <c:v>Psicólogo</c:v>
                </c:pt>
                <c:pt idx="8">
                  <c:v>Profissional de nível médio</c:v>
                </c:pt>
                <c:pt idx="9">
                  <c:v>Pedagogo</c:v>
                </c:pt>
                <c:pt idx="10">
                  <c:v>Sem formação profissional</c:v>
                </c:pt>
                <c:pt idx="11">
                  <c:v>Outra formação de nível superior*</c:v>
                </c:pt>
                <c:pt idx="12">
                  <c:v>Não informado</c:v>
                </c:pt>
              </c:strCache>
            </c:strRef>
          </c:cat>
          <c:val>
            <c:numRef>
              <c:f>'CDIA Gráfico 34'!$C$4:$C$16</c:f>
              <c:numCache>
                <c:formatCode>#,##0</c:formatCode>
                <c:ptCount val="13"/>
                <c:pt idx="0">
                  <c:v>111</c:v>
                </c:pt>
                <c:pt idx="1">
                  <c:v>134</c:v>
                </c:pt>
                <c:pt idx="2">
                  <c:v>188</c:v>
                </c:pt>
                <c:pt idx="3">
                  <c:v>236</c:v>
                </c:pt>
                <c:pt idx="4">
                  <c:v>605</c:v>
                </c:pt>
                <c:pt idx="5">
                  <c:v>1008</c:v>
                </c:pt>
                <c:pt idx="6">
                  <c:v>1096</c:v>
                </c:pt>
                <c:pt idx="7">
                  <c:v>1267</c:v>
                </c:pt>
                <c:pt idx="8">
                  <c:v>2584</c:v>
                </c:pt>
                <c:pt idx="9">
                  <c:v>3315</c:v>
                </c:pt>
                <c:pt idx="10">
                  <c:v>3555</c:v>
                </c:pt>
                <c:pt idx="11">
                  <c:v>4233</c:v>
                </c:pt>
                <c:pt idx="12">
                  <c:v>6819</c:v>
                </c:pt>
              </c:numCache>
            </c:numRef>
          </c:val>
        </c:ser>
        <c:ser>
          <c:idx val="0"/>
          <c:order val="1"/>
          <c:tx>
            <c:strRef>
              <c:f>'CDIA Gráfico 34'!$B$3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34'!$A$4:$A$16</c:f>
              <c:strCache>
                <c:ptCount val="13"/>
                <c:pt idx="0">
                  <c:v>Nutricionista</c:v>
                </c:pt>
                <c:pt idx="1">
                  <c:v>Enfermeiro</c:v>
                </c:pt>
                <c:pt idx="2">
                  <c:v>Administrador</c:v>
                </c:pt>
                <c:pt idx="3">
                  <c:v>Médico</c:v>
                </c:pt>
                <c:pt idx="4">
                  <c:v>Terapeuta Ocupacional</c:v>
                </c:pt>
                <c:pt idx="5">
                  <c:v>Fisioterapeuta</c:v>
                </c:pt>
                <c:pt idx="6">
                  <c:v>Assistente Social</c:v>
                </c:pt>
                <c:pt idx="7">
                  <c:v>Psicólogo</c:v>
                </c:pt>
                <c:pt idx="8">
                  <c:v>Profissional de nível médio</c:v>
                </c:pt>
                <c:pt idx="9">
                  <c:v>Pedagogo</c:v>
                </c:pt>
                <c:pt idx="10">
                  <c:v>Sem formação profissional</c:v>
                </c:pt>
                <c:pt idx="11">
                  <c:v>Outra formação de nível superior*</c:v>
                </c:pt>
                <c:pt idx="12">
                  <c:v>Não informado</c:v>
                </c:pt>
              </c:strCache>
            </c:strRef>
          </c:cat>
          <c:val>
            <c:numRef>
              <c:f>'CDIA Gráfico 34'!$B$4:$B$16</c:f>
              <c:numCache>
                <c:formatCode>#,##0</c:formatCode>
                <c:ptCount val="13"/>
                <c:pt idx="0">
                  <c:v>133</c:v>
                </c:pt>
                <c:pt idx="1">
                  <c:v>138</c:v>
                </c:pt>
                <c:pt idx="2">
                  <c:v>198</c:v>
                </c:pt>
                <c:pt idx="3">
                  <c:v>239</c:v>
                </c:pt>
                <c:pt idx="4">
                  <c:v>654</c:v>
                </c:pt>
                <c:pt idx="5">
                  <c:v>1088</c:v>
                </c:pt>
                <c:pt idx="6">
                  <c:v>1343</c:v>
                </c:pt>
                <c:pt idx="7">
                  <c:v>1477</c:v>
                </c:pt>
                <c:pt idx="8">
                  <c:v>3524</c:v>
                </c:pt>
                <c:pt idx="9">
                  <c:v>3823</c:v>
                </c:pt>
                <c:pt idx="10">
                  <c:v>4483</c:v>
                </c:pt>
                <c:pt idx="11">
                  <c:v>4620</c:v>
                </c:pt>
                <c:pt idx="12">
                  <c:v>764</c:v>
                </c:pt>
              </c:numCache>
            </c:numRef>
          </c:val>
        </c:ser>
        <c:dLbls>
          <c:dLblPos val="outEnd"/>
          <c:showLegendKey val="0"/>
          <c:showVal val="1"/>
          <c:showCatName val="0"/>
          <c:showSerName val="0"/>
          <c:showPercent val="0"/>
          <c:showBubbleSize val="0"/>
        </c:dLbls>
        <c:gapWidth val="182"/>
        <c:axId val="239871392"/>
        <c:axId val="239871952"/>
      </c:barChart>
      <c:catAx>
        <c:axId val="23987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9871952"/>
        <c:crosses val="autoZero"/>
        <c:auto val="1"/>
        <c:lblAlgn val="ctr"/>
        <c:lblOffset val="100"/>
        <c:noMultiLvlLbl val="0"/>
      </c:catAx>
      <c:valAx>
        <c:axId val="239871952"/>
        <c:scaling>
          <c:orientation val="minMax"/>
        </c:scaling>
        <c:delete val="1"/>
        <c:axPos val="b"/>
        <c:numFmt formatCode="#,##0" sourceLinked="1"/>
        <c:majorTickMark val="none"/>
        <c:minorTickMark val="none"/>
        <c:tickLblPos val="nextTo"/>
        <c:crossAx val="239871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3517868771235066E-3"/>
          <c:y val="2.7964991986570063E-2"/>
          <c:w val="0.97411002516535206"/>
          <c:h val="0.8622996168855831"/>
        </c:manualLayout>
      </c:layout>
      <c:barChart>
        <c:barDir val="col"/>
        <c:grouping val="stacked"/>
        <c:varyColors val="0"/>
        <c:ser>
          <c:idx val="4"/>
          <c:order val="0"/>
          <c:tx>
            <c:strRef>
              <c:f>'CDIA Gráfico 35'!$F$5</c:f>
              <c:strCache>
                <c:ptCount val="1"/>
                <c:pt idx="0">
                  <c:v>Centro-Oeste</c:v>
                </c:pt>
              </c:strCache>
            </c:strRef>
          </c:tx>
          <c:spPr>
            <a:solidFill>
              <a:schemeClr val="accent1">
                <a:tint val="54000"/>
              </a:schemeClr>
            </a:solidFill>
            <a:ln>
              <a:noFill/>
            </a:ln>
            <a:effectLst/>
          </c:spPr>
          <c:invertIfNegative val="0"/>
          <c:dLbls>
            <c:dLbl>
              <c:idx val="6"/>
              <c:layout>
                <c:manualLayout>
                  <c:x val="3.4986706677372803E-2"/>
                  <c:y val="-1.308055149782360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3.8358410544266211E-2"/>
                  <c:y val="-1.083786454626378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150255034973712E-2"/>
                  <c:y val="-1.4743061670880445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35'!$A$6:$A$14</c:f>
              <c:strCache>
                <c:ptCount val="9"/>
                <c:pt idx="0">
                  <c:v>Técnico(a) de nível superior</c:v>
                </c:pt>
                <c:pt idx="1">
                  <c:v>Outros</c:v>
                </c:pt>
                <c:pt idx="2">
                  <c:v>Orientador/Educador(a) Social</c:v>
                </c:pt>
                <c:pt idx="3">
                  <c:v>Serviços Gerais</c:v>
                </c:pt>
                <c:pt idx="4">
                  <c:v>Apoio Administrativo</c:v>
                </c:pt>
                <c:pt idx="5">
                  <c:v>Cuidador(a)</c:v>
                </c:pt>
                <c:pt idx="6">
                  <c:v>Coordenador(a)</c:v>
                </c:pt>
                <c:pt idx="7">
                  <c:v>Estagiário(a)</c:v>
                </c:pt>
                <c:pt idx="8">
                  <c:v>Auxiliar de Cuidador(a)</c:v>
                </c:pt>
              </c:strCache>
            </c:strRef>
          </c:cat>
          <c:val>
            <c:numRef>
              <c:f>'CDIA Gráfico 35'!$F$6:$F$14</c:f>
              <c:numCache>
                <c:formatCode>#,##0</c:formatCode>
                <c:ptCount val="9"/>
                <c:pt idx="0">
                  <c:v>701</c:v>
                </c:pt>
                <c:pt idx="1">
                  <c:v>804</c:v>
                </c:pt>
                <c:pt idx="2">
                  <c:v>271</c:v>
                </c:pt>
                <c:pt idx="3">
                  <c:v>252</c:v>
                </c:pt>
                <c:pt idx="4">
                  <c:v>191</c:v>
                </c:pt>
                <c:pt idx="5">
                  <c:v>108</c:v>
                </c:pt>
                <c:pt idx="6">
                  <c:v>77</c:v>
                </c:pt>
                <c:pt idx="7">
                  <c:v>39</c:v>
                </c:pt>
                <c:pt idx="8">
                  <c:v>26</c:v>
                </c:pt>
              </c:numCache>
            </c:numRef>
          </c:val>
        </c:ser>
        <c:ser>
          <c:idx val="3"/>
          <c:order val="1"/>
          <c:tx>
            <c:strRef>
              <c:f>'CDIA Gráfico 35'!$E$5</c:f>
              <c:strCache>
                <c:ptCount val="1"/>
                <c:pt idx="0">
                  <c:v>Sul</c:v>
                </c:pt>
              </c:strCache>
            </c:strRef>
          </c:tx>
          <c:spPr>
            <a:solidFill>
              <a:schemeClr val="accent1">
                <a:tint val="77000"/>
              </a:schemeClr>
            </a:solidFill>
            <a:ln>
              <a:noFill/>
            </a:ln>
            <a:effectLst/>
          </c:spPr>
          <c:invertIfNegative val="0"/>
          <c:dLbls>
            <c:dLbl>
              <c:idx val="7"/>
              <c:layout>
                <c:manualLayout>
                  <c:x val="3.9685207274253058E-2"/>
                  <c:y val="-3.006643102657646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162581210339715E-2"/>
                  <c:y val="-3.4473784767243991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35'!$A$6:$A$14</c:f>
              <c:strCache>
                <c:ptCount val="9"/>
                <c:pt idx="0">
                  <c:v>Técnico(a) de nível superior</c:v>
                </c:pt>
                <c:pt idx="1">
                  <c:v>Outros</c:v>
                </c:pt>
                <c:pt idx="2">
                  <c:v>Orientador/Educador(a) Social</c:v>
                </c:pt>
                <c:pt idx="3">
                  <c:v>Serviços Gerais</c:v>
                </c:pt>
                <c:pt idx="4">
                  <c:v>Apoio Administrativo</c:v>
                </c:pt>
                <c:pt idx="5">
                  <c:v>Cuidador(a)</c:v>
                </c:pt>
                <c:pt idx="6">
                  <c:v>Coordenador(a)</c:v>
                </c:pt>
                <c:pt idx="7">
                  <c:v>Estagiário(a)</c:v>
                </c:pt>
                <c:pt idx="8">
                  <c:v>Auxiliar de Cuidador(a)</c:v>
                </c:pt>
              </c:strCache>
            </c:strRef>
          </c:cat>
          <c:val>
            <c:numRef>
              <c:f>'CDIA Gráfico 35'!$E$6:$E$14</c:f>
              <c:numCache>
                <c:formatCode>#,##0</c:formatCode>
                <c:ptCount val="9"/>
                <c:pt idx="0">
                  <c:v>1903</c:v>
                </c:pt>
                <c:pt idx="1">
                  <c:v>1271</c:v>
                </c:pt>
                <c:pt idx="2">
                  <c:v>516</c:v>
                </c:pt>
                <c:pt idx="3">
                  <c:v>531</c:v>
                </c:pt>
                <c:pt idx="4">
                  <c:v>392</c:v>
                </c:pt>
                <c:pt idx="5">
                  <c:v>160</c:v>
                </c:pt>
                <c:pt idx="6">
                  <c:v>200</c:v>
                </c:pt>
                <c:pt idx="7">
                  <c:v>51</c:v>
                </c:pt>
                <c:pt idx="8">
                  <c:v>29</c:v>
                </c:pt>
              </c:numCache>
            </c:numRef>
          </c:val>
        </c:ser>
        <c:ser>
          <c:idx val="2"/>
          <c:order val="2"/>
          <c:tx>
            <c:strRef>
              <c:f>'CDIA Gráfico 35'!$D$5</c:f>
              <c:strCache>
                <c:ptCount val="1"/>
                <c:pt idx="0">
                  <c:v>Sudeste</c:v>
                </c:pt>
              </c:strCache>
            </c:strRef>
          </c:tx>
          <c:spPr>
            <a:solidFill>
              <a:schemeClr val="accent1"/>
            </a:solidFill>
            <a:ln>
              <a:noFill/>
            </a:ln>
            <a:effectLst/>
          </c:spPr>
          <c:invertIfNegative val="0"/>
          <c:dLbls>
            <c:dLbl>
              <c:idx val="6"/>
              <c:layout>
                <c:manualLayout>
                  <c:x val="-1.0787364897876819E-17"/>
                  <c:y val="-1.4837121802209831E-1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3.7596166020977415E-2"/>
                  <c:y val="-4.0324118794337269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3277581722992585E-2"/>
                  <c:y val="-4.9216846438124316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35'!$A$6:$A$14</c:f>
              <c:strCache>
                <c:ptCount val="9"/>
                <c:pt idx="0">
                  <c:v>Técnico(a) de nível superior</c:v>
                </c:pt>
                <c:pt idx="1">
                  <c:v>Outros</c:v>
                </c:pt>
                <c:pt idx="2">
                  <c:v>Orientador/Educador(a) Social</c:v>
                </c:pt>
                <c:pt idx="3">
                  <c:v>Serviços Gerais</c:v>
                </c:pt>
                <c:pt idx="4">
                  <c:v>Apoio Administrativo</c:v>
                </c:pt>
                <c:pt idx="5">
                  <c:v>Cuidador(a)</c:v>
                </c:pt>
                <c:pt idx="6">
                  <c:v>Coordenador(a)</c:v>
                </c:pt>
                <c:pt idx="7">
                  <c:v>Estagiário(a)</c:v>
                </c:pt>
                <c:pt idx="8">
                  <c:v>Auxiliar de Cuidador(a)</c:v>
                </c:pt>
              </c:strCache>
            </c:strRef>
          </c:cat>
          <c:val>
            <c:numRef>
              <c:f>'CDIA Gráfico 35'!$D$6:$D$14</c:f>
              <c:numCache>
                <c:formatCode>#,##0</c:formatCode>
                <c:ptCount val="9"/>
                <c:pt idx="0">
                  <c:v>4779</c:v>
                </c:pt>
                <c:pt idx="1">
                  <c:v>3650</c:v>
                </c:pt>
                <c:pt idx="2">
                  <c:v>1871</c:v>
                </c:pt>
                <c:pt idx="3">
                  <c:v>1715</c:v>
                </c:pt>
                <c:pt idx="4">
                  <c:v>1104</c:v>
                </c:pt>
                <c:pt idx="5">
                  <c:v>807</c:v>
                </c:pt>
                <c:pt idx="6">
                  <c:v>567</c:v>
                </c:pt>
                <c:pt idx="7">
                  <c:v>148</c:v>
                </c:pt>
                <c:pt idx="8">
                  <c:v>159</c:v>
                </c:pt>
              </c:numCache>
            </c:numRef>
          </c:val>
        </c:ser>
        <c:ser>
          <c:idx val="1"/>
          <c:order val="3"/>
          <c:tx>
            <c:strRef>
              <c:f>'CDIA Gráfico 35'!$C$5</c:f>
              <c:strCache>
                <c:ptCount val="1"/>
                <c:pt idx="0">
                  <c:v>Nordeste</c:v>
                </c:pt>
              </c:strCache>
            </c:strRef>
          </c:tx>
          <c:spPr>
            <a:solidFill>
              <a:schemeClr val="accent1">
                <a:shade val="76000"/>
              </a:schemeClr>
            </a:solidFill>
            <a:ln>
              <a:noFill/>
            </a:ln>
            <a:effectLst/>
          </c:spPr>
          <c:invertIfNegative val="0"/>
          <c:dLbls>
            <c:dLbl>
              <c:idx val="2"/>
              <c:layout>
                <c:manualLayout>
                  <c:x val="1.1768170379384995E-3"/>
                  <c:y val="0"/>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3.7275738073765226E-2"/>
                  <c:y val="-2.7448435676108106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3.609893395111588E-2"/>
                  <c:y val="-4.4073537406675257E-3"/>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3.7299270986802392E-2"/>
                  <c:y val="-5.0157801014811917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171455574852017E-2"/>
                  <c:y val="-6.2877705620763627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35'!$A$6:$A$14</c:f>
              <c:strCache>
                <c:ptCount val="9"/>
                <c:pt idx="0">
                  <c:v>Técnico(a) de nível superior</c:v>
                </c:pt>
                <c:pt idx="1">
                  <c:v>Outros</c:v>
                </c:pt>
                <c:pt idx="2">
                  <c:v>Orientador/Educador(a) Social</c:v>
                </c:pt>
                <c:pt idx="3">
                  <c:v>Serviços Gerais</c:v>
                </c:pt>
                <c:pt idx="4">
                  <c:v>Apoio Administrativo</c:v>
                </c:pt>
                <c:pt idx="5">
                  <c:v>Cuidador(a)</c:v>
                </c:pt>
                <c:pt idx="6">
                  <c:v>Coordenador(a)</c:v>
                </c:pt>
                <c:pt idx="7">
                  <c:v>Estagiário(a)</c:v>
                </c:pt>
                <c:pt idx="8">
                  <c:v>Auxiliar de Cuidador(a)</c:v>
                </c:pt>
              </c:strCache>
            </c:strRef>
          </c:cat>
          <c:val>
            <c:numRef>
              <c:f>'CDIA Gráfico 35'!$C$6:$C$14</c:f>
              <c:numCache>
                <c:formatCode>#,##0</c:formatCode>
                <c:ptCount val="9"/>
                <c:pt idx="0">
                  <c:v>1034</c:v>
                </c:pt>
                <c:pt idx="1">
                  <c:v>538</c:v>
                </c:pt>
                <c:pt idx="2">
                  <c:v>237</c:v>
                </c:pt>
                <c:pt idx="3">
                  <c:v>201</c:v>
                </c:pt>
                <c:pt idx="4">
                  <c:v>330</c:v>
                </c:pt>
                <c:pt idx="5">
                  <c:v>110</c:v>
                </c:pt>
                <c:pt idx="6">
                  <c:v>65</c:v>
                </c:pt>
                <c:pt idx="7">
                  <c:v>52</c:v>
                </c:pt>
                <c:pt idx="8">
                  <c:v>35</c:v>
                </c:pt>
              </c:numCache>
            </c:numRef>
          </c:val>
        </c:ser>
        <c:ser>
          <c:idx val="0"/>
          <c:order val="4"/>
          <c:tx>
            <c:strRef>
              <c:f>'CDIA Gráfico 35'!$B$5</c:f>
              <c:strCache>
                <c:ptCount val="1"/>
                <c:pt idx="0">
                  <c:v>Norte</c:v>
                </c:pt>
              </c:strCache>
            </c:strRef>
          </c:tx>
          <c:spPr>
            <a:solidFill>
              <a:schemeClr val="accent1">
                <a:shade val="53000"/>
              </a:schemeClr>
            </a:solidFill>
            <a:ln>
              <a:noFill/>
            </a:ln>
            <a:effectLst/>
          </c:spPr>
          <c:invertIfNegative val="0"/>
          <c:dLbls>
            <c:dLbl>
              <c:idx val="0"/>
              <c:layout>
                <c:manualLayout>
                  <c:x val="-4.3149459591507277E-17"/>
                  <c:y val="-2.2255939802860485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1.3473186979215447E-3"/>
                  <c:y val="-3.417610381184780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1.0062895473772636E-3"/>
                  <c:y val="-2.6804507523251253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 val="-1.1768170379386289E-3"/>
                  <c:y val="-2.427920705766606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4279207057665984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5"/>
              <c:layout>
                <c:manualLayout>
                  <c:x val="1.0062895473773004E-3"/>
                  <c:y val="-2.7165285321435868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6"/>
              <c:layout>
                <c:manualLayout>
                  <c:x val="0"/>
                  <c:y val="-3.0349008822082482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7"/>
              <c:layout>
                <c:manualLayout>
                  <c:x val="3.6332282196551012E-2"/>
                  <c:y val="-6.5983196080246095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 val="4.2093646414574346E-2"/>
                  <c:y val="-8.6874403639928696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'CDIA Gráfico 35'!$A$6:$A$14</c:f>
              <c:strCache>
                <c:ptCount val="9"/>
                <c:pt idx="0">
                  <c:v>Técnico(a) de nível superior</c:v>
                </c:pt>
                <c:pt idx="1">
                  <c:v>Outros</c:v>
                </c:pt>
                <c:pt idx="2">
                  <c:v>Orientador/Educador(a) Social</c:v>
                </c:pt>
                <c:pt idx="3">
                  <c:v>Serviços Gerais</c:v>
                </c:pt>
                <c:pt idx="4">
                  <c:v>Apoio Administrativo</c:v>
                </c:pt>
                <c:pt idx="5">
                  <c:v>Cuidador(a)</c:v>
                </c:pt>
                <c:pt idx="6">
                  <c:v>Coordenador(a)</c:v>
                </c:pt>
                <c:pt idx="7">
                  <c:v>Estagiário(a)</c:v>
                </c:pt>
                <c:pt idx="8">
                  <c:v>Auxiliar de Cuidador(a)</c:v>
                </c:pt>
              </c:strCache>
            </c:strRef>
          </c:cat>
          <c:val>
            <c:numRef>
              <c:f>'CDIA Gráfico 35'!$B$6:$B$14</c:f>
              <c:numCache>
                <c:formatCode>#,##0</c:formatCode>
                <c:ptCount val="9"/>
                <c:pt idx="0">
                  <c:v>76</c:v>
                </c:pt>
                <c:pt idx="1">
                  <c:v>61</c:v>
                </c:pt>
                <c:pt idx="2">
                  <c:v>21</c:v>
                </c:pt>
                <c:pt idx="3">
                  <c:v>19</c:v>
                </c:pt>
                <c:pt idx="4">
                  <c:v>17</c:v>
                </c:pt>
                <c:pt idx="5">
                  <c:v>13</c:v>
                </c:pt>
                <c:pt idx="6">
                  <c:v>9</c:v>
                </c:pt>
                <c:pt idx="7">
                  <c:v>7</c:v>
                </c:pt>
                <c:pt idx="8">
                  <c:v>4</c:v>
                </c:pt>
              </c:numCache>
            </c:numRef>
          </c:val>
        </c:ser>
        <c:dLbls>
          <c:dLblPos val="ctr"/>
          <c:showLegendKey val="0"/>
          <c:showVal val="1"/>
          <c:showCatName val="0"/>
          <c:showSerName val="0"/>
          <c:showPercent val="0"/>
          <c:showBubbleSize val="0"/>
        </c:dLbls>
        <c:gapWidth val="150"/>
        <c:overlap val="100"/>
        <c:axId val="239876992"/>
        <c:axId val="239877552"/>
      </c:barChart>
      <c:catAx>
        <c:axId val="23987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crossAx val="239877552"/>
        <c:crosses val="autoZero"/>
        <c:auto val="1"/>
        <c:lblAlgn val="ctr"/>
        <c:lblOffset val="100"/>
        <c:noMultiLvlLbl val="0"/>
      </c:catAx>
      <c:valAx>
        <c:axId val="239877552"/>
        <c:scaling>
          <c:orientation val="minMax"/>
          <c:max val="8600"/>
          <c:min val="0"/>
        </c:scaling>
        <c:delete val="1"/>
        <c:axPos val="l"/>
        <c:numFmt formatCode="#,##0" sourceLinked="1"/>
        <c:majorTickMark val="none"/>
        <c:minorTickMark val="none"/>
        <c:tickLblPos val="nextTo"/>
        <c:crossAx val="23987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36'!$A$4:$A$8</c:f>
              <c:numCache>
                <c:formatCode>General</c:formatCode>
                <c:ptCount val="5"/>
                <c:pt idx="0">
                  <c:v>2012</c:v>
                </c:pt>
                <c:pt idx="1">
                  <c:v>2013</c:v>
                </c:pt>
                <c:pt idx="2">
                  <c:v>2014</c:v>
                </c:pt>
                <c:pt idx="3">
                  <c:v>2015</c:v>
                </c:pt>
                <c:pt idx="4">
                  <c:v>2016</c:v>
                </c:pt>
              </c:numCache>
            </c:numRef>
          </c:cat>
          <c:val>
            <c:numRef>
              <c:f>'UNACOL Gráfico 36'!$B$4:$B$8</c:f>
              <c:numCache>
                <c:formatCode>#,##0</c:formatCode>
                <c:ptCount val="5"/>
                <c:pt idx="0">
                  <c:v>67026</c:v>
                </c:pt>
                <c:pt idx="1">
                  <c:v>59086</c:v>
                </c:pt>
                <c:pt idx="2">
                  <c:v>75613</c:v>
                </c:pt>
                <c:pt idx="3">
                  <c:v>83824</c:v>
                </c:pt>
                <c:pt idx="4">
                  <c:v>89384</c:v>
                </c:pt>
              </c:numCache>
            </c:numRef>
          </c:val>
          <c:smooth val="0"/>
        </c:ser>
        <c:dLbls>
          <c:dLblPos val="t"/>
          <c:showLegendKey val="0"/>
          <c:showVal val="1"/>
          <c:showCatName val="0"/>
          <c:showSerName val="0"/>
          <c:showPercent val="0"/>
          <c:showBubbleSize val="0"/>
        </c:dLbls>
        <c:marker val="1"/>
        <c:smooth val="0"/>
        <c:axId val="239880352"/>
        <c:axId val="239880912"/>
      </c:lineChart>
      <c:catAx>
        <c:axId val="2398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239880912"/>
        <c:crosses val="autoZero"/>
        <c:auto val="1"/>
        <c:lblAlgn val="ctr"/>
        <c:lblOffset val="100"/>
        <c:noMultiLvlLbl val="0"/>
      </c:catAx>
      <c:valAx>
        <c:axId val="239880912"/>
        <c:scaling>
          <c:orientation val="minMax"/>
        </c:scaling>
        <c:delete val="1"/>
        <c:axPos val="l"/>
        <c:numFmt formatCode="#,##0" sourceLinked="1"/>
        <c:majorTickMark val="none"/>
        <c:minorTickMark val="none"/>
        <c:tickLblPos val="nextTo"/>
        <c:crossAx val="23988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7604012154082402"/>
          <c:y val="3.3324282740519504E-2"/>
          <c:w val="0.40194349150339609"/>
          <c:h val="0.66805780311943763"/>
        </c:manualLayout>
      </c:layout>
      <c:pieChart>
        <c:varyColors val="1"/>
        <c:ser>
          <c:idx val="0"/>
          <c:order val="0"/>
          <c:tx>
            <c:strRef>
              <c:f>'UNACOL Gráfico 37'!$B$3</c:f>
              <c:strCache>
                <c:ptCount val="1"/>
                <c:pt idx="0">
                  <c:v>2016</c:v>
                </c:pt>
              </c:strCache>
            </c:strRef>
          </c:tx>
          <c:dPt>
            <c:idx val="0"/>
            <c:bubble3D val="0"/>
            <c:spPr>
              <a:solidFill>
                <a:schemeClr val="accent1">
                  <a:shade val="44000"/>
                </a:schemeClr>
              </a:solidFill>
              <a:ln w="19050">
                <a:solidFill>
                  <a:schemeClr val="lt1"/>
                </a:solidFill>
              </a:ln>
              <a:effectLst/>
            </c:spPr>
          </c:dPt>
          <c:dPt>
            <c:idx val="1"/>
            <c:bubble3D val="0"/>
            <c:spPr>
              <a:solidFill>
                <a:schemeClr val="accent1">
                  <a:shade val="58000"/>
                </a:schemeClr>
              </a:solidFill>
              <a:ln w="19050">
                <a:solidFill>
                  <a:schemeClr val="lt1"/>
                </a:solidFill>
              </a:ln>
              <a:effectLst/>
            </c:spPr>
          </c:dPt>
          <c:dPt>
            <c:idx val="2"/>
            <c:bubble3D val="0"/>
            <c:spPr>
              <a:solidFill>
                <a:schemeClr val="accent1">
                  <a:shade val="72000"/>
                </a:schemeClr>
              </a:solidFill>
              <a:ln w="19050">
                <a:solidFill>
                  <a:schemeClr val="lt1"/>
                </a:solidFill>
              </a:ln>
              <a:effectLst/>
            </c:spPr>
          </c:dPt>
          <c:dPt>
            <c:idx val="3"/>
            <c:bubble3D val="0"/>
            <c:spPr>
              <a:solidFill>
                <a:schemeClr val="accent1">
                  <a:shade val="86000"/>
                </a:schemeClr>
              </a:solidFill>
              <a:ln w="19050">
                <a:solidFill>
                  <a:schemeClr val="lt1"/>
                </a:solidFill>
              </a:ln>
              <a:effectLst/>
            </c:spPr>
          </c:dPt>
          <c:dPt>
            <c:idx val="4"/>
            <c:bubble3D val="0"/>
            <c:spPr>
              <a:solidFill>
                <a:schemeClr val="accent1"/>
              </a:solidFill>
              <a:ln w="19050">
                <a:solidFill>
                  <a:schemeClr val="lt1"/>
                </a:solidFill>
              </a:ln>
              <a:effectLst/>
            </c:spPr>
          </c:dPt>
          <c:dPt>
            <c:idx val="5"/>
            <c:bubble3D val="0"/>
            <c:spPr>
              <a:solidFill>
                <a:schemeClr val="accent1">
                  <a:tint val="86000"/>
                </a:schemeClr>
              </a:solidFill>
              <a:ln w="19050">
                <a:solidFill>
                  <a:schemeClr val="lt1"/>
                </a:solidFill>
              </a:ln>
              <a:effectLst/>
            </c:spPr>
          </c:dPt>
          <c:dPt>
            <c:idx val="6"/>
            <c:bubble3D val="0"/>
            <c:spPr>
              <a:solidFill>
                <a:schemeClr val="accent1">
                  <a:tint val="72000"/>
                </a:schemeClr>
              </a:solidFill>
              <a:ln w="19050">
                <a:solidFill>
                  <a:schemeClr val="lt1"/>
                </a:solidFill>
              </a:ln>
              <a:effectLst/>
            </c:spPr>
          </c:dPt>
          <c:dPt>
            <c:idx val="7"/>
            <c:bubble3D val="0"/>
            <c:spPr>
              <a:solidFill>
                <a:schemeClr val="accent1">
                  <a:tint val="58000"/>
                </a:schemeClr>
              </a:solidFill>
              <a:ln w="19050">
                <a:solidFill>
                  <a:schemeClr val="lt1"/>
                </a:solidFill>
              </a:ln>
              <a:effectLst/>
            </c:spPr>
          </c:dPt>
          <c:dPt>
            <c:idx val="8"/>
            <c:bubble3D val="0"/>
            <c:spPr>
              <a:solidFill>
                <a:schemeClr val="accent1">
                  <a:tint val="44000"/>
                </a:schemeClr>
              </a:solidFill>
              <a:ln w="19050">
                <a:solidFill>
                  <a:schemeClr val="lt1"/>
                </a:solidFill>
              </a:ln>
              <a:effectLst/>
            </c:spPr>
          </c:dPt>
          <c:dLbls>
            <c:dLbl>
              <c:idx val="0"/>
              <c:tx>
                <c:rich>
                  <a:bodyPr/>
                  <a:lstStyle/>
                  <a:p>
                    <a:fld id="{C776EA9D-F7D1-4914-A812-C21F17E80B18}" type="VALUE">
                      <a:rPr lang="en-US">
                        <a:solidFill>
                          <a:schemeClr val="bg1"/>
                        </a:solidFill>
                      </a:rPr>
                      <a:pPr/>
                      <a:t>[VALOR]</a:t>
                    </a:fld>
                    <a:endParaRPr lang="pt-B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dLbl>
              <c:idx val="1"/>
              <c:tx>
                <c:rich>
                  <a:bodyPr/>
                  <a:lstStyle/>
                  <a:p>
                    <a:fld id="{60BC61CA-B428-43E5-B435-0665CBBDF06C}" type="VALUE">
                      <a:rPr lang="en-US">
                        <a:solidFill>
                          <a:schemeClr val="bg1"/>
                        </a:solidFill>
                      </a:rPr>
                      <a:pPr/>
                      <a:t>[VALOR]</a:t>
                    </a:fld>
                    <a:endParaRPr lang="pt-B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'UNACOL Gráfico 37'!$A$4:$A$12</c:f>
              <c:strCache>
                <c:ptCount val="9"/>
                <c:pt idx="0">
                  <c:v>Servidor/Estatutário</c:v>
                </c:pt>
                <c:pt idx="1">
                  <c:v>Empregado Público Celetista</c:v>
                </c:pt>
                <c:pt idx="2">
                  <c:v>Outro vínculo não permanente</c:v>
                </c:pt>
                <c:pt idx="3">
                  <c:v>Trabalhador de empresa/cooperativa/entidade prestadora de serviço</c:v>
                </c:pt>
                <c:pt idx="4">
                  <c:v>Voluntário</c:v>
                </c:pt>
                <c:pt idx="5">
                  <c:v>Servidor Temporário</c:v>
                </c:pt>
                <c:pt idx="6">
                  <c:v>Sem vínculo</c:v>
                </c:pt>
                <c:pt idx="7">
                  <c:v>Terceirizado</c:v>
                </c:pt>
                <c:pt idx="8">
                  <c:v>Empregado Celetista do Setor Privado</c:v>
                </c:pt>
              </c:strCache>
            </c:strRef>
          </c:cat>
          <c:val>
            <c:numRef>
              <c:f>'UNACOL Gráfico 37'!$B$4:$B$12</c:f>
              <c:numCache>
                <c:formatCode>0.0%</c:formatCode>
                <c:ptCount val="9"/>
                <c:pt idx="0">
                  <c:v>0.13444240579969599</c:v>
                </c:pt>
                <c:pt idx="1">
                  <c:v>0.16520853844088401</c:v>
                </c:pt>
                <c:pt idx="2">
                  <c:v>8.5384408842745896E-2</c:v>
                </c:pt>
                <c:pt idx="3">
                  <c:v>0.121364002506041</c:v>
                </c:pt>
                <c:pt idx="4">
                  <c:v>2.5519108565291299E-2</c:v>
                </c:pt>
                <c:pt idx="5">
                  <c:v>9.61581491094603E-2</c:v>
                </c:pt>
                <c:pt idx="6">
                  <c:v>9.7444732838091793E-3</c:v>
                </c:pt>
                <c:pt idx="7">
                  <c:v>4.4582923118231498E-2</c:v>
                </c:pt>
                <c:pt idx="8">
                  <c:v>0.31759599033384001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5.9019327129563332E-3"/>
          <c:y val="0.76276240449477328"/>
          <c:w val="0.98491281950752019"/>
          <c:h val="0.21884676238445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7439502702573755E-2"/>
          <c:y val="1.5220696503865937E-2"/>
          <c:w val="0.96512088783194605"/>
          <c:h val="0.82757419730001625"/>
        </c:manualLayout>
      </c:layout>
      <c:barChart>
        <c:barDir val="col"/>
        <c:grouping val="stacked"/>
        <c:varyColors val="0"/>
        <c:ser>
          <c:idx val="0"/>
          <c:order val="0"/>
          <c:tx>
            <c:strRef>
              <c:f>'UNACOL Gráfico 38'!$A$4</c:f>
              <c:strCache>
                <c:ptCount val="1"/>
                <c:pt idx="0">
                  <c:v>Nível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38'!$B$3:$E$3</c:f>
              <c:numCache>
                <c:formatCode>General</c:formatCode>
                <c:ptCount val="4"/>
                <c:pt idx="0">
                  <c:v>2013</c:v>
                </c:pt>
                <c:pt idx="1">
                  <c:v>2014</c:v>
                </c:pt>
                <c:pt idx="2">
                  <c:v>2015</c:v>
                </c:pt>
                <c:pt idx="3">
                  <c:v>2016</c:v>
                </c:pt>
              </c:numCache>
            </c:numRef>
          </c:cat>
          <c:val>
            <c:numRef>
              <c:f>'UNACOL Gráfico 38'!$B$4:$E$4</c:f>
              <c:numCache>
                <c:formatCode>0.0%</c:formatCode>
                <c:ptCount val="4"/>
                <c:pt idx="0">
                  <c:v>0.29553532139593136</c:v>
                </c:pt>
                <c:pt idx="1">
                  <c:v>0.29631344329951453</c:v>
                </c:pt>
                <c:pt idx="2">
                  <c:v>0.28938012979576255</c:v>
                </c:pt>
                <c:pt idx="3">
                  <c:v>0.27610086816432472</c:v>
                </c:pt>
              </c:numCache>
            </c:numRef>
          </c:val>
        </c:ser>
        <c:ser>
          <c:idx val="1"/>
          <c:order val="1"/>
          <c:tx>
            <c:strRef>
              <c:f>'UNACOL Gráfico 38'!$A$5</c:f>
              <c:strCache>
                <c:ptCount val="1"/>
                <c:pt idx="0">
                  <c:v>Nível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38'!$B$3:$E$3</c:f>
              <c:numCache>
                <c:formatCode>General</c:formatCode>
                <c:ptCount val="4"/>
                <c:pt idx="0">
                  <c:v>2013</c:v>
                </c:pt>
                <c:pt idx="1">
                  <c:v>2014</c:v>
                </c:pt>
                <c:pt idx="2">
                  <c:v>2015</c:v>
                </c:pt>
                <c:pt idx="3">
                  <c:v>2016</c:v>
                </c:pt>
              </c:numCache>
            </c:numRef>
          </c:cat>
          <c:val>
            <c:numRef>
              <c:f>'UNACOL Gráfico 38'!$B$5:$E$5</c:f>
              <c:numCache>
                <c:formatCode>0.0%</c:formatCode>
                <c:ptCount val="4"/>
                <c:pt idx="0">
                  <c:v>0.46115831161358023</c:v>
                </c:pt>
                <c:pt idx="1">
                  <c:v>0.46082620140478048</c:v>
                </c:pt>
                <c:pt idx="2">
                  <c:v>0.46591668257301011</c:v>
                </c:pt>
                <c:pt idx="3">
                  <c:v>0.47752394164503714</c:v>
                </c:pt>
              </c:numCache>
            </c:numRef>
          </c:val>
        </c:ser>
        <c:ser>
          <c:idx val="2"/>
          <c:order val="2"/>
          <c:tx>
            <c:strRef>
              <c:f>'UNACOL Gráfico 38'!$A$6</c:f>
              <c:strCache>
                <c:ptCount val="1"/>
                <c:pt idx="0">
                  <c:v>Nível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38'!$B$3:$E$3</c:f>
              <c:numCache>
                <c:formatCode>General</c:formatCode>
                <c:ptCount val="4"/>
                <c:pt idx="0">
                  <c:v>2013</c:v>
                </c:pt>
                <c:pt idx="1">
                  <c:v>2014</c:v>
                </c:pt>
                <c:pt idx="2">
                  <c:v>2015</c:v>
                </c:pt>
                <c:pt idx="3">
                  <c:v>2016</c:v>
                </c:pt>
              </c:numCache>
            </c:numRef>
          </c:cat>
          <c:val>
            <c:numRef>
              <c:f>'UNACOL Gráfico 38'!$B$6:$E$6</c:f>
              <c:numCache>
                <c:formatCode>0.0%</c:formatCode>
                <c:ptCount val="4"/>
                <c:pt idx="0">
                  <c:v>0.24330636699048844</c:v>
                </c:pt>
                <c:pt idx="1">
                  <c:v>0.24286035529570496</c:v>
                </c:pt>
                <c:pt idx="2">
                  <c:v>0.24470318763122734</c:v>
                </c:pt>
                <c:pt idx="3">
                  <c:v>0.24637519019063814</c:v>
                </c:pt>
              </c:numCache>
            </c:numRef>
          </c:val>
        </c:ser>
        <c:dLbls>
          <c:dLblPos val="inBase"/>
          <c:showLegendKey val="0"/>
          <c:showVal val="1"/>
          <c:showCatName val="0"/>
          <c:showSerName val="0"/>
          <c:showPercent val="0"/>
          <c:showBubbleSize val="0"/>
        </c:dLbls>
        <c:gapWidth val="150"/>
        <c:overlap val="100"/>
        <c:axId val="239588608"/>
        <c:axId val="239589168"/>
      </c:barChart>
      <c:catAx>
        <c:axId val="23958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239589168"/>
        <c:crosses val="autoZero"/>
        <c:auto val="1"/>
        <c:lblAlgn val="ctr"/>
        <c:lblOffset val="100"/>
        <c:noMultiLvlLbl val="0"/>
      </c:catAx>
      <c:valAx>
        <c:axId val="239589168"/>
        <c:scaling>
          <c:orientation val="minMax"/>
        </c:scaling>
        <c:delete val="1"/>
        <c:axPos val="l"/>
        <c:numFmt formatCode="0.0%" sourceLinked="1"/>
        <c:majorTickMark val="none"/>
        <c:minorTickMark val="none"/>
        <c:tickLblPos val="nextTo"/>
        <c:crossAx val="23958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247191011235955E-2"/>
          <c:y val="2.1317829457364341E-2"/>
          <c:w val="0.95880149812734083"/>
          <c:h val="0.821488433131905"/>
        </c:manualLayout>
      </c:layout>
      <c:barChart>
        <c:barDir val="col"/>
        <c:grouping val="stacked"/>
        <c:varyColors val="0"/>
        <c:ser>
          <c:idx val="0"/>
          <c:order val="0"/>
          <c:tx>
            <c:strRef>
              <c:f>'UNACOL Gráfico 39'!$A$4</c:f>
              <c:strCache>
                <c:ptCount val="1"/>
                <c:pt idx="0">
                  <c:v>Profissional de nível médio</c:v>
                </c:pt>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39'!$B$4:$D$4</c:f>
              <c:numCache>
                <c:formatCode>#,##0</c:formatCode>
                <c:ptCount val="3"/>
                <c:pt idx="0">
                  <c:v>20853</c:v>
                </c:pt>
                <c:pt idx="1">
                  <c:v>25366</c:v>
                </c:pt>
                <c:pt idx="2">
                  <c:v>43669</c:v>
                </c:pt>
              </c:numCache>
            </c:numRef>
          </c:val>
        </c:ser>
        <c:ser>
          <c:idx val="1"/>
          <c:order val="1"/>
          <c:tx>
            <c:strRef>
              <c:f>'UNACOL Gráfico 39'!$A$5</c:f>
              <c:strCache>
                <c:ptCount val="1"/>
                <c:pt idx="0">
                  <c:v>Sem formação profissional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39'!$B$5:$D$5</c:f>
              <c:numCache>
                <c:formatCode>#,##0</c:formatCode>
                <c:ptCount val="3"/>
                <c:pt idx="0">
                  <c:v>34458</c:v>
                </c:pt>
                <c:pt idx="1">
                  <c:v>37538</c:v>
                </c:pt>
                <c:pt idx="2">
                  <c:v>24692</c:v>
                </c:pt>
              </c:numCache>
            </c:numRef>
          </c:val>
        </c:ser>
        <c:ser>
          <c:idx val="2"/>
          <c:order val="2"/>
          <c:tx>
            <c:strRef>
              <c:f>'UNACOL Gráfico 39'!$A$6</c:f>
              <c:strCache>
                <c:ptCount val="1"/>
                <c:pt idx="0">
                  <c:v>Outra formação de nível superior*</c:v>
                </c:pt>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39'!$B$6:$D$6</c:f>
              <c:numCache>
                <c:formatCode>#,##0</c:formatCode>
                <c:ptCount val="3"/>
                <c:pt idx="0">
                  <c:v>6159</c:v>
                </c:pt>
                <c:pt idx="1">
                  <c:v>7535</c:v>
                </c:pt>
                <c:pt idx="2">
                  <c:v>7563</c:v>
                </c:pt>
              </c:numCache>
            </c:numRef>
          </c:val>
        </c:ser>
        <c:ser>
          <c:idx val="3"/>
          <c:order val="3"/>
          <c:tx>
            <c:strRef>
              <c:f>'UNACOL Gráfico 39'!$A$7</c:f>
              <c:strCache>
                <c:ptCount val="1"/>
                <c:pt idx="0">
                  <c:v>Assistente Social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39'!$B$7:$D$7</c:f>
              <c:numCache>
                <c:formatCode>#,##0</c:formatCode>
                <c:ptCount val="3"/>
                <c:pt idx="0">
                  <c:v>4789</c:v>
                </c:pt>
                <c:pt idx="1">
                  <c:v>5610</c:v>
                </c:pt>
                <c:pt idx="2">
                  <c:v>5810</c:v>
                </c:pt>
              </c:numCache>
            </c:numRef>
          </c:val>
        </c:ser>
        <c:ser>
          <c:idx val="4"/>
          <c:order val="4"/>
          <c:tx>
            <c:strRef>
              <c:f>'UNACOL Gráfico 39'!$A$8</c:f>
              <c:strCache>
                <c:ptCount val="1"/>
                <c:pt idx="0">
                  <c:v>Psicólogo</c:v>
                </c:pt>
              </c:strCache>
            </c:strRef>
          </c:tx>
          <c:spPr>
            <a:solidFill>
              <a:schemeClr val="accent1">
                <a:tint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39'!$B$8:$D$8</c:f>
              <c:numCache>
                <c:formatCode>#,##0</c:formatCode>
                <c:ptCount val="3"/>
                <c:pt idx="0">
                  <c:v>3212</c:v>
                </c:pt>
                <c:pt idx="1">
                  <c:v>3753</c:v>
                </c:pt>
                <c:pt idx="2">
                  <c:v>3896</c:v>
                </c:pt>
              </c:numCache>
            </c:numRef>
          </c:val>
        </c:ser>
        <c:ser>
          <c:idx val="5"/>
          <c:order val="5"/>
          <c:tx>
            <c:strRef>
              <c:f>'UNACOL Gráfico 39'!$A$9</c:f>
              <c:strCache>
                <c:ptCount val="1"/>
                <c:pt idx="0">
                  <c:v>Pedagogo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39'!$B$9:$D$9</c:f>
              <c:numCache>
                <c:formatCode>#,##0</c:formatCode>
                <c:ptCount val="3"/>
                <c:pt idx="0">
                  <c:v>1848</c:v>
                </c:pt>
                <c:pt idx="1">
                  <c:v>2078</c:v>
                </c:pt>
                <c:pt idx="2">
                  <c:v>2092</c:v>
                </c:pt>
              </c:numCache>
            </c:numRef>
          </c:val>
        </c:ser>
        <c:ser>
          <c:idx val="6"/>
          <c:order val="6"/>
          <c:tx>
            <c:strRef>
              <c:f>'UNACOL Gráfico 39'!$A$10</c:f>
              <c:strCache>
                <c:ptCount val="1"/>
                <c:pt idx="0">
                  <c:v>Enfermeiro</c:v>
                </c:pt>
              </c:strCache>
            </c:strRef>
          </c:tx>
          <c:spPr>
            <a:solidFill>
              <a:schemeClr val="accent1">
                <a:tint val="4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39'!$B$3:$D$3</c:f>
              <c:numCache>
                <c:formatCode>General</c:formatCode>
                <c:ptCount val="3"/>
                <c:pt idx="0">
                  <c:v>2014</c:v>
                </c:pt>
                <c:pt idx="1">
                  <c:v>2015</c:v>
                </c:pt>
                <c:pt idx="2">
                  <c:v>2016</c:v>
                </c:pt>
              </c:numCache>
            </c:numRef>
          </c:cat>
          <c:val>
            <c:numRef>
              <c:f>'UNACOL Gráfico 39'!$B$10:$D$10</c:f>
              <c:numCache>
                <c:formatCode>#,##0</c:formatCode>
                <c:ptCount val="3"/>
                <c:pt idx="0">
                  <c:v>1369</c:v>
                </c:pt>
                <c:pt idx="1">
                  <c:v>1944</c:v>
                </c:pt>
                <c:pt idx="2">
                  <c:v>1662</c:v>
                </c:pt>
              </c:numCache>
            </c:numRef>
          </c:val>
        </c:ser>
        <c:dLbls>
          <c:dLblPos val="inBase"/>
          <c:showLegendKey val="0"/>
          <c:showVal val="1"/>
          <c:showCatName val="0"/>
          <c:showSerName val="0"/>
          <c:showPercent val="0"/>
          <c:showBubbleSize val="0"/>
        </c:dLbls>
        <c:gapWidth val="150"/>
        <c:overlap val="100"/>
        <c:axId val="239595328"/>
        <c:axId val="239595888"/>
      </c:barChart>
      <c:catAx>
        <c:axId val="23959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9595888"/>
        <c:crosses val="autoZero"/>
        <c:auto val="1"/>
        <c:lblAlgn val="ctr"/>
        <c:lblOffset val="100"/>
        <c:noMultiLvlLbl val="0"/>
      </c:catAx>
      <c:valAx>
        <c:axId val="239595888"/>
        <c:scaling>
          <c:orientation val="minMax"/>
          <c:max val="90000"/>
        </c:scaling>
        <c:delete val="1"/>
        <c:axPos val="l"/>
        <c:numFmt formatCode="#,##0" sourceLinked="1"/>
        <c:majorTickMark val="none"/>
        <c:minorTickMark val="none"/>
        <c:tickLblPos val="nextTo"/>
        <c:crossAx val="239595328"/>
        <c:crosses val="autoZero"/>
        <c:crossBetween val="between"/>
      </c:valAx>
      <c:spPr>
        <a:noFill/>
        <a:ln>
          <a:noFill/>
        </a:ln>
        <a:effectLst/>
      </c:spPr>
    </c:plotArea>
    <c:legend>
      <c:legendPos val="b"/>
      <c:layout>
        <c:manualLayout>
          <c:xMode val="edge"/>
          <c:yMode val="edge"/>
          <c:x val="1.7812380194048773E-2"/>
          <c:y val="0.92587163523164251"/>
          <c:w val="0.9660396944763926"/>
          <c:h val="6.25004577916132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4'!$A$4:$A$20</c:f>
              <c:strCache>
                <c:ptCount val="17"/>
                <c:pt idx="0">
                  <c:v>Antropólogo</c:v>
                </c:pt>
                <c:pt idx="1">
                  <c:v>Estatístico</c:v>
                </c:pt>
                <c:pt idx="2">
                  <c:v>Economista Doméstico</c:v>
                </c:pt>
                <c:pt idx="3">
                  <c:v>Musicoterapeuta</c:v>
                </c:pt>
                <c:pt idx="4">
                  <c:v>Geógrafo</c:v>
                </c:pt>
                <c:pt idx="5">
                  <c:v>Economista</c:v>
                </c:pt>
                <c:pt idx="6">
                  <c:v>Sociólogo</c:v>
                </c:pt>
                <c:pt idx="7">
                  <c:v>Terapeuta Ocupacional</c:v>
                </c:pt>
                <c:pt idx="8">
                  <c:v>Administrador público/Gestão pública</c:v>
                </c:pt>
                <c:pt idx="9">
                  <c:v>Contador</c:v>
                </c:pt>
                <c:pt idx="10">
                  <c:v>Profissional de Educação Física</c:v>
                </c:pt>
                <c:pt idx="11">
                  <c:v>Administrador</c:v>
                </c:pt>
                <c:pt idx="12">
                  <c:v>Advogado</c:v>
                </c:pt>
                <c:pt idx="13">
                  <c:v>Pedagogo</c:v>
                </c:pt>
                <c:pt idx="14">
                  <c:v>Outras formações de nível superior</c:v>
                </c:pt>
                <c:pt idx="15">
                  <c:v>Psicólogo</c:v>
                </c:pt>
                <c:pt idx="16">
                  <c:v>Assistente Social</c:v>
                </c:pt>
              </c:strCache>
            </c:strRef>
          </c:cat>
          <c:val>
            <c:numRef>
              <c:f>'GM Gráfico 4'!$B$4:$B$20</c:f>
              <c:numCache>
                <c:formatCode>#,##0</c:formatCode>
                <c:ptCount val="17"/>
                <c:pt idx="0">
                  <c:v>19</c:v>
                </c:pt>
                <c:pt idx="1">
                  <c:v>16</c:v>
                </c:pt>
                <c:pt idx="2">
                  <c:v>43</c:v>
                </c:pt>
                <c:pt idx="3">
                  <c:v>80</c:v>
                </c:pt>
                <c:pt idx="4">
                  <c:v>162</c:v>
                </c:pt>
                <c:pt idx="5">
                  <c:v>217</c:v>
                </c:pt>
                <c:pt idx="6">
                  <c:v>286</c:v>
                </c:pt>
                <c:pt idx="7">
                  <c:v>370</c:v>
                </c:pt>
                <c:pt idx="8">
                  <c:v>792</c:v>
                </c:pt>
                <c:pt idx="9">
                  <c:v>1123</c:v>
                </c:pt>
                <c:pt idx="10">
                  <c:v>2149</c:v>
                </c:pt>
                <c:pt idx="11">
                  <c:v>2253</c:v>
                </c:pt>
                <c:pt idx="12">
                  <c:v>3179</c:v>
                </c:pt>
                <c:pt idx="13">
                  <c:v>10069</c:v>
                </c:pt>
                <c:pt idx="14">
                  <c:v>14992</c:v>
                </c:pt>
                <c:pt idx="15">
                  <c:v>15702</c:v>
                </c:pt>
                <c:pt idx="16">
                  <c:v>33559</c:v>
                </c:pt>
              </c:numCache>
            </c:numRef>
          </c:val>
        </c:ser>
        <c:dLbls>
          <c:dLblPos val="outEnd"/>
          <c:showLegendKey val="0"/>
          <c:showVal val="1"/>
          <c:showCatName val="0"/>
          <c:showSerName val="0"/>
          <c:showPercent val="0"/>
          <c:showBubbleSize val="0"/>
        </c:dLbls>
        <c:gapWidth val="182"/>
        <c:axId val="192640112"/>
        <c:axId val="192640672"/>
      </c:barChart>
      <c:catAx>
        <c:axId val="19264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2640672"/>
        <c:crosses val="autoZero"/>
        <c:auto val="1"/>
        <c:lblAlgn val="ctr"/>
        <c:lblOffset val="100"/>
        <c:noMultiLvlLbl val="0"/>
      </c:catAx>
      <c:valAx>
        <c:axId val="192640672"/>
        <c:scaling>
          <c:orientation val="minMax"/>
        </c:scaling>
        <c:delete val="1"/>
        <c:axPos val="b"/>
        <c:numFmt formatCode="#,##0" sourceLinked="1"/>
        <c:majorTickMark val="none"/>
        <c:minorTickMark val="none"/>
        <c:tickLblPos val="nextTo"/>
        <c:crossAx val="19264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1"/>
          <c:order val="0"/>
          <c:tx>
            <c:strRef>
              <c:f>'UNACOL Gráfico 40'!$C$5</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'UNACOL Gráfico 40'!$A$6:$A$18</c:f>
              <c:strCache>
                <c:ptCount val="13"/>
                <c:pt idx="0">
                  <c:v>Diretor(a)</c:v>
                </c:pt>
                <c:pt idx="1">
                  <c:v>Estagiário(a)</c:v>
                </c:pt>
                <c:pt idx="2">
                  <c:v>Motorista</c:v>
                </c:pt>
                <c:pt idx="3">
                  <c:v>Cuidador(a) Residente</c:v>
                </c:pt>
                <c:pt idx="4">
                  <c:v>Auxiliar de Cuidador(a)</c:v>
                </c:pt>
                <c:pt idx="5">
                  <c:v>Cozinheiro(a)</c:v>
                </c:pt>
                <c:pt idx="6">
                  <c:v>Coordenador(a)</c:v>
                </c:pt>
                <c:pt idx="7">
                  <c:v>Apoio Administrativo</c:v>
                </c:pt>
                <c:pt idx="8">
                  <c:v>Educador(a) Social</c:v>
                </c:pt>
                <c:pt idx="9">
                  <c:v>Outros</c:v>
                </c:pt>
                <c:pt idx="10">
                  <c:v>Técnico(a) de Nível Superior</c:v>
                </c:pt>
                <c:pt idx="11">
                  <c:v>Serviços Gerais</c:v>
                </c:pt>
                <c:pt idx="12">
                  <c:v>Cuidador(a)</c:v>
                </c:pt>
              </c:strCache>
            </c:strRef>
          </c:cat>
          <c:val>
            <c:numRef>
              <c:f>'UNACOL Gráfico 40'!$C$6:$C$18</c:f>
              <c:numCache>
                <c:formatCode>#,##0</c:formatCode>
                <c:ptCount val="13"/>
                <c:pt idx="0">
                  <c:v>235</c:v>
                </c:pt>
                <c:pt idx="1">
                  <c:v>277</c:v>
                </c:pt>
                <c:pt idx="2">
                  <c:v>1144</c:v>
                </c:pt>
                <c:pt idx="3">
                  <c:v>1731</c:v>
                </c:pt>
                <c:pt idx="4">
                  <c:v>1853</c:v>
                </c:pt>
                <c:pt idx="5">
                  <c:v>3479</c:v>
                </c:pt>
                <c:pt idx="6">
                  <c:v>4131</c:v>
                </c:pt>
                <c:pt idx="7">
                  <c:v>5438</c:v>
                </c:pt>
                <c:pt idx="8">
                  <c:v>9697</c:v>
                </c:pt>
                <c:pt idx="9">
                  <c:v>9790</c:v>
                </c:pt>
                <c:pt idx="10">
                  <c:v>13011</c:v>
                </c:pt>
                <c:pt idx="11">
                  <c:v>17941</c:v>
                </c:pt>
                <c:pt idx="12">
                  <c:v>20657</c:v>
                </c:pt>
              </c:numCache>
            </c:numRef>
          </c:val>
        </c:ser>
        <c:ser>
          <c:idx val="0"/>
          <c:order val="1"/>
          <c:tx>
            <c:strRef>
              <c:f>'UNACOL Gráfico 40'!$B$5</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'UNACOL Gráfico 40'!$A$6:$A$18</c:f>
              <c:strCache>
                <c:ptCount val="13"/>
                <c:pt idx="0">
                  <c:v>Diretor(a)</c:v>
                </c:pt>
                <c:pt idx="1">
                  <c:v>Estagiário(a)</c:v>
                </c:pt>
                <c:pt idx="2">
                  <c:v>Motorista</c:v>
                </c:pt>
                <c:pt idx="3">
                  <c:v>Cuidador(a) Residente</c:v>
                </c:pt>
                <c:pt idx="4">
                  <c:v>Auxiliar de Cuidador(a)</c:v>
                </c:pt>
                <c:pt idx="5">
                  <c:v>Cozinheiro(a)</c:v>
                </c:pt>
                <c:pt idx="6">
                  <c:v>Coordenador(a)</c:v>
                </c:pt>
                <c:pt idx="7">
                  <c:v>Apoio Administrativo</c:v>
                </c:pt>
                <c:pt idx="8">
                  <c:v>Educador(a) Social</c:v>
                </c:pt>
                <c:pt idx="9">
                  <c:v>Outros</c:v>
                </c:pt>
                <c:pt idx="10">
                  <c:v>Técnico(a) de Nível Superior</c:v>
                </c:pt>
                <c:pt idx="11">
                  <c:v>Serviços Gerais</c:v>
                </c:pt>
                <c:pt idx="12">
                  <c:v>Cuidador(a)</c:v>
                </c:pt>
              </c:strCache>
            </c:strRef>
          </c:cat>
          <c:val>
            <c:numRef>
              <c:f>'UNACOL Gráfico 40'!$B$6:$B$18</c:f>
              <c:numCache>
                <c:formatCode>#,##0</c:formatCode>
                <c:ptCount val="13"/>
                <c:pt idx="0">
                  <c:v>390</c:v>
                </c:pt>
                <c:pt idx="1">
                  <c:v>235</c:v>
                </c:pt>
                <c:pt idx="2">
                  <c:v>686</c:v>
                </c:pt>
                <c:pt idx="3">
                  <c:v>1589</c:v>
                </c:pt>
                <c:pt idx="4">
                  <c:v>1068</c:v>
                </c:pt>
                <c:pt idx="5">
                  <c:v>2260</c:v>
                </c:pt>
                <c:pt idx="6">
                  <c:v>3907</c:v>
                </c:pt>
                <c:pt idx="7">
                  <c:v>5890</c:v>
                </c:pt>
                <c:pt idx="8">
                  <c:v>9809</c:v>
                </c:pt>
                <c:pt idx="9">
                  <c:v>5853</c:v>
                </c:pt>
                <c:pt idx="10">
                  <c:v>12597</c:v>
                </c:pt>
                <c:pt idx="11">
                  <c:v>19321</c:v>
                </c:pt>
                <c:pt idx="12">
                  <c:v>20219</c:v>
                </c:pt>
              </c:numCache>
            </c:numRef>
          </c:val>
        </c:ser>
        <c:dLbls>
          <c:dLblPos val="outEnd"/>
          <c:showLegendKey val="0"/>
          <c:showVal val="1"/>
          <c:showCatName val="0"/>
          <c:showSerName val="0"/>
          <c:showPercent val="0"/>
          <c:showBubbleSize val="0"/>
        </c:dLbls>
        <c:gapWidth val="182"/>
        <c:axId val="239599248"/>
        <c:axId val="239599808"/>
      </c:barChart>
      <c:catAx>
        <c:axId val="239599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239599808"/>
        <c:crosses val="autoZero"/>
        <c:auto val="1"/>
        <c:lblAlgn val="ctr"/>
        <c:lblOffset val="100"/>
        <c:noMultiLvlLbl val="0"/>
      </c:catAx>
      <c:valAx>
        <c:axId val="239599808"/>
        <c:scaling>
          <c:orientation val="minMax"/>
        </c:scaling>
        <c:delete val="1"/>
        <c:axPos val="b"/>
        <c:numFmt formatCode="#,##0" sourceLinked="1"/>
        <c:majorTickMark val="none"/>
        <c:minorTickMark val="none"/>
        <c:tickLblPos val="nextTo"/>
        <c:crossAx val="23959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'COMP Gráfico 41'!$B$12</c:f>
              <c:strCache>
                <c:ptCount val="1"/>
                <c:pt idx="0">
                  <c:v>Feminino </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 Gráfico 41'!$A$13:$A$18</c:f>
              <c:strCache>
                <c:ptCount val="6"/>
                <c:pt idx="0">
                  <c:v>CRAS</c:v>
                </c:pt>
                <c:pt idx="1">
                  <c:v>Centros de Convivência</c:v>
                </c:pt>
                <c:pt idx="2">
                  <c:v>CREAS</c:v>
                </c:pt>
                <c:pt idx="3">
                  <c:v>Centros POP</c:v>
                </c:pt>
                <c:pt idx="4">
                  <c:v>Centros-Dia</c:v>
                </c:pt>
                <c:pt idx="5">
                  <c:v>Unidades de Acolhimento</c:v>
                </c:pt>
              </c:strCache>
            </c:strRef>
          </c:cat>
          <c:val>
            <c:numRef>
              <c:f>'COMP Gráfico 41'!$B$13:$B$18</c:f>
              <c:numCache>
                <c:formatCode>0.0%</c:formatCode>
                <c:ptCount val="6"/>
                <c:pt idx="0">
                  <c:v>0.81822367977717381</c:v>
                </c:pt>
                <c:pt idx="1">
                  <c:v>0.77351953765732073</c:v>
                </c:pt>
                <c:pt idx="2">
                  <c:v>0.81040564373897706</c:v>
                </c:pt>
                <c:pt idx="3">
                  <c:v>0.65340179717586655</c:v>
                </c:pt>
                <c:pt idx="4">
                  <c:v>0.84509562244045966</c:v>
                </c:pt>
                <c:pt idx="5">
                  <c:v>0.80659849637519021</c:v>
                </c:pt>
              </c:numCache>
            </c:numRef>
          </c:val>
        </c:ser>
        <c:ser>
          <c:idx val="1"/>
          <c:order val="1"/>
          <c:tx>
            <c:strRef>
              <c:f>'COMP Gráfico 41'!$C$12</c:f>
              <c:strCache>
                <c:ptCount val="1"/>
                <c:pt idx="0">
                  <c:v>Masculino</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 Gráfico 41'!$A$13:$A$18</c:f>
              <c:strCache>
                <c:ptCount val="6"/>
                <c:pt idx="0">
                  <c:v>CRAS</c:v>
                </c:pt>
                <c:pt idx="1">
                  <c:v>Centros de Convivência</c:v>
                </c:pt>
                <c:pt idx="2">
                  <c:v>CREAS</c:v>
                </c:pt>
                <c:pt idx="3">
                  <c:v>Centros POP</c:v>
                </c:pt>
                <c:pt idx="4">
                  <c:v>Centros-Dia</c:v>
                </c:pt>
                <c:pt idx="5">
                  <c:v>Unidades de Acolhimento</c:v>
                </c:pt>
              </c:strCache>
            </c:strRef>
          </c:cat>
          <c:val>
            <c:numRef>
              <c:f>'COMP Gráfico 41'!$C$13:$C$18</c:f>
              <c:numCache>
                <c:formatCode>0.0%</c:formatCode>
                <c:ptCount val="6"/>
                <c:pt idx="0">
                  <c:v>0.18177632022282622</c:v>
                </c:pt>
                <c:pt idx="1">
                  <c:v>0.22648046234267932</c:v>
                </c:pt>
                <c:pt idx="2">
                  <c:v>0.18959435626102292</c:v>
                </c:pt>
                <c:pt idx="3">
                  <c:v>0.34659820282413351</c:v>
                </c:pt>
                <c:pt idx="4">
                  <c:v>0.15490437755954037</c:v>
                </c:pt>
                <c:pt idx="5">
                  <c:v>0.19340150362480982</c:v>
                </c:pt>
              </c:numCache>
            </c:numRef>
          </c:val>
        </c:ser>
        <c:dLbls>
          <c:dLblPos val="ctr"/>
          <c:showLegendKey val="0"/>
          <c:showVal val="1"/>
          <c:showCatName val="0"/>
          <c:showSerName val="0"/>
          <c:showPercent val="0"/>
          <c:showBubbleSize val="0"/>
        </c:dLbls>
        <c:gapWidth val="150"/>
        <c:overlap val="100"/>
        <c:axId val="239603168"/>
        <c:axId val="241496784"/>
      </c:barChart>
      <c:catAx>
        <c:axId val="239603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crossAx val="241496784"/>
        <c:crosses val="autoZero"/>
        <c:auto val="1"/>
        <c:lblAlgn val="ctr"/>
        <c:lblOffset val="100"/>
        <c:noMultiLvlLbl val="0"/>
      </c:catAx>
      <c:valAx>
        <c:axId val="241496784"/>
        <c:scaling>
          <c:orientation val="minMax"/>
        </c:scaling>
        <c:delete val="1"/>
        <c:axPos val="b"/>
        <c:numFmt formatCode="0.0%" sourceLinked="1"/>
        <c:majorTickMark val="none"/>
        <c:minorTickMark val="none"/>
        <c:tickLblPos val="nextTo"/>
        <c:crossAx val="23960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'GM Gráfico 5'!$A$4:$A$6</c:f>
              <c:strCache>
                <c:ptCount val="3"/>
                <c:pt idx="0">
                  <c:v>Nível superior</c:v>
                </c:pt>
                <c:pt idx="1">
                  <c:v>Nível médio</c:v>
                </c:pt>
                <c:pt idx="2">
                  <c:v>Ambos</c:v>
                </c:pt>
              </c:strCache>
            </c:strRef>
          </c:cat>
          <c:val>
            <c:numRef>
              <c:f>'GM Gráfico 5'!$B$4:$B$6</c:f>
              <c:numCache>
                <c:formatCode>General</c:formatCode>
                <c:ptCount val="3"/>
                <c:pt idx="0">
                  <c:v>164</c:v>
                </c:pt>
                <c:pt idx="1">
                  <c:v>34</c:v>
                </c:pt>
                <c:pt idx="2">
                  <c:v>270</c:v>
                </c:pt>
              </c:numCache>
            </c:numRef>
          </c:val>
        </c:ser>
        <c:dLbls>
          <c:dLblPos val="outEnd"/>
          <c:showLegendKey val="0"/>
          <c:showVal val="1"/>
          <c:showCatName val="0"/>
          <c:showSerName val="0"/>
          <c:showPercent val="0"/>
          <c:showBubbleSize val="0"/>
        </c:dLbls>
        <c:gapWidth val="182"/>
        <c:axId val="192642912"/>
        <c:axId val="192643472"/>
      </c:barChart>
      <c:catAx>
        <c:axId val="19264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2643472"/>
        <c:crosses val="autoZero"/>
        <c:auto val="1"/>
        <c:lblAlgn val="ctr"/>
        <c:lblOffset val="100"/>
        <c:noMultiLvlLbl val="0"/>
      </c:catAx>
      <c:valAx>
        <c:axId val="192643472"/>
        <c:scaling>
          <c:orientation val="minMax"/>
        </c:scaling>
        <c:delete val="1"/>
        <c:axPos val="b"/>
        <c:numFmt formatCode="General" sourceLinked="1"/>
        <c:majorTickMark val="none"/>
        <c:minorTickMark val="none"/>
        <c:tickLblPos val="nextTo"/>
        <c:crossAx val="19264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'GM Gráfico 6'!$A$6</c:f>
              <c:strCache>
                <c:ptCount val="1"/>
                <c:pt idx="0">
                  <c:v>Nº</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6'!$B$4:$E$4</c:f>
              <c:numCache>
                <c:formatCode>General</c:formatCode>
                <c:ptCount val="4"/>
                <c:pt idx="0">
                  <c:v>2013</c:v>
                </c:pt>
                <c:pt idx="1">
                  <c:v>2014</c:v>
                </c:pt>
                <c:pt idx="2">
                  <c:v>2015</c:v>
                </c:pt>
                <c:pt idx="3">
                  <c:v>2016</c:v>
                </c:pt>
              </c:numCache>
            </c:numRef>
          </c:cat>
          <c:val>
            <c:numRef>
              <c:f>'GM Gráfico 6'!$B$6:$E$6</c:f>
              <c:numCache>
                <c:formatCode>#,##0</c:formatCode>
                <c:ptCount val="4"/>
                <c:pt idx="0">
                  <c:v>2912</c:v>
                </c:pt>
                <c:pt idx="1">
                  <c:v>3428</c:v>
                </c:pt>
                <c:pt idx="2">
                  <c:v>3783</c:v>
                </c:pt>
                <c:pt idx="3">
                  <c:v>3838</c:v>
                </c:pt>
              </c:numCache>
            </c:numRef>
          </c:val>
        </c:ser>
        <c:dLbls>
          <c:showLegendKey val="0"/>
          <c:showVal val="1"/>
          <c:showCatName val="0"/>
          <c:showSerName val="0"/>
          <c:showPercent val="0"/>
          <c:showBubbleSize val="0"/>
        </c:dLbls>
        <c:gapWidth val="219"/>
        <c:axId val="192646272"/>
        <c:axId val="192918368"/>
      </c:barChart>
      <c:lineChart>
        <c:grouping val="standard"/>
        <c:varyColors val="0"/>
        <c:ser>
          <c:idx val="0"/>
          <c:order val="0"/>
          <c:tx>
            <c:strRef>
              <c:f>'GM Gráfico 6'!$A$5</c:f>
              <c:strCache>
                <c:ptCount val="1"/>
                <c:pt idx="0">
                  <c:v>%</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'GM Gráfico 6'!$B$4:$E$4</c:f>
              <c:numCache>
                <c:formatCode>General</c:formatCode>
                <c:ptCount val="4"/>
                <c:pt idx="0">
                  <c:v>2013</c:v>
                </c:pt>
                <c:pt idx="1">
                  <c:v>2014</c:v>
                </c:pt>
                <c:pt idx="2">
                  <c:v>2015</c:v>
                </c:pt>
                <c:pt idx="3">
                  <c:v>2016</c:v>
                </c:pt>
              </c:numCache>
            </c:numRef>
          </c:cat>
          <c:val>
            <c:numRef>
              <c:f>'GM Gráfico 6'!$B$5:$E$5</c:f>
              <c:numCache>
                <c:formatCode>0.0%</c:formatCode>
                <c:ptCount val="4"/>
                <c:pt idx="0">
                  <c:v>0.53509739066519701</c:v>
                </c:pt>
                <c:pt idx="1">
                  <c:v>0.61543985637342902</c:v>
                </c:pt>
                <c:pt idx="2">
                  <c:v>0.687818181818182</c:v>
                </c:pt>
                <c:pt idx="3">
                  <c:v>0.70023718299580395</c:v>
                </c:pt>
              </c:numCache>
            </c:numRef>
          </c:val>
          <c:smooth val="0"/>
        </c:ser>
        <c:dLbls>
          <c:showLegendKey val="0"/>
          <c:showVal val="1"/>
          <c:showCatName val="0"/>
          <c:showSerName val="0"/>
          <c:showPercent val="0"/>
          <c:showBubbleSize val="0"/>
        </c:dLbls>
        <c:marker val="1"/>
        <c:smooth val="0"/>
        <c:axId val="192919488"/>
        <c:axId val="192918928"/>
      </c:lineChart>
      <c:catAx>
        <c:axId val="19264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192918368"/>
        <c:crosses val="autoZero"/>
        <c:auto val="1"/>
        <c:lblAlgn val="ctr"/>
        <c:lblOffset val="100"/>
        <c:noMultiLvlLbl val="0"/>
      </c:catAx>
      <c:valAx>
        <c:axId val="1929183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2646272"/>
        <c:crosses val="autoZero"/>
        <c:crossBetween val="between"/>
      </c:valAx>
      <c:valAx>
        <c:axId val="19291892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2919488"/>
        <c:crosses val="max"/>
        <c:crossBetween val="between"/>
      </c:valAx>
      <c:catAx>
        <c:axId val="192919488"/>
        <c:scaling>
          <c:orientation val="minMax"/>
        </c:scaling>
        <c:delete val="1"/>
        <c:axPos val="b"/>
        <c:numFmt formatCode="General" sourceLinked="1"/>
        <c:majorTickMark val="out"/>
        <c:minorTickMark val="none"/>
        <c:tickLblPos val="nextTo"/>
        <c:crossAx val="1929189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7'!$A$3:$A$9</c:f>
              <c:numCache>
                <c:formatCode>General</c:formatCode>
                <c:ptCount val="7"/>
                <c:pt idx="0">
                  <c:v>2010</c:v>
                </c:pt>
                <c:pt idx="1">
                  <c:v>2011</c:v>
                </c:pt>
                <c:pt idx="2">
                  <c:v>2012</c:v>
                </c:pt>
                <c:pt idx="3">
                  <c:v>2013</c:v>
                </c:pt>
                <c:pt idx="4">
                  <c:v>2014</c:v>
                </c:pt>
                <c:pt idx="5">
                  <c:v>2015</c:v>
                </c:pt>
                <c:pt idx="6">
                  <c:v>2016</c:v>
                </c:pt>
              </c:numCache>
            </c:numRef>
          </c:cat>
          <c:val>
            <c:numRef>
              <c:f>'GE Gráfico 7'!$B$3:$B$9</c:f>
              <c:numCache>
                <c:formatCode>#,##0</c:formatCode>
                <c:ptCount val="7"/>
                <c:pt idx="0">
                  <c:v>19785</c:v>
                </c:pt>
                <c:pt idx="1">
                  <c:v>17506</c:v>
                </c:pt>
                <c:pt idx="2">
                  <c:v>16742</c:v>
                </c:pt>
                <c:pt idx="3">
                  <c:v>14742</c:v>
                </c:pt>
                <c:pt idx="4">
                  <c:v>13713</c:v>
                </c:pt>
                <c:pt idx="5">
                  <c:v>13617</c:v>
                </c:pt>
                <c:pt idx="6">
                  <c:v>10359</c:v>
                </c:pt>
              </c:numCache>
            </c:numRef>
          </c:val>
          <c:smooth val="0"/>
        </c:ser>
        <c:dLbls>
          <c:dLblPos val="t"/>
          <c:showLegendKey val="0"/>
          <c:showVal val="1"/>
          <c:showCatName val="0"/>
          <c:showSerName val="0"/>
          <c:showPercent val="0"/>
          <c:showBubbleSize val="0"/>
        </c:dLbls>
        <c:marker val="1"/>
        <c:smooth val="0"/>
        <c:axId val="192922288"/>
        <c:axId val="192922848"/>
      </c:lineChart>
      <c:catAx>
        <c:axId val="1929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pt-BR"/>
          </a:p>
        </c:txPr>
        <c:crossAx val="192922848"/>
        <c:crosses val="autoZero"/>
        <c:auto val="1"/>
        <c:lblAlgn val="ctr"/>
        <c:lblOffset val="100"/>
        <c:noMultiLvlLbl val="0"/>
      </c:catAx>
      <c:valAx>
        <c:axId val="192922848"/>
        <c:scaling>
          <c:orientation val="minMax"/>
        </c:scaling>
        <c:delete val="1"/>
        <c:axPos val="l"/>
        <c:numFmt formatCode="#,##0" sourceLinked="1"/>
        <c:majorTickMark val="none"/>
        <c:minorTickMark val="none"/>
        <c:tickLblPos val="nextTo"/>
        <c:crossAx val="192922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tx>
            <c:strRef>
              <c:f>'GE Gráfico 8'!$A$4</c:f>
              <c:strCache>
                <c:ptCount val="1"/>
                <c:pt idx="0">
                  <c:v>Estatuários</c:v>
                </c:pt>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8'!$B$3:$H$3</c:f>
              <c:numCache>
                <c:formatCode>General</c:formatCode>
                <c:ptCount val="7"/>
                <c:pt idx="0">
                  <c:v>2010</c:v>
                </c:pt>
                <c:pt idx="1">
                  <c:v>2011</c:v>
                </c:pt>
                <c:pt idx="2">
                  <c:v>2012</c:v>
                </c:pt>
                <c:pt idx="3">
                  <c:v>2013</c:v>
                </c:pt>
                <c:pt idx="4">
                  <c:v>2014</c:v>
                </c:pt>
                <c:pt idx="5">
                  <c:v>2015</c:v>
                </c:pt>
                <c:pt idx="6">
                  <c:v>2016</c:v>
                </c:pt>
              </c:numCache>
            </c:numRef>
          </c:cat>
          <c:val>
            <c:numRef>
              <c:f>'GE Gráfico 8'!$B$4:$H$4</c:f>
              <c:numCache>
                <c:formatCode>0.0%</c:formatCode>
                <c:ptCount val="7"/>
                <c:pt idx="0">
                  <c:v>0.497</c:v>
                </c:pt>
                <c:pt idx="1">
                  <c:v>0.54800000000000004</c:v>
                </c:pt>
                <c:pt idx="2">
                  <c:v>0.54500000000000004</c:v>
                </c:pt>
                <c:pt idx="3">
                  <c:v>0.52900000000000003</c:v>
                </c:pt>
                <c:pt idx="4">
                  <c:v>0.497</c:v>
                </c:pt>
                <c:pt idx="5">
                  <c:v>0.44782257472277315</c:v>
                </c:pt>
                <c:pt idx="6">
                  <c:v>0.48238246935032342</c:v>
                </c:pt>
              </c:numCache>
            </c:numRef>
          </c:val>
        </c:ser>
        <c:ser>
          <c:idx val="1"/>
          <c:order val="1"/>
          <c:tx>
            <c:strRef>
              <c:f>'GE Gráfico 8'!$A$5</c:f>
              <c:strCache>
                <c:ptCount val="1"/>
                <c:pt idx="0">
                  <c:v>Celetistas</c:v>
                </c:pt>
              </c:strCache>
            </c:strRef>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8'!$B$3:$H$3</c:f>
              <c:numCache>
                <c:formatCode>General</c:formatCode>
                <c:ptCount val="7"/>
                <c:pt idx="0">
                  <c:v>2010</c:v>
                </c:pt>
                <c:pt idx="1">
                  <c:v>2011</c:v>
                </c:pt>
                <c:pt idx="2">
                  <c:v>2012</c:v>
                </c:pt>
                <c:pt idx="3">
                  <c:v>2013</c:v>
                </c:pt>
                <c:pt idx="4">
                  <c:v>2014</c:v>
                </c:pt>
                <c:pt idx="5">
                  <c:v>2015</c:v>
                </c:pt>
                <c:pt idx="6">
                  <c:v>2016</c:v>
                </c:pt>
              </c:numCache>
            </c:numRef>
          </c:cat>
          <c:val>
            <c:numRef>
              <c:f>'GE Gráfico 8'!$B$5:$H$5</c:f>
              <c:numCache>
                <c:formatCode>0.0%</c:formatCode>
                <c:ptCount val="7"/>
                <c:pt idx="0">
                  <c:v>8.0000000000000002E-3</c:v>
                </c:pt>
                <c:pt idx="1">
                  <c:v>0.16500000000000001</c:v>
                </c:pt>
                <c:pt idx="2">
                  <c:v>0.159</c:v>
                </c:pt>
                <c:pt idx="3">
                  <c:v>6.5000000000000002E-2</c:v>
                </c:pt>
                <c:pt idx="4">
                  <c:v>0.14699999999999999</c:v>
                </c:pt>
                <c:pt idx="5">
                  <c:v>0.16435338180215905</c:v>
                </c:pt>
                <c:pt idx="6">
                  <c:v>0.10879428516266051</c:v>
                </c:pt>
              </c:numCache>
            </c:numRef>
          </c:val>
        </c:ser>
        <c:ser>
          <c:idx val="2"/>
          <c:order val="2"/>
          <c:tx>
            <c:strRef>
              <c:f>'GE Gráfico 8'!$A$6</c:f>
              <c:strCache>
                <c:ptCount val="1"/>
                <c:pt idx="0">
                  <c:v>Comissionados</c:v>
                </c:pt>
              </c:strCache>
            </c:strRef>
          </c:tx>
          <c:spPr>
            <a:solidFill>
              <a:schemeClr val="accent1">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8'!$B$3:$H$3</c:f>
              <c:numCache>
                <c:formatCode>General</c:formatCode>
                <c:ptCount val="7"/>
                <c:pt idx="0">
                  <c:v>2010</c:v>
                </c:pt>
                <c:pt idx="1">
                  <c:v>2011</c:v>
                </c:pt>
                <c:pt idx="2">
                  <c:v>2012</c:v>
                </c:pt>
                <c:pt idx="3">
                  <c:v>2013</c:v>
                </c:pt>
                <c:pt idx="4">
                  <c:v>2014</c:v>
                </c:pt>
                <c:pt idx="5">
                  <c:v>2015</c:v>
                </c:pt>
                <c:pt idx="6">
                  <c:v>2016</c:v>
                </c:pt>
              </c:numCache>
            </c:numRef>
          </c:cat>
          <c:val>
            <c:numRef>
              <c:f>'GE Gráfico 8'!$B$6:$H$6</c:f>
              <c:numCache>
                <c:formatCode>0.0%</c:formatCode>
                <c:ptCount val="7"/>
                <c:pt idx="0">
                  <c:v>0.22500000000000001</c:v>
                </c:pt>
                <c:pt idx="1">
                  <c:v>0.186</c:v>
                </c:pt>
                <c:pt idx="2">
                  <c:v>0.191</c:v>
                </c:pt>
                <c:pt idx="3">
                  <c:v>0.217</c:v>
                </c:pt>
                <c:pt idx="4">
                  <c:v>0.216</c:v>
                </c:pt>
                <c:pt idx="5">
                  <c:v>0.17184401850627895</c:v>
                </c:pt>
                <c:pt idx="6">
                  <c:v>0.23766772854522641</c:v>
                </c:pt>
              </c:numCache>
            </c:numRef>
          </c:val>
        </c:ser>
        <c:ser>
          <c:idx val="3"/>
          <c:order val="3"/>
          <c:tx>
            <c:strRef>
              <c:f>'GE Gráfico 8'!$A$7</c:f>
              <c:strCache>
                <c:ptCount val="1"/>
                <c:pt idx="0">
                  <c:v>Outros vínculos</c:v>
                </c:pt>
              </c:strCache>
            </c:strRef>
          </c:tx>
          <c:spPr>
            <a:solidFill>
              <a:schemeClr val="accent1">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8'!$B$3:$H$3</c:f>
              <c:numCache>
                <c:formatCode>General</c:formatCode>
                <c:ptCount val="7"/>
                <c:pt idx="0">
                  <c:v>2010</c:v>
                </c:pt>
                <c:pt idx="1">
                  <c:v>2011</c:v>
                </c:pt>
                <c:pt idx="2">
                  <c:v>2012</c:v>
                </c:pt>
                <c:pt idx="3">
                  <c:v>2013</c:v>
                </c:pt>
                <c:pt idx="4">
                  <c:v>2014</c:v>
                </c:pt>
                <c:pt idx="5">
                  <c:v>2015</c:v>
                </c:pt>
                <c:pt idx="6">
                  <c:v>2016</c:v>
                </c:pt>
              </c:numCache>
            </c:numRef>
          </c:cat>
          <c:val>
            <c:numRef>
              <c:f>'GE Gráfico 8'!$B$7:$H$7</c:f>
              <c:numCache>
                <c:formatCode>0.0%</c:formatCode>
                <c:ptCount val="7"/>
                <c:pt idx="0">
                  <c:v>0.26900000000000002</c:v>
                </c:pt>
                <c:pt idx="1">
                  <c:v>0.10100000000000001</c:v>
                </c:pt>
                <c:pt idx="2">
                  <c:v>0.105</c:v>
                </c:pt>
                <c:pt idx="3">
                  <c:v>0.189</c:v>
                </c:pt>
                <c:pt idx="4">
                  <c:v>0.14000000000000001</c:v>
                </c:pt>
                <c:pt idx="5">
                  <c:v>0.21598002496878907</c:v>
                </c:pt>
                <c:pt idx="6">
                  <c:v>0.17115551694178974</c:v>
                </c:pt>
              </c:numCache>
            </c:numRef>
          </c:val>
        </c:ser>
        <c:dLbls>
          <c:dLblPos val="ctr"/>
          <c:showLegendKey val="0"/>
          <c:showVal val="1"/>
          <c:showCatName val="0"/>
          <c:showSerName val="0"/>
          <c:showPercent val="0"/>
          <c:showBubbleSize val="0"/>
        </c:dLbls>
        <c:gapWidth val="150"/>
        <c:overlap val="100"/>
        <c:axId val="193255664"/>
        <c:axId val="193256224"/>
      </c:barChart>
      <c:catAx>
        <c:axId val="1932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pt-BR"/>
          </a:p>
        </c:txPr>
        <c:crossAx val="193256224"/>
        <c:crosses val="autoZero"/>
        <c:auto val="1"/>
        <c:lblAlgn val="ctr"/>
        <c:lblOffset val="100"/>
        <c:noMultiLvlLbl val="0"/>
      </c:catAx>
      <c:valAx>
        <c:axId val="193256224"/>
        <c:scaling>
          <c:orientation val="minMax"/>
        </c:scaling>
        <c:delete val="1"/>
        <c:axPos val="l"/>
        <c:numFmt formatCode="0%" sourceLinked="1"/>
        <c:majorTickMark val="none"/>
        <c:minorTickMark val="none"/>
        <c:tickLblPos val="nextTo"/>
        <c:crossAx val="193255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percentStacked"/>
        <c:varyColors val="0"/>
        <c:ser>
          <c:idx val="0"/>
          <c:order val="0"/>
          <c:tx>
            <c:strRef>
              <c:f>'GE Gráfico 9'!$A$5</c:f>
              <c:strCache>
                <c:ptCount val="1"/>
                <c:pt idx="0">
                  <c:v>Ensino Fundamental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9'!$B$4:$H$4</c:f>
              <c:numCache>
                <c:formatCode>General</c:formatCode>
                <c:ptCount val="7"/>
                <c:pt idx="0">
                  <c:v>2010</c:v>
                </c:pt>
                <c:pt idx="1">
                  <c:v>2011</c:v>
                </c:pt>
                <c:pt idx="2">
                  <c:v>2012</c:v>
                </c:pt>
                <c:pt idx="3">
                  <c:v>2013</c:v>
                </c:pt>
                <c:pt idx="4">
                  <c:v>2014</c:v>
                </c:pt>
                <c:pt idx="5">
                  <c:v>2015</c:v>
                </c:pt>
                <c:pt idx="6">
                  <c:v>2016</c:v>
                </c:pt>
              </c:numCache>
            </c:numRef>
          </c:cat>
          <c:val>
            <c:numRef>
              <c:f>'GE Gráfico 9'!$B$5:$H$5</c:f>
              <c:numCache>
                <c:formatCode>0.0%</c:formatCode>
                <c:ptCount val="7"/>
                <c:pt idx="0">
                  <c:v>0.216</c:v>
                </c:pt>
                <c:pt idx="1">
                  <c:v>0.24</c:v>
                </c:pt>
                <c:pt idx="2">
                  <c:v>0.24357902281686775</c:v>
                </c:pt>
                <c:pt idx="3">
                  <c:v>0.19800000000000001</c:v>
                </c:pt>
                <c:pt idx="4">
                  <c:v>0.19565375920659228</c:v>
                </c:pt>
                <c:pt idx="5">
                  <c:v>0.16552838363809944</c:v>
                </c:pt>
                <c:pt idx="6">
                  <c:v>0.16777681243363257</c:v>
                </c:pt>
              </c:numCache>
            </c:numRef>
          </c:val>
        </c:ser>
        <c:ser>
          <c:idx val="1"/>
          <c:order val="1"/>
          <c:tx>
            <c:strRef>
              <c:f>'GE Gráfico 9'!$A$6</c:f>
              <c:strCache>
                <c:ptCount val="1"/>
                <c:pt idx="0">
                  <c:v>Ensino Médio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9'!$B$4:$H$4</c:f>
              <c:numCache>
                <c:formatCode>General</c:formatCode>
                <c:ptCount val="7"/>
                <c:pt idx="0">
                  <c:v>2010</c:v>
                </c:pt>
                <c:pt idx="1">
                  <c:v>2011</c:v>
                </c:pt>
                <c:pt idx="2">
                  <c:v>2012</c:v>
                </c:pt>
                <c:pt idx="3">
                  <c:v>2013</c:v>
                </c:pt>
                <c:pt idx="4">
                  <c:v>2014</c:v>
                </c:pt>
                <c:pt idx="5">
                  <c:v>2015</c:v>
                </c:pt>
                <c:pt idx="6">
                  <c:v>2016</c:v>
                </c:pt>
              </c:numCache>
            </c:numRef>
          </c:cat>
          <c:val>
            <c:numRef>
              <c:f>'GE Gráfico 9'!$B$6:$H$6</c:f>
              <c:numCache>
                <c:formatCode>0.0%</c:formatCode>
                <c:ptCount val="7"/>
                <c:pt idx="0">
                  <c:v>0.52700000000000002</c:v>
                </c:pt>
                <c:pt idx="1">
                  <c:v>0.42799999999999999</c:v>
                </c:pt>
                <c:pt idx="2">
                  <c:v>0.43859753912316329</c:v>
                </c:pt>
                <c:pt idx="3">
                  <c:v>0.45900000000000002</c:v>
                </c:pt>
                <c:pt idx="4">
                  <c:v>0.4047983665135273</c:v>
                </c:pt>
                <c:pt idx="5">
                  <c:v>0.42630535360211502</c:v>
                </c:pt>
                <c:pt idx="6">
                  <c:v>0.39434308330919976</c:v>
                </c:pt>
              </c:numCache>
            </c:numRef>
          </c:val>
        </c:ser>
        <c:ser>
          <c:idx val="2"/>
          <c:order val="2"/>
          <c:tx>
            <c:strRef>
              <c:f>'GE Gráfico 9'!$A$7</c:f>
              <c:strCache>
                <c:ptCount val="1"/>
                <c:pt idx="0">
                  <c:v>Ensino Superior</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'GE Gráfico 9'!$B$4:$H$4</c:f>
              <c:numCache>
                <c:formatCode>General</c:formatCode>
                <c:ptCount val="7"/>
                <c:pt idx="0">
                  <c:v>2010</c:v>
                </c:pt>
                <c:pt idx="1">
                  <c:v>2011</c:v>
                </c:pt>
                <c:pt idx="2">
                  <c:v>2012</c:v>
                </c:pt>
                <c:pt idx="3">
                  <c:v>2013</c:v>
                </c:pt>
                <c:pt idx="4">
                  <c:v>2014</c:v>
                </c:pt>
                <c:pt idx="5">
                  <c:v>2015</c:v>
                </c:pt>
                <c:pt idx="6">
                  <c:v>2016</c:v>
                </c:pt>
              </c:numCache>
            </c:numRef>
          </c:cat>
          <c:val>
            <c:numRef>
              <c:f>'GE Gráfico 9'!$B$7:$H$7</c:f>
              <c:numCache>
                <c:formatCode>0.0%</c:formatCode>
                <c:ptCount val="7"/>
                <c:pt idx="0">
                  <c:v>0.26300000000000001</c:v>
                </c:pt>
                <c:pt idx="1">
                  <c:v>0.33200000000000002</c:v>
                </c:pt>
                <c:pt idx="2">
                  <c:v>0.31782343805996893</c:v>
                </c:pt>
                <c:pt idx="3">
                  <c:v>0.34300000000000003</c:v>
                </c:pt>
                <c:pt idx="4">
                  <c:v>0.39954787427988042</c:v>
                </c:pt>
                <c:pt idx="5">
                  <c:v>0.40816626275978557</c:v>
                </c:pt>
                <c:pt idx="6">
                  <c:v>0.43788010425716772</c:v>
                </c:pt>
              </c:numCache>
            </c:numRef>
          </c:val>
        </c:ser>
        <c:dLbls>
          <c:dLblPos val="ctr"/>
          <c:showLegendKey val="0"/>
          <c:showVal val="1"/>
          <c:showCatName val="0"/>
          <c:showSerName val="0"/>
          <c:showPercent val="0"/>
          <c:showBubbleSize val="0"/>
        </c:dLbls>
        <c:gapWidth val="150"/>
        <c:overlap val="100"/>
        <c:axId val="193260144"/>
        <c:axId val="193260704"/>
      </c:barChart>
      <c:catAx>
        <c:axId val="19326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193260704"/>
        <c:crosses val="autoZero"/>
        <c:auto val="1"/>
        <c:lblAlgn val="ctr"/>
        <c:lblOffset val="100"/>
        <c:noMultiLvlLbl val="0"/>
      </c:catAx>
      <c:valAx>
        <c:axId val="193260704"/>
        <c:scaling>
          <c:orientation val="minMax"/>
        </c:scaling>
        <c:delete val="1"/>
        <c:axPos val="l"/>
        <c:numFmt formatCode="0%" sourceLinked="1"/>
        <c:majorTickMark val="none"/>
        <c:minorTickMark val="none"/>
        <c:tickLblPos val="nextTo"/>
        <c:crossAx val="193260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609599</xdr:colOff>
      <xdr:row>2</xdr:row>
      <xdr:rowOff>176212</xdr:rowOff>
    </xdr:from>
    <xdr:to>
      <xdr:col>13</xdr:col>
      <xdr:colOff>600075</xdr:colOff>
      <xdr:row>23</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609599</xdr:colOff>
      <xdr:row>1</xdr:row>
      <xdr:rowOff>190499</xdr:rowOff>
    </xdr:from>
    <xdr:to>
      <xdr:col>19</xdr:col>
      <xdr:colOff>314324</xdr:colOff>
      <xdr:row>29</xdr:row>
      <xdr:rowOff>85724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609599</xdr:colOff>
      <xdr:row>2</xdr:row>
      <xdr:rowOff>4762</xdr:rowOff>
    </xdr:from>
    <xdr:to>
      <xdr:col>15</xdr:col>
      <xdr:colOff>123824</xdr:colOff>
      <xdr:row>22</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9</xdr:col>
      <xdr:colOff>9524</xdr:colOff>
      <xdr:row>1</xdr:row>
      <xdr:rowOff>28574</xdr:rowOff>
    </xdr:from>
    <xdr:to>
      <xdr:col>19</xdr:col>
      <xdr:colOff>571499</xdr:colOff>
      <xdr:row>23</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1</xdr:row>
      <xdr:rowOff>38099</xdr:rowOff>
    </xdr:from>
    <xdr:to>
      <xdr:col>20</xdr:col>
      <xdr:colOff>381000</xdr:colOff>
      <xdr:row>26</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9525</xdr:colOff>
      <xdr:row>1</xdr:row>
      <xdr:rowOff>9524</xdr:rowOff>
    </xdr:from>
    <xdr:to>
      <xdr:col>19</xdr:col>
      <xdr:colOff>9525</xdr:colOff>
      <xdr:row>29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19049</xdr:colOff>
      <xdr:row>1</xdr:row>
      <xdr:rowOff>9525</xdr:rowOff>
    </xdr:from>
    <xdr:to>
      <xdr:col>19</xdr:col>
      <xdr:colOff>247650</xdr:colOff>
      <xdr:row>26</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38100</xdr:colOff>
      <xdr:row>3</xdr:row>
      <xdr:rowOff>1</xdr:rowOff>
    </xdr:from>
    <xdr:to>
      <xdr:col>19</xdr:col>
      <xdr:colOff>171450</xdr:colOff>
      <xdr:row>27</xdr:row>
      <xdr:rowOff>142875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600073</xdr:colOff>
      <xdr:row>2</xdr:row>
      <xdr:rowOff>171450</xdr:rowOff>
    </xdr:from>
    <xdr:to>
      <xdr:col>16</xdr:col>
      <xdr:colOff>609599</xdr:colOff>
      <xdr:row>26</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19049</xdr:colOff>
      <xdr:row>2</xdr:row>
      <xdr:rowOff>19049</xdr:rowOff>
    </xdr:from>
    <xdr:to>
      <xdr:col>13</xdr:col>
      <xdr:colOff>190500</xdr:colOff>
      <xdr:row>22</xdr:row>
      <xdr:rowOff>38100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590549</xdr:colOff>
      <xdr:row>1</xdr:row>
      <xdr:rowOff>190498</xdr:rowOff>
    </xdr:from>
    <xdr:to>
      <xdr:col>21</xdr:col>
      <xdr:colOff>0</xdr:colOff>
      <xdr:row>37</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609599</xdr:colOff>
      <xdr:row>1</xdr:row>
      <xdr:rowOff>185735</xdr:rowOff>
    </xdr:from>
    <xdr:to>
      <xdr:col>21</xdr:col>
      <xdr:colOff>600074</xdr:colOff>
      <xdr:row>23</xdr:row>
      <xdr:rowOff>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9524</xdr:colOff>
      <xdr:row>1</xdr:row>
      <xdr:rowOff>180974</xdr:rowOff>
    </xdr:from>
    <xdr:to>
      <xdr:col>17</xdr:col>
      <xdr:colOff>419099</xdr:colOff>
      <xdr:row>23</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28574</xdr:colOff>
      <xdr:row>0</xdr:row>
      <xdr:rowOff>180974</xdr:rowOff>
    </xdr:from>
    <xdr:to>
      <xdr:col>19</xdr:col>
      <xdr:colOff>247650</xdr:colOff>
      <xdr:row>21</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9525</xdr:colOff>
      <xdr:row>1</xdr:row>
      <xdr:rowOff>190499</xdr:rowOff>
    </xdr:from>
    <xdr:to>
      <xdr:col>18</xdr:col>
      <xdr:colOff>600075</xdr:colOff>
      <xdr:row>27</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9</xdr:col>
      <xdr:colOff>0</xdr:colOff>
      <xdr:row>1</xdr:row>
      <xdr:rowOff>152400</xdr:rowOff>
    </xdr:from>
    <xdr:to>
      <xdr:col>19</xdr:col>
      <xdr:colOff>419100</xdr:colOff>
      <xdr:row>23</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9525</xdr:colOff>
      <xdr:row>2</xdr:row>
      <xdr:rowOff>0</xdr:rowOff>
    </xdr:from>
    <xdr:to>
      <xdr:col>24</xdr:col>
      <xdr:colOff>38100</xdr:colOff>
      <xdr:row>35</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38100</xdr:colOff>
      <xdr:row>3</xdr:row>
      <xdr:rowOff>0</xdr:rowOff>
    </xdr:from>
    <xdr:to>
      <xdr:col>17</xdr:col>
      <xdr:colOff>200025</xdr:colOff>
      <xdr:row>30</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66675</xdr:colOff>
      <xdr:row>6</xdr:row>
      <xdr:rowOff>104774</xdr:rowOff>
    </xdr:from>
    <xdr:to>
      <xdr:col>11</xdr:col>
      <xdr:colOff>0</xdr:colOff>
      <xdr:row>27</xdr:row>
      <xdr:rowOff>152399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9525</xdr:colOff>
      <xdr:row>1</xdr:row>
      <xdr:rowOff>19050</xdr:rowOff>
    </xdr:from>
    <xdr:to>
      <xdr:col>22</xdr:col>
      <xdr:colOff>581025</xdr:colOff>
      <xdr:row>34</xdr:row>
      <xdr:rowOff>152400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6</xdr:col>
      <xdr:colOff>600074</xdr:colOff>
      <xdr:row>1</xdr:row>
      <xdr:rowOff>47624</xdr:rowOff>
    </xdr:from>
    <xdr:to>
      <xdr:col>17</xdr:col>
      <xdr:colOff>590549</xdr:colOff>
      <xdr:row>22</xdr:row>
      <xdr:rowOff>19049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47623</xdr:colOff>
      <xdr:row>2</xdr:row>
      <xdr:rowOff>85725</xdr:rowOff>
    </xdr:from>
    <xdr:to>
      <xdr:col>20</xdr:col>
      <xdr:colOff>581024</xdr:colOff>
      <xdr:row>21</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9524</xdr:colOff>
      <xdr:row>1</xdr:row>
      <xdr:rowOff>180976</xdr:rowOff>
    </xdr:from>
    <xdr:to>
      <xdr:col>14</xdr:col>
      <xdr:colOff>590549</xdr:colOff>
      <xdr:row>24</xdr:row>
      <xdr:rowOff>171450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7</xdr:col>
      <xdr:colOff>609599</xdr:colOff>
      <xdr:row>3</xdr:row>
      <xdr:rowOff>1</xdr:rowOff>
    </xdr:from>
    <xdr:to>
      <xdr:col>19</xdr:col>
      <xdr:colOff>19049</xdr:colOff>
      <xdr:row>34</xdr:row>
      <xdr:rowOff>9525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9</xdr:col>
      <xdr:colOff>9524</xdr:colOff>
      <xdr:row>1</xdr:row>
      <xdr:rowOff>19050</xdr:rowOff>
    </xdr:from>
    <xdr:to>
      <xdr:col>19</xdr:col>
      <xdr:colOff>457199</xdr:colOff>
      <xdr:row>28</xdr:row>
      <xdr:rowOff>171450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3</xdr:col>
      <xdr:colOff>771525</xdr:colOff>
      <xdr:row>2</xdr:row>
      <xdr:rowOff>123824</xdr:rowOff>
    </xdr:from>
    <xdr:to>
      <xdr:col>17</xdr:col>
      <xdr:colOff>200025</xdr:colOff>
      <xdr:row>27</xdr:row>
      <xdr:rowOff>171449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2</xdr:row>
      <xdr:rowOff>19050</xdr:rowOff>
    </xdr:from>
    <xdr:to>
      <xdr:col>17</xdr:col>
      <xdr:colOff>428625</xdr:colOff>
      <xdr:row>25</xdr:row>
      <xdr:rowOff>171450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9524</xdr:colOff>
      <xdr:row>0</xdr:row>
      <xdr:rowOff>190499</xdr:rowOff>
    </xdr:from>
    <xdr:to>
      <xdr:col>23</xdr:col>
      <xdr:colOff>0</xdr:colOff>
      <xdr:row>29</xdr:row>
      <xdr:rowOff>180974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57158</xdr:colOff>
      <xdr:row>4</xdr:row>
      <xdr:rowOff>57150</xdr:rowOff>
    </xdr:from>
    <xdr:to>
      <xdr:col>25</xdr:col>
      <xdr:colOff>447675</xdr:colOff>
      <xdr:row>44</xdr:row>
      <xdr:rowOff>180974</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9</xdr:col>
      <xdr:colOff>9524</xdr:colOff>
      <xdr:row>1</xdr:row>
      <xdr:rowOff>180974</xdr:rowOff>
    </xdr:from>
    <xdr:to>
      <xdr:col>20</xdr:col>
      <xdr:colOff>285749</xdr:colOff>
      <xdr:row>28</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5</xdr:col>
      <xdr:colOff>9525</xdr:colOff>
      <xdr:row>2</xdr:row>
      <xdr:rowOff>19049</xdr:rowOff>
    </xdr:from>
    <xdr:to>
      <xdr:col>15</xdr:col>
      <xdr:colOff>0</xdr:colOff>
      <xdr:row>27</xdr:row>
      <xdr:rowOff>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6</xdr:col>
      <xdr:colOff>9526</xdr:colOff>
      <xdr:row>2</xdr:row>
      <xdr:rowOff>9524</xdr:rowOff>
    </xdr:from>
    <xdr:to>
      <xdr:col>18</xdr:col>
      <xdr:colOff>0</xdr:colOff>
      <xdr:row>23</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7</xdr:col>
      <xdr:colOff>609599</xdr:colOff>
      <xdr:row>2</xdr:row>
      <xdr:rowOff>0</xdr:rowOff>
    </xdr:from>
    <xdr:to>
      <xdr:col>19</xdr:col>
      <xdr:colOff>600075</xdr:colOff>
      <xdr:row>35</xdr:row>
      <xdr:rowOff>152400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609599</xdr:colOff>
      <xdr:row>2</xdr:row>
      <xdr:rowOff>4761</xdr:rowOff>
    </xdr:from>
    <xdr:to>
      <xdr:col>24</xdr:col>
      <xdr:colOff>95250</xdr:colOff>
      <xdr:row>26</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28575</xdr:colOff>
      <xdr:row>3</xdr:row>
      <xdr:rowOff>0</xdr:rowOff>
    </xdr:from>
    <xdr:to>
      <xdr:col>17</xdr:col>
      <xdr:colOff>581025</xdr:colOff>
      <xdr:row>30</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6</xdr:col>
      <xdr:colOff>609599</xdr:colOff>
      <xdr:row>1</xdr:row>
      <xdr:rowOff>166687</xdr:rowOff>
    </xdr:from>
    <xdr:to>
      <xdr:col>17</xdr:col>
      <xdr:colOff>561974</xdr:colOff>
      <xdr:row>25</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2</xdr:row>
      <xdr:rowOff>161925</xdr:rowOff>
    </xdr:from>
    <xdr:to>
      <xdr:col>15</xdr:col>
      <xdr:colOff>1190625</xdr:colOff>
      <xdr:row>18</xdr:row>
      <xdr:rowOff>171451</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28575</xdr:colOff>
      <xdr:row>2</xdr:row>
      <xdr:rowOff>9525</xdr:rowOff>
    </xdr:from>
    <xdr:to>
      <xdr:col>20</xdr:col>
      <xdr:colOff>504825</xdr:colOff>
      <xdr:row>21</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xdr:row>
      <xdr:rowOff>152400</xdr:rowOff>
    </xdr:from>
    <xdr:to>
      <xdr:col>13</xdr:col>
      <xdr:colOff>495300</xdr:colOff>
      <xdr:row>24</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xdr:colOff>
      <xdr:row>2</xdr:row>
      <xdr:rowOff>66674</xdr:rowOff>
    </xdr:from>
    <xdr:to>
      <xdr:col>22</xdr:col>
      <xdr:colOff>38100</xdr:colOff>
      <xdr:row>27</xdr:row>
      <xdr:rowOff>19049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38099</xdr:colOff>
      <xdr:row>1</xdr:row>
      <xdr:rowOff>190499</xdr:rowOff>
    </xdr:from>
    <xdr:to>
      <xdr:col>20</xdr:col>
      <xdr:colOff>47624</xdr:colOff>
      <xdr:row>21</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3:Q37"/>
  <sheetViews>
    <sheetView workbookViewId="0">
      <selection activeCell="N35" sqref="N35"/>
    </sheetView>
  </sheetViews>
  <sheetFormatPr defaultRowHeight="15" x14ac:dyDescent="0.25"/>
  <sheetData>
    <row r="3" spans="2:17" ht="15" customHeight="1" x14ac:dyDescent="0.25">
      <c r="B3" s="193" t="s">
        <v>245</v>
      </c>
      <c r="C3" s="193"/>
      <c r="D3" s="193"/>
      <c r="E3" s="193"/>
      <c r="F3" s="193"/>
      <c r="G3" s="193"/>
      <c r="H3" s="193"/>
      <c r="I3" s="193"/>
      <c r="J3" s="193"/>
      <c r="K3" s="193"/>
      <c r="L3" s="191"/>
      <c r="M3" s="191"/>
      <c r="N3" s="191"/>
      <c r="O3" s="168"/>
      <c r="P3" s="168"/>
      <c r="Q3" s="168"/>
    </row>
    <row r="4" spans="2:17" x14ac:dyDescent="0.25">
      <c r="B4" s="193"/>
      <c r="C4" s="193"/>
      <c r="D4" s="193"/>
      <c r="E4" s="193"/>
      <c r="F4" s="193"/>
      <c r="G4" s="193"/>
      <c r="H4" s="193"/>
      <c r="I4" s="193"/>
      <c r="J4" s="193"/>
      <c r="K4" s="193"/>
      <c r="L4" s="191"/>
      <c r="M4" s="191"/>
      <c r="N4" s="191"/>
      <c r="O4" s="168"/>
      <c r="P4" s="168"/>
      <c r="Q4" s="168"/>
    </row>
    <row r="5" spans="2:17" x14ac:dyDescent="0.25">
      <c r="B5" s="193"/>
      <c r="C5" s="193"/>
      <c r="D5" s="193"/>
      <c r="E5" s="193"/>
      <c r="F5" s="193"/>
      <c r="G5" s="193"/>
      <c r="H5" s="193"/>
      <c r="I5" s="193"/>
      <c r="J5" s="193"/>
      <c r="K5" s="193"/>
      <c r="L5" s="191"/>
      <c r="M5" s="191"/>
      <c r="N5" s="191"/>
      <c r="O5" s="168"/>
      <c r="P5" s="168"/>
      <c r="Q5" s="168"/>
    </row>
    <row r="6" spans="2:17" x14ac:dyDescent="0.25">
      <c r="B6" s="193"/>
      <c r="C6" s="193"/>
      <c r="D6" s="193"/>
      <c r="E6" s="193"/>
      <c r="F6" s="193"/>
      <c r="G6" s="193"/>
      <c r="H6" s="193"/>
      <c r="I6" s="193"/>
      <c r="J6" s="193"/>
      <c r="K6" s="193"/>
      <c r="L6" s="191"/>
      <c r="M6" s="191"/>
      <c r="N6" s="191"/>
      <c r="O6" s="168"/>
      <c r="P6" s="168"/>
      <c r="Q6" s="168"/>
    </row>
    <row r="7" spans="2:17" x14ac:dyDescent="0.25">
      <c r="B7" s="193"/>
      <c r="C7" s="193"/>
      <c r="D7" s="193"/>
      <c r="E7" s="193"/>
      <c r="F7" s="193"/>
      <c r="G7" s="193"/>
      <c r="H7" s="193"/>
      <c r="I7" s="193"/>
      <c r="J7" s="193"/>
      <c r="K7" s="193"/>
      <c r="L7" s="191"/>
      <c r="M7" s="191"/>
      <c r="N7" s="191"/>
      <c r="O7" s="168"/>
      <c r="P7" s="168"/>
      <c r="Q7" s="168"/>
    </row>
    <row r="8" spans="2:17" x14ac:dyDescent="0.25">
      <c r="B8" s="193"/>
      <c r="C8" s="193"/>
      <c r="D8" s="193"/>
      <c r="E8" s="193"/>
      <c r="F8" s="193"/>
      <c r="G8" s="193"/>
      <c r="H8" s="193"/>
      <c r="I8" s="193"/>
      <c r="J8" s="193"/>
      <c r="K8" s="193"/>
      <c r="L8" s="191"/>
      <c r="M8" s="191"/>
      <c r="N8" s="191"/>
      <c r="O8" s="168"/>
      <c r="P8" s="168"/>
      <c r="Q8" s="168"/>
    </row>
    <row r="9" spans="2:17" x14ac:dyDescent="0.25">
      <c r="B9" s="193"/>
      <c r="C9" s="193"/>
      <c r="D9" s="193"/>
      <c r="E9" s="193"/>
      <c r="F9" s="193"/>
      <c r="G9" s="193"/>
      <c r="H9" s="193"/>
      <c r="I9" s="193"/>
      <c r="J9" s="193"/>
      <c r="K9" s="193"/>
      <c r="L9" s="191"/>
      <c r="M9" s="191"/>
      <c r="N9" s="191"/>
      <c r="O9" s="168"/>
      <c r="P9" s="168"/>
      <c r="Q9" s="168"/>
    </row>
    <row r="10" spans="2:17" x14ac:dyDescent="0.25">
      <c r="B10" s="193"/>
      <c r="C10" s="193"/>
      <c r="D10" s="193"/>
      <c r="E10" s="193"/>
      <c r="F10" s="193"/>
      <c r="G10" s="193"/>
      <c r="H10" s="193"/>
      <c r="I10" s="193"/>
      <c r="J10" s="193"/>
      <c r="K10" s="193"/>
      <c r="L10" s="191"/>
      <c r="M10" s="191"/>
      <c r="N10" s="191"/>
      <c r="O10" s="168"/>
      <c r="P10" s="168"/>
      <c r="Q10" s="168"/>
    </row>
    <row r="11" spans="2:17" x14ac:dyDescent="0.25">
      <c r="B11" s="193"/>
      <c r="C11" s="193"/>
      <c r="D11" s="193"/>
      <c r="E11" s="193"/>
      <c r="F11" s="193"/>
      <c r="G11" s="193"/>
      <c r="H11" s="193"/>
      <c r="I11" s="193"/>
      <c r="J11" s="193"/>
      <c r="K11" s="193"/>
      <c r="L11" s="191"/>
      <c r="M11" s="191"/>
      <c r="N11" s="191"/>
      <c r="O11" s="168"/>
      <c r="P11" s="168"/>
      <c r="Q11" s="168"/>
    </row>
    <row r="12" spans="2:17" x14ac:dyDescent="0.25">
      <c r="B12" s="193"/>
      <c r="C12" s="193"/>
      <c r="D12" s="193"/>
      <c r="E12" s="193"/>
      <c r="F12" s="193"/>
      <c r="G12" s="193"/>
      <c r="H12" s="193"/>
      <c r="I12" s="193"/>
      <c r="J12" s="193"/>
      <c r="K12" s="193"/>
      <c r="L12" s="191"/>
      <c r="M12" s="191"/>
      <c r="N12" s="191"/>
      <c r="O12" s="168"/>
      <c r="P12" s="168"/>
      <c r="Q12" s="168"/>
    </row>
    <row r="13" spans="2:17" x14ac:dyDescent="0.25">
      <c r="B13" s="193"/>
      <c r="C13" s="193"/>
      <c r="D13" s="193"/>
      <c r="E13" s="193"/>
      <c r="F13" s="193"/>
      <c r="G13" s="193"/>
      <c r="H13" s="193"/>
      <c r="I13" s="193"/>
      <c r="J13" s="193"/>
      <c r="K13" s="193"/>
      <c r="L13" s="191"/>
      <c r="M13" s="191"/>
      <c r="N13" s="191"/>
      <c r="O13" s="168"/>
      <c r="P13" s="168"/>
      <c r="Q13" s="168"/>
    </row>
    <row r="14" spans="2:17" x14ac:dyDescent="0.25">
      <c r="B14" s="193"/>
      <c r="C14" s="193"/>
      <c r="D14" s="193"/>
      <c r="E14" s="193"/>
      <c r="F14" s="193"/>
      <c r="G14" s="193"/>
      <c r="H14" s="193"/>
      <c r="I14" s="193"/>
      <c r="J14" s="193"/>
      <c r="K14" s="193"/>
      <c r="L14" s="191"/>
      <c r="M14" s="191"/>
      <c r="N14" s="191"/>
      <c r="O14" s="168"/>
      <c r="P14" s="168"/>
      <c r="Q14" s="168"/>
    </row>
    <row r="15" spans="2:17" x14ac:dyDescent="0.25">
      <c r="B15" s="193"/>
      <c r="C15" s="193"/>
      <c r="D15" s="193"/>
      <c r="E15" s="193"/>
      <c r="F15" s="193"/>
      <c r="G15" s="193"/>
      <c r="H15" s="193"/>
      <c r="I15" s="193"/>
      <c r="J15" s="193"/>
      <c r="K15" s="193"/>
      <c r="L15" s="191"/>
      <c r="M15" s="191"/>
      <c r="N15" s="191"/>
      <c r="O15" s="168"/>
      <c r="P15" s="168"/>
      <c r="Q15" s="168"/>
    </row>
    <row r="16" spans="2:17" x14ac:dyDescent="0.25">
      <c r="B16" s="193"/>
      <c r="C16" s="193"/>
      <c r="D16" s="193"/>
      <c r="E16" s="193"/>
      <c r="F16" s="193"/>
      <c r="G16" s="193"/>
      <c r="H16" s="193"/>
      <c r="I16" s="193"/>
      <c r="J16" s="193"/>
      <c r="K16" s="193"/>
      <c r="L16" s="191"/>
      <c r="M16" s="191"/>
      <c r="N16" s="191"/>
      <c r="O16" s="168"/>
      <c r="P16" s="168"/>
      <c r="Q16" s="168"/>
    </row>
    <row r="17" spans="2:17" x14ac:dyDescent="0.25">
      <c r="B17" s="193"/>
      <c r="C17" s="193"/>
      <c r="D17" s="193"/>
      <c r="E17" s="193"/>
      <c r="F17" s="193"/>
      <c r="G17" s="193"/>
      <c r="H17" s="193"/>
      <c r="I17" s="193"/>
      <c r="J17" s="193"/>
      <c r="K17" s="193"/>
      <c r="L17" s="191"/>
      <c r="M17" s="191"/>
      <c r="N17" s="191"/>
      <c r="O17" s="168"/>
      <c r="P17" s="168"/>
      <c r="Q17" s="168"/>
    </row>
    <row r="18" spans="2:17" x14ac:dyDescent="0.25">
      <c r="B18" s="193"/>
      <c r="C18" s="193"/>
      <c r="D18" s="193"/>
      <c r="E18" s="193"/>
      <c r="F18" s="193"/>
      <c r="G18" s="193"/>
      <c r="H18" s="193"/>
      <c r="I18" s="193"/>
      <c r="J18" s="193"/>
      <c r="K18" s="193"/>
      <c r="L18" s="191"/>
      <c r="M18" s="191"/>
      <c r="N18" s="191"/>
      <c r="O18" s="168"/>
      <c r="P18" s="168"/>
      <c r="Q18" s="168"/>
    </row>
    <row r="19" spans="2:17" x14ac:dyDescent="0.25">
      <c r="B19" s="193"/>
      <c r="C19" s="193"/>
      <c r="D19" s="193"/>
      <c r="E19" s="193"/>
      <c r="F19" s="193"/>
      <c r="G19" s="193"/>
      <c r="H19" s="193"/>
      <c r="I19" s="193"/>
      <c r="J19" s="193"/>
      <c r="K19" s="193"/>
      <c r="L19" s="191"/>
      <c r="M19" s="191"/>
      <c r="N19" s="191"/>
      <c r="O19" s="168"/>
      <c r="P19" s="168"/>
      <c r="Q19" s="168"/>
    </row>
    <row r="20" spans="2:17" x14ac:dyDescent="0.25">
      <c r="B20" s="193"/>
      <c r="C20" s="193"/>
      <c r="D20" s="193"/>
      <c r="E20" s="193"/>
      <c r="F20" s="193"/>
      <c r="G20" s="193"/>
      <c r="H20" s="193"/>
      <c r="I20" s="193"/>
      <c r="J20" s="193"/>
      <c r="K20" s="193"/>
      <c r="L20" s="191"/>
      <c r="M20" s="191"/>
      <c r="N20" s="191"/>
      <c r="O20" s="168"/>
      <c r="P20" s="168"/>
      <c r="Q20" s="168"/>
    </row>
    <row r="21" spans="2:17" x14ac:dyDescent="0.25">
      <c r="B21" s="193"/>
      <c r="C21" s="193"/>
      <c r="D21" s="193"/>
      <c r="E21" s="193"/>
      <c r="F21" s="193"/>
      <c r="G21" s="193"/>
      <c r="H21" s="193"/>
      <c r="I21" s="193"/>
      <c r="J21" s="193"/>
      <c r="K21" s="193"/>
      <c r="L21" s="191"/>
      <c r="M21" s="191"/>
      <c r="N21" s="191"/>
      <c r="O21" s="168"/>
      <c r="P21" s="168"/>
      <c r="Q21" s="168"/>
    </row>
    <row r="22" spans="2:17" x14ac:dyDescent="0.25">
      <c r="B22" s="193"/>
      <c r="C22" s="193"/>
      <c r="D22" s="193"/>
      <c r="E22" s="193"/>
      <c r="F22" s="193"/>
      <c r="G22" s="193"/>
      <c r="H22" s="193"/>
      <c r="I22" s="193"/>
      <c r="J22" s="193"/>
      <c r="K22" s="193"/>
      <c r="L22" s="191"/>
      <c r="M22" s="191"/>
      <c r="N22" s="191"/>
      <c r="O22" s="168"/>
      <c r="P22" s="168"/>
      <c r="Q22" s="168"/>
    </row>
    <row r="23" spans="2:17" x14ac:dyDescent="0.25">
      <c r="B23" s="193"/>
      <c r="C23" s="193"/>
      <c r="D23" s="193"/>
      <c r="E23" s="193"/>
      <c r="F23" s="193"/>
      <c r="G23" s="193"/>
      <c r="H23" s="193"/>
      <c r="I23" s="193"/>
      <c r="J23" s="193"/>
      <c r="K23" s="193"/>
      <c r="L23" s="191"/>
      <c r="M23" s="191"/>
      <c r="N23" s="191"/>
      <c r="O23" s="168"/>
      <c r="P23" s="168"/>
      <c r="Q23" s="168"/>
    </row>
    <row r="24" spans="2:17" x14ac:dyDescent="0.25">
      <c r="B24" s="193"/>
      <c r="C24" s="193"/>
      <c r="D24" s="193"/>
      <c r="E24" s="193"/>
      <c r="F24" s="193"/>
      <c r="G24" s="193"/>
      <c r="H24" s="193"/>
      <c r="I24" s="193"/>
      <c r="J24" s="193"/>
      <c r="K24" s="193"/>
      <c r="L24" s="191"/>
      <c r="M24" s="191"/>
      <c r="N24" s="191"/>
      <c r="O24" s="168"/>
      <c r="P24" s="168"/>
      <c r="Q24" s="168"/>
    </row>
    <row r="25" spans="2:17" x14ac:dyDescent="0.25">
      <c r="B25" s="193"/>
      <c r="C25" s="193"/>
      <c r="D25" s="193"/>
      <c r="E25" s="193"/>
      <c r="F25" s="193"/>
      <c r="G25" s="193"/>
      <c r="H25" s="193"/>
      <c r="I25" s="193"/>
      <c r="J25" s="193"/>
      <c r="K25" s="193"/>
      <c r="L25" s="191"/>
      <c r="M25" s="191"/>
      <c r="N25" s="191"/>
      <c r="O25" s="168"/>
      <c r="P25" s="168"/>
      <c r="Q25" s="168"/>
    </row>
    <row r="26" spans="2:17" x14ac:dyDescent="0.25">
      <c r="B26" s="193"/>
      <c r="C26" s="193"/>
      <c r="D26" s="193"/>
      <c r="E26" s="193"/>
      <c r="F26" s="193"/>
      <c r="G26" s="193"/>
      <c r="H26" s="193"/>
      <c r="I26" s="193"/>
      <c r="J26" s="193"/>
      <c r="K26" s="193"/>
      <c r="L26" s="191"/>
      <c r="M26" s="191"/>
      <c r="N26" s="191"/>
      <c r="O26" s="168"/>
      <c r="P26" s="168"/>
      <c r="Q26" s="168"/>
    </row>
    <row r="27" spans="2:17" x14ac:dyDescent="0.25">
      <c r="B27" s="193"/>
      <c r="C27" s="193"/>
      <c r="D27" s="193"/>
      <c r="E27" s="193"/>
      <c r="F27" s="193"/>
      <c r="G27" s="193"/>
      <c r="H27" s="193"/>
      <c r="I27" s="193"/>
      <c r="J27" s="193"/>
      <c r="K27" s="193"/>
      <c r="L27" s="191"/>
      <c r="M27" s="191"/>
      <c r="N27" s="191"/>
      <c r="O27" s="168"/>
      <c r="P27" s="168"/>
      <c r="Q27" s="168"/>
    </row>
    <row r="28" spans="2:17" x14ac:dyDescent="0.25">
      <c r="B28" s="168"/>
      <c r="C28" s="168"/>
      <c r="D28" s="168"/>
      <c r="E28" s="168"/>
      <c r="F28" s="168"/>
      <c r="G28" s="168"/>
      <c r="H28" s="168"/>
      <c r="I28" s="168"/>
      <c r="J28" s="168"/>
      <c r="K28" s="168"/>
      <c r="L28" s="168"/>
      <c r="M28" s="168"/>
      <c r="N28" s="168"/>
      <c r="O28" s="168"/>
      <c r="P28" s="168"/>
      <c r="Q28" s="168"/>
    </row>
    <row r="29" spans="2:17" ht="53.25" customHeight="1" x14ac:dyDescent="0.25">
      <c r="B29" s="192" t="s">
        <v>246</v>
      </c>
      <c r="C29" s="192"/>
      <c r="D29" s="192"/>
      <c r="E29" s="192"/>
      <c r="F29" s="192"/>
      <c r="G29" s="192"/>
      <c r="H29" s="192"/>
      <c r="I29" s="192"/>
      <c r="J29" s="192"/>
      <c r="K29" s="192"/>
      <c r="L29" s="192"/>
      <c r="M29" s="192"/>
      <c r="N29" s="192"/>
      <c r="O29" s="168"/>
      <c r="P29" s="168"/>
      <c r="Q29" s="168"/>
    </row>
    <row r="30" spans="2:17" x14ac:dyDescent="0.25">
      <c r="B30" s="168"/>
      <c r="C30" s="168"/>
      <c r="D30" s="168"/>
      <c r="E30" s="168"/>
      <c r="F30" s="168"/>
      <c r="G30" s="168"/>
      <c r="H30" s="168"/>
      <c r="I30" s="168"/>
      <c r="J30" s="168"/>
      <c r="K30" s="168"/>
      <c r="L30" s="168"/>
      <c r="M30" s="168"/>
      <c r="N30" s="168"/>
      <c r="O30" s="168"/>
      <c r="P30" s="168"/>
      <c r="Q30" s="168"/>
    </row>
    <row r="31" spans="2:17" x14ac:dyDescent="0.25">
      <c r="B31" s="168"/>
      <c r="C31" s="168"/>
      <c r="D31" s="168"/>
      <c r="E31" s="168"/>
      <c r="F31" s="168"/>
      <c r="G31" s="168"/>
      <c r="H31" s="168"/>
      <c r="I31" s="168"/>
      <c r="J31" s="168"/>
      <c r="K31" s="168"/>
      <c r="L31" s="168"/>
      <c r="M31" s="168"/>
      <c r="N31" s="168"/>
      <c r="O31" s="168"/>
      <c r="P31" s="168"/>
      <c r="Q31" s="168"/>
    </row>
    <row r="32" spans="2:17" x14ac:dyDescent="0.25">
      <c r="B32" s="168"/>
      <c r="C32" s="168"/>
      <c r="D32" s="168"/>
      <c r="E32" s="168"/>
      <c r="F32" s="168"/>
      <c r="G32" s="168"/>
      <c r="H32" s="168"/>
      <c r="I32" s="168"/>
      <c r="J32" s="168"/>
      <c r="K32" s="168"/>
      <c r="L32" s="168"/>
      <c r="M32" s="168"/>
      <c r="N32" s="168"/>
      <c r="O32" s="168"/>
      <c r="P32" s="168"/>
      <c r="Q32" s="168"/>
    </row>
    <row r="33" spans="2:17" x14ac:dyDescent="0.25">
      <c r="B33" s="189"/>
      <c r="C33" s="190"/>
      <c r="D33" s="189"/>
      <c r="E33" s="168"/>
      <c r="F33" s="168"/>
      <c r="G33" s="168"/>
      <c r="H33" s="168"/>
      <c r="I33" s="168"/>
      <c r="J33" s="168"/>
      <c r="K33" s="168"/>
      <c r="L33" s="168"/>
      <c r="M33" s="168"/>
      <c r="N33" s="168"/>
      <c r="O33" s="168"/>
      <c r="P33" s="168"/>
      <c r="Q33" s="168"/>
    </row>
    <row r="34" spans="2:17" x14ac:dyDescent="0.25">
      <c r="B34" s="189"/>
      <c r="C34" s="190"/>
      <c r="D34" s="189"/>
      <c r="E34" s="168"/>
      <c r="F34" s="168"/>
      <c r="G34" s="168"/>
      <c r="H34" s="168"/>
      <c r="I34" s="168"/>
      <c r="J34" s="168"/>
      <c r="K34" s="168"/>
      <c r="L34" s="168"/>
      <c r="M34" s="168"/>
      <c r="N34" s="168"/>
      <c r="O34" s="168"/>
      <c r="P34" s="168"/>
      <c r="Q34" s="168"/>
    </row>
    <row r="35" spans="2:17" x14ac:dyDescent="0.25">
      <c r="B35" s="189"/>
      <c r="C35" s="190"/>
      <c r="D35" s="189"/>
      <c r="E35" s="168"/>
      <c r="F35" s="168"/>
      <c r="G35" s="168"/>
      <c r="H35" s="168"/>
      <c r="I35" s="168"/>
      <c r="J35" s="168"/>
      <c r="K35" s="168"/>
      <c r="L35" s="168"/>
      <c r="M35" s="168"/>
      <c r="N35" s="168"/>
      <c r="O35" s="168"/>
      <c r="P35" s="168"/>
      <c r="Q35" s="168"/>
    </row>
    <row r="36" spans="2:17" x14ac:dyDescent="0.25">
      <c r="B36" s="168"/>
      <c r="C36" s="168"/>
      <c r="D36" s="189"/>
      <c r="E36" s="168"/>
      <c r="F36" s="168"/>
      <c r="G36" s="168"/>
      <c r="H36" s="168"/>
      <c r="I36" s="168"/>
      <c r="J36" s="168"/>
      <c r="K36" s="168"/>
      <c r="L36" s="168"/>
      <c r="M36" s="168"/>
      <c r="N36" s="168"/>
      <c r="O36" s="168"/>
      <c r="P36" s="168"/>
      <c r="Q36" s="168"/>
    </row>
    <row r="37" spans="2:17" x14ac:dyDescent="0.25">
      <c r="B37" s="168"/>
      <c r="C37" s="168"/>
      <c r="D37" s="168"/>
      <c r="E37" s="168"/>
      <c r="F37" s="168"/>
      <c r="G37" s="168"/>
      <c r="H37" s="168"/>
      <c r="I37" s="168"/>
      <c r="J37" s="168"/>
      <c r="K37" s="168"/>
      <c r="L37" s="168"/>
      <c r="M37" s="168"/>
      <c r="N37" s="168"/>
      <c r="O37" s="168"/>
      <c r="P37" s="168"/>
      <c r="Q37" s="168"/>
    </row>
  </sheetData>
  <mergeCells count="2">
    <mergeCell ref="B29:N29"/>
    <mergeCell ref="B3:K27"/>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31"/>
  <sheetViews>
    <sheetView workbookViewId="0">
      <selection activeCell="L37" sqref="L37"/>
    </sheetView>
  </sheetViews>
  <sheetFormatPr defaultRowHeight="15" x14ac:dyDescent="0.25"/>
  <cols>
    <col min="1" max="1" width="38.7109375" customWidth="1"/>
    <col min="2" max="2" width="19.28515625" customWidth="1"/>
    <col min="3" max="3" width="9.85546875" customWidth="1"/>
    <col min="4" max="4" width="10.140625" customWidth="1"/>
    <col min="5" max="5" width="10.7109375" customWidth="1"/>
    <col min="6" max="6" width="10" customWidth="1"/>
    <col min="7" max="7" width="9.140625" customWidth="1"/>
    <col min="8" max="8" width="9.28515625" customWidth="1"/>
  </cols>
  <sheetData>
    <row r="1" spans="1:9" x14ac:dyDescent="0.25">
      <c r="A1" s="20" t="s">
        <v>169</v>
      </c>
    </row>
    <row r="3" spans="1:9" x14ac:dyDescent="0.25">
      <c r="B3" s="203" t="s">
        <v>76</v>
      </c>
      <c r="C3" s="203"/>
    </row>
    <row r="4" spans="1:9" s="11" customFormat="1" x14ac:dyDescent="0.25">
      <c r="A4" s="30"/>
      <c r="B4" s="30">
        <v>2010</v>
      </c>
      <c r="C4" s="30">
        <v>2011</v>
      </c>
      <c r="D4" s="30">
        <v>2012</v>
      </c>
      <c r="E4" s="30">
        <v>2013</v>
      </c>
      <c r="F4" s="30">
        <v>2014</v>
      </c>
      <c r="G4" s="30">
        <v>2015</v>
      </c>
      <c r="H4" s="30">
        <v>2016</v>
      </c>
    </row>
    <row r="5" spans="1:9" x14ac:dyDescent="0.25">
      <c r="A5" s="30" t="s">
        <v>83</v>
      </c>
      <c r="B5" s="115">
        <v>0.216</v>
      </c>
      <c r="C5" s="115">
        <v>0.24</v>
      </c>
      <c r="D5" s="115">
        <v>0.24357902281686775</v>
      </c>
      <c r="E5" s="115">
        <v>0.19800000000000001</v>
      </c>
      <c r="F5" s="115">
        <v>0.19565375920659228</v>
      </c>
      <c r="G5" s="115">
        <v>0.16552838363809944</v>
      </c>
      <c r="H5" s="18">
        <v>0.16777681243363257</v>
      </c>
      <c r="I5" s="28">
        <f>H5-B5</f>
        <v>-4.8223187566367426E-2</v>
      </c>
    </row>
    <row r="6" spans="1:9" x14ac:dyDescent="0.25">
      <c r="A6" s="30" t="s">
        <v>84</v>
      </c>
      <c r="B6" s="115">
        <v>0.52700000000000002</v>
      </c>
      <c r="C6" s="115">
        <v>0.42799999999999999</v>
      </c>
      <c r="D6" s="115">
        <v>0.43859753912316329</v>
      </c>
      <c r="E6" s="115">
        <v>0.45900000000000002</v>
      </c>
      <c r="F6" s="115">
        <v>0.4047983665135273</v>
      </c>
      <c r="G6" s="115">
        <v>0.42630535360211502</v>
      </c>
      <c r="H6" s="18">
        <v>0.39434308330919976</v>
      </c>
      <c r="I6" s="28">
        <f t="shared" ref="I6:I7" si="0">H6-B6</f>
        <v>-0.13265691669080026</v>
      </c>
    </row>
    <row r="7" spans="1:9" x14ac:dyDescent="0.25">
      <c r="A7" s="30" t="s">
        <v>85</v>
      </c>
      <c r="B7" s="115">
        <v>0.26300000000000001</v>
      </c>
      <c r="C7" s="115">
        <v>0.33200000000000002</v>
      </c>
      <c r="D7" s="115">
        <v>0.31782343805996893</v>
      </c>
      <c r="E7" s="115">
        <v>0.34300000000000003</v>
      </c>
      <c r="F7" s="115">
        <v>0.39954787427988042</v>
      </c>
      <c r="G7" s="115">
        <v>0.40816626275978557</v>
      </c>
      <c r="H7" s="18">
        <v>0.43788010425716772</v>
      </c>
      <c r="I7" s="28">
        <f t="shared" si="0"/>
        <v>0.17488010425716771</v>
      </c>
    </row>
    <row r="8" spans="1:9" x14ac:dyDescent="0.25">
      <c r="B8" s="28">
        <f>B7-B6</f>
        <v>-0.26400000000000001</v>
      </c>
      <c r="C8" s="28">
        <f t="shared" ref="C8:F8" si="1">C7-C6</f>
        <v>-9.5999999999999974E-2</v>
      </c>
      <c r="D8" s="28">
        <f t="shared" si="1"/>
        <v>-0.12077410106319436</v>
      </c>
      <c r="E8" s="28">
        <f t="shared" si="1"/>
        <v>-0.11599999999999999</v>
      </c>
      <c r="F8" s="28">
        <f t="shared" si="1"/>
        <v>-5.2504922336468751E-3</v>
      </c>
      <c r="G8" s="28">
        <f>G7-G6</f>
        <v>-1.8139090842329453E-2</v>
      </c>
      <c r="H8" s="28">
        <f>H7-H6</f>
        <v>4.3537020947967964E-2</v>
      </c>
    </row>
    <row r="9" spans="1:9" x14ac:dyDescent="0.25">
      <c r="A9" s="196" t="s">
        <v>190</v>
      </c>
      <c r="B9" s="196"/>
      <c r="C9" s="196"/>
      <c r="D9" s="196"/>
      <c r="E9" s="196"/>
      <c r="F9" s="196"/>
      <c r="G9" s="196"/>
      <c r="H9" s="196"/>
    </row>
    <row r="10" spans="1:9" x14ac:dyDescent="0.25">
      <c r="A10" s="196"/>
      <c r="B10" s="196"/>
      <c r="C10" s="196"/>
      <c r="D10" s="196"/>
      <c r="E10" s="196"/>
      <c r="F10" s="196"/>
      <c r="G10" s="196"/>
      <c r="H10" s="196"/>
    </row>
    <row r="11" spans="1:9" x14ac:dyDescent="0.25">
      <c r="A11" s="196"/>
      <c r="B11" s="196"/>
      <c r="C11" s="196"/>
      <c r="D11" s="196"/>
      <c r="E11" s="196"/>
      <c r="F11" s="196"/>
      <c r="G11" s="196"/>
      <c r="H11" s="196"/>
    </row>
    <row r="12" spans="1:9" x14ac:dyDescent="0.25">
      <c r="A12" s="196"/>
      <c r="B12" s="196"/>
      <c r="C12" s="196"/>
      <c r="D12" s="196"/>
      <c r="E12" s="196"/>
      <c r="F12" s="196"/>
      <c r="G12" s="196"/>
      <c r="H12" s="196"/>
    </row>
    <row r="13" spans="1:9" x14ac:dyDescent="0.25">
      <c r="A13" s="196"/>
      <c r="B13" s="196"/>
      <c r="C13" s="196"/>
      <c r="D13" s="196"/>
      <c r="E13" s="196"/>
      <c r="F13" s="196"/>
      <c r="G13" s="196"/>
      <c r="H13" s="196"/>
    </row>
    <row r="14" spans="1:9" x14ac:dyDescent="0.25">
      <c r="A14" s="196"/>
      <c r="B14" s="196"/>
      <c r="C14" s="196"/>
      <c r="D14" s="196"/>
      <c r="E14" s="196"/>
      <c r="F14" s="196"/>
      <c r="G14" s="196"/>
      <c r="H14" s="196"/>
    </row>
    <row r="15" spans="1:9" x14ac:dyDescent="0.25">
      <c r="A15" s="196"/>
      <c r="B15" s="196"/>
      <c r="C15" s="196"/>
      <c r="D15" s="196"/>
      <c r="E15" s="196"/>
      <c r="F15" s="196"/>
      <c r="G15" s="196"/>
      <c r="H15" s="196"/>
    </row>
    <row r="16" spans="1:9" x14ac:dyDescent="0.25">
      <c r="A16" s="196"/>
      <c r="B16" s="196"/>
      <c r="C16" s="196"/>
      <c r="D16" s="196"/>
      <c r="E16" s="196"/>
      <c r="F16" s="196"/>
      <c r="G16" s="196"/>
      <c r="H16" s="196"/>
    </row>
    <row r="17" spans="1:13" x14ac:dyDescent="0.25">
      <c r="A17" s="196"/>
      <c r="B17" s="196"/>
      <c r="C17" s="196"/>
      <c r="D17" s="196"/>
      <c r="E17" s="196"/>
      <c r="F17" s="196"/>
      <c r="G17" s="196"/>
      <c r="H17" s="196"/>
    </row>
    <row r="18" spans="1:13" x14ac:dyDescent="0.25">
      <c r="A18" s="196"/>
      <c r="B18" s="196"/>
      <c r="C18" s="196"/>
      <c r="D18" s="196"/>
      <c r="E18" s="196"/>
      <c r="F18" s="196"/>
      <c r="G18" s="196"/>
      <c r="H18" s="196"/>
    </row>
    <row r="19" spans="1:13" x14ac:dyDescent="0.25">
      <c r="A19" s="196"/>
      <c r="B19" s="196"/>
      <c r="C19" s="196"/>
      <c r="D19" s="196"/>
      <c r="E19" s="196"/>
      <c r="F19" s="196"/>
      <c r="G19" s="196"/>
      <c r="H19" s="196"/>
    </row>
    <row r="22" spans="1:13" x14ac:dyDescent="0.25">
      <c r="J22" s="195" t="s">
        <v>88</v>
      </c>
      <c r="K22" s="195"/>
      <c r="L22" s="195"/>
      <c r="M22" s="195"/>
    </row>
    <row r="23" spans="1:13" x14ac:dyDescent="0.25">
      <c r="A23" s="179" t="s">
        <v>126</v>
      </c>
    </row>
    <row r="26" spans="1:13" x14ac:dyDescent="0.25">
      <c r="B26" s="28"/>
    </row>
    <row r="29" spans="1:13" x14ac:dyDescent="0.25">
      <c r="B29" s="28"/>
    </row>
    <row r="30" spans="1:13" x14ac:dyDescent="0.25">
      <c r="B30" s="28"/>
    </row>
    <row r="31" spans="1:13" x14ac:dyDescent="0.25">
      <c r="B31" s="28"/>
    </row>
  </sheetData>
  <mergeCells count="3">
    <mergeCell ref="B3:C3"/>
    <mergeCell ref="J22:M22"/>
    <mergeCell ref="A9:H19"/>
  </mergeCells>
  <pageMargins left="0.511811024" right="0.511811024" top="0.78740157499999996" bottom="0.78740157499999996" header="0.31496062000000002" footer="0.31496062000000002"/>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35"/>
  <sheetViews>
    <sheetView workbookViewId="0">
      <selection activeCell="N35" sqref="N35"/>
    </sheetView>
  </sheetViews>
  <sheetFormatPr defaultRowHeight="15" x14ac:dyDescent="0.25"/>
  <cols>
    <col min="1" max="1" width="34.42578125" customWidth="1"/>
    <col min="2" max="2" width="10.140625" bestFit="1" customWidth="1"/>
  </cols>
  <sheetData>
    <row r="1" spans="1:3" x14ac:dyDescent="0.25">
      <c r="A1" s="20" t="s">
        <v>170</v>
      </c>
    </row>
    <row r="4" spans="1:3" x14ac:dyDescent="0.25">
      <c r="A4" s="16" t="s">
        <v>76</v>
      </c>
      <c r="B4" s="16">
        <v>2016</v>
      </c>
    </row>
    <row r="5" spans="1:3" x14ac:dyDescent="0.25">
      <c r="A5" s="38" t="s">
        <v>80</v>
      </c>
      <c r="B5" s="37">
        <v>1</v>
      </c>
      <c r="C5" s="27">
        <f>B5/$C$22</f>
        <v>2.93513354857646E-4</v>
      </c>
    </row>
    <row r="6" spans="1:3" x14ac:dyDescent="0.25">
      <c r="A6" s="38" t="s">
        <v>28</v>
      </c>
      <c r="B6" s="37">
        <v>1.0000000000000002</v>
      </c>
      <c r="C6" s="27">
        <f t="shared" ref="C6:C21" si="0">B6/$C$22</f>
        <v>2.9351335485764611E-4</v>
      </c>
    </row>
    <row r="7" spans="1:3" x14ac:dyDescent="0.25">
      <c r="A7" s="38" t="s">
        <v>79</v>
      </c>
      <c r="B7" s="37">
        <v>7.0000000000000009</v>
      </c>
      <c r="C7" s="27">
        <f t="shared" si="0"/>
        <v>2.0545934840035225E-3</v>
      </c>
    </row>
    <row r="8" spans="1:3" x14ac:dyDescent="0.25">
      <c r="A8" s="38" t="s">
        <v>78</v>
      </c>
      <c r="B8" s="37">
        <v>8</v>
      </c>
      <c r="C8" s="27">
        <f t="shared" si="0"/>
        <v>2.348106838861168E-3</v>
      </c>
    </row>
    <row r="9" spans="1:3" x14ac:dyDescent="0.25">
      <c r="A9" s="38" t="s">
        <v>27</v>
      </c>
      <c r="B9" s="37">
        <v>16</v>
      </c>
      <c r="C9" s="27">
        <f t="shared" si="0"/>
        <v>4.696213677722336E-3</v>
      </c>
    </row>
    <row r="10" spans="1:3" x14ac:dyDescent="0.25">
      <c r="A10" s="38" t="s">
        <v>81</v>
      </c>
      <c r="B10" s="37">
        <v>17.000000000000004</v>
      </c>
      <c r="C10" s="27">
        <f t="shared" si="0"/>
        <v>4.9897270325799832E-3</v>
      </c>
    </row>
    <row r="11" spans="1:3" x14ac:dyDescent="0.25">
      <c r="A11" s="38" t="s">
        <v>82</v>
      </c>
      <c r="B11" s="37">
        <v>28.000000000000004</v>
      </c>
      <c r="C11" s="27">
        <f t="shared" si="0"/>
        <v>8.2183739360140902E-3</v>
      </c>
    </row>
    <row r="12" spans="1:3" x14ac:dyDescent="0.25">
      <c r="A12" s="38" t="s">
        <v>90</v>
      </c>
      <c r="B12" s="37">
        <v>38</v>
      </c>
      <c r="C12" s="27">
        <f t="shared" si="0"/>
        <v>1.1153507484590548E-2</v>
      </c>
    </row>
    <row r="13" spans="1:3" x14ac:dyDescent="0.25">
      <c r="A13" s="38" t="s">
        <v>32</v>
      </c>
      <c r="B13" s="37">
        <v>71</v>
      </c>
      <c r="C13" s="27">
        <f t="shared" si="0"/>
        <v>2.0839448194892869E-2</v>
      </c>
    </row>
    <row r="14" spans="1:3" x14ac:dyDescent="0.25">
      <c r="A14" s="38" t="s">
        <v>77</v>
      </c>
      <c r="B14" s="37">
        <v>82.000000000000014</v>
      </c>
      <c r="C14" s="27">
        <f t="shared" si="0"/>
        <v>2.406809509832698E-2</v>
      </c>
    </row>
    <row r="15" spans="1:3" x14ac:dyDescent="0.25">
      <c r="A15" s="38" t="s">
        <v>41</v>
      </c>
      <c r="B15" s="37">
        <v>101.00000000000001</v>
      </c>
      <c r="C15" s="27">
        <f t="shared" si="0"/>
        <v>2.9644848840622254E-2</v>
      </c>
    </row>
    <row r="16" spans="1:3" x14ac:dyDescent="0.25">
      <c r="A16" s="38" t="s">
        <v>30</v>
      </c>
      <c r="B16" s="37">
        <v>247.00000000000006</v>
      </c>
      <c r="C16" s="27">
        <f t="shared" si="0"/>
        <v>7.2497798649838588E-2</v>
      </c>
    </row>
    <row r="17" spans="1:11" x14ac:dyDescent="0.25">
      <c r="A17" s="38" t="s">
        <v>26</v>
      </c>
      <c r="B17" s="37">
        <v>274</v>
      </c>
      <c r="C17" s="27">
        <f t="shared" si="0"/>
        <v>8.0422659230995008E-2</v>
      </c>
    </row>
    <row r="18" spans="1:11" x14ac:dyDescent="0.25">
      <c r="A18" s="38" t="s">
        <v>33</v>
      </c>
      <c r="B18" s="37">
        <v>309.99999999999994</v>
      </c>
      <c r="C18" s="27">
        <f t="shared" si="0"/>
        <v>9.0989140005870245E-2</v>
      </c>
    </row>
    <row r="19" spans="1:11" x14ac:dyDescent="0.25">
      <c r="A19" s="38" t="s">
        <v>31</v>
      </c>
      <c r="B19" s="36">
        <v>344</v>
      </c>
      <c r="C19" s="27">
        <f t="shared" si="0"/>
        <v>0.10096859407103023</v>
      </c>
    </row>
    <row r="20" spans="1:11" x14ac:dyDescent="0.25">
      <c r="A20" s="39" t="s">
        <v>36</v>
      </c>
      <c r="B20" s="37">
        <v>863</v>
      </c>
      <c r="C20" s="27">
        <f t="shared" si="0"/>
        <v>0.25330202524214851</v>
      </c>
    </row>
    <row r="21" spans="1:11" x14ac:dyDescent="0.25">
      <c r="A21" s="38" t="s">
        <v>40</v>
      </c>
      <c r="B21" s="15">
        <v>999.00000000000011</v>
      </c>
      <c r="C21" s="27">
        <f t="shared" si="0"/>
        <v>0.2932198415027884</v>
      </c>
    </row>
    <row r="22" spans="1:11" x14ac:dyDescent="0.25">
      <c r="C22" s="31">
        <f>SUM(B5:B21)</f>
        <v>3407</v>
      </c>
    </row>
    <row r="23" spans="1:11" x14ac:dyDescent="0.25">
      <c r="C23" s="31"/>
    </row>
    <row r="24" spans="1:11" x14ac:dyDescent="0.25">
      <c r="A24" s="196" t="s">
        <v>192</v>
      </c>
      <c r="B24" s="196"/>
      <c r="C24" s="196"/>
      <c r="D24" s="196"/>
      <c r="E24" s="196"/>
      <c r="F24" s="196"/>
    </row>
    <row r="25" spans="1:11" x14ac:dyDescent="0.25">
      <c r="A25" s="196"/>
      <c r="B25" s="196"/>
      <c r="C25" s="196"/>
      <c r="D25" s="196"/>
      <c r="E25" s="196"/>
      <c r="F25" s="196"/>
    </row>
    <row r="26" spans="1:11" x14ac:dyDescent="0.25">
      <c r="A26" s="196"/>
      <c r="B26" s="196"/>
      <c r="C26" s="196"/>
      <c r="D26" s="196"/>
      <c r="E26" s="196"/>
      <c r="F26" s="196"/>
    </row>
    <row r="27" spans="1:11" x14ac:dyDescent="0.25">
      <c r="A27" s="196"/>
      <c r="B27" s="196"/>
      <c r="C27" s="196"/>
      <c r="D27" s="196"/>
      <c r="E27" s="196"/>
      <c r="F27" s="196"/>
    </row>
    <row r="28" spans="1:11" x14ac:dyDescent="0.25">
      <c r="A28" s="196"/>
      <c r="B28" s="196"/>
      <c r="C28" s="196"/>
      <c r="D28" s="196"/>
      <c r="E28" s="196"/>
      <c r="F28" s="196"/>
    </row>
    <row r="29" spans="1:11" x14ac:dyDescent="0.25">
      <c r="A29" s="196"/>
      <c r="B29" s="196"/>
      <c r="C29" s="196"/>
      <c r="D29" s="196"/>
      <c r="E29" s="196"/>
      <c r="F29" s="196"/>
    </row>
    <row r="30" spans="1:11" x14ac:dyDescent="0.25">
      <c r="A30" s="196"/>
      <c r="B30" s="196"/>
      <c r="C30" s="196"/>
      <c r="D30" s="196"/>
      <c r="E30" s="196"/>
      <c r="F30" s="196"/>
    </row>
    <row r="31" spans="1:11" x14ac:dyDescent="0.25">
      <c r="A31" s="196"/>
      <c r="B31" s="196"/>
      <c r="C31" s="196"/>
      <c r="D31" s="196"/>
      <c r="E31" s="196"/>
      <c r="F31" s="196"/>
      <c r="H31" s="195" t="s">
        <v>88</v>
      </c>
      <c r="I31" s="195"/>
      <c r="J31" s="195"/>
      <c r="K31" s="195"/>
    </row>
    <row r="32" spans="1:11" x14ac:dyDescent="0.25">
      <c r="A32" s="196"/>
      <c r="B32" s="196"/>
      <c r="C32" s="196"/>
      <c r="D32" s="196"/>
      <c r="E32" s="196"/>
      <c r="F32" s="196"/>
    </row>
    <row r="33" spans="1:6" x14ac:dyDescent="0.25">
      <c r="A33" s="196"/>
      <c r="B33" s="196"/>
      <c r="C33" s="196"/>
      <c r="D33" s="196"/>
      <c r="E33" s="196"/>
      <c r="F33" s="196"/>
    </row>
    <row r="35" spans="1:6" x14ac:dyDescent="0.25">
      <c r="A35" s="179" t="s">
        <v>191</v>
      </c>
    </row>
  </sheetData>
  <sortState ref="A5:B21">
    <sortCondition ref="B5"/>
  </sortState>
  <mergeCells count="2">
    <mergeCell ref="A24:F33"/>
    <mergeCell ref="H31:K31"/>
  </mergeCell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7"/>
  <sheetViews>
    <sheetView workbookViewId="0">
      <selection activeCell="Q21" sqref="Q21"/>
    </sheetView>
  </sheetViews>
  <sheetFormatPr defaultRowHeight="15" x14ac:dyDescent="0.25"/>
  <cols>
    <col min="2" max="2" width="35.28515625" customWidth="1"/>
  </cols>
  <sheetData>
    <row r="1" spans="1:12" ht="15.75" x14ac:dyDescent="0.25">
      <c r="A1" s="197" t="s">
        <v>171</v>
      </c>
      <c r="B1" s="197"/>
      <c r="C1" s="197"/>
      <c r="D1" s="197"/>
      <c r="E1" s="197"/>
      <c r="F1" s="197"/>
      <c r="G1" s="197"/>
      <c r="H1" s="197"/>
      <c r="I1" s="2"/>
      <c r="J1" s="2"/>
      <c r="K1" s="2"/>
      <c r="L1" s="2"/>
    </row>
    <row r="3" spans="1:12" x14ac:dyDescent="0.25">
      <c r="A3" s="3"/>
      <c r="B3" s="4" t="s">
        <v>0</v>
      </c>
    </row>
    <row r="4" spans="1:12" x14ac:dyDescent="0.25">
      <c r="A4" s="4">
        <v>2010</v>
      </c>
      <c r="B4" s="57">
        <v>51692</v>
      </c>
      <c r="C4" s="9">
        <f>B10-B4</f>
        <v>37346</v>
      </c>
    </row>
    <row r="5" spans="1:12" x14ac:dyDescent="0.25">
      <c r="A5" s="4">
        <v>2011</v>
      </c>
      <c r="B5" s="57">
        <v>59107</v>
      </c>
    </row>
    <row r="6" spans="1:12" x14ac:dyDescent="0.25">
      <c r="A6" s="4">
        <v>2012</v>
      </c>
      <c r="B6" s="5">
        <v>68275</v>
      </c>
    </row>
    <row r="7" spans="1:12" x14ac:dyDescent="0.25">
      <c r="A7" s="4">
        <v>2013</v>
      </c>
      <c r="B7" s="5">
        <v>75241</v>
      </c>
    </row>
    <row r="8" spans="1:12" x14ac:dyDescent="0.25">
      <c r="A8" s="4">
        <v>2014</v>
      </c>
      <c r="B8" s="5">
        <v>95325</v>
      </c>
      <c r="C8" s="9">
        <f>B10-B8</f>
        <v>-6287</v>
      </c>
    </row>
    <row r="9" spans="1:12" x14ac:dyDescent="0.25">
      <c r="A9" s="4">
        <v>2015</v>
      </c>
      <c r="B9" s="5">
        <v>91965</v>
      </c>
      <c r="C9" s="9">
        <f>B10-B9</f>
        <v>-2927</v>
      </c>
    </row>
    <row r="10" spans="1:12" x14ac:dyDescent="0.25">
      <c r="A10" s="4">
        <v>2016</v>
      </c>
      <c r="B10" s="5">
        <v>89038</v>
      </c>
      <c r="C10" s="9"/>
      <c r="D10" s="9"/>
    </row>
    <row r="12" spans="1:12" x14ac:dyDescent="0.25">
      <c r="B12" s="6" t="s">
        <v>0</v>
      </c>
      <c r="C12" s="7" t="s">
        <v>1</v>
      </c>
    </row>
    <row r="13" spans="1:12" x14ac:dyDescent="0.25">
      <c r="A13" s="6" t="s">
        <v>2</v>
      </c>
      <c r="B13" s="8">
        <v>72853</v>
      </c>
      <c r="C13" s="40">
        <v>0.81799999999999995</v>
      </c>
    </row>
    <row r="14" spans="1:12" x14ac:dyDescent="0.25">
      <c r="A14" s="6" t="s">
        <v>3</v>
      </c>
      <c r="B14" s="8">
        <v>16185</v>
      </c>
      <c r="C14" s="40">
        <v>0.182</v>
      </c>
    </row>
    <row r="16" spans="1:12" x14ac:dyDescent="0.25">
      <c r="A16" s="204" t="s">
        <v>199</v>
      </c>
      <c r="B16" s="204"/>
      <c r="C16" s="204"/>
      <c r="D16" s="204"/>
    </row>
    <row r="17" spans="1:8" x14ac:dyDescent="0.25">
      <c r="A17" s="204"/>
      <c r="B17" s="204"/>
      <c r="C17" s="204"/>
      <c r="D17" s="204"/>
    </row>
    <row r="18" spans="1:8" x14ac:dyDescent="0.25">
      <c r="A18" s="204"/>
      <c r="B18" s="204"/>
      <c r="C18" s="204"/>
      <c r="D18" s="204"/>
    </row>
    <row r="19" spans="1:8" x14ac:dyDescent="0.25">
      <c r="A19" s="204"/>
      <c r="B19" s="204"/>
      <c r="C19" s="204"/>
      <c r="D19" s="204"/>
    </row>
    <row r="20" spans="1:8" x14ac:dyDescent="0.25">
      <c r="A20" s="204"/>
      <c r="B20" s="204"/>
      <c r="C20" s="204"/>
      <c r="D20" s="204"/>
    </row>
    <row r="21" spans="1:8" x14ac:dyDescent="0.25">
      <c r="A21" s="204"/>
      <c r="B21" s="204"/>
      <c r="C21" s="204"/>
      <c r="D21" s="204"/>
    </row>
    <row r="22" spans="1:8" x14ac:dyDescent="0.25">
      <c r="A22" s="204"/>
      <c r="B22" s="204"/>
      <c r="C22" s="204"/>
      <c r="D22" s="204"/>
    </row>
    <row r="23" spans="1:8" x14ac:dyDescent="0.25">
      <c r="A23" s="204"/>
      <c r="B23" s="204"/>
      <c r="C23" s="204"/>
      <c r="D23" s="204"/>
      <c r="F23" s="205" t="s">
        <v>88</v>
      </c>
      <c r="G23" s="205"/>
      <c r="H23" s="205"/>
    </row>
    <row r="24" spans="1:8" x14ac:dyDescent="0.25">
      <c r="A24" s="204"/>
      <c r="B24" s="204"/>
      <c r="C24" s="204"/>
      <c r="D24" s="204"/>
    </row>
    <row r="25" spans="1:8" x14ac:dyDescent="0.25">
      <c r="A25" s="204"/>
      <c r="B25" s="204"/>
      <c r="C25" s="204"/>
      <c r="D25" s="204"/>
    </row>
    <row r="26" spans="1:8" x14ac:dyDescent="0.25">
      <c r="A26" s="204"/>
      <c r="B26" s="204"/>
      <c r="C26" s="204"/>
      <c r="D26" s="204"/>
    </row>
    <row r="27" spans="1:8" x14ac:dyDescent="0.25">
      <c r="A27" s="204"/>
      <c r="B27" s="204"/>
      <c r="C27" s="204"/>
      <c r="D27" s="204"/>
    </row>
    <row r="28" spans="1:8" x14ac:dyDescent="0.25">
      <c r="A28" s="204"/>
      <c r="B28" s="204"/>
      <c r="C28" s="204"/>
      <c r="D28" s="204"/>
    </row>
    <row r="31" spans="1:8" x14ac:dyDescent="0.25">
      <c r="B31" s="179" t="s">
        <v>200</v>
      </c>
    </row>
    <row r="35" spans="1:12" ht="15.75" x14ac:dyDescent="0.25">
      <c r="A35" s="2"/>
      <c r="B35" s="118"/>
      <c r="C35" s="2"/>
      <c r="D35" s="2"/>
      <c r="E35" s="2"/>
      <c r="F35" s="2"/>
      <c r="G35" s="2"/>
      <c r="H35" s="2"/>
      <c r="I35" s="2"/>
      <c r="J35" s="2"/>
      <c r="K35" s="2"/>
      <c r="L35" s="2"/>
    </row>
    <row r="36" spans="1:12" x14ac:dyDescent="0.25">
      <c r="B36" s="119"/>
    </row>
    <row r="37" spans="1:12" x14ac:dyDescent="0.25">
      <c r="B37" s="119"/>
    </row>
    <row r="38" spans="1:12" x14ac:dyDescent="0.25">
      <c r="B38" s="119"/>
    </row>
    <row r="39" spans="1:12" x14ac:dyDescent="0.25">
      <c r="B39" s="119"/>
    </row>
    <row r="40" spans="1:12" x14ac:dyDescent="0.25">
      <c r="B40" s="119"/>
    </row>
    <row r="41" spans="1:12" x14ac:dyDescent="0.25">
      <c r="B41" s="119"/>
    </row>
    <row r="42" spans="1:12" x14ac:dyDescent="0.25">
      <c r="B42" s="119"/>
    </row>
    <row r="43" spans="1:12" x14ac:dyDescent="0.25">
      <c r="B43" s="119"/>
    </row>
    <row r="44" spans="1:12" x14ac:dyDescent="0.25">
      <c r="B44" s="119"/>
    </row>
    <row r="45" spans="1:12" x14ac:dyDescent="0.25">
      <c r="B45" s="119"/>
    </row>
    <row r="46" spans="1:12" x14ac:dyDescent="0.25">
      <c r="B46" s="119"/>
    </row>
    <row r="47" spans="1:12" x14ac:dyDescent="0.25">
      <c r="B47" s="119"/>
      <c r="C47" s="27"/>
    </row>
  </sheetData>
  <mergeCells count="3">
    <mergeCell ref="A1:H1"/>
    <mergeCell ref="A16:D28"/>
    <mergeCell ref="F23:H23"/>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27"/>
  <sheetViews>
    <sheetView workbookViewId="0">
      <selection activeCell="M35" sqref="M35"/>
    </sheetView>
  </sheetViews>
  <sheetFormatPr defaultRowHeight="15" x14ac:dyDescent="0.25"/>
  <cols>
    <col min="1" max="1" width="15.42578125" customWidth="1"/>
    <col min="2" max="2" width="12.140625" customWidth="1"/>
    <col min="5" max="5" width="10.42578125" customWidth="1"/>
    <col min="6" max="6" width="9.140625" customWidth="1"/>
    <col min="9" max="9" width="9.140625" customWidth="1"/>
  </cols>
  <sheetData>
    <row r="1" spans="1:14" x14ac:dyDescent="0.25">
      <c r="A1" s="194" t="s">
        <v>172</v>
      </c>
      <c r="B1" s="194"/>
      <c r="C1" s="194"/>
      <c r="D1" s="194"/>
      <c r="E1" s="194"/>
      <c r="F1" s="194"/>
      <c r="G1" s="194"/>
      <c r="H1" s="194"/>
      <c r="I1" s="194"/>
      <c r="J1" s="194"/>
      <c r="K1" s="194"/>
      <c r="L1" s="194"/>
      <c r="M1" s="194"/>
      <c r="N1" s="194"/>
    </row>
    <row r="3" spans="1:14" x14ac:dyDescent="0.25">
      <c r="A3" s="16"/>
      <c r="B3" s="16">
        <v>2012</v>
      </c>
      <c r="C3" s="16">
        <v>2013</v>
      </c>
      <c r="D3" s="16">
        <v>2014</v>
      </c>
      <c r="E3" s="16">
        <v>2015</v>
      </c>
      <c r="F3" s="16">
        <v>2016</v>
      </c>
    </row>
    <row r="4" spans="1:14" x14ac:dyDescent="0.25">
      <c r="A4" s="16" t="s">
        <v>89</v>
      </c>
      <c r="B4" s="42">
        <v>0.32864152325155599</v>
      </c>
      <c r="C4" s="42">
        <v>0.33683762842067499</v>
      </c>
      <c r="D4" s="42">
        <v>0.29890375032782601</v>
      </c>
      <c r="E4" s="42">
        <v>0.32039362801065624</v>
      </c>
      <c r="F4" s="14">
        <v>0.34262898986949403</v>
      </c>
      <c r="G4" s="28">
        <f>F4-D4</f>
        <v>4.3725239541668015E-2</v>
      </c>
    </row>
    <row r="5" spans="1:14" x14ac:dyDescent="0.25">
      <c r="A5" s="16" t="s">
        <v>98</v>
      </c>
      <c r="B5" s="42">
        <v>7.2164042475283796E-2</v>
      </c>
      <c r="C5" s="42">
        <v>7.2114937334697801E-2</v>
      </c>
      <c r="D5" s="42">
        <v>6.8135326514555505E-2</v>
      </c>
      <c r="E5" s="42">
        <v>6.7721415755994094E-2</v>
      </c>
      <c r="F5" s="14">
        <v>6.5612435140052605E-2</v>
      </c>
      <c r="G5" s="28">
        <f t="shared" ref="G5:G7" si="0">F5-D5</f>
        <v>-2.5228913745029002E-3</v>
      </c>
    </row>
    <row r="6" spans="1:14" x14ac:dyDescent="0.25">
      <c r="A6" s="16" t="s">
        <v>86</v>
      </c>
      <c r="B6" s="42">
        <v>8.6634932259245706E-2</v>
      </c>
      <c r="C6" s="42">
        <v>0.100144867824723</v>
      </c>
      <c r="D6" s="42">
        <v>9.8977183320220305E-2</v>
      </c>
      <c r="E6" s="42">
        <v>9.6895558092752701E-2</v>
      </c>
      <c r="F6" s="14">
        <v>9.4117118533659797E-2</v>
      </c>
      <c r="G6" s="28">
        <f t="shared" si="0"/>
        <v>-4.8600647865605084E-3</v>
      </c>
    </row>
    <row r="7" spans="1:14" x14ac:dyDescent="0.25">
      <c r="A7" s="16" t="s">
        <v>87</v>
      </c>
      <c r="B7" s="42">
        <v>0.51255950201391398</v>
      </c>
      <c r="C7" s="42">
        <v>0.49090256641990399</v>
      </c>
      <c r="D7" s="42">
        <v>0.533983739837398</v>
      </c>
      <c r="E7" s="42">
        <v>0.51498939814059697</v>
      </c>
      <c r="F7" s="14">
        <v>0.49764145645679397</v>
      </c>
      <c r="G7" s="28">
        <f t="shared" si="0"/>
        <v>-3.6342283380604024E-2</v>
      </c>
    </row>
    <row r="8" spans="1:14" s="12" customFormat="1" x14ac:dyDescent="0.25">
      <c r="A8" s="43"/>
      <c r="B8" s="44"/>
    </row>
    <row r="9" spans="1:14" x14ac:dyDescent="0.25">
      <c r="C9" s="12"/>
      <c r="D9" s="12"/>
      <c r="E9" s="12"/>
      <c r="F9" s="12"/>
    </row>
    <row r="10" spans="1:14" ht="15" customHeight="1" x14ac:dyDescent="0.25">
      <c r="A10" s="206" t="s">
        <v>201</v>
      </c>
      <c r="B10" s="207"/>
      <c r="C10" s="207"/>
      <c r="D10" s="207"/>
      <c r="E10" s="207"/>
      <c r="F10" s="207"/>
      <c r="G10" s="207"/>
      <c r="H10" s="207"/>
    </row>
    <row r="11" spans="1:14" x14ac:dyDescent="0.25">
      <c r="A11" s="206"/>
      <c r="B11" s="207"/>
      <c r="C11" s="207"/>
      <c r="D11" s="207"/>
      <c r="E11" s="207"/>
      <c r="F11" s="207"/>
      <c r="G11" s="207"/>
      <c r="H11" s="207"/>
    </row>
    <row r="12" spans="1:14" x14ac:dyDescent="0.25">
      <c r="A12" s="206"/>
      <c r="B12" s="207"/>
      <c r="C12" s="207"/>
      <c r="D12" s="207"/>
      <c r="E12" s="207"/>
      <c r="F12" s="207"/>
      <c r="G12" s="207"/>
      <c r="H12" s="207"/>
    </row>
    <row r="13" spans="1:14" x14ac:dyDescent="0.25">
      <c r="A13" s="206"/>
      <c r="B13" s="207"/>
      <c r="C13" s="207"/>
      <c r="D13" s="207"/>
      <c r="E13" s="207"/>
      <c r="F13" s="207"/>
      <c r="G13" s="207"/>
      <c r="H13" s="207"/>
    </row>
    <row r="14" spans="1:14" x14ac:dyDescent="0.25">
      <c r="A14" s="206"/>
      <c r="B14" s="207"/>
      <c r="C14" s="207"/>
      <c r="D14" s="207"/>
      <c r="E14" s="207"/>
      <c r="F14" s="207"/>
      <c r="G14" s="207"/>
      <c r="H14" s="207"/>
    </row>
    <row r="15" spans="1:14" x14ac:dyDescent="0.25">
      <c r="A15" s="206"/>
      <c r="B15" s="207"/>
      <c r="C15" s="207"/>
      <c r="D15" s="207"/>
      <c r="E15" s="207"/>
      <c r="F15" s="207"/>
      <c r="G15" s="207"/>
      <c r="H15" s="207"/>
    </row>
    <row r="16" spans="1:14" x14ac:dyDescent="0.25">
      <c r="A16" s="206"/>
      <c r="B16" s="207"/>
      <c r="C16" s="207"/>
      <c r="D16" s="207"/>
      <c r="E16" s="207"/>
      <c r="F16" s="207"/>
      <c r="G16" s="207"/>
      <c r="H16" s="207"/>
    </row>
    <row r="17" spans="1:12" x14ac:dyDescent="0.25">
      <c r="A17" s="206"/>
      <c r="B17" s="207"/>
      <c r="C17" s="207"/>
      <c r="D17" s="207"/>
      <c r="E17" s="207"/>
      <c r="F17" s="207"/>
      <c r="G17" s="207"/>
      <c r="H17" s="207"/>
    </row>
    <row r="18" spans="1:12" x14ac:dyDescent="0.25">
      <c r="A18" s="206"/>
      <c r="B18" s="207"/>
      <c r="C18" s="207"/>
      <c r="D18" s="207"/>
      <c r="E18" s="207"/>
      <c r="F18" s="207"/>
      <c r="G18" s="207"/>
      <c r="H18" s="207"/>
    </row>
    <row r="19" spans="1:12" x14ac:dyDescent="0.25">
      <c r="A19" s="206"/>
      <c r="B19" s="207"/>
      <c r="C19" s="207"/>
      <c r="D19" s="207"/>
      <c r="E19" s="207"/>
      <c r="F19" s="207"/>
      <c r="G19" s="207"/>
      <c r="H19" s="207"/>
    </row>
    <row r="20" spans="1:12" x14ac:dyDescent="0.25">
      <c r="A20" s="206"/>
      <c r="B20" s="207"/>
      <c r="C20" s="207"/>
      <c r="D20" s="207"/>
      <c r="E20" s="207"/>
      <c r="F20" s="207"/>
      <c r="G20" s="207"/>
      <c r="H20" s="207"/>
    </row>
    <row r="21" spans="1:12" x14ac:dyDescent="0.25">
      <c r="A21" s="206"/>
      <c r="B21" s="207"/>
      <c r="C21" s="207"/>
      <c r="D21" s="207"/>
      <c r="E21" s="207"/>
      <c r="F21" s="207"/>
      <c r="G21" s="207"/>
      <c r="H21" s="207"/>
    </row>
    <row r="23" spans="1:12" x14ac:dyDescent="0.25">
      <c r="A23" s="45"/>
      <c r="B23" s="45"/>
    </row>
    <row r="25" spans="1:12" x14ac:dyDescent="0.25">
      <c r="J25" s="205" t="s">
        <v>88</v>
      </c>
      <c r="K25" s="205"/>
      <c r="L25" s="205"/>
    </row>
    <row r="26" spans="1:12" x14ac:dyDescent="0.25">
      <c r="J26" s="29"/>
      <c r="K26" s="29"/>
      <c r="L26" s="29"/>
    </row>
    <row r="27" spans="1:12" ht="19.5" customHeight="1" x14ac:dyDescent="0.25">
      <c r="A27" s="179" t="s">
        <v>202</v>
      </c>
      <c r="J27" s="29"/>
      <c r="K27" s="29"/>
      <c r="L27" s="29"/>
    </row>
  </sheetData>
  <mergeCells count="3">
    <mergeCell ref="A1:N1"/>
    <mergeCell ref="J25:L25"/>
    <mergeCell ref="A10:H21"/>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7"/>
  <sheetViews>
    <sheetView workbookViewId="0">
      <selection activeCell="F28" sqref="F28"/>
    </sheetView>
  </sheetViews>
  <sheetFormatPr defaultRowHeight="15" x14ac:dyDescent="0.25"/>
  <cols>
    <col min="1" max="1" width="20.140625" customWidth="1"/>
  </cols>
  <sheetData>
    <row r="1" spans="1:7" x14ac:dyDescent="0.25">
      <c r="A1" s="20" t="s">
        <v>173</v>
      </c>
    </row>
    <row r="3" spans="1:7" x14ac:dyDescent="0.25">
      <c r="A3" s="10"/>
      <c r="B3" s="47">
        <v>2012</v>
      </c>
      <c r="C3" s="15">
        <v>2013</v>
      </c>
      <c r="D3" s="15">
        <v>2014</v>
      </c>
      <c r="E3" s="36">
        <v>2015</v>
      </c>
      <c r="F3" s="36">
        <v>2016</v>
      </c>
    </row>
    <row r="4" spans="1:7" x14ac:dyDescent="0.25">
      <c r="A4" s="10" t="s">
        <v>23</v>
      </c>
      <c r="B4" s="14">
        <v>0.124935920908092</v>
      </c>
      <c r="C4" s="14">
        <v>0.12454645738360701</v>
      </c>
      <c r="D4" s="14">
        <v>0.110432730133753</v>
      </c>
      <c r="E4" s="14">
        <v>0.107366933072364</v>
      </c>
      <c r="F4" s="14">
        <v>0.100945663649228</v>
      </c>
    </row>
    <row r="5" spans="1:7" x14ac:dyDescent="0.25">
      <c r="A5" s="10" t="s">
        <v>24</v>
      </c>
      <c r="B5" s="14">
        <v>0.38220432076162603</v>
      </c>
      <c r="C5" s="14">
        <v>0.394851211440571</v>
      </c>
      <c r="D5" s="14">
        <v>0.44899029635457599</v>
      </c>
      <c r="E5" s="14">
        <v>0.44228782689066498</v>
      </c>
      <c r="F5" s="14">
        <v>0.43561176127046902</v>
      </c>
    </row>
    <row r="6" spans="1:7" x14ac:dyDescent="0.25">
      <c r="A6" s="10" t="s">
        <v>25</v>
      </c>
      <c r="B6" s="14">
        <v>0.49285975833028201</v>
      </c>
      <c r="C6" s="14">
        <v>0.48060233117582202</v>
      </c>
      <c r="D6" s="14">
        <v>0.44057697351167102</v>
      </c>
      <c r="E6" s="14">
        <v>0.45034524003697102</v>
      </c>
      <c r="F6" s="14">
        <v>0.46344257508030301</v>
      </c>
    </row>
    <row r="7" spans="1:7" x14ac:dyDescent="0.25">
      <c r="A7" s="12"/>
      <c r="B7" s="33"/>
      <c r="C7" s="12"/>
      <c r="D7" s="12"/>
      <c r="E7" s="12"/>
      <c r="F7" s="12"/>
      <c r="G7" s="12"/>
    </row>
    <row r="8" spans="1:7" x14ac:dyDescent="0.25">
      <c r="A8" s="208" t="s">
        <v>127</v>
      </c>
      <c r="B8" s="208"/>
      <c r="C8" s="208"/>
      <c r="D8" s="208"/>
      <c r="E8" s="208"/>
      <c r="F8" s="208"/>
      <c r="G8" s="208"/>
    </row>
    <row r="9" spans="1:7" x14ac:dyDescent="0.25">
      <c r="A9" s="208"/>
      <c r="B9" s="208"/>
      <c r="C9" s="208"/>
      <c r="D9" s="208"/>
      <c r="E9" s="208"/>
      <c r="F9" s="208"/>
      <c r="G9" s="208"/>
    </row>
    <row r="10" spans="1:7" x14ac:dyDescent="0.25">
      <c r="A10" s="208"/>
      <c r="B10" s="208"/>
      <c r="C10" s="208"/>
      <c r="D10" s="208"/>
      <c r="E10" s="208"/>
      <c r="F10" s="208"/>
      <c r="G10" s="208"/>
    </row>
    <row r="11" spans="1:7" x14ac:dyDescent="0.25">
      <c r="A11" s="208"/>
      <c r="B11" s="208"/>
      <c r="C11" s="208"/>
      <c r="D11" s="208"/>
      <c r="E11" s="208"/>
      <c r="F11" s="208"/>
      <c r="G11" s="208"/>
    </row>
    <row r="12" spans="1:7" x14ac:dyDescent="0.25">
      <c r="A12" s="208"/>
      <c r="B12" s="208"/>
      <c r="C12" s="208"/>
      <c r="D12" s="208"/>
      <c r="E12" s="208"/>
      <c r="F12" s="208"/>
      <c r="G12" s="208"/>
    </row>
    <row r="13" spans="1:7" ht="15" customHeight="1" x14ac:dyDescent="0.25">
      <c r="A13" s="208"/>
      <c r="B13" s="208"/>
      <c r="C13" s="208"/>
      <c r="D13" s="208"/>
      <c r="E13" s="208"/>
      <c r="F13" s="208"/>
      <c r="G13" s="208"/>
    </row>
    <row r="14" spans="1:7" x14ac:dyDescent="0.25">
      <c r="A14" s="208"/>
      <c r="B14" s="208"/>
      <c r="C14" s="208"/>
      <c r="D14" s="208"/>
      <c r="E14" s="208"/>
      <c r="F14" s="208"/>
      <c r="G14" s="208"/>
    </row>
    <row r="15" spans="1:7" x14ac:dyDescent="0.25">
      <c r="A15" s="208"/>
      <c r="B15" s="208"/>
      <c r="C15" s="208"/>
      <c r="D15" s="208"/>
      <c r="E15" s="208"/>
      <c r="F15" s="208"/>
      <c r="G15" s="208"/>
    </row>
    <row r="16" spans="1:7" x14ac:dyDescent="0.25">
      <c r="A16" s="208"/>
      <c r="B16" s="208"/>
      <c r="C16" s="208"/>
      <c r="D16" s="208"/>
      <c r="E16" s="208"/>
      <c r="F16" s="208"/>
      <c r="G16" s="208"/>
    </row>
    <row r="17" spans="1:11" x14ac:dyDescent="0.25">
      <c r="A17" s="208"/>
      <c r="B17" s="208"/>
      <c r="C17" s="208"/>
      <c r="D17" s="208"/>
      <c r="E17" s="208"/>
      <c r="F17" s="208"/>
      <c r="G17" s="208"/>
    </row>
    <row r="18" spans="1:11" x14ac:dyDescent="0.25">
      <c r="A18" s="208"/>
      <c r="B18" s="208"/>
      <c r="C18" s="208"/>
      <c r="D18" s="208"/>
      <c r="E18" s="208"/>
      <c r="F18" s="208"/>
      <c r="G18" s="208"/>
    </row>
    <row r="19" spans="1:11" x14ac:dyDescent="0.25">
      <c r="A19" s="208"/>
      <c r="B19" s="208"/>
      <c r="C19" s="208"/>
      <c r="D19" s="208"/>
      <c r="E19" s="208"/>
      <c r="F19" s="208"/>
      <c r="G19" s="208"/>
    </row>
    <row r="20" spans="1:11" x14ac:dyDescent="0.25">
      <c r="A20" s="208"/>
      <c r="B20" s="208"/>
      <c r="C20" s="208"/>
      <c r="D20" s="208"/>
      <c r="E20" s="208"/>
      <c r="F20" s="208"/>
      <c r="G20" s="208"/>
    </row>
    <row r="21" spans="1:11" x14ac:dyDescent="0.25">
      <c r="A21" s="208"/>
      <c r="B21" s="208"/>
      <c r="C21" s="208"/>
      <c r="D21" s="208"/>
      <c r="E21" s="208"/>
      <c r="F21" s="208"/>
      <c r="G21" s="208"/>
    </row>
    <row r="22" spans="1:11" x14ac:dyDescent="0.25">
      <c r="A22" s="13"/>
      <c r="B22" s="13"/>
      <c r="C22" s="13"/>
      <c r="D22" s="13"/>
      <c r="E22" s="13"/>
      <c r="F22" s="12"/>
      <c r="G22" s="12"/>
    </row>
    <row r="23" spans="1:11" x14ac:dyDescent="0.25">
      <c r="A23" s="13"/>
      <c r="B23" s="13"/>
      <c r="C23" s="13"/>
      <c r="D23" s="13"/>
      <c r="E23" s="13"/>
      <c r="F23" s="12"/>
      <c r="G23" s="12"/>
    </row>
    <row r="24" spans="1:11" x14ac:dyDescent="0.25">
      <c r="A24" s="13"/>
      <c r="B24" s="13"/>
      <c r="C24" s="13"/>
      <c r="D24" s="13"/>
      <c r="E24" s="13"/>
      <c r="F24" s="12"/>
      <c r="G24" s="12"/>
    </row>
    <row r="26" spans="1:11" x14ac:dyDescent="0.25">
      <c r="A26" s="180" t="s">
        <v>202</v>
      </c>
      <c r="B26" s="169"/>
    </row>
    <row r="27" spans="1:11" x14ac:dyDescent="0.25">
      <c r="I27" s="205" t="s">
        <v>88</v>
      </c>
      <c r="J27" s="205"/>
      <c r="K27" s="205"/>
    </row>
  </sheetData>
  <sortState ref="A3:B12">
    <sortCondition ref="B3"/>
  </sortState>
  <mergeCells count="2">
    <mergeCell ref="A8:G21"/>
    <mergeCell ref="I27:K27"/>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33"/>
  <sheetViews>
    <sheetView workbookViewId="0">
      <selection activeCell="G31" sqref="G31"/>
    </sheetView>
  </sheetViews>
  <sheetFormatPr defaultRowHeight="15" x14ac:dyDescent="0.25"/>
  <cols>
    <col min="1" max="1" width="33.28515625" customWidth="1"/>
    <col min="13" max="13" width="32.28515625" customWidth="1"/>
  </cols>
  <sheetData>
    <row r="1" spans="1:8" x14ac:dyDescent="0.25">
      <c r="A1" s="197" t="s">
        <v>174</v>
      </c>
      <c r="B1" s="197"/>
      <c r="C1" s="197"/>
      <c r="D1" s="197"/>
      <c r="E1" s="197"/>
      <c r="F1" s="197"/>
      <c r="G1" s="197"/>
      <c r="H1" s="197"/>
    </row>
    <row r="3" spans="1:8" x14ac:dyDescent="0.25">
      <c r="B3" s="49">
        <v>2012</v>
      </c>
      <c r="C3" s="49">
        <v>2013</v>
      </c>
      <c r="D3" s="49">
        <v>2014</v>
      </c>
      <c r="E3" s="49">
        <v>2015</v>
      </c>
      <c r="F3" s="49">
        <v>2016</v>
      </c>
    </row>
    <row r="4" spans="1:8" x14ac:dyDescent="0.25">
      <c r="A4" s="48" t="s">
        <v>26</v>
      </c>
      <c r="B4" s="37">
        <v>251</v>
      </c>
      <c r="C4" s="37">
        <v>245</v>
      </c>
      <c r="D4" s="37">
        <v>280</v>
      </c>
      <c r="E4" s="37">
        <v>302</v>
      </c>
      <c r="F4" s="37">
        <v>283</v>
      </c>
    </row>
    <row r="5" spans="1:8" x14ac:dyDescent="0.25">
      <c r="A5" s="48" t="s">
        <v>33</v>
      </c>
      <c r="B5" s="71">
        <v>3827</v>
      </c>
      <c r="C5" s="71">
        <v>4211</v>
      </c>
      <c r="D5" s="71">
        <v>5690</v>
      </c>
      <c r="E5" s="71">
        <v>5332</v>
      </c>
      <c r="F5" s="71">
        <v>5066</v>
      </c>
    </row>
    <row r="6" spans="1:8" x14ac:dyDescent="0.25">
      <c r="A6" s="48" t="s">
        <v>117</v>
      </c>
      <c r="B6" s="71">
        <v>5184</v>
      </c>
      <c r="C6" s="71">
        <v>5790</v>
      </c>
      <c r="D6" s="71">
        <v>7705</v>
      </c>
      <c r="E6" s="71">
        <v>7495</v>
      </c>
      <c r="F6" s="71">
        <v>7548</v>
      </c>
    </row>
    <row r="7" spans="1:8" x14ac:dyDescent="0.25">
      <c r="A7" s="48" t="s">
        <v>31</v>
      </c>
      <c r="B7" s="71">
        <v>8712</v>
      </c>
      <c r="C7" s="71">
        <v>8975</v>
      </c>
      <c r="D7" s="71">
        <v>9507</v>
      </c>
      <c r="E7" s="71">
        <v>9447</v>
      </c>
      <c r="F7" s="71">
        <v>9448</v>
      </c>
    </row>
    <row r="8" spans="1:8" x14ac:dyDescent="0.25">
      <c r="A8" s="48" t="s">
        <v>29</v>
      </c>
      <c r="B8" s="71">
        <v>15062</v>
      </c>
      <c r="C8" s="71">
        <v>16078</v>
      </c>
      <c r="D8" s="71">
        <v>17567</v>
      </c>
      <c r="E8" s="71">
        <v>17542</v>
      </c>
      <c r="F8" s="71">
        <v>17551</v>
      </c>
    </row>
    <row r="9" spans="1:8" x14ac:dyDescent="0.25">
      <c r="A9" s="48" t="s">
        <v>35</v>
      </c>
      <c r="B9" s="71">
        <v>10968</v>
      </c>
      <c r="C9" s="71">
        <v>14989</v>
      </c>
      <c r="D9" s="71">
        <v>23934</v>
      </c>
      <c r="E9" s="71">
        <v>23376</v>
      </c>
      <c r="F9" s="71">
        <v>22543</v>
      </c>
    </row>
    <row r="10" spans="1:8" x14ac:dyDescent="0.25">
      <c r="A10" s="48" t="s">
        <v>37</v>
      </c>
      <c r="B10" s="71">
        <v>21763</v>
      </c>
      <c r="C10" s="71">
        <v>21730</v>
      </c>
      <c r="D10" s="71">
        <v>26038</v>
      </c>
      <c r="E10" s="71">
        <v>24234</v>
      </c>
      <c r="F10" s="71">
        <v>22618</v>
      </c>
    </row>
    <row r="11" spans="1:8" x14ac:dyDescent="0.25">
      <c r="A11" s="50"/>
      <c r="B11" s="51">
        <f>SUM(B4:B10)</f>
        <v>65767</v>
      </c>
      <c r="C11" s="51">
        <f>SUM(C4:C10)</f>
        <v>72018</v>
      </c>
      <c r="D11" s="51">
        <f>SUM(D4:D10)</f>
        <v>90721</v>
      </c>
      <c r="E11" s="51">
        <f>SUM(E4:E10)</f>
        <v>87728</v>
      </c>
      <c r="F11" s="51">
        <f>SUM(F4:F10)</f>
        <v>85057</v>
      </c>
      <c r="G11" s="52"/>
      <c r="H11" s="52"/>
    </row>
    <row r="12" spans="1:8" x14ac:dyDescent="0.25">
      <c r="A12" s="210" t="s">
        <v>243</v>
      </c>
      <c r="B12" s="210"/>
      <c r="C12" s="210"/>
      <c r="D12" s="210"/>
      <c r="E12" s="210"/>
      <c r="F12" s="210"/>
      <c r="G12" s="210"/>
      <c r="H12" s="52"/>
    </row>
    <row r="13" spans="1:8" x14ac:dyDescent="0.25">
      <c r="A13" s="210"/>
      <c r="B13" s="210"/>
      <c r="C13" s="210"/>
      <c r="D13" s="210"/>
      <c r="E13" s="210"/>
      <c r="F13" s="210"/>
      <c r="G13" s="210"/>
      <c r="H13" s="52"/>
    </row>
    <row r="14" spans="1:8" x14ac:dyDescent="0.25">
      <c r="A14" s="210"/>
      <c r="B14" s="210"/>
      <c r="C14" s="210"/>
      <c r="D14" s="210"/>
      <c r="E14" s="210"/>
      <c r="F14" s="210"/>
      <c r="G14" s="210"/>
      <c r="H14" s="52"/>
    </row>
    <row r="15" spans="1:8" x14ac:dyDescent="0.25">
      <c r="A15" s="210"/>
      <c r="B15" s="210"/>
      <c r="C15" s="210"/>
      <c r="D15" s="210"/>
      <c r="E15" s="210"/>
      <c r="F15" s="210"/>
      <c r="G15" s="210"/>
      <c r="H15" s="52"/>
    </row>
    <row r="16" spans="1:8" x14ac:dyDescent="0.25">
      <c r="A16" s="210"/>
      <c r="B16" s="210"/>
      <c r="C16" s="210"/>
      <c r="D16" s="210"/>
      <c r="E16" s="210"/>
      <c r="F16" s="210"/>
      <c r="G16" s="210"/>
      <c r="H16" s="52"/>
    </row>
    <row r="17" spans="1:19" x14ac:dyDescent="0.25">
      <c r="A17" s="210"/>
      <c r="B17" s="210"/>
      <c r="C17" s="210"/>
      <c r="D17" s="210"/>
      <c r="E17" s="210"/>
      <c r="F17" s="210"/>
      <c r="G17" s="210"/>
      <c r="H17" s="52"/>
    </row>
    <row r="18" spans="1:19" x14ac:dyDescent="0.25">
      <c r="A18" s="210"/>
      <c r="B18" s="210"/>
      <c r="C18" s="210"/>
      <c r="D18" s="210"/>
      <c r="E18" s="210"/>
      <c r="F18" s="210"/>
      <c r="G18" s="210"/>
      <c r="H18" s="52"/>
    </row>
    <row r="19" spans="1:19" x14ac:dyDescent="0.25">
      <c r="A19" s="210"/>
      <c r="B19" s="210"/>
      <c r="C19" s="210"/>
      <c r="D19" s="210"/>
      <c r="E19" s="210"/>
      <c r="F19" s="210"/>
      <c r="G19" s="210"/>
      <c r="H19" s="52"/>
    </row>
    <row r="20" spans="1:19" x14ac:dyDescent="0.25">
      <c r="A20" s="210"/>
      <c r="B20" s="210"/>
      <c r="C20" s="210"/>
      <c r="D20" s="210"/>
      <c r="E20" s="210"/>
      <c r="F20" s="210"/>
      <c r="G20" s="210"/>
      <c r="H20" s="52"/>
    </row>
    <row r="21" spans="1:19" x14ac:dyDescent="0.25">
      <c r="A21" s="210"/>
      <c r="B21" s="210"/>
      <c r="C21" s="210"/>
      <c r="D21" s="210"/>
      <c r="E21" s="210"/>
      <c r="F21" s="210"/>
      <c r="G21" s="210"/>
      <c r="H21" s="52"/>
    </row>
    <row r="22" spans="1:19" x14ac:dyDescent="0.25">
      <c r="A22" s="210"/>
      <c r="B22" s="210"/>
      <c r="C22" s="210"/>
      <c r="D22" s="210"/>
      <c r="E22" s="210"/>
      <c r="F22" s="210"/>
      <c r="G22" s="210"/>
      <c r="H22" s="52"/>
    </row>
    <row r="23" spans="1:19" x14ac:dyDescent="0.25">
      <c r="A23" s="210"/>
      <c r="B23" s="210"/>
      <c r="C23" s="210"/>
      <c r="D23" s="210"/>
      <c r="E23" s="210"/>
      <c r="F23" s="210"/>
      <c r="G23" s="210"/>
      <c r="H23" s="52"/>
    </row>
    <row r="24" spans="1:19" x14ac:dyDescent="0.25">
      <c r="A24" s="210"/>
      <c r="B24" s="210"/>
      <c r="C24" s="210"/>
      <c r="D24" s="210"/>
      <c r="E24" s="210"/>
      <c r="F24" s="210"/>
      <c r="G24" s="210"/>
      <c r="H24" s="52"/>
    </row>
    <row r="25" spans="1:19" x14ac:dyDescent="0.25">
      <c r="A25" s="210"/>
      <c r="B25" s="210"/>
      <c r="C25" s="210"/>
      <c r="D25" s="210"/>
      <c r="E25" s="210"/>
      <c r="F25" s="210"/>
      <c r="G25" s="210"/>
      <c r="H25" s="52"/>
    </row>
    <row r="26" spans="1:19" x14ac:dyDescent="0.25">
      <c r="A26" s="210"/>
      <c r="B26" s="210"/>
      <c r="C26" s="210"/>
      <c r="D26" s="210"/>
      <c r="E26" s="210"/>
      <c r="F26" s="210"/>
      <c r="G26" s="210"/>
      <c r="H26" s="52"/>
    </row>
    <row r="27" spans="1:19" x14ac:dyDescent="0.25">
      <c r="A27" s="210"/>
      <c r="B27" s="210"/>
      <c r="C27" s="210"/>
      <c r="D27" s="210"/>
      <c r="E27" s="210"/>
      <c r="F27" s="210"/>
      <c r="G27" s="210"/>
      <c r="H27" s="52"/>
    </row>
    <row r="28" spans="1:19" x14ac:dyDescent="0.25">
      <c r="A28" s="210"/>
      <c r="B28" s="210"/>
      <c r="C28" s="210"/>
      <c r="D28" s="210"/>
      <c r="E28" s="210"/>
      <c r="F28" s="210"/>
      <c r="G28" s="210"/>
      <c r="H28" s="52"/>
    </row>
    <row r="29" spans="1:19" x14ac:dyDescent="0.25">
      <c r="A29" s="50"/>
      <c r="B29" s="51"/>
      <c r="C29" s="51"/>
      <c r="D29" s="51"/>
      <c r="E29" s="51"/>
      <c r="F29" s="51"/>
      <c r="G29" s="52"/>
      <c r="H29" s="52"/>
    </row>
    <row r="30" spans="1:19" ht="48.75" customHeight="1" x14ac:dyDescent="0.25">
      <c r="A30" s="50"/>
      <c r="B30" s="51"/>
      <c r="C30" s="51"/>
      <c r="D30" s="51"/>
      <c r="E30" s="51"/>
      <c r="F30" s="51"/>
      <c r="G30" s="52"/>
      <c r="H30" s="52"/>
      <c r="I30" s="209" t="s">
        <v>177</v>
      </c>
      <c r="J30" s="209"/>
      <c r="K30" s="209"/>
      <c r="L30" s="209"/>
      <c r="M30" s="209"/>
      <c r="N30" s="209"/>
      <c r="O30" s="209"/>
      <c r="P30" s="209"/>
      <c r="Q30" s="209"/>
      <c r="R30" s="209"/>
      <c r="S30" s="209"/>
    </row>
    <row r="31" spans="1:19" x14ac:dyDescent="0.25">
      <c r="A31" s="50"/>
      <c r="B31" s="51"/>
      <c r="C31" s="51"/>
      <c r="D31" s="51"/>
      <c r="E31" s="51"/>
      <c r="F31" s="51"/>
      <c r="G31" s="52"/>
      <c r="H31" s="52"/>
    </row>
    <row r="33" spans="1:1" x14ac:dyDescent="0.25">
      <c r="A33" s="179" t="s">
        <v>130</v>
      </c>
    </row>
  </sheetData>
  <sortState ref="A4:F11">
    <sortCondition ref="F4"/>
  </sortState>
  <mergeCells count="3">
    <mergeCell ref="I30:S30"/>
    <mergeCell ref="A1:H1"/>
    <mergeCell ref="A12:G28"/>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31"/>
  <sheetViews>
    <sheetView workbookViewId="0">
      <selection activeCell="K40" sqref="K40"/>
    </sheetView>
  </sheetViews>
  <sheetFormatPr defaultRowHeight="15" x14ac:dyDescent="0.25"/>
  <cols>
    <col min="1" max="1" width="26.28515625" customWidth="1"/>
    <col min="10" max="10" width="21.7109375" customWidth="1"/>
  </cols>
  <sheetData>
    <row r="1" spans="1:9" x14ac:dyDescent="0.25">
      <c r="A1" s="211" t="s">
        <v>128</v>
      </c>
      <c r="B1" s="211"/>
      <c r="C1" s="211"/>
      <c r="D1" s="211"/>
      <c r="E1" s="211"/>
      <c r="F1" s="211"/>
      <c r="G1" s="211"/>
      <c r="H1" s="211"/>
      <c r="I1" s="211"/>
    </row>
    <row r="3" spans="1:9" x14ac:dyDescent="0.25">
      <c r="A3" s="10" t="s">
        <v>50</v>
      </c>
      <c r="B3" s="17">
        <v>1830</v>
      </c>
      <c r="C3" s="27">
        <f>B3/$B$12</f>
        <v>2.0553022305083223E-2</v>
      </c>
    </row>
    <row r="4" spans="1:9" x14ac:dyDescent="0.25">
      <c r="A4" s="10" t="s">
        <v>52</v>
      </c>
      <c r="B4" s="17">
        <v>2430</v>
      </c>
      <c r="C4" s="27">
        <f t="shared" ref="C4:C11" si="0">B4/$B$12</f>
        <v>2.7291718142815426E-2</v>
      </c>
    </row>
    <row r="5" spans="1:9" x14ac:dyDescent="0.25">
      <c r="A5" s="10" t="s">
        <v>54</v>
      </c>
      <c r="B5" s="17">
        <v>2973</v>
      </c>
      <c r="C5" s="27">
        <f t="shared" si="0"/>
        <v>3.3390237875963069E-2</v>
      </c>
    </row>
    <row r="6" spans="1:9" x14ac:dyDescent="0.25">
      <c r="A6" s="10" t="s">
        <v>48</v>
      </c>
      <c r="B6" s="17">
        <v>7907</v>
      </c>
      <c r="C6" s="27">
        <f t="shared" si="0"/>
        <v>8.88047799815809E-2</v>
      </c>
    </row>
    <row r="7" spans="1:9" x14ac:dyDescent="0.25">
      <c r="A7" s="10" t="s">
        <v>51</v>
      </c>
      <c r="B7" s="17">
        <v>9671</v>
      </c>
      <c r="C7" s="27">
        <f t="shared" si="0"/>
        <v>0.10861654574451358</v>
      </c>
    </row>
    <row r="8" spans="1:9" x14ac:dyDescent="0.25">
      <c r="A8" s="10" t="s">
        <v>47</v>
      </c>
      <c r="B8" s="17">
        <v>10164</v>
      </c>
      <c r="C8" s="27">
        <f t="shared" si="0"/>
        <v>0.11415350749118354</v>
      </c>
    </row>
    <row r="9" spans="1:9" x14ac:dyDescent="0.25">
      <c r="A9" s="10" t="s">
        <v>55</v>
      </c>
      <c r="B9" s="17">
        <v>11053</v>
      </c>
      <c r="C9" s="27">
        <f t="shared" si="0"/>
        <v>0.12413800849075675</v>
      </c>
    </row>
    <row r="10" spans="1:9" x14ac:dyDescent="0.25">
      <c r="A10" s="10" t="s">
        <v>49</v>
      </c>
      <c r="B10" s="17">
        <v>18124</v>
      </c>
      <c r="C10" s="27">
        <f t="shared" si="0"/>
        <v>0.20355353893843078</v>
      </c>
    </row>
    <row r="11" spans="1:9" x14ac:dyDescent="0.25">
      <c r="A11" s="10" t="s">
        <v>53</v>
      </c>
      <c r="B11" s="17">
        <v>24886</v>
      </c>
      <c r="C11" s="27">
        <f t="shared" si="0"/>
        <v>0.2794986410296727</v>
      </c>
    </row>
    <row r="12" spans="1:9" x14ac:dyDescent="0.25">
      <c r="B12" s="9">
        <f>SUM(B3:B11)</f>
        <v>89038</v>
      </c>
    </row>
    <row r="14" spans="1:9" x14ac:dyDescent="0.25">
      <c r="A14" s="196" t="s">
        <v>203</v>
      </c>
      <c r="B14" s="196"/>
      <c r="C14" s="196"/>
      <c r="D14" s="196"/>
      <c r="E14" s="196"/>
      <c r="F14" s="196"/>
    </row>
    <row r="15" spans="1:9" x14ac:dyDescent="0.25">
      <c r="A15" s="196"/>
      <c r="B15" s="196"/>
      <c r="C15" s="196"/>
      <c r="D15" s="196"/>
      <c r="E15" s="196"/>
      <c r="F15" s="196"/>
    </row>
    <row r="16" spans="1:9" x14ac:dyDescent="0.25">
      <c r="A16" s="196"/>
      <c r="B16" s="196"/>
      <c r="C16" s="196"/>
      <c r="D16" s="196"/>
      <c r="E16" s="196"/>
      <c r="F16" s="196"/>
    </row>
    <row r="17" spans="1:10" x14ac:dyDescent="0.25">
      <c r="A17" s="196"/>
      <c r="B17" s="196"/>
      <c r="C17" s="196"/>
      <c r="D17" s="196"/>
      <c r="E17" s="196"/>
      <c r="F17" s="196"/>
    </row>
    <row r="18" spans="1:10" x14ac:dyDescent="0.25">
      <c r="A18" s="196"/>
      <c r="B18" s="196"/>
      <c r="C18" s="196"/>
      <c r="D18" s="196"/>
      <c r="E18" s="196"/>
      <c r="F18" s="196"/>
    </row>
    <row r="19" spans="1:10" x14ac:dyDescent="0.25">
      <c r="A19" s="196"/>
      <c r="B19" s="196"/>
      <c r="C19" s="196"/>
      <c r="D19" s="196"/>
      <c r="E19" s="196"/>
      <c r="F19" s="196"/>
    </row>
    <row r="20" spans="1:10" x14ac:dyDescent="0.25">
      <c r="A20" s="196"/>
      <c r="B20" s="196"/>
      <c r="C20" s="196"/>
      <c r="D20" s="196"/>
      <c r="E20" s="196"/>
      <c r="F20" s="196"/>
    </row>
    <row r="21" spans="1:10" x14ac:dyDescent="0.25">
      <c r="A21" s="196"/>
      <c r="B21" s="196"/>
      <c r="C21" s="196"/>
      <c r="D21" s="196"/>
      <c r="E21" s="196"/>
      <c r="F21" s="196"/>
    </row>
    <row r="22" spans="1:10" x14ac:dyDescent="0.25">
      <c r="A22" s="196"/>
      <c r="B22" s="196"/>
      <c r="C22" s="196"/>
      <c r="D22" s="196"/>
      <c r="E22" s="196"/>
      <c r="F22" s="196"/>
    </row>
    <row r="23" spans="1:10" x14ac:dyDescent="0.25">
      <c r="A23" s="196"/>
      <c r="B23" s="196"/>
      <c r="C23" s="196"/>
      <c r="D23" s="196"/>
      <c r="E23" s="196"/>
      <c r="F23" s="196"/>
    </row>
    <row r="24" spans="1:10" x14ac:dyDescent="0.25">
      <c r="A24" s="196"/>
      <c r="B24" s="196"/>
      <c r="C24" s="196"/>
      <c r="D24" s="196"/>
      <c r="E24" s="196"/>
      <c r="F24" s="196"/>
    </row>
    <row r="25" spans="1:10" x14ac:dyDescent="0.25">
      <c r="A25" s="196"/>
      <c r="B25" s="196"/>
      <c r="C25" s="196"/>
      <c r="D25" s="196"/>
      <c r="E25" s="196"/>
      <c r="F25" s="196"/>
    </row>
    <row r="26" spans="1:10" x14ac:dyDescent="0.25">
      <c r="A26" s="196"/>
      <c r="B26" s="196"/>
      <c r="C26" s="196"/>
      <c r="D26" s="196"/>
      <c r="E26" s="196"/>
      <c r="F26" s="196"/>
    </row>
    <row r="27" spans="1:10" x14ac:dyDescent="0.25">
      <c r="A27" s="196"/>
      <c r="B27" s="196"/>
      <c r="C27" s="196"/>
      <c r="D27" s="196"/>
      <c r="E27" s="196"/>
      <c r="F27" s="196"/>
      <c r="H27" s="205" t="s">
        <v>88</v>
      </c>
      <c r="I27" s="205"/>
      <c r="J27" s="205"/>
    </row>
    <row r="28" spans="1:10" x14ac:dyDescent="0.25">
      <c r="A28" s="196"/>
      <c r="B28" s="196"/>
      <c r="C28" s="196"/>
      <c r="D28" s="196"/>
      <c r="E28" s="196"/>
      <c r="F28" s="196"/>
    </row>
    <row r="29" spans="1:10" x14ac:dyDescent="0.25">
      <c r="A29" s="196"/>
      <c r="B29" s="196"/>
      <c r="C29" s="196"/>
      <c r="D29" s="196"/>
      <c r="E29" s="196"/>
      <c r="F29" s="196"/>
    </row>
    <row r="31" spans="1:10" x14ac:dyDescent="0.25">
      <c r="A31" s="179" t="s">
        <v>119</v>
      </c>
    </row>
  </sheetData>
  <sortState ref="A3:B11">
    <sortCondition ref="B3"/>
  </sortState>
  <mergeCells count="3">
    <mergeCell ref="A1:I1"/>
    <mergeCell ref="H27:J27"/>
    <mergeCell ref="A14:F29"/>
  </mergeCells>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4"/>
  <sheetViews>
    <sheetView workbookViewId="0">
      <selection activeCell="I36" sqref="I36"/>
    </sheetView>
  </sheetViews>
  <sheetFormatPr defaultRowHeight="15" x14ac:dyDescent="0.25"/>
  <cols>
    <col min="1" max="1" width="11.140625" customWidth="1"/>
    <col min="2" max="2" width="18.7109375" customWidth="1"/>
    <col min="3" max="3" width="11.85546875" bestFit="1" customWidth="1"/>
    <col min="8" max="8" width="10.140625" bestFit="1" customWidth="1"/>
    <col min="18" max="18" width="25.140625" customWidth="1"/>
  </cols>
  <sheetData>
    <row r="1" spans="1:17" x14ac:dyDescent="0.25">
      <c r="A1" s="211" t="s">
        <v>129</v>
      </c>
      <c r="B1" s="211"/>
      <c r="C1" s="211"/>
      <c r="D1" s="211"/>
      <c r="E1" s="211"/>
      <c r="F1" s="211"/>
      <c r="G1" s="211"/>
      <c r="H1" s="211"/>
      <c r="I1" s="211"/>
      <c r="J1" s="211"/>
      <c r="K1" s="211"/>
    </row>
    <row r="2" spans="1:17" ht="30" customHeight="1" x14ac:dyDescent="0.25"/>
    <row r="3" spans="1:17" x14ac:dyDescent="0.25">
      <c r="A3" s="55"/>
      <c r="B3" s="162"/>
    </row>
    <row r="4" spans="1:17" x14ac:dyDescent="0.25">
      <c r="A4" s="56"/>
      <c r="B4" s="3" t="s">
        <v>22</v>
      </c>
    </row>
    <row r="5" spans="1:17" x14ac:dyDescent="0.25">
      <c r="A5" s="56">
        <v>2014</v>
      </c>
      <c r="B5" s="5">
        <v>94108</v>
      </c>
    </row>
    <row r="6" spans="1:17" x14ac:dyDescent="0.25">
      <c r="A6" s="56">
        <v>2015</v>
      </c>
      <c r="B6" s="5">
        <v>60224</v>
      </c>
      <c r="C6" s="5">
        <f>B6-B5</f>
        <v>-33884</v>
      </c>
    </row>
    <row r="7" spans="1:17" x14ac:dyDescent="0.25">
      <c r="A7" s="56">
        <v>2016</v>
      </c>
      <c r="B7" s="5">
        <v>65233</v>
      </c>
      <c r="C7" s="5">
        <f>B7-B6</f>
        <v>5009</v>
      </c>
      <c r="D7" s="9">
        <f>B7-B5</f>
        <v>-28875</v>
      </c>
      <c r="O7" s="34"/>
      <c r="P7" s="54"/>
      <c r="Q7" s="34"/>
    </row>
    <row r="9" spans="1:17" x14ac:dyDescent="0.25">
      <c r="A9" s="163"/>
      <c r="B9" s="12"/>
      <c r="C9" s="12"/>
      <c r="D9" s="12"/>
      <c r="E9" s="12"/>
      <c r="F9" s="12"/>
    </row>
    <row r="10" spans="1:17" x14ac:dyDescent="0.25">
      <c r="A10" s="212" t="s">
        <v>204</v>
      </c>
      <c r="B10" s="212"/>
      <c r="C10" s="212"/>
      <c r="D10" s="212"/>
      <c r="E10" s="212"/>
      <c r="F10" s="212"/>
      <c r="G10" s="212"/>
    </row>
    <row r="11" spans="1:17" x14ac:dyDescent="0.25">
      <c r="A11" s="207"/>
      <c r="B11" s="207"/>
      <c r="C11" s="207"/>
      <c r="D11" s="207"/>
      <c r="E11" s="207"/>
      <c r="F11" s="207"/>
      <c r="G11" s="207"/>
    </row>
    <row r="12" spans="1:17" x14ac:dyDescent="0.25">
      <c r="A12" s="207"/>
      <c r="B12" s="207"/>
      <c r="C12" s="207"/>
      <c r="D12" s="207"/>
      <c r="E12" s="207"/>
      <c r="F12" s="207"/>
      <c r="G12" s="207"/>
    </row>
    <row r="13" spans="1:17" x14ac:dyDescent="0.25">
      <c r="A13" s="207"/>
      <c r="B13" s="207"/>
      <c r="C13" s="207"/>
      <c r="D13" s="207"/>
      <c r="E13" s="207"/>
      <c r="F13" s="207"/>
      <c r="G13" s="207"/>
    </row>
    <row r="14" spans="1:17" ht="15" customHeight="1" x14ac:dyDescent="0.25">
      <c r="A14" s="207"/>
      <c r="B14" s="207"/>
      <c r="C14" s="207"/>
      <c r="D14" s="207"/>
      <c r="E14" s="207"/>
      <c r="F14" s="207"/>
      <c r="G14" s="207"/>
    </row>
    <row r="15" spans="1:17" x14ac:dyDescent="0.25">
      <c r="A15" s="207"/>
      <c r="B15" s="207"/>
      <c r="C15" s="207"/>
      <c r="D15" s="207"/>
      <c r="E15" s="207"/>
      <c r="F15" s="207"/>
      <c r="G15" s="207"/>
    </row>
    <row r="16" spans="1:17" x14ac:dyDescent="0.25">
      <c r="A16" s="207"/>
      <c r="B16" s="207"/>
      <c r="C16" s="207"/>
      <c r="D16" s="207"/>
      <c r="E16" s="207"/>
      <c r="F16" s="207"/>
      <c r="G16" s="207"/>
    </row>
    <row r="17" spans="1:11" x14ac:dyDescent="0.25">
      <c r="A17" s="207"/>
      <c r="B17" s="207"/>
      <c r="C17" s="207"/>
      <c r="D17" s="207"/>
      <c r="E17" s="207"/>
      <c r="F17" s="207"/>
      <c r="G17" s="207"/>
    </row>
    <row r="18" spans="1:11" x14ac:dyDescent="0.25">
      <c r="A18" s="207"/>
      <c r="B18" s="207"/>
      <c r="C18" s="207"/>
      <c r="D18" s="207"/>
      <c r="E18" s="207"/>
      <c r="F18" s="207"/>
      <c r="G18" s="207"/>
    </row>
    <row r="19" spans="1:11" x14ac:dyDescent="0.25">
      <c r="A19" s="207"/>
      <c r="B19" s="207"/>
      <c r="C19" s="207"/>
      <c r="D19" s="207"/>
      <c r="E19" s="207"/>
      <c r="F19" s="207"/>
      <c r="G19" s="207"/>
    </row>
    <row r="20" spans="1:11" x14ac:dyDescent="0.25">
      <c r="A20" s="207"/>
      <c r="B20" s="207"/>
      <c r="C20" s="207"/>
      <c r="D20" s="207"/>
      <c r="E20" s="207"/>
      <c r="F20" s="207"/>
      <c r="G20" s="207"/>
    </row>
    <row r="21" spans="1:11" x14ac:dyDescent="0.25">
      <c r="A21" s="207"/>
      <c r="B21" s="207"/>
      <c r="C21" s="207"/>
      <c r="D21" s="207"/>
      <c r="E21" s="207"/>
      <c r="F21" s="207"/>
      <c r="G21" s="207"/>
    </row>
    <row r="22" spans="1:11" x14ac:dyDescent="0.25">
      <c r="A22" s="207"/>
      <c r="B22" s="207"/>
      <c r="C22" s="207"/>
      <c r="D22" s="207"/>
      <c r="E22" s="207"/>
      <c r="F22" s="207"/>
      <c r="G22" s="207"/>
    </row>
    <row r="23" spans="1:11" x14ac:dyDescent="0.25">
      <c r="A23" s="207"/>
      <c r="B23" s="207"/>
      <c r="C23" s="207"/>
      <c r="D23" s="207"/>
      <c r="E23" s="207"/>
      <c r="F23" s="207"/>
      <c r="G23" s="207"/>
    </row>
    <row r="24" spans="1:11" x14ac:dyDescent="0.25">
      <c r="A24" s="207"/>
      <c r="B24" s="207"/>
      <c r="C24" s="207"/>
      <c r="D24" s="207"/>
      <c r="E24" s="207"/>
      <c r="F24" s="207"/>
      <c r="G24" s="207"/>
    </row>
    <row r="25" spans="1:11" x14ac:dyDescent="0.25">
      <c r="A25" s="207"/>
      <c r="B25" s="207"/>
      <c r="C25" s="207"/>
      <c r="D25" s="207"/>
      <c r="E25" s="207"/>
      <c r="F25" s="207"/>
      <c r="G25" s="207"/>
    </row>
    <row r="26" spans="1:11" x14ac:dyDescent="0.25">
      <c r="A26" s="207"/>
      <c r="B26" s="207"/>
      <c r="C26" s="207"/>
      <c r="D26" s="207"/>
      <c r="E26" s="207"/>
      <c r="F26" s="207"/>
      <c r="G26" s="207"/>
    </row>
    <row r="27" spans="1:11" x14ac:dyDescent="0.25">
      <c r="A27" s="207"/>
      <c r="B27" s="207"/>
      <c r="C27" s="207"/>
      <c r="D27" s="207"/>
      <c r="E27" s="207"/>
      <c r="F27" s="207"/>
      <c r="G27" s="207"/>
    </row>
    <row r="28" spans="1:11" x14ac:dyDescent="0.25">
      <c r="A28" s="207"/>
      <c r="B28" s="207"/>
      <c r="C28" s="207"/>
      <c r="D28" s="207"/>
      <c r="E28" s="207"/>
      <c r="F28" s="207"/>
      <c r="G28" s="207"/>
    </row>
    <row r="29" spans="1:11" x14ac:dyDescent="0.25">
      <c r="A29" s="207"/>
      <c r="B29" s="207"/>
      <c r="C29" s="207"/>
      <c r="D29" s="207"/>
      <c r="E29" s="207"/>
      <c r="F29" s="207"/>
      <c r="G29" s="207"/>
      <c r="I29" s="205" t="s">
        <v>88</v>
      </c>
      <c r="J29" s="205"/>
      <c r="K29" s="205"/>
    </row>
    <row r="30" spans="1:11" x14ac:dyDescent="0.25">
      <c r="A30" s="207"/>
      <c r="B30" s="207"/>
      <c r="C30" s="207"/>
      <c r="D30" s="207"/>
      <c r="E30" s="207"/>
      <c r="F30" s="207"/>
      <c r="G30" s="207"/>
      <c r="I30" s="153"/>
      <c r="J30" s="153"/>
      <c r="K30" s="153"/>
    </row>
    <row r="31" spans="1:11" x14ac:dyDescent="0.25">
      <c r="A31" s="207"/>
      <c r="B31" s="207"/>
      <c r="C31" s="207"/>
      <c r="D31" s="207"/>
      <c r="E31" s="207"/>
      <c r="F31" s="207"/>
      <c r="G31" s="207"/>
    </row>
    <row r="34" spans="1:1" x14ac:dyDescent="0.25">
      <c r="A34" s="179" t="s">
        <v>130</v>
      </c>
    </row>
  </sheetData>
  <mergeCells count="3">
    <mergeCell ref="I29:K29"/>
    <mergeCell ref="A1:K1"/>
    <mergeCell ref="A10:G31"/>
  </mergeCells>
  <pageMargins left="0.511811024" right="0.511811024" top="0.78740157499999996" bottom="0.78740157499999996" header="0.31496062000000002" footer="0.31496062000000002"/>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35"/>
  <sheetViews>
    <sheetView workbookViewId="0">
      <selection activeCell="S22" sqref="S22"/>
    </sheetView>
  </sheetViews>
  <sheetFormatPr defaultRowHeight="15" x14ac:dyDescent="0.25"/>
  <cols>
    <col min="1" max="1" width="35.140625" bestFit="1" customWidth="1"/>
    <col min="2" max="2" width="16.28515625" customWidth="1"/>
    <col min="9" max="9" width="32.42578125" customWidth="1"/>
  </cols>
  <sheetData>
    <row r="1" spans="1:11" x14ac:dyDescent="0.25">
      <c r="A1" s="211" t="s">
        <v>131</v>
      </c>
      <c r="B1" s="211"/>
      <c r="C1" s="211"/>
      <c r="D1" s="211"/>
      <c r="E1" s="211"/>
      <c r="F1" s="211"/>
      <c r="G1" s="211"/>
      <c r="H1" s="211"/>
      <c r="I1" s="211"/>
      <c r="J1" s="211"/>
      <c r="K1" s="211"/>
    </row>
    <row r="2" spans="1:11" x14ac:dyDescent="0.25">
      <c r="A2" s="35"/>
      <c r="B2" s="35"/>
      <c r="C2" s="35"/>
      <c r="D2" s="35"/>
      <c r="E2" s="35"/>
      <c r="F2" s="35"/>
      <c r="G2" s="35"/>
      <c r="H2" s="35"/>
      <c r="I2" s="35"/>
      <c r="J2" s="35"/>
      <c r="K2" s="35"/>
    </row>
    <row r="3" spans="1:11" x14ac:dyDescent="0.25">
      <c r="A3" s="16"/>
      <c r="B3" s="16">
        <v>2015</v>
      </c>
      <c r="C3" s="16">
        <v>2016</v>
      </c>
    </row>
    <row r="4" spans="1:11" ht="15" customHeight="1" x14ac:dyDescent="0.25">
      <c r="A4" s="16" t="s">
        <v>10</v>
      </c>
      <c r="B4" s="17">
        <v>2136</v>
      </c>
      <c r="C4" s="17">
        <v>2305</v>
      </c>
      <c r="D4" s="27">
        <f>C4/$C$12</f>
        <v>3.5335418199656611E-2</v>
      </c>
      <c r="E4" s="9">
        <f t="shared" ref="E4:E10" si="0">C4-B4</f>
        <v>169</v>
      </c>
      <c r="F4" s="27">
        <f>E4/$E$12</f>
        <v>3.3746006389776359E-2</v>
      </c>
    </row>
    <row r="5" spans="1:11" x14ac:dyDescent="0.25">
      <c r="A5" s="16" t="s">
        <v>11</v>
      </c>
      <c r="B5" s="17">
        <v>2941</v>
      </c>
      <c r="C5" s="17">
        <v>3106</v>
      </c>
      <c r="D5" s="27">
        <f t="shared" ref="D5:D11" si="1">C5/$C$12</f>
        <v>4.7614667647780232E-2</v>
      </c>
      <c r="E5" s="9">
        <f t="shared" si="0"/>
        <v>165</v>
      </c>
      <c r="F5" s="27">
        <f t="shared" ref="F5:F10" si="2">E5/$E$12</f>
        <v>3.2947284345047921E-2</v>
      </c>
    </row>
    <row r="6" spans="1:11" x14ac:dyDescent="0.25">
      <c r="A6" s="16" t="s">
        <v>56</v>
      </c>
      <c r="B6" s="17">
        <v>3114</v>
      </c>
      <c r="C6" s="17">
        <v>3692</v>
      </c>
      <c r="D6" s="27">
        <f t="shared" si="1"/>
        <v>5.6597988717194014E-2</v>
      </c>
      <c r="E6" s="9">
        <f t="shared" si="0"/>
        <v>578</v>
      </c>
      <c r="F6" s="27">
        <f t="shared" si="2"/>
        <v>0.11541533546325879</v>
      </c>
    </row>
    <row r="7" spans="1:11" x14ac:dyDescent="0.25">
      <c r="A7" s="16" t="s">
        <v>7</v>
      </c>
      <c r="B7" s="17">
        <v>4258</v>
      </c>
      <c r="C7" s="17">
        <v>4671</v>
      </c>
      <c r="D7" s="27">
        <f t="shared" si="1"/>
        <v>7.1605960264900667E-2</v>
      </c>
      <c r="E7" s="9">
        <f t="shared" si="0"/>
        <v>413</v>
      </c>
      <c r="F7" s="27">
        <f t="shared" si="2"/>
        <v>8.2468051118210858E-2</v>
      </c>
    </row>
    <row r="8" spans="1:11" x14ac:dyDescent="0.25">
      <c r="A8" s="16" t="s">
        <v>4</v>
      </c>
      <c r="B8" s="17">
        <v>6942</v>
      </c>
      <c r="C8" s="17">
        <v>7646</v>
      </c>
      <c r="D8" s="27">
        <f t="shared" si="1"/>
        <v>0.11721241108658327</v>
      </c>
      <c r="E8" s="9">
        <f t="shared" si="0"/>
        <v>704</v>
      </c>
      <c r="F8" s="27">
        <f t="shared" si="2"/>
        <v>0.14057507987220447</v>
      </c>
    </row>
    <row r="9" spans="1:11" x14ac:dyDescent="0.25">
      <c r="A9" s="16" t="s">
        <v>8</v>
      </c>
      <c r="B9" s="17">
        <v>7586</v>
      </c>
      <c r="C9" s="17">
        <v>7667</v>
      </c>
      <c r="D9" s="27">
        <f t="shared" si="1"/>
        <v>0.11753433897473632</v>
      </c>
      <c r="E9" s="9">
        <f t="shared" si="0"/>
        <v>81</v>
      </c>
      <c r="F9" s="27">
        <f t="shared" si="2"/>
        <v>1.6174121405750797E-2</v>
      </c>
    </row>
    <row r="10" spans="1:11" x14ac:dyDescent="0.25">
      <c r="A10" s="16" t="s">
        <v>6</v>
      </c>
      <c r="B10" s="17">
        <v>7391</v>
      </c>
      <c r="C10" s="17">
        <v>7911</v>
      </c>
      <c r="D10" s="27">
        <f t="shared" si="1"/>
        <v>0.12127483443708609</v>
      </c>
      <c r="E10" s="9">
        <f t="shared" si="0"/>
        <v>520</v>
      </c>
      <c r="F10" s="27">
        <f t="shared" si="2"/>
        <v>0.10383386581469649</v>
      </c>
    </row>
    <row r="11" spans="1:11" x14ac:dyDescent="0.25">
      <c r="A11" s="16" t="s">
        <v>57</v>
      </c>
      <c r="B11" s="17">
        <v>25856</v>
      </c>
      <c r="C11" s="17">
        <v>28234</v>
      </c>
      <c r="D11" s="27">
        <f t="shared" si="1"/>
        <v>0.4328243806720628</v>
      </c>
      <c r="E11" s="9">
        <f>C11-B11</f>
        <v>2378</v>
      </c>
      <c r="F11" s="27">
        <f>E11/$E$12</f>
        <v>0.47484025559105431</v>
      </c>
    </row>
    <row r="12" spans="1:11" x14ac:dyDescent="0.25">
      <c r="A12" s="12"/>
      <c r="B12" s="41">
        <f>SUM(B4:B11)</f>
        <v>60224</v>
      </c>
      <c r="C12" s="41">
        <f>SUM(C4:C11)</f>
        <v>65232</v>
      </c>
      <c r="E12" s="9">
        <f>C12-B12</f>
        <v>5008</v>
      </c>
    </row>
    <row r="14" spans="1:11" x14ac:dyDescent="0.25">
      <c r="A14" s="196" t="s">
        <v>205</v>
      </c>
      <c r="B14" s="196"/>
      <c r="C14" s="196"/>
      <c r="D14" s="196"/>
    </row>
    <row r="15" spans="1:11" x14ac:dyDescent="0.25">
      <c r="A15" s="196"/>
      <c r="B15" s="196"/>
      <c r="C15" s="196"/>
      <c r="D15" s="196"/>
    </row>
    <row r="16" spans="1:11" x14ac:dyDescent="0.25">
      <c r="A16" s="196"/>
      <c r="B16" s="196"/>
      <c r="C16" s="196"/>
      <c r="D16" s="196"/>
    </row>
    <row r="17" spans="1:9" x14ac:dyDescent="0.25">
      <c r="A17" s="196"/>
      <c r="B17" s="196"/>
      <c r="C17" s="196"/>
      <c r="D17" s="196"/>
    </row>
    <row r="18" spans="1:9" x14ac:dyDescent="0.25">
      <c r="A18" s="196"/>
      <c r="B18" s="196"/>
      <c r="C18" s="196"/>
      <c r="D18" s="196"/>
    </row>
    <row r="19" spans="1:9" x14ac:dyDescent="0.25">
      <c r="A19" s="196"/>
      <c r="B19" s="196"/>
      <c r="C19" s="196"/>
      <c r="D19" s="196"/>
    </row>
    <row r="20" spans="1:9" x14ac:dyDescent="0.25">
      <c r="A20" s="196"/>
      <c r="B20" s="196"/>
      <c r="C20" s="196"/>
      <c r="D20" s="196"/>
    </row>
    <row r="21" spans="1:9" x14ac:dyDescent="0.25">
      <c r="A21" s="196"/>
      <c r="B21" s="196"/>
      <c r="C21" s="196"/>
      <c r="D21" s="196"/>
    </row>
    <row r="22" spans="1:9" x14ac:dyDescent="0.25">
      <c r="A22" s="196"/>
      <c r="B22" s="196"/>
      <c r="C22" s="196"/>
      <c r="D22" s="196"/>
    </row>
    <row r="23" spans="1:9" x14ac:dyDescent="0.25">
      <c r="A23" s="196"/>
      <c r="B23" s="196"/>
      <c r="C23" s="196"/>
      <c r="D23" s="196"/>
    </row>
    <row r="24" spans="1:9" x14ac:dyDescent="0.25">
      <c r="A24" s="196"/>
      <c r="B24" s="196"/>
      <c r="C24" s="196"/>
      <c r="D24" s="196"/>
    </row>
    <row r="25" spans="1:9" x14ac:dyDescent="0.25">
      <c r="A25" s="196"/>
      <c r="B25" s="196"/>
      <c r="C25" s="196"/>
      <c r="D25" s="196"/>
    </row>
    <row r="26" spans="1:9" x14ac:dyDescent="0.25">
      <c r="A26" s="196"/>
      <c r="B26" s="196"/>
      <c r="C26" s="196"/>
      <c r="D26" s="196"/>
    </row>
    <row r="27" spans="1:9" x14ac:dyDescent="0.25">
      <c r="A27" s="196"/>
      <c r="B27" s="196"/>
      <c r="C27" s="196"/>
      <c r="D27" s="196"/>
    </row>
    <row r="28" spans="1:9" x14ac:dyDescent="0.25">
      <c r="A28" s="196"/>
      <c r="B28" s="196"/>
      <c r="C28" s="196"/>
      <c r="D28" s="196"/>
      <c r="G28" s="205" t="s">
        <v>88</v>
      </c>
      <c r="H28" s="205"/>
      <c r="I28" s="205"/>
    </row>
    <row r="29" spans="1:9" x14ac:dyDescent="0.25">
      <c r="A29" s="196"/>
      <c r="B29" s="196"/>
      <c r="C29" s="196"/>
      <c r="D29" s="196"/>
    </row>
    <row r="30" spans="1:9" x14ac:dyDescent="0.25">
      <c r="A30" s="196"/>
      <c r="B30" s="196"/>
      <c r="C30" s="196"/>
      <c r="D30" s="196"/>
    </row>
    <row r="31" spans="1:9" x14ac:dyDescent="0.25">
      <c r="A31" s="196"/>
      <c r="B31" s="196"/>
      <c r="C31" s="196"/>
      <c r="D31" s="196"/>
    </row>
    <row r="32" spans="1:9" x14ac:dyDescent="0.25">
      <c r="A32" s="196"/>
      <c r="B32" s="196"/>
      <c r="C32" s="196"/>
      <c r="D32" s="196"/>
    </row>
    <row r="35" spans="1:1" x14ac:dyDescent="0.25">
      <c r="A35" s="179" t="s">
        <v>206</v>
      </c>
    </row>
  </sheetData>
  <sortState ref="A3:C11">
    <sortCondition ref="C4"/>
  </sortState>
  <mergeCells count="3">
    <mergeCell ref="A1:K1"/>
    <mergeCell ref="A14:D32"/>
    <mergeCell ref="G28:I28"/>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2"/>
  <sheetViews>
    <sheetView zoomScaleNormal="100" workbookViewId="0">
      <selection activeCell="S28" sqref="S28"/>
    </sheetView>
  </sheetViews>
  <sheetFormatPr defaultRowHeight="15" x14ac:dyDescent="0.25"/>
  <cols>
    <col min="1" max="1" width="25.42578125" customWidth="1"/>
    <col min="3" max="3" width="9.140625" bestFit="1" customWidth="1"/>
  </cols>
  <sheetData>
    <row r="1" spans="1:21" x14ac:dyDescent="0.25">
      <c r="A1" s="211" t="s">
        <v>132</v>
      </c>
      <c r="B1" s="211"/>
      <c r="C1" s="211"/>
      <c r="D1" s="211"/>
      <c r="E1" s="211"/>
      <c r="F1" s="211"/>
      <c r="G1" s="211"/>
      <c r="H1" s="211"/>
      <c r="I1" s="211"/>
    </row>
    <row r="3" spans="1:21" x14ac:dyDescent="0.25">
      <c r="B3" s="16">
        <v>2015</v>
      </c>
      <c r="C3" s="16">
        <v>2016</v>
      </c>
      <c r="P3" s="213" t="s">
        <v>244</v>
      </c>
      <c r="Q3" s="213"/>
      <c r="R3" s="213"/>
      <c r="S3" s="213"/>
      <c r="T3" s="213"/>
      <c r="U3" s="213"/>
    </row>
    <row r="4" spans="1:21" x14ac:dyDescent="0.25">
      <c r="A4" s="122" t="s">
        <v>12</v>
      </c>
      <c r="B4" s="17">
        <v>339</v>
      </c>
      <c r="C4" s="60">
        <v>353</v>
      </c>
      <c r="D4" s="181">
        <f>C4/A$32</f>
        <v>5.4114545008584741E-3</v>
      </c>
      <c r="P4" s="213"/>
      <c r="Q4" s="213"/>
      <c r="R4" s="213"/>
      <c r="S4" s="213"/>
      <c r="T4" s="213"/>
      <c r="U4" s="213"/>
    </row>
    <row r="5" spans="1:21" x14ac:dyDescent="0.25">
      <c r="A5" s="122" t="s">
        <v>13</v>
      </c>
      <c r="B5" s="17">
        <v>4019</v>
      </c>
      <c r="C5" s="60">
        <v>4224</v>
      </c>
      <c r="D5" s="181">
        <f t="shared" ref="D5:D13" si="0">C5/A$32</f>
        <v>6.4753495217071383E-2</v>
      </c>
      <c r="P5" s="213"/>
      <c r="Q5" s="213"/>
      <c r="R5" s="213"/>
      <c r="S5" s="213"/>
      <c r="T5" s="213"/>
      <c r="U5" s="213"/>
    </row>
    <row r="6" spans="1:21" x14ac:dyDescent="0.25">
      <c r="A6" s="123" t="s">
        <v>14</v>
      </c>
      <c r="B6" s="17">
        <v>4007</v>
      </c>
      <c r="C6" s="60">
        <v>4269</v>
      </c>
      <c r="D6" s="181">
        <f t="shared" si="0"/>
        <v>6.5443340691685059E-2</v>
      </c>
      <c r="P6" s="213"/>
      <c r="Q6" s="213"/>
      <c r="R6" s="213"/>
      <c r="S6" s="213"/>
      <c r="T6" s="213"/>
      <c r="U6" s="213"/>
    </row>
    <row r="7" spans="1:21" x14ac:dyDescent="0.25">
      <c r="A7" s="123" t="s">
        <v>15</v>
      </c>
      <c r="B7" s="17">
        <v>2232</v>
      </c>
      <c r="C7" s="60">
        <v>2498</v>
      </c>
      <c r="D7" s="181">
        <f t="shared" si="0"/>
        <v>3.8294088790777531E-2</v>
      </c>
      <c r="P7" s="213"/>
      <c r="Q7" s="213"/>
      <c r="R7" s="213"/>
      <c r="S7" s="213"/>
      <c r="T7" s="213"/>
      <c r="U7" s="213"/>
    </row>
    <row r="8" spans="1:21" x14ac:dyDescent="0.25">
      <c r="A8" s="123" t="s">
        <v>16</v>
      </c>
      <c r="B8" s="17">
        <v>18537</v>
      </c>
      <c r="C8" s="60">
        <v>20284</v>
      </c>
      <c r="D8" s="181">
        <f t="shared" si="0"/>
        <v>0.31095168015697816</v>
      </c>
      <c r="P8" s="213"/>
      <c r="Q8" s="213"/>
      <c r="R8" s="213"/>
      <c r="S8" s="213"/>
      <c r="T8" s="213"/>
      <c r="U8" s="213"/>
    </row>
    <row r="9" spans="1:21" x14ac:dyDescent="0.25">
      <c r="A9" s="123" t="s">
        <v>17</v>
      </c>
      <c r="B9" s="17">
        <v>7054</v>
      </c>
      <c r="C9" s="60">
        <v>7379</v>
      </c>
      <c r="D9" s="181">
        <f t="shared" si="0"/>
        <v>0.11311932793720873</v>
      </c>
      <c r="P9" s="213"/>
      <c r="Q9" s="213"/>
      <c r="R9" s="213"/>
      <c r="S9" s="213"/>
      <c r="T9" s="213"/>
      <c r="U9" s="213"/>
    </row>
    <row r="10" spans="1:21" x14ac:dyDescent="0.25">
      <c r="A10" s="123" t="s">
        <v>18</v>
      </c>
      <c r="B10" s="17">
        <v>20597</v>
      </c>
      <c r="C10" s="60">
        <v>22467</v>
      </c>
      <c r="D10" s="181">
        <f t="shared" si="0"/>
        <v>0.3444168506254599</v>
      </c>
      <c r="P10" s="213"/>
      <c r="Q10" s="213"/>
      <c r="R10" s="213"/>
      <c r="S10" s="213"/>
      <c r="T10" s="213"/>
      <c r="U10" s="213"/>
    </row>
    <row r="11" spans="1:21" x14ac:dyDescent="0.25">
      <c r="A11" s="123" t="s">
        <v>19</v>
      </c>
      <c r="B11" s="17">
        <v>3013</v>
      </c>
      <c r="C11" s="60">
        <v>3345</v>
      </c>
      <c r="D11" s="181">
        <f t="shared" si="0"/>
        <v>5.1278513612950702E-2</v>
      </c>
      <c r="P11" s="213"/>
      <c r="Q11" s="213"/>
      <c r="R11" s="213"/>
      <c r="S11" s="213"/>
      <c r="T11" s="213"/>
      <c r="U11" s="213"/>
    </row>
    <row r="12" spans="1:21" x14ac:dyDescent="0.25">
      <c r="A12" s="123" t="s">
        <v>20</v>
      </c>
      <c r="B12" s="17">
        <v>346</v>
      </c>
      <c r="C12" s="60">
        <v>339</v>
      </c>
      <c r="D12" s="181">
        <f t="shared" si="0"/>
        <v>5.1968359087564385E-3</v>
      </c>
      <c r="P12" s="213"/>
      <c r="Q12" s="213"/>
      <c r="R12" s="213"/>
      <c r="S12" s="213"/>
      <c r="T12" s="213"/>
      <c r="U12" s="213"/>
    </row>
    <row r="13" spans="1:21" x14ac:dyDescent="0.25">
      <c r="A13" s="123" t="s">
        <v>21</v>
      </c>
      <c r="B13" s="17">
        <v>80</v>
      </c>
      <c r="C13" s="60">
        <v>74</v>
      </c>
      <c r="D13" s="181">
        <f t="shared" si="0"/>
        <v>1.1344125582536178E-3</v>
      </c>
      <c r="P13" s="213"/>
      <c r="Q13" s="213"/>
      <c r="R13" s="213"/>
      <c r="S13" s="213"/>
      <c r="T13" s="213"/>
      <c r="U13" s="213"/>
    </row>
    <row r="14" spans="1:21" x14ac:dyDescent="0.25">
      <c r="A14" s="124"/>
      <c r="B14" s="41"/>
      <c r="C14" s="62"/>
      <c r="D14" s="181"/>
      <c r="P14" s="213"/>
      <c r="Q14" s="213"/>
      <c r="R14" s="213"/>
      <c r="S14" s="213"/>
      <c r="T14" s="213"/>
      <c r="U14" s="213"/>
    </row>
    <row r="15" spans="1:21" x14ac:dyDescent="0.25">
      <c r="A15" s="20"/>
      <c r="B15" s="125">
        <v>2015</v>
      </c>
      <c r="C15" s="126">
        <v>2016</v>
      </c>
      <c r="P15" s="213"/>
      <c r="Q15" s="213"/>
      <c r="R15" s="213"/>
      <c r="S15" s="213"/>
      <c r="T15" s="213"/>
      <c r="U15" s="213"/>
    </row>
    <row r="16" spans="1:21" x14ac:dyDescent="0.25">
      <c r="A16" s="122" t="s">
        <v>23</v>
      </c>
      <c r="B16" s="61">
        <v>0.17595975026567501</v>
      </c>
      <c r="C16" s="61">
        <v>0.17389971333527501</v>
      </c>
      <c r="P16" s="213"/>
      <c r="Q16" s="213"/>
      <c r="R16" s="213"/>
      <c r="S16" s="213"/>
      <c r="T16" s="213"/>
      <c r="U16" s="213"/>
    </row>
    <row r="17" spans="1:7" x14ac:dyDescent="0.25">
      <c r="A17" s="122" t="s">
        <v>24</v>
      </c>
      <c r="B17" s="61">
        <v>0.42493026036131798</v>
      </c>
      <c r="C17" s="61">
        <v>0.42406450722793698</v>
      </c>
    </row>
    <row r="18" spans="1:7" x14ac:dyDescent="0.25">
      <c r="A18" s="123" t="s">
        <v>25</v>
      </c>
      <c r="B18" s="61">
        <v>0.39910998937300701</v>
      </c>
      <c r="C18" s="61">
        <v>0.40202044977235402</v>
      </c>
    </row>
    <row r="23" spans="1:7" x14ac:dyDescent="0.25">
      <c r="E23" s="195" t="s">
        <v>88</v>
      </c>
      <c r="F23" s="195"/>
      <c r="G23" s="195"/>
    </row>
    <row r="25" spans="1:7" x14ac:dyDescent="0.25">
      <c r="C25" s="179" t="s">
        <v>207</v>
      </c>
    </row>
    <row r="31" spans="1:7" x14ac:dyDescent="0.25">
      <c r="A31" s="9">
        <f>C4+C5+C6+C7</f>
        <v>11344</v>
      </c>
      <c r="B31" s="9">
        <f>SUM(C4:C13)</f>
        <v>65232</v>
      </c>
      <c r="C31" s="27">
        <f>A31/B31</f>
        <v>0.17390237920039245</v>
      </c>
    </row>
    <row r="32" spans="1:7" x14ac:dyDescent="0.25">
      <c r="A32" s="9">
        <f>SUM(C4:C13)</f>
        <v>65232</v>
      </c>
    </row>
  </sheetData>
  <mergeCells count="3">
    <mergeCell ref="E23:G23"/>
    <mergeCell ref="A1:I1"/>
    <mergeCell ref="P3:U16"/>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5"/>
  <sheetViews>
    <sheetView workbookViewId="0">
      <selection activeCell="N25" sqref="N25"/>
    </sheetView>
  </sheetViews>
  <sheetFormatPr defaultRowHeight="15" x14ac:dyDescent="0.25"/>
  <cols>
    <col min="1" max="1" width="15.85546875" customWidth="1"/>
    <col min="2" max="2" width="10.5703125" bestFit="1" customWidth="1"/>
  </cols>
  <sheetData>
    <row r="1" spans="1:23" x14ac:dyDescent="0.25">
      <c r="A1" s="194" t="s">
        <v>161</v>
      </c>
      <c r="B1" s="194"/>
      <c r="C1" s="194"/>
      <c r="D1" s="194"/>
      <c r="E1" s="194"/>
      <c r="F1" s="194"/>
      <c r="G1" s="194"/>
      <c r="H1" s="194"/>
      <c r="I1" s="194"/>
      <c r="J1" s="194"/>
      <c r="K1" s="194"/>
      <c r="L1" s="194"/>
    </row>
    <row r="4" spans="1:23" x14ac:dyDescent="0.25">
      <c r="A4" s="155">
        <v>2010</v>
      </c>
      <c r="B4" s="154">
        <v>220730</v>
      </c>
    </row>
    <row r="5" spans="1:23" x14ac:dyDescent="0.25">
      <c r="A5" s="155">
        <v>2011</v>
      </c>
      <c r="B5" s="154">
        <v>232085</v>
      </c>
      <c r="C5" s="9"/>
    </row>
    <row r="6" spans="1:23" x14ac:dyDescent="0.25">
      <c r="A6" s="155">
        <v>2012</v>
      </c>
      <c r="B6" s="154">
        <v>243136</v>
      </c>
      <c r="C6" s="9"/>
      <c r="P6" s="196" t="s">
        <v>124</v>
      </c>
      <c r="Q6" s="196"/>
      <c r="R6" s="196"/>
      <c r="S6" s="196"/>
      <c r="T6" s="196"/>
      <c r="U6" s="196"/>
      <c r="V6" s="196"/>
      <c r="W6" s="196"/>
    </row>
    <row r="7" spans="1:23" x14ac:dyDescent="0.25">
      <c r="A7" s="155">
        <v>2013</v>
      </c>
      <c r="B7" s="154">
        <v>245239</v>
      </c>
      <c r="C7" s="9"/>
      <c r="P7" s="196"/>
      <c r="Q7" s="196"/>
      <c r="R7" s="196"/>
      <c r="S7" s="196"/>
      <c r="T7" s="196"/>
      <c r="U7" s="196"/>
      <c r="V7" s="196"/>
      <c r="W7" s="196"/>
    </row>
    <row r="8" spans="1:23" x14ac:dyDescent="0.25">
      <c r="A8" s="155">
        <v>2014</v>
      </c>
      <c r="B8" s="154">
        <v>256858</v>
      </c>
      <c r="C8" s="9"/>
      <c r="P8" s="196"/>
      <c r="Q8" s="196"/>
      <c r="R8" s="196"/>
      <c r="S8" s="196"/>
      <c r="T8" s="196"/>
      <c r="U8" s="196"/>
      <c r="V8" s="196"/>
      <c r="W8" s="196"/>
    </row>
    <row r="9" spans="1:23" x14ac:dyDescent="0.25">
      <c r="A9" s="155">
        <v>2015</v>
      </c>
      <c r="B9" s="154">
        <v>244478</v>
      </c>
      <c r="C9" s="9"/>
      <c r="P9" s="196"/>
      <c r="Q9" s="196"/>
      <c r="R9" s="196"/>
      <c r="S9" s="196"/>
      <c r="T9" s="196"/>
      <c r="U9" s="196"/>
      <c r="V9" s="196"/>
      <c r="W9" s="196"/>
    </row>
    <row r="10" spans="1:23" x14ac:dyDescent="0.25">
      <c r="A10" s="155">
        <v>2016</v>
      </c>
      <c r="B10" s="154">
        <v>239815</v>
      </c>
      <c r="C10" s="9"/>
      <c r="P10" s="196"/>
      <c r="Q10" s="196"/>
      <c r="R10" s="196"/>
      <c r="S10" s="196"/>
      <c r="T10" s="196"/>
      <c r="U10" s="196"/>
      <c r="V10" s="196"/>
      <c r="W10" s="196"/>
    </row>
    <row r="11" spans="1:23" x14ac:dyDescent="0.25">
      <c r="A11" s="52"/>
      <c r="B11" s="52"/>
      <c r="P11" s="196"/>
      <c r="Q11" s="196"/>
      <c r="R11" s="196"/>
      <c r="S11" s="196"/>
      <c r="T11" s="196"/>
      <c r="U11" s="196"/>
      <c r="V11" s="196"/>
      <c r="W11" s="196"/>
    </row>
    <row r="12" spans="1:23" x14ac:dyDescent="0.25">
      <c r="A12" s="73"/>
      <c r="B12" s="51"/>
      <c r="P12" s="196"/>
      <c r="Q12" s="196"/>
      <c r="R12" s="196"/>
      <c r="S12" s="196"/>
      <c r="T12" s="196"/>
      <c r="U12" s="196"/>
      <c r="V12" s="196"/>
      <c r="W12" s="196"/>
    </row>
    <row r="13" spans="1:23" x14ac:dyDescent="0.25">
      <c r="A13" s="73"/>
      <c r="B13" s="51"/>
      <c r="P13" s="196"/>
      <c r="Q13" s="196"/>
      <c r="R13" s="196"/>
      <c r="S13" s="196"/>
      <c r="T13" s="196"/>
      <c r="U13" s="196"/>
      <c r="V13" s="196"/>
      <c r="W13" s="196"/>
    </row>
    <row r="14" spans="1:23" x14ac:dyDescent="0.25">
      <c r="A14" s="73"/>
      <c r="B14" s="73"/>
      <c r="P14" s="196"/>
      <c r="Q14" s="196"/>
      <c r="R14" s="196"/>
      <c r="S14" s="196"/>
      <c r="T14" s="196"/>
      <c r="U14" s="196"/>
      <c r="V14" s="196"/>
      <c r="W14" s="196"/>
    </row>
    <row r="15" spans="1:23" x14ac:dyDescent="0.25">
      <c r="A15" s="73"/>
      <c r="B15" s="51"/>
      <c r="P15" s="196"/>
      <c r="Q15" s="196"/>
      <c r="R15" s="196"/>
      <c r="S15" s="196"/>
      <c r="T15" s="196"/>
      <c r="U15" s="196"/>
      <c r="V15" s="196"/>
      <c r="W15" s="196"/>
    </row>
    <row r="16" spans="1:23" x14ac:dyDescent="0.25">
      <c r="A16" s="73"/>
      <c r="B16" s="73"/>
      <c r="P16" s="196"/>
      <c r="Q16" s="196"/>
      <c r="R16" s="196"/>
      <c r="S16" s="196"/>
      <c r="T16" s="196"/>
      <c r="U16" s="196"/>
      <c r="V16" s="196"/>
      <c r="W16" s="196"/>
    </row>
    <row r="17" spans="1:23" x14ac:dyDescent="0.25">
      <c r="A17" s="73"/>
      <c r="B17" s="73"/>
      <c r="P17" s="196"/>
      <c r="Q17" s="196"/>
      <c r="R17" s="196"/>
      <c r="S17" s="196"/>
      <c r="T17" s="196"/>
      <c r="U17" s="196"/>
      <c r="V17" s="196"/>
      <c r="W17" s="196"/>
    </row>
    <row r="18" spans="1:23" x14ac:dyDescent="0.25">
      <c r="A18" s="73"/>
      <c r="B18" s="73"/>
      <c r="P18" s="196"/>
      <c r="Q18" s="196"/>
      <c r="R18" s="196"/>
      <c r="S18" s="196"/>
      <c r="T18" s="196"/>
      <c r="U18" s="196"/>
      <c r="V18" s="196"/>
      <c r="W18" s="196"/>
    </row>
    <row r="19" spans="1:23" x14ac:dyDescent="0.25">
      <c r="A19" s="73"/>
      <c r="B19" s="73"/>
      <c r="P19" s="196"/>
      <c r="Q19" s="196"/>
      <c r="R19" s="196"/>
      <c r="S19" s="196"/>
      <c r="T19" s="196"/>
      <c r="U19" s="196"/>
      <c r="V19" s="196"/>
      <c r="W19" s="196"/>
    </row>
    <row r="20" spans="1:23" x14ac:dyDescent="0.25">
      <c r="A20" s="52"/>
      <c r="B20" s="52"/>
    </row>
    <row r="22" spans="1:23" x14ac:dyDescent="0.25">
      <c r="P22" s="178" t="s">
        <v>180</v>
      </c>
    </row>
    <row r="25" spans="1:23" x14ac:dyDescent="0.25">
      <c r="D25" s="195" t="s">
        <v>88</v>
      </c>
      <c r="E25" s="195"/>
      <c r="F25" s="195"/>
      <c r="G25" s="195"/>
    </row>
    <row r="31" spans="1:23" x14ac:dyDescent="0.25">
      <c r="A31" s="100"/>
    </row>
    <row r="32" spans="1:23" x14ac:dyDescent="0.25">
      <c r="A32" s="100"/>
    </row>
    <row r="33" spans="1:1" x14ac:dyDescent="0.25">
      <c r="A33" s="100"/>
    </row>
    <row r="35" spans="1:1" x14ac:dyDescent="0.25">
      <c r="A35" s="100"/>
    </row>
  </sheetData>
  <mergeCells count="3">
    <mergeCell ref="A1:L1"/>
    <mergeCell ref="D25:G25"/>
    <mergeCell ref="P6:W19"/>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41"/>
  <sheetViews>
    <sheetView workbookViewId="0">
      <selection activeCell="W18" sqref="W18"/>
    </sheetView>
  </sheetViews>
  <sheetFormatPr defaultRowHeight="15" x14ac:dyDescent="0.25"/>
  <cols>
    <col min="1" max="1" width="27.140625" customWidth="1"/>
    <col min="2" max="2" width="10.5703125" customWidth="1"/>
  </cols>
  <sheetData>
    <row r="1" spans="1:10" x14ac:dyDescent="0.25">
      <c r="A1" s="197" t="s">
        <v>133</v>
      </c>
      <c r="B1" s="197"/>
      <c r="C1" s="197"/>
      <c r="D1" s="197"/>
      <c r="E1" s="197"/>
      <c r="F1" s="197"/>
      <c r="G1" s="197"/>
      <c r="H1" s="197"/>
      <c r="I1" s="67"/>
      <c r="J1" s="67"/>
    </row>
    <row r="2" spans="1:10" x14ac:dyDescent="0.25">
      <c r="A2" s="64"/>
      <c r="B2" s="64"/>
      <c r="C2" s="64"/>
      <c r="D2" s="64"/>
      <c r="E2" s="64"/>
      <c r="F2" s="64"/>
      <c r="G2" s="64"/>
      <c r="H2" s="64"/>
      <c r="I2" s="64"/>
      <c r="J2" s="64"/>
    </row>
    <row r="3" spans="1:10" x14ac:dyDescent="0.25">
      <c r="A3" s="64"/>
      <c r="B3" s="64"/>
      <c r="C3" s="64"/>
      <c r="D3" s="64"/>
      <c r="E3" s="64"/>
      <c r="F3" s="64"/>
      <c r="G3" s="64"/>
      <c r="H3" s="64"/>
      <c r="I3" s="64"/>
      <c r="J3" s="64"/>
    </row>
    <row r="4" spans="1:10" x14ac:dyDescent="0.25">
      <c r="A4" s="65"/>
      <c r="B4" s="16">
        <v>2015</v>
      </c>
      <c r="C4" s="16">
        <v>2016</v>
      </c>
    </row>
    <row r="5" spans="1:10" x14ac:dyDescent="0.25">
      <c r="A5" s="164" t="s">
        <v>37</v>
      </c>
      <c r="B5" s="66">
        <v>17388</v>
      </c>
      <c r="C5" s="66">
        <v>18517</v>
      </c>
      <c r="D5" s="27">
        <f>C5/$E$23</f>
        <v>0.28385939631781459</v>
      </c>
    </row>
    <row r="6" spans="1:10" x14ac:dyDescent="0.25">
      <c r="A6" s="164" t="s">
        <v>35</v>
      </c>
      <c r="B6" s="66">
        <v>17510</v>
      </c>
      <c r="C6" s="66">
        <v>17362</v>
      </c>
      <c r="D6" s="27">
        <f t="shared" ref="D6:D23" si="0">C6/$E$23</f>
        <v>0.26615363389695401</v>
      </c>
    </row>
    <row r="7" spans="1:10" ht="30" x14ac:dyDescent="0.25">
      <c r="A7" s="164" t="s">
        <v>34</v>
      </c>
      <c r="B7" s="66">
        <v>9528</v>
      </c>
      <c r="C7" s="66">
        <v>9449</v>
      </c>
      <c r="D7" s="27">
        <f t="shared" si="0"/>
        <v>0.14484999923351677</v>
      </c>
    </row>
    <row r="8" spans="1:10" x14ac:dyDescent="0.25">
      <c r="A8" s="164" t="s">
        <v>33</v>
      </c>
      <c r="B8" s="66">
        <v>6451</v>
      </c>
      <c r="C8" s="66">
        <v>6378</v>
      </c>
      <c r="D8" s="27">
        <f t="shared" si="0"/>
        <v>9.7772599757791304E-2</v>
      </c>
    </row>
    <row r="9" spans="1:10" x14ac:dyDescent="0.25">
      <c r="A9" s="164" t="s">
        <v>40</v>
      </c>
      <c r="B9" s="66">
        <v>4235</v>
      </c>
      <c r="C9" s="66">
        <v>4463</v>
      </c>
      <c r="D9" s="27">
        <f t="shared" si="0"/>
        <v>6.8416292367360076E-2</v>
      </c>
    </row>
    <row r="10" spans="1:10" x14ac:dyDescent="0.25">
      <c r="A10" s="164" t="s">
        <v>31</v>
      </c>
      <c r="B10" s="66">
        <v>2592</v>
      </c>
      <c r="C10" s="66">
        <v>2626</v>
      </c>
      <c r="D10" s="27">
        <f t="shared" si="0"/>
        <v>4.0255698802753211E-2</v>
      </c>
    </row>
    <row r="11" spans="1:10" x14ac:dyDescent="0.25">
      <c r="A11" s="164" t="s">
        <v>30</v>
      </c>
      <c r="B11" s="66">
        <v>895</v>
      </c>
      <c r="C11" s="66">
        <v>828</v>
      </c>
      <c r="D11" s="27">
        <f t="shared" si="0"/>
        <v>1.2692962151058513E-2</v>
      </c>
    </row>
    <row r="12" spans="1:10" x14ac:dyDescent="0.25">
      <c r="A12" s="164" t="s">
        <v>42</v>
      </c>
      <c r="B12" s="66">
        <v>381</v>
      </c>
      <c r="C12" s="66">
        <v>367</v>
      </c>
      <c r="D12" s="27">
        <f t="shared" si="0"/>
        <v>5.6259868471479155E-3</v>
      </c>
    </row>
    <row r="13" spans="1:10" x14ac:dyDescent="0.25">
      <c r="A13" s="164" t="s">
        <v>26</v>
      </c>
      <c r="B13" s="66">
        <v>232</v>
      </c>
      <c r="C13" s="66">
        <v>262</v>
      </c>
      <c r="D13" s="27">
        <f t="shared" si="0"/>
        <v>4.0163720816151337E-3</v>
      </c>
    </row>
    <row r="14" spans="1:10" x14ac:dyDescent="0.25">
      <c r="A14" s="164" t="s">
        <v>27</v>
      </c>
      <c r="B14" s="66">
        <v>214</v>
      </c>
      <c r="C14" s="66">
        <v>218</v>
      </c>
      <c r="D14" s="27">
        <f t="shared" si="0"/>
        <v>3.3418668465347292E-3</v>
      </c>
    </row>
    <row r="15" spans="1:10" x14ac:dyDescent="0.25">
      <c r="A15" s="164" t="s">
        <v>43</v>
      </c>
      <c r="B15" s="66">
        <v>174</v>
      </c>
      <c r="C15" s="66">
        <v>186</v>
      </c>
      <c r="D15" s="27">
        <f t="shared" si="0"/>
        <v>2.8513175846580719E-3</v>
      </c>
    </row>
    <row r="16" spans="1:10" x14ac:dyDescent="0.25">
      <c r="A16" s="164" t="s">
        <v>44</v>
      </c>
      <c r="B16" s="66">
        <v>195</v>
      </c>
      <c r="C16" s="66">
        <v>157</v>
      </c>
      <c r="D16" s="27">
        <f t="shared" si="0"/>
        <v>2.4067573160823511E-3</v>
      </c>
    </row>
    <row r="17" spans="1:6" x14ac:dyDescent="0.25">
      <c r="A17" s="164" t="s">
        <v>41</v>
      </c>
      <c r="B17" s="66">
        <v>101</v>
      </c>
      <c r="C17" s="66">
        <v>98</v>
      </c>
      <c r="D17" s="27">
        <f t="shared" si="0"/>
        <v>1.5023071144972637E-3</v>
      </c>
    </row>
    <row r="18" spans="1:6" x14ac:dyDescent="0.25">
      <c r="A18" s="164" t="s">
        <v>38</v>
      </c>
      <c r="B18" s="66">
        <v>107</v>
      </c>
      <c r="C18" s="66">
        <v>89</v>
      </c>
      <c r="D18" s="27">
        <f t="shared" si="0"/>
        <v>1.3643401345944538E-3</v>
      </c>
    </row>
    <row r="19" spans="1:6" x14ac:dyDescent="0.25">
      <c r="A19" s="164" t="s">
        <v>45</v>
      </c>
      <c r="B19" s="66">
        <v>80</v>
      </c>
      <c r="C19" s="66">
        <v>80</v>
      </c>
      <c r="D19" s="27">
        <f t="shared" si="0"/>
        <v>1.2263731546916438E-3</v>
      </c>
    </row>
    <row r="20" spans="1:6" x14ac:dyDescent="0.25">
      <c r="A20" s="164" t="s">
        <v>32</v>
      </c>
      <c r="B20" s="66">
        <v>55</v>
      </c>
      <c r="C20" s="66">
        <v>60</v>
      </c>
      <c r="D20" s="27">
        <f t="shared" si="0"/>
        <v>9.1977986601873287E-4</v>
      </c>
    </row>
    <row r="21" spans="1:6" x14ac:dyDescent="0.25">
      <c r="A21" s="164" t="s">
        <v>28</v>
      </c>
      <c r="B21" s="66">
        <v>34</v>
      </c>
      <c r="C21" s="66">
        <v>39</v>
      </c>
      <c r="D21" s="27">
        <f t="shared" si="0"/>
        <v>5.9785691291217632E-4</v>
      </c>
    </row>
    <row r="22" spans="1:6" x14ac:dyDescent="0.25">
      <c r="A22" s="164" t="s">
        <v>39</v>
      </c>
      <c r="B22" s="66">
        <v>42</v>
      </c>
      <c r="C22" s="66">
        <v>26</v>
      </c>
      <c r="D22" s="27">
        <f t="shared" si="0"/>
        <v>3.9857127527478421E-4</v>
      </c>
      <c r="E22" s="9">
        <f>SUM(C5:C23)</f>
        <v>61215</v>
      </c>
      <c r="F22" s="27">
        <f>E22/E23</f>
        <v>0.93840540830561214</v>
      </c>
    </row>
    <row r="23" spans="1:6" x14ac:dyDescent="0.25">
      <c r="A23" s="164" t="s">
        <v>46</v>
      </c>
      <c r="B23" s="66">
        <v>10</v>
      </c>
      <c r="C23" s="66">
        <v>10</v>
      </c>
      <c r="D23" s="27">
        <f t="shared" si="0"/>
        <v>1.5329664433645548E-4</v>
      </c>
      <c r="E23" s="9">
        <v>65233</v>
      </c>
    </row>
    <row r="25" spans="1:6" x14ac:dyDescent="0.25">
      <c r="A25" s="213" t="s">
        <v>134</v>
      </c>
      <c r="B25" s="213"/>
      <c r="C25" s="213"/>
      <c r="D25" s="213"/>
      <c r="E25" s="213"/>
      <c r="F25" s="213"/>
    </row>
    <row r="26" spans="1:6" x14ac:dyDescent="0.25">
      <c r="A26" s="213"/>
      <c r="B26" s="213"/>
      <c r="C26" s="213"/>
      <c r="D26" s="213"/>
      <c r="E26" s="213"/>
      <c r="F26" s="213"/>
    </row>
    <row r="27" spans="1:6" x14ac:dyDescent="0.25">
      <c r="A27" s="213"/>
      <c r="B27" s="213"/>
      <c r="C27" s="213"/>
      <c r="D27" s="213"/>
      <c r="E27" s="213"/>
      <c r="F27" s="213"/>
    </row>
    <row r="28" spans="1:6" x14ac:dyDescent="0.25">
      <c r="A28" s="213"/>
      <c r="B28" s="213"/>
      <c r="C28" s="213"/>
      <c r="D28" s="213"/>
      <c r="E28" s="213"/>
      <c r="F28" s="213"/>
    </row>
    <row r="29" spans="1:6" x14ac:dyDescent="0.25">
      <c r="A29" s="213"/>
      <c r="B29" s="213"/>
      <c r="C29" s="213"/>
      <c r="D29" s="213"/>
      <c r="E29" s="213"/>
      <c r="F29" s="213"/>
    </row>
    <row r="30" spans="1:6" x14ac:dyDescent="0.25">
      <c r="A30" s="213"/>
      <c r="B30" s="213"/>
      <c r="C30" s="213"/>
      <c r="D30" s="213"/>
      <c r="E30" s="213"/>
      <c r="F30" s="213"/>
    </row>
    <row r="31" spans="1:6" x14ac:dyDescent="0.25">
      <c r="A31" s="213"/>
      <c r="B31" s="213"/>
      <c r="C31" s="213"/>
      <c r="D31" s="213"/>
      <c r="E31" s="213"/>
      <c r="F31" s="213"/>
    </row>
    <row r="32" spans="1:6" x14ac:dyDescent="0.25">
      <c r="A32" s="213"/>
      <c r="B32" s="213"/>
      <c r="C32" s="213"/>
      <c r="D32" s="213"/>
      <c r="E32" s="213"/>
      <c r="F32" s="213"/>
    </row>
    <row r="33" spans="1:10" x14ac:dyDescent="0.25">
      <c r="A33" s="213"/>
      <c r="B33" s="213"/>
      <c r="C33" s="213"/>
      <c r="D33" s="213"/>
      <c r="E33" s="213"/>
      <c r="F33" s="213"/>
    </row>
    <row r="34" spans="1:10" x14ac:dyDescent="0.25">
      <c r="A34" s="213"/>
      <c r="B34" s="213"/>
      <c r="C34" s="213"/>
      <c r="D34" s="213"/>
      <c r="E34" s="213"/>
      <c r="F34" s="213"/>
    </row>
    <row r="35" spans="1:10" x14ac:dyDescent="0.25">
      <c r="A35" s="213"/>
      <c r="B35" s="213"/>
      <c r="C35" s="213"/>
      <c r="D35" s="213"/>
      <c r="E35" s="213"/>
      <c r="F35" s="213"/>
    </row>
    <row r="36" spans="1:10" x14ac:dyDescent="0.25">
      <c r="A36" s="213"/>
      <c r="B36" s="213"/>
      <c r="C36" s="213"/>
      <c r="D36" s="213"/>
      <c r="E36" s="213"/>
      <c r="F36" s="213"/>
    </row>
    <row r="39" spans="1:10" x14ac:dyDescent="0.25">
      <c r="H39" s="195" t="s">
        <v>88</v>
      </c>
      <c r="I39" s="195"/>
      <c r="J39" s="195"/>
    </row>
    <row r="41" spans="1:10" x14ac:dyDescent="0.25">
      <c r="A41" s="179" t="s">
        <v>120</v>
      </c>
    </row>
  </sheetData>
  <sortState ref="A5:C23">
    <sortCondition descending="1" ref="B5"/>
  </sortState>
  <mergeCells count="3">
    <mergeCell ref="A25:F36"/>
    <mergeCell ref="A1:H1"/>
    <mergeCell ref="H39:J39"/>
  </mergeCells>
  <pageMargins left="0.511811024" right="0.511811024" top="0.78740157499999996" bottom="0.78740157499999996" header="0.31496062000000002" footer="0.31496062000000002"/>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0"/>
  <sheetViews>
    <sheetView workbookViewId="0">
      <selection activeCell="W26" sqref="W26"/>
    </sheetView>
  </sheetViews>
  <sheetFormatPr defaultRowHeight="15" x14ac:dyDescent="0.25"/>
  <cols>
    <col min="1" max="1" width="27.85546875" customWidth="1"/>
  </cols>
  <sheetData>
    <row r="1" spans="1:12" x14ac:dyDescent="0.25">
      <c r="A1" s="211" t="s">
        <v>135</v>
      </c>
      <c r="B1" s="211"/>
      <c r="C1" s="211"/>
      <c r="D1" s="211"/>
      <c r="E1" s="211"/>
      <c r="F1" s="211"/>
      <c r="G1" s="211"/>
      <c r="H1" s="211"/>
      <c r="I1" s="211"/>
      <c r="J1" s="211"/>
      <c r="K1" s="211"/>
      <c r="L1" s="211"/>
    </row>
    <row r="3" spans="1:12" x14ac:dyDescent="0.25">
      <c r="A3" s="68" t="s">
        <v>50</v>
      </c>
      <c r="B3" s="69">
        <v>1130</v>
      </c>
      <c r="C3" s="27">
        <f>B3/$B$10</f>
        <v>1.7322786362521461E-2</v>
      </c>
    </row>
    <row r="4" spans="1:12" x14ac:dyDescent="0.25">
      <c r="A4" s="68" t="s">
        <v>47</v>
      </c>
      <c r="B4" s="69">
        <v>4720</v>
      </c>
      <c r="C4" s="27">
        <f t="shared" ref="C4:C9" si="0">B4/$B$10</f>
        <v>7.2357125337257786E-2</v>
      </c>
    </row>
    <row r="5" spans="1:12" x14ac:dyDescent="0.25">
      <c r="A5" s="68" t="s">
        <v>48</v>
      </c>
      <c r="B5" s="69">
        <v>5164</v>
      </c>
      <c r="C5" s="27">
        <f t="shared" si="0"/>
        <v>7.9163600686779495E-2</v>
      </c>
    </row>
    <row r="6" spans="1:12" x14ac:dyDescent="0.25">
      <c r="A6" s="68" t="s">
        <v>101</v>
      </c>
      <c r="B6" s="69">
        <v>9830</v>
      </c>
      <c r="C6" s="27">
        <f t="shared" si="0"/>
        <v>0.15069291145450087</v>
      </c>
    </row>
    <row r="7" spans="1:12" x14ac:dyDescent="0.25">
      <c r="A7" s="68" t="s">
        <v>51</v>
      </c>
      <c r="B7" s="69">
        <v>9961</v>
      </c>
      <c r="C7" s="27">
        <f t="shared" si="0"/>
        <v>0.15270112828059848</v>
      </c>
    </row>
    <row r="8" spans="1:12" x14ac:dyDescent="0.25">
      <c r="A8" s="68" t="s">
        <v>55</v>
      </c>
      <c r="B8" s="69">
        <v>15243</v>
      </c>
      <c r="C8" s="27">
        <f t="shared" si="0"/>
        <v>0.23367365710080942</v>
      </c>
    </row>
    <row r="9" spans="1:12" x14ac:dyDescent="0.25">
      <c r="A9" s="68" t="s">
        <v>49</v>
      </c>
      <c r="B9" s="69">
        <v>19184</v>
      </c>
      <c r="C9" s="27">
        <f t="shared" si="0"/>
        <v>0.29408879077753247</v>
      </c>
    </row>
    <row r="10" spans="1:12" x14ac:dyDescent="0.25">
      <c r="B10" s="9">
        <f>SUM(B3:B9)</f>
        <v>65232</v>
      </c>
    </row>
    <row r="13" spans="1:12" x14ac:dyDescent="0.25">
      <c r="A13" s="214" t="s">
        <v>136</v>
      </c>
      <c r="B13" s="214"/>
      <c r="C13" s="214"/>
      <c r="D13" s="214"/>
      <c r="E13" s="214"/>
    </row>
    <row r="14" spans="1:12" x14ac:dyDescent="0.25">
      <c r="A14" s="214"/>
      <c r="B14" s="214"/>
      <c r="C14" s="214"/>
      <c r="D14" s="214"/>
      <c r="E14" s="214"/>
    </row>
    <row r="15" spans="1:12" x14ac:dyDescent="0.25">
      <c r="A15" s="214"/>
      <c r="B15" s="214"/>
      <c r="C15" s="214"/>
      <c r="D15" s="214"/>
      <c r="E15" s="214"/>
    </row>
    <row r="16" spans="1:12" x14ac:dyDescent="0.25">
      <c r="A16" s="214"/>
      <c r="B16" s="214"/>
      <c r="C16" s="214"/>
      <c r="D16" s="214"/>
      <c r="E16" s="214"/>
    </row>
    <row r="17" spans="1:9" x14ac:dyDescent="0.25">
      <c r="A17" s="214"/>
      <c r="B17" s="214"/>
      <c r="C17" s="214"/>
      <c r="D17" s="214"/>
      <c r="E17" s="214"/>
    </row>
    <row r="18" spans="1:9" x14ac:dyDescent="0.25">
      <c r="A18" s="214"/>
      <c r="B18" s="214"/>
      <c r="C18" s="214"/>
      <c r="D18" s="214"/>
      <c r="E18" s="214"/>
    </row>
    <row r="19" spans="1:9" x14ac:dyDescent="0.25">
      <c r="A19" s="214"/>
      <c r="B19" s="214"/>
      <c r="C19" s="214"/>
      <c r="D19" s="214"/>
      <c r="E19" s="214"/>
    </row>
    <row r="20" spans="1:9" x14ac:dyDescent="0.25">
      <c r="A20" s="214"/>
      <c r="B20" s="214"/>
      <c r="C20" s="214"/>
      <c r="D20" s="214"/>
      <c r="E20" s="214"/>
    </row>
    <row r="21" spans="1:9" x14ac:dyDescent="0.25">
      <c r="A21" s="214"/>
      <c r="B21" s="214"/>
      <c r="C21" s="214"/>
      <c r="D21" s="214"/>
      <c r="E21" s="214"/>
    </row>
    <row r="22" spans="1:9" x14ac:dyDescent="0.25">
      <c r="A22" s="214"/>
      <c r="B22" s="214"/>
      <c r="C22" s="214"/>
      <c r="D22" s="214"/>
      <c r="E22" s="214"/>
    </row>
    <row r="23" spans="1:9" x14ac:dyDescent="0.25">
      <c r="A23" s="214"/>
      <c r="B23" s="214"/>
      <c r="C23" s="214"/>
      <c r="D23" s="214"/>
      <c r="E23" s="214"/>
    </row>
    <row r="24" spans="1:9" x14ac:dyDescent="0.25">
      <c r="A24" s="214"/>
      <c r="B24" s="214"/>
      <c r="C24" s="214"/>
      <c r="D24" s="214"/>
      <c r="E24" s="214"/>
    </row>
    <row r="25" spans="1:9" x14ac:dyDescent="0.25">
      <c r="A25" s="214"/>
      <c r="B25" s="214"/>
      <c r="C25" s="214"/>
      <c r="D25" s="214"/>
      <c r="E25" s="214"/>
      <c r="G25" s="195" t="s">
        <v>88</v>
      </c>
      <c r="H25" s="195"/>
      <c r="I25" s="195"/>
    </row>
    <row r="26" spans="1:9" x14ac:dyDescent="0.25">
      <c r="A26" s="214"/>
      <c r="B26" s="214"/>
      <c r="C26" s="214"/>
      <c r="D26" s="214"/>
      <c r="E26" s="214"/>
    </row>
    <row r="27" spans="1:9" x14ac:dyDescent="0.25">
      <c r="A27" s="214"/>
      <c r="B27" s="214"/>
      <c r="C27" s="214"/>
      <c r="D27" s="214"/>
      <c r="E27" s="214"/>
    </row>
    <row r="28" spans="1:9" x14ac:dyDescent="0.25">
      <c r="A28" s="214"/>
      <c r="B28" s="214"/>
      <c r="C28" s="214"/>
      <c r="D28" s="214"/>
      <c r="E28" s="214"/>
    </row>
    <row r="30" spans="1:9" x14ac:dyDescent="0.25">
      <c r="A30" s="179" t="s">
        <v>208</v>
      </c>
    </row>
  </sheetData>
  <sortState ref="A3:B9">
    <sortCondition ref="B3"/>
  </sortState>
  <mergeCells count="3">
    <mergeCell ref="A1:L1"/>
    <mergeCell ref="A13:E28"/>
    <mergeCell ref="G25:I25"/>
  </mergeCells>
  <pageMargins left="0.511811024" right="0.511811024" top="0.78740157499999996" bottom="0.78740157499999996" header="0.31496062000000002" footer="0.31496062000000002"/>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28"/>
  <sheetViews>
    <sheetView workbookViewId="0">
      <selection activeCell="O28" sqref="O28"/>
    </sheetView>
  </sheetViews>
  <sheetFormatPr defaultRowHeight="15" x14ac:dyDescent="0.25"/>
  <cols>
    <col min="2" max="2" width="16.85546875" customWidth="1"/>
    <col min="4" max="4" width="10.28515625" customWidth="1"/>
    <col min="6" max="6" width="10.140625" customWidth="1"/>
    <col min="10" max="10" width="10.140625" customWidth="1"/>
  </cols>
  <sheetData>
    <row r="1" spans="1:7" x14ac:dyDescent="0.25">
      <c r="A1" s="20" t="s">
        <v>137</v>
      </c>
    </row>
    <row r="2" spans="1:7" x14ac:dyDescent="0.25">
      <c r="D2" s="12"/>
    </row>
    <row r="3" spans="1:7" x14ac:dyDescent="0.25">
      <c r="A3" s="10" t="s">
        <v>58</v>
      </c>
      <c r="B3" s="10" t="s">
        <v>59</v>
      </c>
      <c r="C3" s="12"/>
    </row>
    <row r="4" spans="1:7" x14ac:dyDescent="0.25">
      <c r="A4" s="10">
        <v>2010</v>
      </c>
      <c r="B4" s="71">
        <v>14575</v>
      </c>
    </row>
    <row r="5" spans="1:7" x14ac:dyDescent="0.25">
      <c r="A5" s="10">
        <v>2011</v>
      </c>
      <c r="B5" s="71">
        <v>18265</v>
      </c>
    </row>
    <row r="6" spans="1:7" x14ac:dyDescent="0.25">
      <c r="A6" s="10">
        <v>2012</v>
      </c>
      <c r="B6" s="71">
        <v>19876</v>
      </c>
    </row>
    <row r="7" spans="1:7" x14ac:dyDescent="0.25">
      <c r="A7" s="10">
        <v>2013</v>
      </c>
      <c r="B7" s="71">
        <v>20938</v>
      </c>
    </row>
    <row r="8" spans="1:7" x14ac:dyDescent="0.25">
      <c r="A8" s="10">
        <v>2014</v>
      </c>
      <c r="B8" s="71">
        <v>22082</v>
      </c>
    </row>
    <row r="9" spans="1:7" x14ac:dyDescent="0.25">
      <c r="A9" s="10">
        <v>2015</v>
      </c>
      <c r="B9" s="17">
        <v>22288</v>
      </c>
    </row>
    <row r="10" spans="1:7" x14ac:dyDescent="0.25">
      <c r="A10" s="10">
        <v>2016</v>
      </c>
      <c r="B10" s="17">
        <v>22680</v>
      </c>
      <c r="C10" s="27">
        <f>B9/B10</f>
        <v>0.98271604938271606</v>
      </c>
      <c r="D10" s="27">
        <f>B10/B9</f>
        <v>1.0175879396984924</v>
      </c>
      <c r="E10" s="9">
        <f>B10-B9</f>
        <v>392</v>
      </c>
      <c r="F10" s="9">
        <f>B10-B4</f>
        <v>8105</v>
      </c>
      <c r="G10" s="9">
        <f>B10-B8</f>
        <v>598</v>
      </c>
    </row>
    <row r="11" spans="1:7" x14ac:dyDescent="0.25">
      <c r="A11" s="12"/>
      <c r="B11" s="41"/>
    </row>
    <row r="12" spans="1:7" x14ac:dyDescent="0.25">
      <c r="A12" s="196" t="s">
        <v>209</v>
      </c>
      <c r="B12" s="196"/>
      <c r="C12" s="196"/>
      <c r="D12" s="196"/>
      <c r="E12" s="196"/>
      <c r="F12" s="196"/>
      <c r="G12" s="196"/>
    </row>
    <row r="13" spans="1:7" x14ac:dyDescent="0.25">
      <c r="A13" s="196"/>
      <c r="B13" s="196"/>
      <c r="C13" s="196"/>
      <c r="D13" s="196"/>
      <c r="E13" s="196"/>
      <c r="F13" s="196"/>
      <c r="G13" s="196"/>
    </row>
    <row r="14" spans="1:7" x14ac:dyDescent="0.25">
      <c r="A14" s="196"/>
      <c r="B14" s="196"/>
      <c r="C14" s="196"/>
      <c r="D14" s="196"/>
      <c r="E14" s="196"/>
      <c r="F14" s="196"/>
      <c r="G14" s="196"/>
    </row>
    <row r="15" spans="1:7" x14ac:dyDescent="0.25">
      <c r="A15" s="196"/>
      <c r="B15" s="196"/>
      <c r="C15" s="196"/>
      <c r="D15" s="196"/>
      <c r="E15" s="196"/>
      <c r="F15" s="196"/>
      <c r="G15" s="196"/>
    </row>
    <row r="16" spans="1:7" x14ac:dyDescent="0.25">
      <c r="A16" s="196"/>
      <c r="B16" s="196"/>
      <c r="C16" s="196"/>
      <c r="D16" s="196"/>
      <c r="E16" s="196"/>
      <c r="F16" s="196"/>
      <c r="G16" s="196"/>
    </row>
    <row r="17" spans="1:11" x14ac:dyDescent="0.25">
      <c r="A17" s="196"/>
      <c r="B17" s="196"/>
      <c r="C17" s="196"/>
      <c r="D17" s="196"/>
      <c r="E17" s="196"/>
      <c r="F17" s="196"/>
      <c r="G17" s="196"/>
    </row>
    <row r="18" spans="1:11" x14ac:dyDescent="0.25">
      <c r="A18" s="196"/>
      <c r="B18" s="196"/>
      <c r="C18" s="196"/>
      <c r="D18" s="196"/>
      <c r="E18" s="196"/>
      <c r="F18" s="196"/>
      <c r="G18" s="196"/>
    </row>
    <row r="19" spans="1:11" x14ac:dyDescent="0.25">
      <c r="A19" s="196"/>
      <c r="B19" s="196"/>
      <c r="C19" s="196"/>
      <c r="D19" s="196"/>
      <c r="E19" s="196"/>
      <c r="F19" s="196"/>
      <c r="G19" s="196"/>
    </row>
    <row r="20" spans="1:11" x14ac:dyDescent="0.25">
      <c r="A20" s="196"/>
      <c r="B20" s="196"/>
      <c r="C20" s="196"/>
      <c r="D20" s="196"/>
      <c r="E20" s="196"/>
      <c r="F20" s="196"/>
      <c r="G20" s="196"/>
    </row>
    <row r="21" spans="1:11" x14ac:dyDescent="0.25">
      <c r="A21" s="196"/>
      <c r="B21" s="196"/>
      <c r="C21" s="196"/>
      <c r="D21" s="196"/>
      <c r="E21" s="196"/>
      <c r="F21" s="196"/>
      <c r="G21" s="196"/>
    </row>
    <row r="22" spans="1:11" x14ac:dyDescent="0.25">
      <c r="A22" s="196"/>
      <c r="B22" s="196"/>
      <c r="C22" s="196"/>
      <c r="D22" s="196"/>
      <c r="E22" s="196"/>
      <c r="F22" s="196"/>
      <c r="G22" s="196"/>
    </row>
    <row r="23" spans="1:11" x14ac:dyDescent="0.25">
      <c r="A23" s="196"/>
      <c r="B23" s="196"/>
      <c r="C23" s="196"/>
      <c r="D23" s="196"/>
      <c r="E23" s="196"/>
      <c r="F23" s="196"/>
      <c r="G23" s="196"/>
      <c r="I23" s="195" t="s">
        <v>88</v>
      </c>
      <c r="J23" s="195"/>
      <c r="K23" s="195"/>
    </row>
    <row r="24" spans="1:11" x14ac:dyDescent="0.25">
      <c r="A24" s="196"/>
      <c r="B24" s="196"/>
      <c r="C24" s="196"/>
      <c r="D24" s="196"/>
      <c r="E24" s="196"/>
      <c r="F24" s="196"/>
      <c r="G24" s="196"/>
    </row>
    <row r="25" spans="1:11" x14ac:dyDescent="0.25">
      <c r="A25" s="196"/>
      <c r="B25" s="196"/>
      <c r="C25" s="196"/>
      <c r="D25" s="196"/>
      <c r="E25" s="196"/>
      <c r="F25" s="196"/>
      <c r="G25" s="196"/>
    </row>
    <row r="28" spans="1:11" x14ac:dyDescent="0.25">
      <c r="A28" s="179" t="s">
        <v>210</v>
      </c>
    </row>
  </sheetData>
  <mergeCells count="2">
    <mergeCell ref="A12:G25"/>
    <mergeCell ref="I23:K23"/>
  </mergeCells>
  <pageMargins left="0.511811024" right="0.511811024" top="0.78740157499999996" bottom="0.78740157499999996" header="0.31496062000000002" footer="0.31496062000000002"/>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G34"/>
  <sheetViews>
    <sheetView topLeftCell="E1" workbookViewId="0">
      <selection activeCell="T37" sqref="T37"/>
    </sheetView>
  </sheetViews>
  <sheetFormatPr defaultRowHeight="15" x14ac:dyDescent="0.25"/>
  <cols>
    <col min="1" max="1" width="29" customWidth="1"/>
    <col min="2" max="2" width="11.7109375" customWidth="1"/>
    <col min="5" max="5" width="11.140625" bestFit="1" customWidth="1"/>
  </cols>
  <sheetData>
    <row r="1" spans="1:33" x14ac:dyDescent="0.25">
      <c r="A1" s="197" t="s">
        <v>138</v>
      </c>
      <c r="B1" s="197"/>
      <c r="C1" s="197"/>
      <c r="D1" s="197"/>
      <c r="E1" s="197"/>
      <c r="F1" s="197"/>
      <c r="G1" s="197"/>
      <c r="H1" s="197"/>
    </row>
    <row r="3" spans="1:33" ht="15" customHeight="1" x14ac:dyDescent="0.25">
      <c r="B3" s="25">
        <v>2012</v>
      </c>
      <c r="C3" s="25">
        <v>2013</v>
      </c>
      <c r="D3" s="25">
        <v>2014</v>
      </c>
      <c r="E3" s="25">
        <v>2015</v>
      </c>
      <c r="F3" s="25">
        <v>2016</v>
      </c>
      <c r="U3" s="214" t="s">
        <v>211</v>
      </c>
      <c r="V3" s="214"/>
      <c r="W3" s="214"/>
      <c r="X3" s="214"/>
      <c r="Y3" s="214"/>
      <c r="Z3" s="214"/>
      <c r="AA3" s="58"/>
      <c r="AB3" s="58"/>
      <c r="AC3" s="58"/>
      <c r="AD3" s="58"/>
      <c r="AE3" s="58"/>
      <c r="AF3" s="58"/>
      <c r="AG3" s="58"/>
    </row>
    <row r="4" spans="1:33" x14ac:dyDescent="0.25">
      <c r="A4" s="16" t="s">
        <v>62</v>
      </c>
      <c r="B4" s="71">
        <v>6549</v>
      </c>
      <c r="C4" s="71">
        <v>7410</v>
      </c>
      <c r="D4" s="71">
        <v>7931</v>
      </c>
      <c r="E4" s="71">
        <v>8401</v>
      </c>
      <c r="F4" s="71">
        <v>9233</v>
      </c>
      <c r="G4" s="31">
        <f>F4-B4</f>
        <v>2684</v>
      </c>
      <c r="H4" s="31"/>
      <c r="U4" s="214"/>
      <c r="V4" s="214"/>
      <c r="W4" s="214"/>
      <c r="X4" s="214"/>
      <c r="Y4" s="214"/>
      <c r="Z4" s="214"/>
      <c r="AA4" s="58"/>
      <c r="AB4" s="58"/>
      <c r="AC4" s="58"/>
      <c r="AD4" s="58"/>
      <c r="AE4" s="58"/>
      <c r="AF4" s="58"/>
      <c r="AG4" s="58"/>
    </row>
    <row r="5" spans="1:33" x14ac:dyDescent="0.25">
      <c r="A5" s="16" t="s">
        <v>64</v>
      </c>
      <c r="B5" s="71">
        <v>1451</v>
      </c>
      <c r="C5" s="71">
        <v>1595</v>
      </c>
      <c r="D5" s="71">
        <v>1658</v>
      </c>
      <c r="E5" s="71">
        <v>1661</v>
      </c>
      <c r="F5" s="71">
        <v>1559</v>
      </c>
      <c r="G5" s="31"/>
      <c r="H5" s="31"/>
      <c r="U5" s="214"/>
      <c r="V5" s="214"/>
      <c r="W5" s="214"/>
      <c r="X5" s="214"/>
      <c r="Y5" s="214"/>
      <c r="Z5" s="214"/>
      <c r="AA5" s="58"/>
      <c r="AB5" s="58"/>
      <c r="AC5" s="58"/>
      <c r="AD5" s="58"/>
      <c r="AE5" s="58"/>
      <c r="AF5" s="58"/>
      <c r="AG5" s="58"/>
    </row>
    <row r="6" spans="1:33" x14ac:dyDescent="0.25">
      <c r="A6" s="16" t="s">
        <v>63</v>
      </c>
      <c r="B6" s="71">
        <v>1982</v>
      </c>
      <c r="C6" s="71">
        <v>2186</v>
      </c>
      <c r="D6" s="71">
        <v>2314</v>
      </c>
      <c r="E6" s="71">
        <v>2221</v>
      </c>
      <c r="F6" s="71">
        <v>2061</v>
      </c>
      <c r="G6" s="31"/>
      <c r="H6" s="31"/>
      <c r="U6" s="214"/>
      <c r="V6" s="214"/>
      <c r="W6" s="214"/>
      <c r="X6" s="214"/>
      <c r="Y6" s="214"/>
      <c r="Z6" s="214"/>
      <c r="AA6" s="58"/>
      <c r="AB6" s="58"/>
      <c r="AC6" s="58"/>
      <c r="AD6" s="58"/>
      <c r="AE6" s="58"/>
      <c r="AF6" s="58"/>
      <c r="AG6" s="58"/>
    </row>
    <row r="7" spans="1:33" ht="45" x14ac:dyDescent="0.25">
      <c r="A7" s="30" t="s">
        <v>99</v>
      </c>
      <c r="B7" s="71">
        <v>706</v>
      </c>
      <c r="C7" s="71">
        <v>752</v>
      </c>
      <c r="D7" s="71">
        <v>684</v>
      </c>
      <c r="E7" s="71">
        <v>613</v>
      </c>
      <c r="F7" s="71">
        <v>576</v>
      </c>
      <c r="G7" s="31"/>
      <c r="H7" s="31"/>
      <c r="U7" s="214"/>
      <c r="V7" s="214"/>
      <c r="W7" s="214"/>
      <c r="X7" s="214"/>
      <c r="Y7" s="214"/>
      <c r="Z7" s="214"/>
      <c r="AA7" s="58"/>
      <c r="AB7" s="58"/>
      <c r="AC7" s="58"/>
      <c r="AD7" s="58"/>
      <c r="AE7" s="58"/>
      <c r="AF7" s="58"/>
      <c r="AG7" s="58"/>
    </row>
    <row r="8" spans="1:33" x14ac:dyDescent="0.25">
      <c r="A8" s="30" t="s">
        <v>7</v>
      </c>
      <c r="B8" s="71">
        <v>31</v>
      </c>
      <c r="C8" s="71">
        <v>10</v>
      </c>
      <c r="D8" s="71">
        <v>28</v>
      </c>
      <c r="E8" s="71">
        <v>26</v>
      </c>
      <c r="F8" s="71">
        <v>24</v>
      </c>
      <c r="G8" s="31"/>
      <c r="H8" s="31"/>
      <c r="U8" s="214"/>
      <c r="V8" s="214"/>
      <c r="W8" s="214"/>
      <c r="X8" s="214"/>
      <c r="Y8" s="214"/>
      <c r="Z8" s="214"/>
      <c r="AA8" s="58"/>
      <c r="AB8" s="58"/>
      <c r="AC8" s="58"/>
      <c r="AD8" s="58"/>
      <c r="AE8" s="58"/>
      <c r="AF8" s="58"/>
      <c r="AG8" s="58"/>
    </row>
    <row r="9" spans="1:33" x14ac:dyDescent="0.25">
      <c r="A9" s="16" t="s">
        <v>8</v>
      </c>
      <c r="B9" s="71">
        <v>5871</v>
      </c>
      <c r="C9" s="71">
        <v>5818</v>
      </c>
      <c r="D9" s="71">
        <v>6153</v>
      </c>
      <c r="E9" s="71">
        <v>6042</v>
      </c>
      <c r="F9" s="71">
        <v>5906</v>
      </c>
      <c r="G9" s="31"/>
      <c r="H9" s="31"/>
      <c r="U9" s="214"/>
      <c r="V9" s="214"/>
      <c r="W9" s="214"/>
      <c r="X9" s="214"/>
      <c r="Y9" s="214"/>
      <c r="Z9" s="214"/>
      <c r="AA9" s="58"/>
      <c r="AB9" s="58"/>
      <c r="AC9" s="58"/>
      <c r="AD9" s="58"/>
      <c r="AE9" s="58"/>
      <c r="AF9" s="58"/>
      <c r="AG9" s="58"/>
    </row>
    <row r="10" spans="1:33" x14ac:dyDescent="0.25">
      <c r="A10" s="16" t="s">
        <v>9</v>
      </c>
      <c r="B10" s="71">
        <v>240</v>
      </c>
      <c r="C10" s="71">
        <v>217</v>
      </c>
      <c r="D10" s="71">
        <v>209</v>
      </c>
      <c r="E10" s="71">
        <v>166</v>
      </c>
      <c r="F10" s="71">
        <v>219</v>
      </c>
      <c r="G10" s="31"/>
      <c r="H10" s="31"/>
      <c r="U10" s="214"/>
      <c r="V10" s="214"/>
      <c r="W10" s="214"/>
      <c r="X10" s="214"/>
      <c r="Y10" s="214"/>
      <c r="Z10" s="214"/>
      <c r="AA10" s="58"/>
      <c r="AB10" s="58"/>
      <c r="AC10" s="58"/>
      <c r="AD10" s="58"/>
      <c r="AE10" s="58"/>
      <c r="AF10" s="58"/>
      <c r="AG10" s="58"/>
    </row>
    <row r="11" spans="1:33" x14ac:dyDescent="0.25">
      <c r="A11" s="16" t="s">
        <v>10</v>
      </c>
      <c r="B11" s="71">
        <v>1489</v>
      </c>
      <c r="C11" s="71">
        <v>1797</v>
      </c>
      <c r="D11" s="71">
        <v>1944</v>
      </c>
      <c r="E11" s="71">
        <v>1973</v>
      </c>
      <c r="F11" s="71">
        <v>1867</v>
      </c>
      <c r="G11" s="31"/>
      <c r="H11" s="31"/>
      <c r="U11" s="214"/>
      <c r="V11" s="214"/>
      <c r="W11" s="214"/>
      <c r="X11" s="214"/>
      <c r="Y11" s="214"/>
      <c r="Z11" s="214"/>
      <c r="AA11" s="58"/>
      <c r="AB11" s="58"/>
      <c r="AC11" s="58"/>
      <c r="AD11" s="58"/>
      <c r="AE11" s="58"/>
      <c r="AF11" s="58"/>
      <c r="AG11" s="58"/>
    </row>
    <row r="12" spans="1:33" x14ac:dyDescent="0.25">
      <c r="A12" s="16" t="s">
        <v>11</v>
      </c>
      <c r="B12" s="71">
        <v>1557</v>
      </c>
      <c r="C12" s="71">
        <v>1153</v>
      </c>
      <c r="D12" s="71">
        <v>1161</v>
      </c>
      <c r="E12" s="71">
        <v>1185</v>
      </c>
      <c r="F12" s="71">
        <v>1235</v>
      </c>
      <c r="G12" s="31"/>
      <c r="H12" s="31"/>
      <c r="U12" s="214"/>
      <c r="V12" s="214"/>
      <c r="W12" s="214"/>
      <c r="X12" s="214"/>
      <c r="Y12" s="214"/>
      <c r="Z12" s="214"/>
      <c r="AA12" s="58"/>
      <c r="AB12" s="58"/>
      <c r="AC12" s="58"/>
      <c r="AD12" s="58"/>
      <c r="AE12" s="58"/>
      <c r="AF12" s="58"/>
      <c r="AG12" s="58"/>
    </row>
    <row r="13" spans="1:33" x14ac:dyDescent="0.25">
      <c r="A13" s="32" t="s">
        <v>22</v>
      </c>
      <c r="B13" s="51">
        <v>19876</v>
      </c>
      <c r="C13" s="74">
        <v>20938</v>
      </c>
      <c r="D13" s="51">
        <v>22082</v>
      </c>
      <c r="E13" s="51">
        <v>22288</v>
      </c>
      <c r="F13" s="51">
        <v>22680</v>
      </c>
      <c r="U13" s="214"/>
      <c r="V13" s="214"/>
      <c r="W13" s="214"/>
      <c r="X13" s="214"/>
      <c r="Y13" s="214"/>
      <c r="Z13" s="214"/>
      <c r="AA13" s="58"/>
      <c r="AB13" s="58"/>
      <c r="AC13" s="58"/>
      <c r="AD13" s="58"/>
      <c r="AE13" s="58"/>
      <c r="AF13" s="58"/>
      <c r="AG13" s="58"/>
    </row>
    <row r="14" spans="1:33" x14ac:dyDescent="0.25">
      <c r="A14" s="32"/>
      <c r="B14" s="51"/>
      <c r="C14" s="51">
        <f>C13-B13</f>
        <v>1062</v>
      </c>
      <c r="D14" s="51">
        <f>D13-C13</f>
        <v>1144</v>
      </c>
      <c r="E14" s="51">
        <f>E13-D13</f>
        <v>206</v>
      </c>
      <c r="F14" s="51">
        <f>F13-E13</f>
        <v>392</v>
      </c>
      <c r="U14" s="214"/>
      <c r="V14" s="214"/>
      <c r="W14" s="214"/>
      <c r="X14" s="214"/>
      <c r="Y14" s="214"/>
      <c r="Z14" s="214"/>
      <c r="AA14" s="58"/>
      <c r="AB14" s="58"/>
      <c r="AC14" s="58"/>
      <c r="AD14" s="58"/>
      <c r="AE14" s="58"/>
      <c r="AF14" s="58"/>
      <c r="AG14" s="58"/>
    </row>
    <row r="15" spans="1:33" x14ac:dyDescent="0.25">
      <c r="A15" s="32"/>
      <c r="B15" s="51"/>
      <c r="C15" s="72"/>
      <c r="D15" s="51">
        <f>D13-B13</f>
        <v>2206</v>
      </c>
      <c r="E15" s="51">
        <f>E13-C13</f>
        <v>1350</v>
      </c>
      <c r="F15" s="51">
        <f>F13-D13</f>
        <v>598</v>
      </c>
      <c r="U15" s="214"/>
      <c r="V15" s="214"/>
      <c r="W15" s="214"/>
      <c r="X15" s="214"/>
      <c r="Y15" s="214"/>
      <c r="Z15" s="214"/>
      <c r="AA15" s="58"/>
      <c r="AB15" s="58"/>
      <c r="AC15" s="58"/>
      <c r="AD15" s="58"/>
      <c r="AE15" s="58"/>
      <c r="AF15" s="58"/>
      <c r="AG15" s="58"/>
    </row>
    <row r="16" spans="1:33" x14ac:dyDescent="0.25">
      <c r="A16" s="32"/>
      <c r="B16" s="51"/>
      <c r="C16" s="72"/>
      <c r="D16" s="51"/>
      <c r="E16" s="51">
        <f>E13-B13</f>
        <v>2412</v>
      </c>
      <c r="F16" s="51">
        <f>F13-C13</f>
        <v>1742</v>
      </c>
      <c r="U16" s="214"/>
      <c r="V16" s="214"/>
      <c r="W16" s="214"/>
      <c r="X16" s="214"/>
      <c r="Y16" s="214"/>
      <c r="Z16" s="214"/>
      <c r="AA16" s="58"/>
      <c r="AB16" s="58"/>
      <c r="AC16" s="58"/>
      <c r="AD16" s="58"/>
      <c r="AE16" s="58"/>
      <c r="AF16" s="58"/>
      <c r="AG16" s="58"/>
    </row>
    <row r="17" spans="1:33" x14ac:dyDescent="0.25">
      <c r="A17" s="32"/>
      <c r="B17" s="51"/>
      <c r="C17" s="72"/>
      <c r="D17" s="51"/>
      <c r="E17" s="51"/>
      <c r="F17" s="51">
        <f>F13-B13</f>
        <v>2804</v>
      </c>
      <c r="G17" s="27">
        <f>G4/F17</f>
        <v>0.95720399429386593</v>
      </c>
      <c r="U17" s="214"/>
      <c r="V17" s="214"/>
      <c r="W17" s="214"/>
      <c r="X17" s="214"/>
      <c r="Y17" s="214"/>
      <c r="Z17" s="214"/>
      <c r="AA17" s="58"/>
      <c r="AB17" s="58"/>
      <c r="AC17" s="58"/>
      <c r="AD17" s="58"/>
      <c r="AE17" s="58"/>
      <c r="AF17" s="58"/>
      <c r="AG17" s="58"/>
    </row>
    <row r="18" spans="1:33" x14ac:dyDescent="0.25">
      <c r="B18" s="52"/>
      <c r="C18" s="52"/>
      <c r="D18" s="52"/>
      <c r="E18" s="52"/>
      <c r="F18" s="52"/>
      <c r="U18" s="214"/>
      <c r="V18" s="214"/>
      <c r="W18" s="214"/>
      <c r="X18" s="214"/>
      <c r="Y18" s="214"/>
      <c r="Z18" s="214"/>
      <c r="AA18" s="58"/>
      <c r="AB18" s="58"/>
      <c r="AC18" s="58"/>
      <c r="AD18" s="58"/>
      <c r="AE18" s="58"/>
      <c r="AF18" s="58"/>
      <c r="AG18" s="58"/>
    </row>
    <row r="19" spans="1:33" x14ac:dyDescent="0.25">
      <c r="A19" s="32"/>
      <c r="B19" s="25">
        <v>2012</v>
      </c>
      <c r="C19" s="25">
        <v>2013</v>
      </c>
      <c r="D19" s="25">
        <v>2014</v>
      </c>
      <c r="E19" s="25">
        <v>2015</v>
      </c>
      <c r="F19" s="25">
        <v>2016</v>
      </c>
      <c r="U19" s="214"/>
      <c r="V19" s="214"/>
      <c r="W19" s="214"/>
      <c r="X19" s="214"/>
      <c r="Y19" s="214"/>
      <c r="Z19" s="214"/>
      <c r="AA19" s="58"/>
      <c r="AB19" s="58"/>
      <c r="AC19" s="58"/>
      <c r="AD19" s="58"/>
      <c r="AE19" s="58"/>
      <c r="AF19" s="58"/>
      <c r="AG19" s="58"/>
    </row>
    <row r="20" spans="1:33" x14ac:dyDescent="0.25">
      <c r="A20" s="16" t="s">
        <v>62</v>
      </c>
      <c r="B20" s="42">
        <v>0.32949285570537329</v>
      </c>
      <c r="C20" s="42">
        <v>0.35390199637023595</v>
      </c>
      <c r="D20" s="42">
        <v>0.35916130785254957</v>
      </c>
      <c r="E20" s="42">
        <v>0.37692928930366115</v>
      </c>
      <c r="F20" s="42">
        <v>0.40709876543209877</v>
      </c>
      <c r="U20" s="214"/>
      <c r="V20" s="214"/>
      <c r="W20" s="214"/>
      <c r="X20" s="214"/>
      <c r="Y20" s="214"/>
      <c r="Z20" s="214"/>
      <c r="AA20" s="58"/>
      <c r="AB20" s="58"/>
      <c r="AC20" s="58"/>
      <c r="AD20" s="58"/>
      <c r="AE20" s="58"/>
      <c r="AF20" s="58"/>
      <c r="AG20" s="58"/>
    </row>
    <row r="21" spans="1:33" x14ac:dyDescent="0.25">
      <c r="A21" s="16" t="s">
        <v>64</v>
      </c>
      <c r="B21" s="42">
        <v>7.3002616220567515E-2</v>
      </c>
      <c r="C21" s="42">
        <v>7.6177285318559551E-2</v>
      </c>
      <c r="D21" s="42">
        <v>7.5083778643238841E-2</v>
      </c>
      <c r="E21" s="42">
        <v>7.452440775305097E-2</v>
      </c>
      <c r="F21" s="42">
        <v>6.87389770723104E-2</v>
      </c>
      <c r="U21" s="214"/>
      <c r="V21" s="214"/>
      <c r="W21" s="214"/>
      <c r="X21" s="214"/>
      <c r="Y21" s="214"/>
      <c r="Z21" s="214"/>
      <c r="AA21" s="58"/>
      <c r="AB21" s="58"/>
      <c r="AC21" s="58"/>
      <c r="AD21" s="58"/>
      <c r="AE21" s="58"/>
      <c r="AF21" s="58"/>
      <c r="AG21" s="58"/>
    </row>
    <row r="22" spans="1:33" x14ac:dyDescent="0.25">
      <c r="A22" s="16" t="s">
        <v>63</v>
      </c>
      <c r="B22" s="42">
        <v>9.9718253169651841E-2</v>
      </c>
      <c r="C22" s="42">
        <v>0.10440347693189417</v>
      </c>
      <c r="D22" s="42">
        <v>0.10479123267819944</v>
      </c>
      <c r="E22" s="42">
        <v>9.9650035893754485E-2</v>
      </c>
      <c r="F22" s="42">
        <v>9.0873015873015869E-2</v>
      </c>
      <c r="U22" s="214"/>
      <c r="V22" s="214"/>
      <c r="W22" s="214"/>
      <c r="X22" s="214"/>
      <c r="Y22" s="214"/>
      <c r="Z22" s="214"/>
      <c r="AA22" s="58"/>
      <c r="AB22" s="58"/>
      <c r="AC22" s="58"/>
      <c r="AD22" s="58"/>
      <c r="AE22" s="58"/>
      <c r="AF22" s="58"/>
      <c r="AG22" s="58"/>
    </row>
    <row r="23" spans="1:33" ht="45" x14ac:dyDescent="0.25">
      <c r="A23" s="30" t="s">
        <v>99</v>
      </c>
      <c r="B23" s="42">
        <v>3.5520225397464279E-2</v>
      </c>
      <c r="C23" s="42">
        <v>3.5915560225427454E-2</v>
      </c>
      <c r="D23" s="42">
        <v>3.0975455121818676E-2</v>
      </c>
      <c r="E23" s="42">
        <v>2.7503589375448671E-2</v>
      </c>
      <c r="F23" s="42">
        <v>2.5396825396825397E-2</v>
      </c>
      <c r="U23" s="214"/>
      <c r="V23" s="214"/>
      <c r="W23" s="214"/>
      <c r="X23" s="214"/>
      <c r="Y23" s="214"/>
      <c r="Z23" s="214"/>
      <c r="AA23" s="58"/>
      <c r="AB23" s="58"/>
      <c r="AC23" s="58"/>
      <c r="AD23" s="58"/>
      <c r="AE23" s="58"/>
      <c r="AF23" s="58"/>
      <c r="AG23" s="58"/>
    </row>
    <row r="24" spans="1:33" x14ac:dyDescent="0.25">
      <c r="A24" s="30" t="s">
        <v>7</v>
      </c>
      <c r="B24" s="42">
        <v>1.5596699537130207E-3</v>
      </c>
      <c r="C24" s="42">
        <v>4.7760053491259909E-4</v>
      </c>
      <c r="D24" s="42">
        <v>1.2680010868580745E-3</v>
      </c>
      <c r="E24" s="42">
        <v>1.1665470208183776E-3</v>
      </c>
      <c r="F24" s="42">
        <v>1.0582010582010583E-3</v>
      </c>
      <c r="U24" s="214"/>
      <c r="V24" s="214"/>
      <c r="W24" s="214"/>
      <c r="X24" s="214"/>
      <c r="Y24" s="214"/>
      <c r="Z24" s="214"/>
    </row>
    <row r="25" spans="1:33" x14ac:dyDescent="0.25">
      <c r="A25" s="16" t="s">
        <v>8</v>
      </c>
      <c r="B25" s="42">
        <v>0.29538136445964985</v>
      </c>
      <c r="C25" s="42">
        <v>0.27786799121215017</v>
      </c>
      <c r="D25" s="42">
        <v>0.27864323883706188</v>
      </c>
      <c r="E25" s="42">
        <v>0.27108758076094758</v>
      </c>
      <c r="F25" s="42">
        <v>0.26040564373897707</v>
      </c>
      <c r="U25" s="214"/>
      <c r="V25" s="214"/>
      <c r="W25" s="214"/>
      <c r="X25" s="214"/>
      <c r="Y25" s="214"/>
      <c r="Z25" s="214"/>
    </row>
    <row r="26" spans="1:33" x14ac:dyDescent="0.25">
      <c r="A26" s="16" t="s">
        <v>9</v>
      </c>
      <c r="B26" s="42">
        <v>1.2074864157778226E-2</v>
      </c>
      <c r="C26" s="42">
        <v>1.03639316076034E-2</v>
      </c>
      <c r="D26" s="42">
        <v>9.4647223983334843E-3</v>
      </c>
      <c r="E26" s="42">
        <v>7.4479540559942567E-3</v>
      </c>
      <c r="F26" s="42">
        <v>9.6560846560846559E-3</v>
      </c>
      <c r="U26" s="214"/>
      <c r="V26" s="214"/>
      <c r="W26" s="214"/>
      <c r="X26" s="214"/>
      <c r="Y26" s="214"/>
      <c r="Z26" s="214"/>
    </row>
    <row r="27" spans="1:33" x14ac:dyDescent="0.25">
      <c r="A27" s="16" t="s">
        <v>10</v>
      </c>
      <c r="B27" s="42">
        <v>7.4914469712215742E-2</v>
      </c>
      <c r="C27" s="42">
        <v>8.5824816123794057E-2</v>
      </c>
      <c r="D27" s="42">
        <v>8.8035504030432032E-2</v>
      </c>
      <c r="E27" s="42">
        <v>8.85229720028715E-2</v>
      </c>
      <c r="F27" s="42">
        <v>8.2319223985890658E-2</v>
      </c>
      <c r="U27" s="214"/>
      <c r="V27" s="214"/>
      <c r="W27" s="214"/>
      <c r="X27" s="214"/>
      <c r="Y27" s="214"/>
      <c r="Z27" s="214"/>
    </row>
    <row r="28" spans="1:33" x14ac:dyDescent="0.25">
      <c r="A28" s="16" t="s">
        <v>11</v>
      </c>
      <c r="B28" s="42">
        <v>7.8335681223586237E-2</v>
      </c>
      <c r="C28" s="42">
        <v>5.5067341675422675E-2</v>
      </c>
      <c r="D28" s="42">
        <v>5.2576759351508018E-2</v>
      </c>
      <c r="E28" s="42">
        <v>5.3167623833452977E-2</v>
      </c>
      <c r="F28" s="42">
        <v>5.4453262786596117E-2</v>
      </c>
      <c r="U28" s="214"/>
      <c r="V28" s="214"/>
      <c r="W28" s="214"/>
      <c r="X28" s="214"/>
      <c r="Y28" s="214"/>
      <c r="Z28" s="214"/>
    </row>
    <row r="29" spans="1:33" x14ac:dyDescent="0.25">
      <c r="H29" s="195" t="s">
        <v>88</v>
      </c>
      <c r="I29" s="195"/>
      <c r="J29" s="195"/>
    </row>
    <row r="30" spans="1:33" x14ac:dyDescent="0.25">
      <c r="T30" s="179" t="s">
        <v>212</v>
      </c>
    </row>
    <row r="31" spans="1:33" ht="16.5" customHeight="1" x14ac:dyDescent="0.25"/>
    <row r="32" spans="1:33" x14ac:dyDescent="0.25">
      <c r="G32" s="70"/>
    </row>
    <row r="33" spans="7:7" x14ac:dyDescent="0.25">
      <c r="G33" s="70"/>
    </row>
    <row r="34" spans="7:7" x14ac:dyDescent="0.25">
      <c r="G34" s="70"/>
    </row>
  </sheetData>
  <mergeCells count="3">
    <mergeCell ref="H29:J29"/>
    <mergeCell ref="U3:Z28"/>
    <mergeCell ref="A1:H1"/>
  </mergeCells>
  <pageMargins left="0.511811024" right="0.511811024" top="0.78740157499999996" bottom="0.78740157499999996" header="0.31496062000000002" footer="0.31496062000000002"/>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6"/>
  <sheetViews>
    <sheetView workbookViewId="0">
      <selection activeCell="O32" sqref="O32"/>
    </sheetView>
  </sheetViews>
  <sheetFormatPr defaultRowHeight="15" x14ac:dyDescent="0.25"/>
  <cols>
    <col min="1" max="1" width="19.140625" customWidth="1"/>
  </cols>
  <sheetData>
    <row r="1" spans="1:9" x14ac:dyDescent="0.25">
      <c r="A1" s="211" t="s">
        <v>139</v>
      </c>
      <c r="B1" s="211"/>
      <c r="C1" s="211"/>
      <c r="D1" s="211"/>
      <c r="E1" s="211"/>
      <c r="F1" s="211"/>
      <c r="G1" s="211"/>
      <c r="H1" s="211"/>
      <c r="I1" s="211"/>
    </row>
    <row r="3" spans="1:9" x14ac:dyDescent="0.25">
      <c r="B3" s="10">
        <v>2012</v>
      </c>
      <c r="C3" s="10">
        <v>2013</v>
      </c>
      <c r="D3" s="10">
        <v>2014</v>
      </c>
      <c r="E3" s="10">
        <v>2015</v>
      </c>
      <c r="F3" s="10">
        <v>2016</v>
      </c>
    </row>
    <row r="4" spans="1:9" x14ac:dyDescent="0.25">
      <c r="A4" s="76" t="s">
        <v>100</v>
      </c>
      <c r="B4" s="17">
        <v>1654</v>
      </c>
      <c r="C4" s="17">
        <v>1805</v>
      </c>
      <c r="D4" s="17">
        <v>1811</v>
      </c>
      <c r="E4" s="17">
        <v>1754</v>
      </c>
      <c r="F4" s="17">
        <v>1705</v>
      </c>
    </row>
    <row r="5" spans="1:9" x14ac:dyDescent="0.25">
      <c r="A5" s="75" t="s">
        <v>24</v>
      </c>
      <c r="B5" s="17">
        <v>5711</v>
      </c>
      <c r="C5" s="17">
        <v>5968</v>
      </c>
      <c r="D5" s="17">
        <v>6253</v>
      </c>
      <c r="E5" s="17">
        <v>6109</v>
      </c>
      <c r="F5" s="17">
        <v>6112</v>
      </c>
    </row>
    <row r="6" spans="1:9" x14ac:dyDescent="0.25">
      <c r="A6" s="75" t="s">
        <v>25</v>
      </c>
      <c r="B6" s="17">
        <v>12511</v>
      </c>
      <c r="C6" s="17">
        <v>13165</v>
      </c>
      <c r="D6" s="17">
        <v>14018</v>
      </c>
      <c r="E6" s="17">
        <v>14425</v>
      </c>
      <c r="F6" s="17">
        <v>14863</v>
      </c>
    </row>
    <row r="7" spans="1:9" x14ac:dyDescent="0.25">
      <c r="B7" s="9">
        <f>SUM(B4:B6)</f>
        <v>19876</v>
      </c>
      <c r="C7" s="9">
        <f>SUM(C4:C6)</f>
        <v>20938</v>
      </c>
      <c r="D7" s="9">
        <f>SUM(D4:D6)</f>
        <v>22082</v>
      </c>
      <c r="E7" s="9">
        <f>SUM(E4:E6)</f>
        <v>22288</v>
      </c>
      <c r="F7" s="9">
        <f>SUM(F4:F6)</f>
        <v>22680</v>
      </c>
    </row>
    <row r="9" spans="1:9" x14ac:dyDescent="0.25">
      <c r="B9" s="10">
        <v>2012</v>
      </c>
      <c r="C9" s="10">
        <v>2013</v>
      </c>
      <c r="D9" s="10">
        <v>2014</v>
      </c>
      <c r="E9" s="10">
        <v>2015</v>
      </c>
      <c r="F9" s="10">
        <v>2016</v>
      </c>
    </row>
    <row r="10" spans="1:9" x14ac:dyDescent="0.25">
      <c r="A10" s="76" t="s">
        <v>100</v>
      </c>
      <c r="B10" s="14">
        <f>B4/$B$7</f>
        <v>8.3215938820688271E-2</v>
      </c>
      <c r="C10" s="14">
        <f>C4/$C$7</f>
        <v>8.6206896551724144E-2</v>
      </c>
      <c r="D10" s="14">
        <f>D4/$D$7</f>
        <v>8.2012498867856179E-2</v>
      </c>
      <c r="E10" s="14">
        <f>E4/$E$7</f>
        <v>7.8697056712132091E-2</v>
      </c>
      <c r="F10" s="14">
        <f>F4/$F$7</f>
        <v>7.5176366843033512E-2</v>
      </c>
    </row>
    <row r="11" spans="1:9" x14ac:dyDescent="0.25">
      <c r="A11" s="75" t="s">
        <v>24</v>
      </c>
      <c r="B11" s="14">
        <f t="shared" ref="B11:B12" si="0">B5/$B$7</f>
        <v>0.287331455021131</v>
      </c>
      <c r="C11" s="14">
        <f t="shared" ref="C11:C12" si="1">C5/$C$7</f>
        <v>0.28503199923583916</v>
      </c>
      <c r="D11" s="14">
        <f t="shared" ref="D11:D12" si="2">D5/$D$7</f>
        <v>0.28317181414726927</v>
      </c>
      <c r="E11" s="14">
        <f t="shared" ref="E11:E12" si="3">E5/$E$7</f>
        <v>0.27409368269921036</v>
      </c>
      <c r="F11" s="14">
        <f t="shared" ref="F11:F12" si="4">F5/$F$7</f>
        <v>0.2694885361552028</v>
      </c>
    </row>
    <row r="12" spans="1:9" x14ac:dyDescent="0.25">
      <c r="A12" s="75" t="s">
        <v>25</v>
      </c>
      <c r="B12" s="14">
        <f t="shared" si="0"/>
        <v>0.62945260615818077</v>
      </c>
      <c r="C12" s="14">
        <f t="shared" si="1"/>
        <v>0.62876110421243669</v>
      </c>
      <c r="D12" s="14">
        <f t="shared" si="2"/>
        <v>0.63481568698487456</v>
      </c>
      <c r="E12" s="14">
        <f t="shared" si="3"/>
        <v>0.64720926058865758</v>
      </c>
      <c r="F12" s="14">
        <f t="shared" si="4"/>
        <v>0.65533509700176362</v>
      </c>
    </row>
    <row r="13" spans="1:9" x14ac:dyDescent="0.25">
      <c r="B13" s="31"/>
      <c r="C13" s="31"/>
      <c r="D13" s="31"/>
      <c r="E13" s="31"/>
      <c r="F13" s="31"/>
    </row>
    <row r="14" spans="1:9" x14ac:dyDescent="0.25">
      <c r="A14" s="214" t="s">
        <v>214</v>
      </c>
      <c r="B14" s="214"/>
      <c r="C14" s="214"/>
      <c r="D14" s="214"/>
      <c r="E14" s="214"/>
      <c r="F14" s="214"/>
      <c r="G14" s="214"/>
      <c r="H14" s="214"/>
    </row>
    <row r="15" spans="1:9" x14ac:dyDescent="0.25">
      <c r="A15" s="214"/>
      <c r="B15" s="214"/>
      <c r="C15" s="214"/>
      <c r="D15" s="214"/>
      <c r="E15" s="214"/>
      <c r="F15" s="214"/>
      <c r="G15" s="214"/>
      <c r="H15" s="214"/>
    </row>
    <row r="16" spans="1:9" x14ac:dyDescent="0.25">
      <c r="A16" s="214"/>
      <c r="B16" s="214"/>
      <c r="C16" s="214"/>
      <c r="D16" s="214"/>
      <c r="E16" s="214"/>
      <c r="F16" s="214"/>
      <c r="G16" s="214"/>
      <c r="H16" s="214"/>
    </row>
    <row r="17" spans="1:12" x14ac:dyDescent="0.25">
      <c r="A17" s="214"/>
      <c r="B17" s="214"/>
      <c r="C17" s="214"/>
      <c r="D17" s="214"/>
      <c r="E17" s="214"/>
      <c r="F17" s="214"/>
      <c r="G17" s="214"/>
      <c r="H17" s="214"/>
    </row>
    <row r="18" spans="1:12" x14ac:dyDescent="0.25">
      <c r="A18" s="214"/>
      <c r="B18" s="214"/>
      <c r="C18" s="214"/>
      <c r="D18" s="214"/>
      <c r="E18" s="214"/>
      <c r="F18" s="214"/>
      <c r="G18" s="214"/>
      <c r="H18" s="214"/>
    </row>
    <row r="19" spans="1:12" x14ac:dyDescent="0.25">
      <c r="A19" s="214"/>
      <c r="B19" s="214"/>
      <c r="C19" s="214"/>
      <c r="D19" s="214"/>
      <c r="E19" s="214"/>
      <c r="F19" s="214"/>
      <c r="G19" s="214"/>
      <c r="H19" s="214"/>
    </row>
    <row r="20" spans="1:12" x14ac:dyDescent="0.25">
      <c r="A20" s="214"/>
      <c r="B20" s="214"/>
      <c r="C20" s="214"/>
      <c r="D20" s="214"/>
      <c r="E20" s="214"/>
      <c r="F20" s="214"/>
      <c r="G20" s="214"/>
      <c r="H20" s="214"/>
    </row>
    <row r="21" spans="1:12" x14ac:dyDescent="0.25">
      <c r="A21" s="214"/>
      <c r="B21" s="214"/>
      <c r="C21" s="214"/>
      <c r="D21" s="214"/>
      <c r="E21" s="214"/>
      <c r="F21" s="214"/>
      <c r="G21" s="214"/>
      <c r="H21" s="214"/>
    </row>
    <row r="22" spans="1:12" x14ac:dyDescent="0.25">
      <c r="A22" s="214"/>
      <c r="B22" s="214"/>
      <c r="C22" s="214"/>
      <c r="D22" s="214"/>
      <c r="E22" s="214"/>
      <c r="F22" s="214"/>
      <c r="G22" s="214"/>
      <c r="H22" s="214"/>
    </row>
    <row r="23" spans="1:12" x14ac:dyDescent="0.25">
      <c r="A23" s="214"/>
      <c r="B23" s="214"/>
      <c r="C23" s="214"/>
      <c r="D23" s="214"/>
      <c r="E23" s="214"/>
      <c r="F23" s="214"/>
      <c r="G23" s="214"/>
      <c r="H23" s="214"/>
    </row>
    <row r="24" spans="1:12" x14ac:dyDescent="0.25">
      <c r="A24" s="214"/>
      <c r="B24" s="214"/>
      <c r="C24" s="214"/>
      <c r="D24" s="214"/>
      <c r="E24" s="214"/>
      <c r="F24" s="214"/>
      <c r="G24" s="214"/>
      <c r="H24" s="214"/>
      <c r="J24" s="195" t="s">
        <v>88</v>
      </c>
      <c r="K24" s="195"/>
      <c r="L24" s="195"/>
    </row>
    <row r="26" spans="1:12" x14ac:dyDescent="0.25">
      <c r="C26" s="179" t="s">
        <v>213</v>
      </c>
    </row>
  </sheetData>
  <mergeCells count="3">
    <mergeCell ref="A1:I1"/>
    <mergeCell ref="J24:L24"/>
    <mergeCell ref="A14:H24"/>
  </mergeCells>
  <pageMargins left="0.511811024" right="0.511811024" top="0.78740157499999996" bottom="0.78740157499999996" header="0.31496062000000002" footer="0.3149606200000000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55"/>
  <sheetViews>
    <sheetView tabSelected="1" workbookViewId="0">
      <selection activeCell="AA21" sqref="AA21"/>
    </sheetView>
  </sheetViews>
  <sheetFormatPr defaultRowHeight="15" x14ac:dyDescent="0.25"/>
  <cols>
    <col min="1" max="1" width="22.5703125" customWidth="1"/>
    <col min="2" max="2" width="10.7109375" bestFit="1" customWidth="1"/>
    <col min="3" max="3" width="9.5703125" customWidth="1"/>
    <col min="4" max="4" width="7.7109375" bestFit="1" customWidth="1"/>
    <col min="6" max="6" width="9.7109375" customWidth="1"/>
    <col min="7" max="7" width="6.140625" customWidth="1"/>
    <col min="13" max="13" width="10.140625" customWidth="1"/>
    <col min="14" max="14" width="2.7109375" customWidth="1"/>
    <col min="20" max="20" width="10.42578125" customWidth="1"/>
    <col min="21" max="21" width="2.85546875" customWidth="1"/>
    <col min="27" max="27" width="10.7109375" customWidth="1"/>
    <col min="28" max="28" width="2.7109375" customWidth="1"/>
    <col min="34" max="34" width="10.42578125" customWidth="1"/>
  </cols>
  <sheetData>
    <row r="1" spans="1:21" ht="15" customHeight="1" x14ac:dyDescent="0.25">
      <c r="A1" s="215" t="s">
        <v>140</v>
      </c>
      <c r="B1" s="215"/>
      <c r="C1" s="215"/>
      <c r="D1" s="215"/>
      <c r="E1" s="215"/>
      <c r="F1" s="215"/>
      <c r="G1" s="215"/>
      <c r="H1" s="215"/>
      <c r="I1" s="215"/>
      <c r="J1" s="215"/>
      <c r="K1" s="215"/>
      <c r="L1" s="215"/>
    </row>
    <row r="3" spans="1:21" ht="15.75" x14ac:dyDescent="0.25">
      <c r="A3" s="78"/>
      <c r="B3" s="25">
        <v>2012</v>
      </c>
      <c r="C3" s="25">
        <v>2013</v>
      </c>
      <c r="D3" s="25">
        <v>2014</v>
      </c>
      <c r="E3" s="25">
        <v>2015</v>
      </c>
      <c r="F3" s="25">
        <v>2016</v>
      </c>
      <c r="I3" s="58"/>
      <c r="J3" s="58"/>
      <c r="K3" s="58"/>
      <c r="L3" s="58"/>
      <c r="M3" s="58"/>
      <c r="N3" s="58"/>
      <c r="O3" s="58"/>
      <c r="P3" s="58"/>
      <c r="Q3" s="58"/>
      <c r="R3" s="58"/>
      <c r="S3" s="58"/>
      <c r="T3" s="58"/>
      <c r="U3" s="58"/>
    </row>
    <row r="4" spans="1:21" x14ac:dyDescent="0.25">
      <c r="A4" s="79" t="s">
        <v>40</v>
      </c>
      <c r="B4" s="165">
        <v>4713</v>
      </c>
      <c r="C4" s="165">
        <v>5006</v>
      </c>
      <c r="D4" s="166">
        <v>5420</v>
      </c>
      <c r="E4" s="166">
        <v>5795</v>
      </c>
      <c r="F4" s="165">
        <v>6064</v>
      </c>
      <c r="G4" s="27">
        <f>F4/F$13</f>
        <v>0.26737213403880072</v>
      </c>
      <c r="I4" s="58"/>
      <c r="J4" s="58"/>
      <c r="K4" s="58"/>
      <c r="L4" s="58"/>
      <c r="M4" s="58"/>
      <c r="N4" s="58"/>
      <c r="O4" s="58"/>
      <c r="P4" s="58"/>
      <c r="Q4" s="58"/>
      <c r="R4" s="58"/>
      <c r="S4" s="58"/>
      <c r="T4" s="58"/>
      <c r="U4" s="58"/>
    </row>
    <row r="5" spans="1:21" x14ac:dyDescent="0.25">
      <c r="A5" s="79" t="s">
        <v>31</v>
      </c>
      <c r="B5" s="165">
        <v>3723</v>
      </c>
      <c r="C5" s="165">
        <v>3907</v>
      </c>
      <c r="D5" s="166">
        <v>4160</v>
      </c>
      <c r="E5" s="166">
        <v>4284</v>
      </c>
      <c r="F5" s="165">
        <v>4376</v>
      </c>
      <c r="G5" s="27">
        <f t="shared" ref="G5:G11" si="0">F5/F$13</f>
        <v>0.19294532627865962</v>
      </c>
    </row>
    <row r="6" spans="1:21" ht="30" x14ac:dyDescent="0.25">
      <c r="A6" s="79" t="s">
        <v>37</v>
      </c>
      <c r="B6" s="165">
        <v>4280</v>
      </c>
      <c r="C6" s="165">
        <v>4273</v>
      </c>
      <c r="D6" s="166">
        <v>4233</v>
      </c>
      <c r="E6" s="166">
        <v>4076</v>
      </c>
      <c r="F6" s="165">
        <v>3893</v>
      </c>
      <c r="G6" s="27">
        <f t="shared" si="0"/>
        <v>0.17164902998236331</v>
      </c>
    </row>
    <row r="7" spans="1:21" ht="30" x14ac:dyDescent="0.25">
      <c r="A7" s="79" t="s">
        <v>35</v>
      </c>
      <c r="B7" s="165">
        <v>2623</v>
      </c>
      <c r="C7" s="165">
        <v>2982</v>
      </c>
      <c r="D7" s="166">
        <v>3288</v>
      </c>
      <c r="E7" s="166">
        <v>3674</v>
      </c>
      <c r="F7" s="165">
        <v>3865</v>
      </c>
      <c r="G7" s="27">
        <f t="shared" si="0"/>
        <v>0.17041446208112876</v>
      </c>
    </row>
    <row r="8" spans="1:21" x14ac:dyDescent="0.25">
      <c r="A8" s="79" t="s">
        <v>26</v>
      </c>
      <c r="B8" s="165">
        <v>1245</v>
      </c>
      <c r="C8" s="165">
        <v>1373</v>
      </c>
      <c r="D8" s="166">
        <v>1503</v>
      </c>
      <c r="E8" s="166">
        <v>1569</v>
      </c>
      <c r="F8" s="165">
        <v>1565</v>
      </c>
      <c r="G8" s="27">
        <f t="shared" si="0"/>
        <v>6.9003527336860673E-2</v>
      </c>
    </row>
    <row r="9" spans="1:21" ht="30" x14ac:dyDescent="0.25">
      <c r="A9" s="79" t="s">
        <v>102</v>
      </c>
      <c r="B9" s="165">
        <v>1137</v>
      </c>
      <c r="C9" s="165">
        <v>1198</v>
      </c>
      <c r="D9" s="166">
        <v>1188</v>
      </c>
      <c r="E9" s="166">
        <v>1344</v>
      </c>
      <c r="F9" s="165">
        <v>1372</v>
      </c>
      <c r="G9" s="27">
        <f t="shared" si="0"/>
        <v>6.0493827160493827E-2</v>
      </c>
    </row>
    <row r="10" spans="1:21" x14ac:dyDescent="0.25">
      <c r="A10" s="79" t="s">
        <v>33</v>
      </c>
      <c r="B10" s="165">
        <v>1401</v>
      </c>
      <c r="C10" s="165">
        <v>1302</v>
      </c>
      <c r="D10" s="166">
        <v>1328</v>
      </c>
      <c r="E10" s="166">
        <v>1330</v>
      </c>
      <c r="F10" s="165">
        <v>1339</v>
      </c>
      <c r="G10" s="27">
        <f t="shared" si="0"/>
        <v>5.9038800705467374E-2</v>
      </c>
    </row>
    <row r="11" spans="1:21" x14ac:dyDescent="0.25">
      <c r="A11" s="79" t="s">
        <v>30</v>
      </c>
      <c r="B11" s="165">
        <v>114</v>
      </c>
      <c r="C11" s="165">
        <v>136</v>
      </c>
      <c r="D11" s="166">
        <v>147</v>
      </c>
      <c r="E11" s="166">
        <v>216</v>
      </c>
      <c r="F11" s="165">
        <v>206</v>
      </c>
      <c r="G11" s="27">
        <f t="shared" si="0"/>
        <v>9.0828924162257487E-3</v>
      </c>
    </row>
    <row r="12" spans="1:21" x14ac:dyDescent="0.25">
      <c r="A12" s="80"/>
      <c r="B12" s="81"/>
      <c r="C12" s="81"/>
      <c r="D12" s="82"/>
      <c r="E12" s="82"/>
      <c r="F12" s="81"/>
      <c r="G12" s="73"/>
    </row>
    <row r="13" spans="1:21" x14ac:dyDescent="0.25">
      <c r="A13" s="77"/>
      <c r="B13" s="51">
        <f>SUM(B4:B11)</f>
        <v>19236</v>
      </c>
      <c r="C13" s="51">
        <f>SUM(C4:C11)</f>
        <v>20177</v>
      </c>
      <c r="D13" s="51">
        <f>SUM(D4:D11)</f>
        <v>21267</v>
      </c>
      <c r="E13" s="51">
        <f>SUM(E4:E11)</f>
        <v>22288</v>
      </c>
      <c r="F13" s="51">
        <f>SUM(F4:F11)</f>
        <v>22680</v>
      </c>
      <c r="G13" s="73"/>
    </row>
    <row r="14" spans="1:21" x14ac:dyDescent="0.25">
      <c r="A14" s="77"/>
      <c r="B14" s="50"/>
      <c r="C14" s="73"/>
      <c r="D14" s="73"/>
      <c r="E14" s="73"/>
      <c r="F14" s="51"/>
      <c r="G14" s="73"/>
    </row>
    <row r="15" spans="1:21" ht="15" customHeight="1" x14ac:dyDescent="0.25">
      <c r="A15" s="196" t="s">
        <v>215</v>
      </c>
      <c r="B15" s="196"/>
      <c r="C15" s="196"/>
      <c r="D15" s="196"/>
      <c r="E15" s="196"/>
      <c r="F15" s="196"/>
      <c r="G15" s="58"/>
      <c r="H15" s="58"/>
      <c r="I15" s="58"/>
      <c r="J15" s="58"/>
    </row>
    <row r="16" spans="1:21" x14ac:dyDescent="0.25">
      <c r="A16" s="196"/>
      <c r="B16" s="196"/>
      <c r="C16" s="196"/>
      <c r="D16" s="196"/>
      <c r="E16" s="196"/>
      <c r="F16" s="196"/>
      <c r="G16" s="58"/>
      <c r="H16" s="58"/>
      <c r="I16" s="58"/>
      <c r="J16" s="58"/>
    </row>
    <row r="17" spans="1:21" x14ac:dyDescent="0.25">
      <c r="A17" s="196"/>
      <c r="B17" s="196"/>
      <c r="C17" s="196"/>
      <c r="D17" s="196"/>
      <c r="E17" s="196"/>
      <c r="F17" s="196"/>
      <c r="G17" s="58"/>
      <c r="H17" s="58"/>
      <c r="I17" s="58"/>
      <c r="J17" s="58"/>
    </row>
    <row r="18" spans="1:21" x14ac:dyDescent="0.25">
      <c r="A18" s="196"/>
      <c r="B18" s="196"/>
      <c r="C18" s="196"/>
      <c r="D18" s="196"/>
      <c r="E18" s="196"/>
      <c r="F18" s="196"/>
      <c r="G18" s="58"/>
      <c r="H18" s="58"/>
      <c r="I18" s="58"/>
      <c r="J18" s="58"/>
      <c r="L18" s="46"/>
      <c r="M18" s="46"/>
      <c r="N18" s="46"/>
      <c r="O18" s="46"/>
      <c r="P18" s="46"/>
      <c r="Q18" s="46"/>
      <c r="R18" s="46"/>
      <c r="S18" s="46"/>
      <c r="T18" s="46"/>
      <c r="U18" s="46"/>
    </row>
    <row r="19" spans="1:21" x14ac:dyDescent="0.25">
      <c r="A19" s="196"/>
      <c r="B19" s="196"/>
      <c r="C19" s="196"/>
      <c r="D19" s="196"/>
      <c r="E19" s="196"/>
      <c r="F19" s="196"/>
      <c r="G19" s="58"/>
      <c r="H19" s="58"/>
      <c r="I19" s="58"/>
      <c r="J19" s="58"/>
      <c r="L19" s="46"/>
      <c r="M19" s="46"/>
      <c r="N19" s="46"/>
      <c r="O19" s="46"/>
      <c r="P19" s="46"/>
      <c r="Q19" s="46"/>
      <c r="R19" s="46"/>
      <c r="S19" s="46"/>
      <c r="T19" s="46"/>
      <c r="U19" s="46"/>
    </row>
    <row r="20" spans="1:21" x14ac:dyDescent="0.25">
      <c r="A20" s="196"/>
      <c r="B20" s="196"/>
      <c r="C20" s="196"/>
      <c r="D20" s="196"/>
      <c r="E20" s="196"/>
      <c r="F20" s="196"/>
      <c r="G20" s="58"/>
      <c r="H20" s="58"/>
      <c r="I20" s="58"/>
      <c r="J20" s="58"/>
      <c r="L20" s="46"/>
      <c r="M20" s="46"/>
      <c r="N20" s="46"/>
      <c r="O20" s="46"/>
      <c r="P20" s="46"/>
      <c r="Q20" s="46"/>
      <c r="R20" s="46"/>
      <c r="S20" s="46"/>
      <c r="T20" s="46"/>
      <c r="U20" s="46"/>
    </row>
    <row r="21" spans="1:21" x14ac:dyDescent="0.25">
      <c r="A21" s="196"/>
      <c r="B21" s="196"/>
      <c r="C21" s="196"/>
      <c r="D21" s="196"/>
      <c r="E21" s="196"/>
      <c r="F21" s="196"/>
      <c r="G21" s="58"/>
      <c r="H21" s="58"/>
      <c r="I21" s="58"/>
      <c r="J21" s="58"/>
      <c r="L21" s="46"/>
      <c r="M21" s="46"/>
      <c r="N21" s="46"/>
      <c r="O21" s="46"/>
      <c r="P21" s="46"/>
      <c r="Q21" s="46"/>
      <c r="R21" s="46"/>
      <c r="S21" s="46"/>
      <c r="T21" s="46"/>
      <c r="U21" s="46"/>
    </row>
    <row r="22" spans="1:21" x14ac:dyDescent="0.25">
      <c r="A22" s="196"/>
      <c r="B22" s="196"/>
      <c r="C22" s="196"/>
      <c r="D22" s="196"/>
      <c r="E22" s="196"/>
      <c r="F22" s="196"/>
      <c r="G22" s="58"/>
      <c r="H22" s="58"/>
      <c r="I22" s="58"/>
      <c r="J22" s="58"/>
      <c r="L22" s="46"/>
      <c r="M22" s="46"/>
      <c r="N22" s="46"/>
      <c r="O22" s="46"/>
      <c r="P22" s="46"/>
      <c r="Q22" s="46"/>
      <c r="R22" s="46"/>
      <c r="S22" s="46"/>
      <c r="T22" s="46"/>
      <c r="U22" s="46"/>
    </row>
    <row r="23" spans="1:21" x14ac:dyDescent="0.25">
      <c r="A23" s="196"/>
      <c r="B23" s="196"/>
      <c r="C23" s="196"/>
      <c r="D23" s="196"/>
      <c r="E23" s="196"/>
      <c r="F23" s="196"/>
      <c r="G23" s="58"/>
      <c r="H23" s="58"/>
      <c r="I23" s="58"/>
      <c r="J23" s="58"/>
      <c r="L23" s="46"/>
      <c r="M23" s="46"/>
      <c r="N23" s="46"/>
      <c r="O23" s="46"/>
      <c r="P23" s="46"/>
      <c r="Q23" s="46"/>
      <c r="R23" s="46"/>
      <c r="S23" s="46"/>
      <c r="T23" s="46"/>
      <c r="U23" s="46"/>
    </row>
    <row r="24" spans="1:21" x14ac:dyDescent="0.25">
      <c r="A24" s="196"/>
      <c r="B24" s="196"/>
      <c r="C24" s="196"/>
      <c r="D24" s="196"/>
      <c r="E24" s="196"/>
      <c r="F24" s="196"/>
      <c r="G24" s="58"/>
      <c r="H24" s="58"/>
      <c r="I24" s="58"/>
      <c r="J24" s="58"/>
      <c r="L24" s="46"/>
      <c r="M24" s="46"/>
      <c r="N24" s="46"/>
      <c r="O24" s="46"/>
      <c r="P24" s="46"/>
      <c r="Q24" s="46"/>
      <c r="R24" s="46"/>
      <c r="S24" s="46"/>
      <c r="T24" s="46"/>
      <c r="U24" s="46"/>
    </row>
    <row r="25" spans="1:21" x14ac:dyDescent="0.25">
      <c r="A25" s="196"/>
      <c r="B25" s="196"/>
      <c r="C25" s="196"/>
      <c r="D25" s="196"/>
      <c r="E25" s="196"/>
      <c r="F25" s="196"/>
      <c r="G25" s="73"/>
      <c r="L25" s="46"/>
      <c r="M25" s="46"/>
      <c r="N25" s="46"/>
      <c r="O25" s="46"/>
      <c r="P25" s="46"/>
      <c r="Q25" s="46"/>
      <c r="R25" s="46"/>
      <c r="S25" s="46"/>
      <c r="T25" s="46"/>
      <c r="U25" s="46"/>
    </row>
    <row r="26" spans="1:21" x14ac:dyDescent="0.25">
      <c r="A26" s="196"/>
      <c r="B26" s="196"/>
      <c r="C26" s="196"/>
      <c r="D26" s="196"/>
      <c r="E26" s="196"/>
      <c r="F26" s="196"/>
      <c r="G26" s="73"/>
      <c r="L26" s="46"/>
      <c r="M26" s="46"/>
      <c r="N26" s="46"/>
      <c r="O26" s="46"/>
      <c r="P26" s="46"/>
      <c r="Q26" s="46"/>
      <c r="R26" s="46"/>
      <c r="S26" s="46"/>
      <c r="T26" s="46"/>
      <c r="U26" s="46"/>
    </row>
    <row r="27" spans="1:21" x14ac:dyDescent="0.25">
      <c r="A27" s="196"/>
      <c r="B27" s="196"/>
      <c r="C27" s="196"/>
      <c r="D27" s="196"/>
      <c r="E27" s="196"/>
      <c r="F27" s="196"/>
      <c r="G27" s="73"/>
      <c r="L27" s="46"/>
      <c r="M27" s="46"/>
      <c r="N27" s="46"/>
      <c r="O27" s="46"/>
      <c r="P27" s="46"/>
      <c r="Q27" s="46"/>
      <c r="R27" s="46"/>
      <c r="S27" s="46"/>
      <c r="T27" s="46"/>
      <c r="U27" s="46"/>
    </row>
    <row r="28" spans="1:21" x14ac:dyDescent="0.25">
      <c r="A28" s="196"/>
      <c r="B28" s="196"/>
      <c r="C28" s="196"/>
      <c r="D28" s="196"/>
      <c r="E28" s="196"/>
      <c r="F28" s="196"/>
      <c r="G28" s="73"/>
      <c r="L28" s="46"/>
      <c r="M28" s="46"/>
      <c r="N28" s="46"/>
      <c r="O28" s="46"/>
      <c r="P28" s="46"/>
      <c r="Q28" s="46"/>
      <c r="R28" s="46"/>
      <c r="S28" s="46"/>
      <c r="T28" s="46"/>
      <c r="U28" s="46"/>
    </row>
    <row r="29" spans="1:21" x14ac:dyDescent="0.25">
      <c r="A29" s="196"/>
      <c r="B29" s="196"/>
      <c r="C29" s="196"/>
      <c r="D29" s="196"/>
      <c r="E29" s="196"/>
      <c r="F29" s="196"/>
      <c r="G29" s="73"/>
      <c r="L29" s="46"/>
      <c r="M29" s="46"/>
      <c r="N29" s="46"/>
      <c r="O29" s="46"/>
      <c r="P29" s="46"/>
      <c r="Q29" s="46"/>
      <c r="R29" s="46"/>
      <c r="S29" s="46"/>
      <c r="T29" s="46"/>
      <c r="U29" s="46"/>
    </row>
    <row r="30" spans="1:21" x14ac:dyDescent="0.25">
      <c r="A30" s="196"/>
      <c r="B30" s="196"/>
      <c r="C30" s="196"/>
      <c r="D30" s="196"/>
      <c r="E30" s="196"/>
      <c r="F30" s="196"/>
      <c r="G30" s="73"/>
      <c r="L30" s="46"/>
      <c r="M30" s="46"/>
      <c r="N30" s="46"/>
      <c r="O30" s="46"/>
      <c r="P30" s="46"/>
      <c r="Q30" s="46"/>
      <c r="R30" s="46"/>
      <c r="S30" s="46"/>
      <c r="T30" s="46"/>
      <c r="U30" s="46"/>
    </row>
    <row r="31" spans="1:21" x14ac:dyDescent="0.25">
      <c r="A31" s="196"/>
      <c r="B31" s="196"/>
      <c r="C31" s="196"/>
      <c r="D31" s="196"/>
      <c r="E31" s="196"/>
      <c r="F31" s="196"/>
      <c r="G31" s="73"/>
      <c r="L31" s="46"/>
      <c r="M31" s="46"/>
      <c r="N31" s="46"/>
      <c r="O31" s="46"/>
      <c r="P31" s="46"/>
      <c r="Q31" s="46"/>
      <c r="R31" s="46"/>
      <c r="S31" s="46"/>
      <c r="T31" s="46"/>
      <c r="U31" s="46"/>
    </row>
    <row r="32" spans="1:21" x14ac:dyDescent="0.25">
      <c r="A32" s="196"/>
      <c r="B32" s="196"/>
      <c r="C32" s="196"/>
      <c r="D32" s="196"/>
      <c r="E32" s="196"/>
      <c r="F32" s="196"/>
      <c r="G32" s="73"/>
      <c r="H32" s="73"/>
      <c r="M32" s="58"/>
      <c r="N32" s="58"/>
      <c r="O32" s="58"/>
      <c r="P32" s="58"/>
      <c r="Q32" s="58"/>
      <c r="R32" s="58"/>
      <c r="S32" s="58"/>
      <c r="T32" s="58"/>
    </row>
    <row r="33" spans="1:24" x14ac:dyDescent="0.25">
      <c r="A33" s="46"/>
      <c r="B33" s="46"/>
      <c r="C33" s="46"/>
      <c r="D33" s="46"/>
      <c r="E33" s="46"/>
      <c r="F33" s="46"/>
      <c r="G33" s="73"/>
      <c r="H33" s="73"/>
      <c r="M33" s="58"/>
      <c r="N33" s="58"/>
      <c r="O33" s="58"/>
      <c r="P33" s="58"/>
      <c r="Q33" s="58"/>
      <c r="R33" s="58"/>
      <c r="S33" s="58"/>
      <c r="T33" s="58"/>
    </row>
    <row r="34" spans="1:24" x14ac:dyDescent="0.25">
      <c r="A34" s="46"/>
      <c r="B34" s="46"/>
      <c r="C34" s="46"/>
      <c r="D34" s="46"/>
      <c r="E34" s="46"/>
      <c r="F34" s="46"/>
      <c r="G34" s="73"/>
      <c r="H34" s="73"/>
      <c r="M34" s="58"/>
      <c r="N34" s="58"/>
      <c r="O34" s="58"/>
      <c r="P34" s="58"/>
      <c r="Q34" s="58"/>
      <c r="R34" s="58"/>
      <c r="S34" s="58"/>
      <c r="T34" s="58"/>
    </row>
    <row r="35" spans="1:24" x14ac:dyDescent="0.25">
      <c r="A35" s="175"/>
      <c r="B35" s="46"/>
      <c r="C35" s="46"/>
      <c r="D35" s="46"/>
      <c r="E35" s="46"/>
      <c r="F35" s="46"/>
      <c r="G35" s="73"/>
      <c r="H35" s="73"/>
      <c r="M35" s="58"/>
      <c r="N35" s="58"/>
      <c r="O35" s="58"/>
      <c r="P35" s="58"/>
      <c r="Q35" s="58"/>
      <c r="R35" s="58"/>
      <c r="S35" s="58"/>
      <c r="T35" s="58"/>
    </row>
    <row r="36" spans="1:24" x14ac:dyDescent="0.25">
      <c r="A36" s="175"/>
      <c r="B36" s="46"/>
      <c r="C36" s="46"/>
      <c r="D36" s="46"/>
      <c r="E36" s="46"/>
      <c r="F36" s="46"/>
      <c r="G36" s="73"/>
      <c r="H36" s="73"/>
      <c r="I36" s="216" t="s">
        <v>176</v>
      </c>
      <c r="J36" s="217"/>
      <c r="K36" s="217"/>
      <c r="L36" s="217"/>
      <c r="M36" s="217"/>
      <c r="N36" s="217"/>
      <c r="O36" s="217"/>
      <c r="P36" s="217"/>
      <c r="Q36" s="217"/>
      <c r="R36" s="217"/>
      <c r="S36" s="217"/>
      <c r="T36" s="217"/>
      <c r="U36" s="217"/>
      <c r="V36" s="217"/>
      <c r="W36" s="217"/>
      <c r="X36" s="217"/>
    </row>
    <row r="37" spans="1:24" x14ac:dyDescent="0.25">
      <c r="A37" s="175"/>
      <c r="B37" s="46"/>
      <c r="C37" s="46"/>
      <c r="D37" s="46"/>
      <c r="E37" s="46"/>
      <c r="F37" s="46"/>
      <c r="G37" s="73"/>
      <c r="H37" s="73"/>
      <c r="I37" s="217"/>
      <c r="J37" s="217"/>
      <c r="K37" s="217"/>
      <c r="L37" s="217"/>
      <c r="M37" s="217"/>
      <c r="N37" s="217"/>
      <c r="O37" s="217"/>
      <c r="P37" s="217"/>
      <c r="Q37" s="217"/>
      <c r="R37" s="217"/>
      <c r="S37" s="217"/>
      <c r="T37" s="217"/>
      <c r="U37" s="217"/>
      <c r="V37" s="217"/>
      <c r="W37" s="217"/>
      <c r="X37" s="217"/>
    </row>
    <row r="38" spans="1:24" x14ac:dyDescent="0.25">
      <c r="A38" s="175"/>
      <c r="B38" s="46"/>
      <c r="C38" s="46"/>
      <c r="D38" s="46"/>
      <c r="E38" s="46"/>
      <c r="F38" s="46"/>
      <c r="G38" s="73"/>
      <c r="H38" s="73"/>
      <c r="I38" s="217"/>
      <c r="J38" s="217"/>
      <c r="K38" s="217"/>
      <c r="L38" s="217"/>
      <c r="M38" s="217"/>
      <c r="N38" s="217"/>
      <c r="O38" s="217"/>
      <c r="P38" s="217"/>
      <c r="Q38" s="217"/>
      <c r="R38" s="217"/>
      <c r="S38" s="217"/>
      <c r="T38" s="217"/>
      <c r="U38" s="217"/>
      <c r="V38" s="217"/>
      <c r="W38" s="217"/>
      <c r="X38" s="217"/>
    </row>
    <row r="39" spans="1:24" x14ac:dyDescent="0.25">
      <c r="A39" s="46"/>
      <c r="B39" s="46"/>
      <c r="C39" s="46"/>
      <c r="D39" s="46"/>
      <c r="E39" s="46"/>
      <c r="F39" s="46"/>
      <c r="G39" s="73"/>
      <c r="H39" s="73"/>
      <c r="I39" s="217"/>
      <c r="J39" s="217"/>
      <c r="K39" s="217"/>
      <c r="L39" s="217"/>
      <c r="M39" s="217"/>
      <c r="N39" s="217"/>
      <c r="O39" s="217"/>
      <c r="P39" s="217"/>
      <c r="Q39" s="217"/>
      <c r="R39" s="217"/>
      <c r="S39" s="217"/>
      <c r="T39" s="217"/>
      <c r="U39" s="217"/>
      <c r="V39" s="217"/>
      <c r="W39" s="217"/>
      <c r="X39" s="217"/>
    </row>
    <row r="40" spans="1:24" x14ac:dyDescent="0.25">
      <c r="A40" s="46"/>
      <c r="B40" s="46"/>
      <c r="C40" s="46"/>
      <c r="D40" s="46"/>
      <c r="E40" s="46"/>
      <c r="F40" s="46"/>
      <c r="G40" s="73"/>
      <c r="H40" s="73"/>
      <c r="I40" s="83"/>
      <c r="J40" s="83"/>
      <c r="K40" s="83"/>
      <c r="L40" s="83"/>
      <c r="M40" s="83"/>
      <c r="N40" s="83"/>
      <c r="O40" s="83"/>
      <c r="P40" s="83"/>
      <c r="Q40" s="83"/>
      <c r="R40" s="83"/>
      <c r="S40" s="83"/>
      <c r="T40" s="83"/>
      <c r="U40" s="83"/>
      <c r="V40" s="83"/>
      <c r="W40" s="83"/>
      <c r="X40" s="83"/>
    </row>
    <row r="41" spans="1:24" x14ac:dyDescent="0.25">
      <c r="A41" s="179" t="s">
        <v>216</v>
      </c>
      <c r="B41" s="46"/>
      <c r="C41" s="46"/>
      <c r="D41" s="46"/>
      <c r="E41" s="46"/>
      <c r="F41" s="46"/>
      <c r="G41" s="73"/>
      <c r="H41" s="73"/>
      <c r="I41" s="83"/>
      <c r="J41" s="83"/>
      <c r="K41" s="83"/>
      <c r="L41" s="83"/>
      <c r="M41" s="83"/>
      <c r="N41" s="83"/>
      <c r="O41" s="83"/>
      <c r="P41" s="83"/>
      <c r="Q41" s="83"/>
      <c r="R41" s="83"/>
      <c r="S41" s="83"/>
      <c r="T41" s="83"/>
      <c r="U41" s="83"/>
      <c r="V41" s="83"/>
      <c r="W41" s="83"/>
      <c r="X41" s="83"/>
    </row>
    <row r="42" spans="1:24" x14ac:dyDescent="0.25">
      <c r="G42" s="73"/>
      <c r="H42" s="73"/>
      <c r="M42" s="58"/>
      <c r="N42" s="58"/>
      <c r="O42" s="58"/>
      <c r="P42" s="58"/>
      <c r="Q42" s="58"/>
      <c r="R42" s="58"/>
      <c r="S42" s="58"/>
      <c r="T42" s="58"/>
    </row>
    <row r="46" spans="1:24" x14ac:dyDescent="0.25">
      <c r="A46" s="101"/>
      <c r="B46" s="101"/>
    </row>
    <row r="47" spans="1:24" ht="15" customHeight="1" x14ac:dyDescent="0.25">
      <c r="A47" s="101"/>
      <c r="B47" s="101"/>
    </row>
    <row r="48" spans="1:24" x14ac:dyDescent="0.25">
      <c r="A48" s="101"/>
      <c r="B48" s="101"/>
    </row>
    <row r="49" spans="1:2" x14ac:dyDescent="0.25">
      <c r="A49" s="101"/>
      <c r="B49" s="101"/>
    </row>
    <row r="50" spans="1:2" x14ac:dyDescent="0.25">
      <c r="A50" s="101"/>
      <c r="B50" s="101"/>
    </row>
    <row r="51" spans="1:2" x14ac:dyDescent="0.25">
      <c r="A51" s="101"/>
      <c r="B51" s="101"/>
    </row>
    <row r="52" spans="1:2" x14ac:dyDescent="0.25">
      <c r="A52" s="101"/>
      <c r="B52" s="101"/>
    </row>
    <row r="53" spans="1:2" x14ac:dyDescent="0.25">
      <c r="A53" s="101"/>
      <c r="B53" s="101"/>
    </row>
    <row r="54" spans="1:2" x14ac:dyDescent="0.25">
      <c r="A54" s="101"/>
      <c r="B54" s="101"/>
    </row>
    <row r="55" spans="1:2" x14ac:dyDescent="0.25">
      <c r="B55" s="101"/>
    </row>
  </sheetData>
  <sortState ref="A4:F11">
    <sortCondition descending="1" ref="F4"/>
  </sortState>
  <mergeCells count="3">
    <mergeCell ref="A1:L1"/>
    <mergeCell ref="A15:F32"/>
    <mergeCell ref="I36:X39"/>
  </mergeCell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50"/>
  <sheetViews>
    <sheetView workbookViewId="0">
      <selection activeCell="H33" sqref="H33"/>
    </sheetView>
  </sheetViews>
  <sheetFormatPr defaultRowHeight="15" x14ac:dyDescent="0.25"/>
  <cols>
    <col min="1" max="1" width="28.85546875" customWidth="1"/>
    <col min="2" max="2" width="11.42578125" customWidth="1"/>
    <col min="3" max="3" width="13.28515625" customWidth="1"/>
    <col min="4" max="4" width="11.7109375" customWidth="1"/>
    <col min="5" max="5" width="12.85546875" customWidth="1"/>
    <col min="6" max="6" width="12.28515625" customWidth="1"/>
    <col min="7" max="7" width="13.140625" customWidth="1"/>
    <col min="9" max="9" width="14.140625" customWidth="1"/>
    <col min="10" max="10" width="12.7109375" customWidth="1"/>
    <col min="14" max="14" width="15.5703125" customWidth="1"/>
  </cols>
  <sheetData>
    <row r="1" spans="1:7" x14ac:dyDescent="0.25">
      <c r="A1" s="20" t="s">
        <v>141</v>
      </c>
    </row>
    <row r="4" spans="1:7" x14ac:dyDescent="0.25">
      <c r="B4" s="16">
        <v>2012</v>
      </c>
      <c r="C4" s="16">
        <v>2013</v>
      </c>
      <c r="D4" s="16">
        <v>2014</v>
      </c>
      <c r="E4" s="16">
        <v>2015</v>
      </c>
      <c r="F4" s="16">
        <v>2016</v>
      </c>
    </row>
    <row r="5" spans="1:7" ht="15.75" x14ac:dyDescent="0.25">
      <c r="A5" s="127" t="s">
        <v>48</v>
      </c>
      <c r="B5" s="21">
        <v>2083</v>
      </c>
      <c r="C5" s="21">
        <v>2192</v>
      </c>
      <c r="D5" s="21">
        <v>2276</v>
      </c>
      <c r="E5" s="21">
        <v>2310</v>
      </c>
      <c r="F5" s="21">
        <v>2366</v>
      </c>
      <c r="G5" s="27"/>
    </row>
    <row r="6" spans="1:7" ht="15.75" x14ac:dyDescent="0.25">
      <c r="A6" s="127" t="s">
        <v>49</v>
      </c>
      <c r="B6" s="21">
        <v>2377</v>
      </c>
      <c r="C6" s="21">
        <v>2168</v>
      </c>
      <c r="D6" s="21">
        <v>2437</v>
      </c>
      <c r="E6" s="21">
        <v>2510</v>
      </c>
      <c r="F6" s="21">
        <v>2620</v>
      </c>
      <c r="G6" s="27"/>
    </row>
    <row r="7" spans="1:7" ht="15.75" x14ac:dyDescent="0.25">
      <c r="A7" s="127" t="s">
        <v>101</v>
      </c>
      <c r="B7" s="21">
        <v>8919</v>
      </c>
      <c r="C7" s="21">
        <v>9659</v>
      </c>
      <c r="D7" s="21">
        <v>10248</v>
      </c>
      <c r="E7" s="21">
        <v>10526</v>
      </c>
      <c r="F7" s="21">
        <v>10636</v>
      </c>
      <c r="G7" s="27"/>
    </row>
    <row r="8" spans="1:7" ht="15.75" x14ac:dyDescent="0.25">
      <c r="A8" s="127" t="s">
        <v>103</v>
      </c>
      <c r="B8" s="21">
        <v>890</v>
      </c>
      <c r="C8" s="21">
        <v>930</v>
      </c>
      <c r="D8" s="21">
        <v>1004</v>
      </c>
      <c r="E8" s="21">
        <v>605</v>
      </c>
      <c r="F8" s="21">
        <v>322</v>
      </c>
      <c r="G8" s="27"/>
    </row>
    <row r="9" spans="1:7" ht="15.75" x14ac:dyDescent="0.25">
      <c r="A9" s="127" t="s">
        <v>47</v>
      </c>
      <c r="B9" s="21">
        <v>1907</v>
      </c>
      <c r="C9" s="21">
        <v>2321</v>
      </c>
      <c r="D9" s="21">
        <v>2264</v>
      </c>
      <c r="E9" s="21">
        <v>2308</v>
      </c>
      <c r="F9" s="21">
        <v>2415</v>
      </c>
      <c r="G9" s="27"/>
    </row>
    <row r="10" spans="1:7" ht="30" x14ac:dyDescent="0.25">
      <c r="A10" s="127" t="s">
        <v>104</v>
      </c>
      <c r="B10" s="21">
        <v>1466</v>
      </c>
      <c r="C10" s="21">
        <v>1785</v>
      </c>
      <c r="D10" s="21">
        <v>1893</v>
      </c>
      <c r="E10" s="21">
        <v>1949</v>
      </c>
      <c r="F10" s="21">
        <v>1958</v>
      </c>
      <c r="G10" s="27"/>
    </row>
    <row r="11" spans="1:7" ht="15.75" x14ac:dyDescent="0.25">
      <c r="A11" s="127" t="s">
        <v>50</v>
      </c>
      <c r="B11" s="21">
        <v>535</v>
      </c>
      <c r="C11" s="21">
        <v>530</v>
      </c>
      <c r="D11" s="21">
        <v>480</v>
      </c>
      <c r="E11" s="21">
        <v>501</v>
      </c>
      <c r="F11" s="21">
        <v>500</v>
      </c>
      <c r="G11" s="27"/>
    </row>
    <row r="12" spans="1:7" ht="15.75" x14ac:dyDescent="0.25">
      <c r="A12" s="127" t="s">
        <v>55</v>
      </c>
      <c r="B12" s="21">
        <v>1692</v>
      </c>
      <c r="C12" s="21">
        <v>1353</v>
      </c>
      <c r="D12" s="21">
        <v>1480</v>
      </c>
      <c r="E12" s="21">
        <v>1579</v>
      </c>
      <c r="F12" s="21">
        <v>1740</v>
      </c>
      <c r="G12" s="27"/>
    </row>
    <row r="14" spans="1:7" x14ac:dyDescent="0.25">
      <c r="B14" s="31">
        <f>SUM(B5:B13)</f>
        <v>19869</v>
      </c>
      <c r="C14" s="31">
        <f>SUM(C5:C13)</f>
        <v>20938</v>
      </c>
      <c r="D14" s="31">
        <f>SUM(D5:D13)</f>
        <v>22082</v>
      </c>
      <c r="E14" s="31">
        <f>SUM(E5:E13)</f>
        <v>22288</v>
      </c>
      <c r="F14" s="31">
        <f>SUM(F5:F13)</f>
        <v>22557</v>
      </c>
    </row>
    <row r="16" spans="1:7" x14ac:dyDescent="0.25">
      <c r="A16" s="196" t="s">
        <v>217</v>
      </c>
      <c r="B16" s="196"/>
      <c r="C16" s="196"/>
      <c r="D16" s="196"/>
      <c r="E16" s="196"/>
      <c r="F16" s="196"/>
    </row>
    <row r="17" spans="1:10" x14ac:dyDescent="0.25">
      <c r="A17" s="196"/>
      <c r="B17" s="196"/>
      <c r="C17" s="196"/>
      <c r="D17" s="196"/>
      <c r="E17" s="196"/>
      <c r="F17" s="196"/>
    </row>
    <row r="18" spans="1:10" x14ac:dyDescent="0.25">
      <c r="A18" s="196"/>
      <c r="B18" s="196"/>
      <c r="C18" s="196"/>
      <c r="D18" s="196"/>
      <c r="E18" s="196"/>
      <c r="F18" s="196"/>
    </row>
    <row r="19" spans="1:10" x14ac:dyDescent="0.25">
      <c r="A19" s="196"/>
      <c r="B19" s="196"/>
      <c r="C19" s="196"/>
      <c r="D19" s="196"/>
      <c r="E19" s="196"/>
      <c r="F19" s="196"/>
    </row>
    <row r="20" spans="1:10" x14ac:dyDescent="0.25">
      <c r="A20" s="196"/>
      <c r="B20" s="196"/>
      <c r="C20" s="196"/>
      <c r="D20" s="196"/>
      <c r="E20" s="196"/>
      <c r="F20" s="196"/>
    </row>
    <row r="21" spans="1:10" x14ac:dyDescent="0.25">
      <c r="A21" s="196"/>
      <c r="B21" s="196"/>
      <c r="C21" s="196"/>
      <c r="D21" s="196"/>
      <c r="E21" s="196"/>
      <c r="F21" s="196"/>
    </row>
    <row r="22" spans="1:10" x14ac:dyDescent="0.25">
      <c r="A22" s="196"/>
      <c r="B22" s="196"/>
      <c r="C22" s="196"/>
      <c r="D22" s="196"/>
      <c r="E22" s="196"/>
      <c r="F22" s="196"/>
    </row>
    <row r="23" spans="1:10" x14ac:dyDescent="0.25">
      <c r="A23" s="196"/>
      <c r="B23" s="196"/>
      <c r="C23" s="196"/>
      <c r="D23" s="196"/>
      <c r="E23" s="196"/>
      <c r="F23" s="196"/>
    </row>
    <row r="24" spans="1:10" x14ac:dyDescent="0.25">
      <c r="A24" s="196"/>
      <c r="B24" s="196"/>
      <c r="C24" s="196"/>
      <c r="D24" s="196"/>
      <c r="E24" s="196"/>
      <c r="F24" s="196"/>
    </row>
    <row r="25" spans="1:10" x14ac:dyDescent="0.25">
      <c r="A25" s="196"/>
      <c r="B25" s="196"/>
      <c r="C25" s="196"/>
      <c r="D25" s="196"/>
      <c r="E25" s="196"/>
      <c r="F25" s="196"/>
    </row>
    <row r="26" spans="1:10" x14ac:dyDescent="0.25">
      <c r="A26" s="196"/>
      <c r="B26" s="196"/>
      <c r="C26" s="196"/>
      <c r="D26" s="196"/>
      <c r="E26" s="196"/>
      <c r="F26" s="196"/>
    </row>
    <row r="27" spans="1:10" x14ac:dyDescent="0.25">
      <c r="A27" s="196"/>
      <c r="B27" s="196"/>
      <c r="C27" s="196"/>
      <c r="D27" s="196"/>
      <c r="E27" s="196"/>
      <c r="F27" s="196"/>
    </row>
    <row r="28" spans="1:10" x14ac:dyDescent="0.25">
      <c r="A28" s="196"/>
      <c r="B28" s="196"/>
      <c r="C28" s="196"/>
      <c r="D28" s="196"/>
      <c r="E28" s="196"/>
      <c r="F28" s="196"/>
    </row>
    <row r="29" spans="1:10" x14ac:dyDescent="0.25">
      <c r="A29" s="196"/>
      <c r="B29" s="196"/>
      <c r="C29" s="196"/>
      <c r="D29" s="196"/>
      <c r="E29" s="196"/>
      <c r="F29" s="196"/>
    </row>
    <row r="30" spans="1:10" x14ac:dyDescent="0.25">
      <c r="A30" s="196"/>
      <c r="B30" s="196"/>
      <c r="C30" s="196"/>
      <c r="D30" s="196"/>
      <c r="E30" s="196"/>
      <c r="F30" s="196"/>
    </row>
    <row r="31" spans="1:10" x14ac:dyDescent="0.25">
      <c r="A31" s="196"/>
      <c r="B31" s="196"/>
      <c r="C31" s="196"/>
      <c r="D31" s="196"/>
      <c r="E31" s="196"/>
      <c r="F31" s="196"/>
      <c r="H31" s="195" t="s">
        <v>88</v>
      </c>
      <c r="I31" s="195"/>
      <c r="J31" s="195"/>
    </row>
    <row r="32" spans="1:10" x14ac:dyDescent="0.25">
      <c r="A32" s="196"/>
      <c r="B32" s="196"/>
      <c r="C32" s="196"/>
      <c r="D32" s="196"/>
      <c r="E32" s="196"/>
      <c r="F32" s="196"/>
    </row>
    <row r="33" spans="1:6" x14ac:dyDescent="0.25">
      <c r="A33" s="196"/>
      <c r="B33" s="196"/>
      <c r="C33" s="196"/>
      <c r="D33" s="196"/>
      <c r="E33" s="196"/>
      <c r="F33" s="196"/>
    </row>
    <row r="34" spans="1:6" x14ac:dyDescent="0.25">
      <c r="A34" s="196"/>
      <c r="B34" s="196"/>
      <c r="C34" s="196"/>
      <c r="D34" s="196"/>
      <c r="E34" s="196"/>
      <c r="F34" s="196"/>
    </row>
    <row r="35" spans="1:6" x14ac:dyDescent="0.25">
      <c r="A35" s="196"/>
      <c r="B35" s="196"/>
      <c r="C35" s="196"/>
      <c r="D35" s="196"/>
      <c r="E35" s="196"/>
      <c r="F35" s="196"/>
    </row>
    <row r="36" spans="1:6" x14ac:dyDescent="0.25">
      <c r="A36" s="196"/>
      <c r="B36" s="196"/>
      <c r="C36" s="196"/>
      <c r="D36" s="196"/>
      <c r="E36" s="196"/>
      <c r="F36" s="196"/>
    </row>
    <row r="39" spans="1:6" x14ac:dyDescent="0.25">
      <c r="A39" s="179" t="s">
        <v>218</v>
      </c>
    </row>
    <row r="42" spans="1:6" x14ac:dyDescent="0.25">
      <c r="B42" s="16">
        <v>2012</v>
      </c>
      <c r="C42" s="16">
        <v>2013</v>
      </c>
      <c r="D42" s="16">
        <v>2014</v>
      </c>
      <c r="E42" s="16">
        <v>2015</v>
      </c>
      <c r="F42" s="16">
        <v>2016</v>
      </c>
    </row>
    <row r="43" spans="1:6" ht="15.75" x14ac:dyDescent="0.25">
      <c r="A43" s="127" t="s">
        <v>48</v>
      </c>
      <c r="B43" s="182">
        <f>B5/B$14</f>
        <v>0.10483668025567466</v>
      </c>
      <c r="C43" s="182">
        <f t="shared" ref="C43:F43" si="0">C5/C$14</f>
        <v>0.10469003725284172</v>
      </c>
      <c r="D43" s="182">
        <f t="shared" si="0"/>
        <v>0.10307037406032063</v>
      </c>
      <c r="E43" s="182">
        <f t="shared" si="0"/>
        <v>0.10364321608040201</v>
      </c>
      <c r="F43" s="182">
        <f t="shared" si="0"/>
        <v>0.10488983464113136</v>
      </c>
    </row>
    <row r="44" spans="1:6" ht="15.75" x14ac:dyDescent="0.25">
      <c r="A44" s="127" t="s">
        <v>49</v>
      </c>
      <c r="B44" s="182">
        <f t="shared" ref="B44:F50" si="1">B6/B$14</f>
        <v>0.11963360008052745</v>
      </c>
      <c r="C44" s="182">
        <f t="shared" si="1"/>
        <v>0.10354379596905149</v>
      </c>
      <c r="D44" s="182">
        <f t="shared" si="1"/>
        <v>0.11036138030975455</v>
      </c>
      <c r="E44" s="182">
        <f t="shared" si="1"/>
        <v>0.11261665470208183</v>
      </c>
      <c r="F44" s="182">
        <f t="shared" si="1"/>
        <v>0.11615019727800682</v>
      </c>
    </row>
    <row r="45" spans="1:6" ht="15.75" x14ac:dyDescent="0.25">
      <c r="A45" s="127" t="s">
        <v>101</v>
      </c>
      <c r="B45" s="182">
        <f t="shared" si="1"/>
        <v>0.44889023101313602</v>
      </c>
      <c r="C45" s="182">
        <f t="shared" si="1"/>
        <v>0.46131435667207948</v>
      </c>
      <c r="D45" s="182">
        <f t="shared" si="1"/>
        <v>0.46408839779005523</v>
      </c>
      <c r="E45" s="182">
        <f t="shared" si="1"/>
        <v>0.47227207465900933</v>
      </c>
      <c r="F45" s="182">
        <f t="shared" si="1"/>
        <v>0.47151660238506893</v>
      </c>
    </row>
    <row r="46" spans="1:6" ht="15.75" x14ac:dyDescent="0.25">
      <c r="A46" s="127" t="s">
        <v>103</v>
      </c>
      <c r="B46" s="182">
        <f t="shared" si="1"/>
        <v>4.4793396748704015E-2</v>
      </c>
      <c r="C46" s="182">
        <f t="shared" si="1"/>
        <v>4.4416849746871719E-2</v>
      </c>
      <c r="D46" s="182">
        <f t="shared" si="1"/>
        <v>4.5466896114482382E-2</v>
      </c>
      <c r="E46" s="182">
        <f t="shared" si="1"/>
        <v>2.7144651830581477E-2</v>
      </c>
      <c r="F46" s="182">
        <f t="shared" si="1"/>
        <v>1.4274947909739771E-2</v>
      </c>
    </row>
    <row r="47" spans="1:6" ht="15.75" x14ac:dyDescent="0.25">
      <c r="A47" s="127" t="s">
        <v>47</v>
      </c>
      <c r="B47" s="182">
        <f t="shared" si="1"/>
        <v>9.5978660224470283E-2</v>
      </c>
      <c r="C47" s="182">
        <f t="shared" si="1"/>
        <v>0.11085108415321425</v>
      </c>
      <c r="D47" s="182">
        <f t="shared" si="1"/>
        <v>0.10252694502309573</v>
      </c>
      <c r="E47" s="182">
        <f t="shared" si="1"/>
        <v>0.10355348169418521</v>
      </c>
      <c r="F47" s="182">
        <f t="shared" si="1"/>
        <v>0.10706210932304827</v>
      </c>
    </row>
    <row r="48" spans="1:6" ht="30" x14ac:dyDescent="0.25">
      <c r="A48" s="127" t="s">
        <v>104</v>
      </c>
      <c r="B48" s="182">
        <f t="shared" si="1"/>
        <v>7.37832804871911E-2</v>
      </c>
      <c r="C48" s="182">
        <f t="shared" si="1"/>
        <v>8.525169548189894E-2</v>
      </c>
      <c r="D48" s="182">
        <f t="shared" si="1"/>
        <v>8.5725930622226248E-2</v>
      </c>
      <c r="E48" s="182">
        <f t="shared" si="1"/>
        <v>8.7446159368269924E-2</v>
      </c>
      <c r="F48" s="182">
        <f t="shared" si="1"/>
        <v>8.6802323003945567E-2</v>
      </c>
    </row>
    <row r="49" spans="1:6" ht="15.75" x14ac:dyDescent="0.25">
      <c r="A49" s="127" t="s">
        <v>50</v>
      </c>
      <c r="B49" s="182">
        <f t="shared" si="1"/>
        <v>2.6926367708490613E-2</v>
      </c>
      <c r="C49" s="182">
        <f t="shared" si="1"/>
        <v>2.5312828350367751E-2</v>
      </c>
      <c r="D49" s="182">
        <f t="shared" si="1"/>
        <v>2.1737161488995561E-2</v>
      </c>
      <c r="E49" s="182">
        <f t="shared" si="1"/>
        <v>2.247846374730797E-2</v>
      </c>
      <c r="F49" s="182">
        <f t="shared" si="1"/>
        <v>2.2166068182825731E-2</v>
      </c>
    </row>
    <row r="50" spans="1:6" ht="15.75" x14ac:dyDescent="0.25">
      <c r="A50" s="127" t="s">
        <v>55</v>
      </c>
      <c r="B50" s="182">
        <f t="shared" si="1"/>
        <v>8.5157783481805832E-2</v>
      </c>
      <c r="C50" s="182">
        <f t="shared" si="1"/>
        <v>6.4619352373674652E-2</v>
      </c>
      <c r="D50" s="182">
        <f t="shared" si="1"/>
        <v>6.7022914591069654E-2</v>
      </c>
      <c r="E50" s="182">
        <f t="shared" si="1"/>
        <v>7.0845297918162242E-2</v>
      </c>
      <c r="F50" s="182">
        <f t="shared" si="1"/>
        <v>7.7137917276233536E-2</v>
      </c>
    </row>
  </sheetData>
  <mergeCells count="2">
    <mergeCell ref="H31:J31"/>
    <mergeCell ref="A16:F36"/>
  </mergeCells>
  <conditionalFormatting sqref="B43:F50">
    <cfRule type="dataBar" priority="1">
      <dataBar>
        <cfvo type="min"/>
        <cfvo type="max"/>
        <color rgb="FF638EC6"/>
      </dataBar>
      <extLst>
        <ext xmlns:x14="http://schemas.microsoft.com/office/spreadsheetml/2009/9/main" uri="{B025F937-C7B1-47D3-B67F-A62EFF666E3E}">
          <x14:id>{289920F5-9765-4ABE-A785-25927039CCE5}</x14:id>
        </ext>
      </extLst>
    </cfRule>
  </conditionalFormatting>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289920F5-9765-4ABE-A785-25927039CCE5}">
            <x14:dataBar minLength="0" maxLength="100" border="1" negativeBarBorderColorSameAsPositive="0">
              <x14:cfvo type="autoMin"/>
              <x14:cfvo type="autoMax"/>
              <x14:borderColor rgb="FF638EC6"/>
              <x14:negativeFillColor rgb="FFFF0000"/>
              <x14:negativeBorderColor rgb="FFFF0000"/>
              <x14:axisColor rgb="FF000000"/>
            </x14:dataBar>
          </x14:cfRule>
          <xm:sqref>B43:F50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32"/>
  <sheetViews>
    <sheetView workbookViewId="0">
      <selection activeCell="S36" sqref="S36"/>
    </sheetView>
  </sheetViews>
  <sheetFormatPr defaultRowHeight="15" x14ac:dyDescent="0.25"/>
  <cols>
    <col min="8" max="8" width="4.42578125" customWidth="1"/>
    <col min="9" max="10" width="10" customWidth="1"/>
  </cols>
  <sheetData>
    <row r="1" spans="1:21" x14ac:dyDescent="0.25">
      <c r="A1" s="20" t="s">
        <v>142</v>
      </c>
    </row>
    <row r="3" spans="1:21" x14ac:dyDescent="0.25">
      <c r="A3" s="10">
        <v>2011</v>
      </c>
      <c r="B3" s="10">
        <v>2012</v>
      </c>
      <c r="C3" s="10">
        <v>2013</v>
      </c>
      <c r="D3" s="10">
        <v>2014</v>
      </c>
      <c r="E3" s="10">
        <v>2015</v>
      </c>
      <c r="F3" s="10">
        <v>2016</v>
      </c>
      <c r="M3" s="196" t="s">
        <v>219</v>
      </c>
      <c r="N3" s="196"/>
      <c r="O3" s="196"/>
      <c r="P3" s="196"/>
      <c r="Q3" s="196"/>
      <c r="R3" s="196"/>
      <c r="S3" s="196"/>
      <c r="T3" s="196"/>
      <c r="U3" s="196"/>
    </row>
    <row r="4" spans="1:21" x14ac:dyDescent="0.25">
      <c r="A4" s="71">
        <v>1187</v>
      </c>
      <c r="B4" s="71">
        <v>1636</v>
      </c>
      <c r="C4" s="71">
        <v>1914</v>
      </c>
      <c r="D4" s="71">
        <v>3028</v>
      </c>
      <c r="E4" s="71">
        <v>3108</v>
      </c>
      <c r="F4" s="22">
        <v>3116</v>
      </c>
      <c r="M4" s="196"/>
      <c r="N4" s="196"/>
      <c r="O4" s="196"/>
      <c r="P4" s="196"/>
      <c r="Q4" s="196"/>
      <c r="R4" s="196"/>
      <c r="S4" s="196"/>
      <c r="T4" s="196"/>
      <c r="U4" s="196"/>
    </row>
    <row r="5" spans="1:21" x14ac:dyDescent="0.25">
      <c r="D5" s="9">
        <f>D4-C4</f>
        <v>1114</v>
      </c>
      <c r="F5" s="9">
        <f>F4-A4</f>
        <v>1929</v>
      </c>
      <c r="M5" s="196"/>
      <c r="N5" s="196"/>
      <c r="O5" s="196"/>
      <c r="P5" s="196"/>
      <c r="Q5" s="196"/>
      <c r="R5" s="196"/>
      <c r="S5" s="196"/>
      <c r="T5" s="196"/>
      <c r="U5" s="196"/>
    </row>
    <row r="6" spans="1:21" x14ac:dyDescent="0.25">
      <c r="B6" s="9">
        <f>B4-A4</f>
        <v>449</v>
      </c>
      <c r="C6" s="9">
        <f t="shared" ref="C6:F6" si="0">C4-B4</f>
        <v>278</v>
      </c>
      <c r="D6" s="9">
        <f t="shared" si="0"/>
        <v>1114</v>
      </c>
      <c r="E6" s="9">
        <f t="shared" si="0"/>
        <v>80</v>
      </c>
      <c r="F6" s="9">
        <f t="shared" si="0"/>
        <v>8</v>
      </c>
      <c r="M6" s="196"/>
      <c r="N6" s="196"/>
      <c r="O6" s="196"/>
      <c r="P6" s="196"/>
      <c r="Q6" s="196"/>
      <c r="R6" s="196"/>
      <c r="S6" s="196"/>
      <c r="T6" s="196"/>
      <c r="U6" s="196"/>
    </row>
    <row r="7" spans="1:21" x14ac:dyDescent="0.25">
      <c r="M7" s="196"/>
      <c r="N7" s="196"/>
      <c r="O7" s="196"/>
      <c r="P7" s="196"/>
      <c r="Q7" s="196"/>
      <c r="R7" s="196"/>
      <c r="S7" s="196"/>
      <c r="T7" s="196"/>
      <c r="U7" s="196"/>
    </row>
    <row r="8" spans="1:21" x14ac:dyDescent="0.25">
      <c r="M8" s="196"/>
      <c r="N8" s="196"/>
      <c r="O8" s="196"/>
      <c r="P8" s="196"/>
      <c r="Q8" s="196"/>
      <c r="R8" s="196"/>
      <c r="S8" s="196"/>
      <c r="T8" s="196"/>
      <c r="U8" s="196"/>
    </row>
    <row r="9" spans="1:21" x14ac:dyDescent="0.25">
      <c r="M9" s="196"/>
      <c r="N9" s="196"/>
      <c r="O9" s="196"/>
      <c r="P9" s="196"/>
      <c r="Q9" s="196"/>
      <c r="R9" s="196"/>
      <c r="S9" s="196"/>
      <c r="T9" s="196"/>
      <c r="U9" s="196"/>
    </row>
    <row r="10" spans="1:21" x14ac:dyDescent="0.25">
      <c r="M10" s="196"/>
      <c r="N10" s="196"/>
      <c r="O10" s="196"/>
      <c r="P10" s="196"/>
      <c r="Q10" s="196"/>
      <c r="R10" s="196"/>
      <c r="S10" s="196"/>
      <c r="T10" s="196"/>
      <c r="U10" s="196"/>
    </row>
    <row r="11" spans="1:21" x14ac:dyDescent="0.25">
      <c r="M11" s="196"/>
      <c r="N11" s="196"/>
      <c r="O11" s="196"/>
      <c r="P11" s="196"/>
      <c r="Q11" s="196"/>
      <c r="R11" s="196"/>
      <c r="S11" s="196"/>
      <c r="T11" s="196"/>
      <c r="U11" s="196"/>
    </row>
    <row r="12" spans="1:21" x14ac:dyDescent="0.25">
      <c r="M12" s="196"/>
      <c r="N12" s="196"/>
      <c r="O12" s="196"/>
      <c r="P12" s="196"/>
      <c r="Q12" s="196"/>
      <c r="R12" s="196"/>
      <c r="S12" s="196"/>
      <c r="T12" s="196"/>
      <c r="U12" s="196"/>
    </row>
    <row r="13" spans="1:21" x14ac:dyDescent="0.25">
      <c r="M13" s="196"/>
      <c r="N13" s="196"/>
      <c r="O13" s="196"/>
      <c r="P13" s="196"/>
      <c r="Q13" s="196"/>
      <c r="R13" s="196"/>
      <c r="S13" s="196"/>
      <c r="T13" s="196"/>
      <c r="U13" s="196"/>
    </row>
    <row r="16" spans="1:21" x14ac:dyDescent="0.25">
      <c r="M16" s="179" t="s">
        <v>220</v>
      </c>
    </row>
    <row r="17" spans="2:21" ht="15" customHeight="1" x14ac:dyDescent="0.25"/>
    <row r="28" spans="2:21" x14ac:dyDescent="0.25">
      <c r="M28" s="58"/>
      <c r="N28" s="58"/>
      <c r="O28" s="58"/>
      <c r="P28" s="58"/>
      <c r="Q28" s="58"/>
      <c r="R28" s="58"/>
      <c r="S28" s="58"/>
      <c r="T28" s="58"/>
      <c r="U28" s="58"/>
    </row>
    <row r="29" spans="2:21" x14ac:dyDescent="0.25">
      <c r="B29" t="s">
        <v>88</v>
      </c>
      <c r="M29" s="58"/>
      <c r="N29" s="58"/>
      <c r="O29" s="58"/>
      <c r="P29" s="58"/>
      <c r="Q29" s="58"/>
      <c r="R29" s="58"/>
      <c r="S29" s="58"/>
      <c r="T29" s="58"/>
      <c r="U29" s="58"/>
    </row>
    <row r="30" spans="2:21" x14ac:dyDescent="0.25">
      <c r="M30" s="58"/>
      <c r="N30" s="58"/>
      <c r="O30" s="58"/>
      <c r="P30" s="58"/>
      <c r="Q30" s="58"/>
      <c r="R30" s="58"/>
      <c r="S30" s="58"/>
      <c r="T30" s="58"/>
      <c r="U30" s="58"/>
    </row>
    <row r="31" spans="2:21" x14ac:dyDescent="0.25">
      <c r="M31" s="58"/>
      <c r="N31" s="58"/>
      <c r="O31" s="58"/>
      <c r="P31" s="58"/>
      <c r="Q31" s="58"/>
      <c r="R31" s="58"/>
      <c r="S31" s="58"/>
      <c r="T31" s="58"/>
      <c r="U31" s="58"/>
    </row>
    <row r="32" spans="2:21" x14ac:dyDescent="0.25">
      <c r="M32" s="58"/>
      <c r="N32" s="58"/>
      <c r="O32" s="58"/>
      <c r="P32" s="58"/>
      <c r="Q32" s="58"/>
      <c r="R32" s="58"/>
      <c r="S32" s="58"/>
      <c r="T32" s="58"/>
      <c r="U32" s="58"/>
    </row>
  </sheetData>
  <mergeCells count="1">
    <mergeCell ref="M3:U13"/>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39"/>
  <sheetViews>
    <sheetView workbookViewId="0">
      <selection activeCell="I26" sqref="I26"/>
    </sheetView>
  </sheetViews>
  <sheetFormatPr defaultRowHeight="15" x14ac:dyDescent="0.25"/>
  <cols>
    <col min="1" max="1" width="35.7109375" customWidth="1"/>
    <col min="2" max="2" width="11.5703125" customWidth="1"/>
    <col min="3" max="3" width="11.42578125" bestFit="1" customWidth="1"/>
    <col min="8" max="9" width="11.42578125" bestFit="1" customWidth="1"/>
  </cols>
  <sheetData>
    <row r="1" spans="1:9" x14ac:dyDescent="0.25">
      <c r="A1" s="20" t="s">
        <v>143</v>
      </c>
    </row>
    <row r="2" spans="1:9" x14ac:dyDescent="0.25">
      <c r="A2" s="20"/>
      <c r="H2" s="12"/>
    </row>
    <row r="3" spans="1:9" x14ac:dyDescent="0.25">
      <c r="B3" s="16">
        <v>2012</v>
      </c>
      <c r="C3" s="16">
        <v>2013</v>
      </c>
      <c r="D3" s="16">
        <v>2014</v>
      </c>
      <c r="E3" s="16">
        <v>2015</v>
      </c>
      <c r="F3" s="6">
        <v>2016</v>
      </c>
      <c r="G3" s="86"/>
      <c r="H3" s="10" t="s">
        <v>61</v>
      </c>
    </row>
    <row r="4" spans="1:9" x14ac:dyDescent="0.25">
      <c r="A4" s="176" t="s">
        <v>4</v>
      </c>
      <c r="B4" s="87">
        <v>0.39486552567237199</v>
      </c>
      <c r="C4" s="87">
        <v>0.40229885057471299</v>
      </c>
      <c r="D4" s="87">
        <v>0.36955085865257598</v>
      </c>
      <c r="E4" s="14">
        <v>0.37548262548262501</v>
      </c>
      <c r="F4" s="14">
        <v>0.41399229781771502</v>
      </c>
      <c r="G4" s="33"/>
      <c r="H4" s="17">
        <v>1290</v>
      </c>
      <c r="I4" s="27">
        <f>H4/3116</f>
        <v>0.41399229781771502</v>
      </c>
    </row>
    <row r="5" spans="1:9" x14ac:dyDescent="0.25">
      <c r="A5" s="176" t="s">
        <v>8</v>
      </c>
      <c r="B5" s="87">
        <v>0.121638141809291</v>
      </c>
      <c r="C5" s="87">
        <v>0.13531870428422199</v>
      </c>
      <c r="D5" s="87">
        <v>0.206406869220608</v>
      </c>
      <c r="E5" s="14">
        <v>0.18243243243243201</v>
      </c>
      <c r="F5" s="14">
        <v>0.16816431322208</v>
      </c>
      <c r="G5" s="33"/>
      <c r="H5" s="17">
        <v>524</v>
      </c>
      <c r="I5" s="27">
        <f t="shared" ref="I5:I12" si="0">H5/3116</f>
        <v>0.16816431322207959</v>
      </c>
    </row>
    <row r="6" spans="1:9" x14ac:dyDescent="0.25">
      <c r="A6" s="176" t="s">
        <v>11</v>
      </c>
      <c r="B6" s="87">
        <v>0.10574572127139401</v>
      </c>
      <c r="C6" s="87">
        <v>0.126436781609195</v>
      </c>
      <c r="D6" s="87">
        <v>0.11558784676354</v>
      </c>
      <c r="E6" s="14">
        <v>0.11068211068211101</v>
      </c>
      <c r="F6" s="14">
        <v>0.121309370988447</v>
      </c>
      <c r="G6" s="33"/>
      <c r="H6" s="17">
        <v>378</v>
      </c>
      <c r="I6" s="27">
        <f t="shared" si="0"/>
        <v>0.12130937098844673</v>
      </c>
    </row>
    <row r="7" spans="1:9" x14ac:dyDescent="0.25">
      <c r="A7" s="176" t="s">
        <v>6</v>
      </c>
      <c r="B7" s="87">
        <v>7.2738386308068503E-2</v>
      </c>
      <c r="C7" s="87">
        <v>9.2998955067920594E-2</v>
      </c>
      <c r="D7" s="87">
        <v>0.10072655217965699</v>
      </c>
      <c r="E7" s="14">
        <v>9.8133848133848095E-2</v>
      </c>
      <c r="F7" s="14">
        <v>9.1784338896020501E-2</v>
      </c>
      <c r="G7" s="33"/>
      <c r="H7" s="17">
        <v>286</v>
      </c>
      <c r="I7" s="27">
        <f t="shared" si="0"/>
        <v>9.1784338896020543E-2</v>
      </c>
    </row>
    <row r="8" spans="1:9" x14ac:dyDescent="0.25">
      <c r="A8" s="176" t="s">
        <v>10</v>
      </c>
      <c r="B8" s="87">
        <v>5.0733496332518301E-2</v>
      </c>
      <c r="C8" s="87">
        <v>5.3814002089864199E-2</v>
      </c>
      <c r="D8" s="87">
        <v>6.3738441215323599E-2</v>
      </c>
      <c r="E8" s="14">
        <v>7.5933075933075897E-2</v>
      </c>
      <c r="F8" s="14">
        <v>7.1245186136071906E-2</v>
      </c>
      <c r="G8" s="33"/>
      <c r="H8" s="17">
        <v>222</v>
      </c>
      <c r="I8" s="27">
        <f t="shared" si="0"/>
        <v>7.1245186136071892E-2</v>
      </c>
    </row>
    <row r="9" spans="1:9" x14ac:dyDescent="0.25">
      <c r="A9" s="176" t="s">
        <v>5</v>
      </c>
      <c r="B9" s="87">
        <v>0.106356968215159</v>
      </c>
      <c r="C9" s="87">
        <v>7.8369905956112901E-2</v>
      </c>
      <c r="D9" s="87">
        <v>8.15719947159841E-2</v>
      </c>
      <c r="E9" s="14">
        <v>7.2715572715572704E-2</v>
      </c>
      <c r="F9" s="14">
        <v>7.06033376123235E-2</v>
      </c>
      <c r="G9" s="33"/>
      <c r="H9" s="17">
        <v>220</v>
      </c>
      <c r="I9" s="27">
        <f t="shared" si="0"/>
        <v>7.0603337612323486E-2</v>
      </c>
    </row>
    <row r="10" spans="1:9" ht="30" x14ac:dyDescent="0.25">
      <c r="A10" s="176" t="s">
        <v>105</v>
      </c>
      <c r="B10" s="87">
        <v>0.128361858190709</v>
      </c>
      <c r="C10" s="87">
        <v>0.102925809822362</v>
      </c>
      <c r="D10" s="87">
        <v>5.7463672391017198E-2</v>
      </c>
      <c r="E10" s="14">
        <v>7.2072072072072099E-2</v>
      </c>
      <c r="F10" s="14">
        <v>5.07060333761232E-2</v>
      </c>
      <c r="G10" s="33"/>
      <c r="H10" s="17">
        <v>158</v>
      </c>
      <c r="I10" s="27">
        <f t="shared" si="0"/>
        <v>5.0706033376123234E-2</v>
      </c>
    </row>
    <row r="11" spans="1:9" x14ac:dyDescent="0.25">
      <c r="A11" s="176" t="s">
        <v>9</v>
      </c>
      <c r="B11" s="87">
        <v>1.8337408312958402E-2</v>
      </c>
      <c r="C11" s="87">
        <v>5.74712643678161E-3</v>
      </c>
      <c r="D11" s="87">
        <v>2.6420079260237798E-3</v>
      </c>
      <c r="E11" s="14">
        <v>1.0939510939510899E-2</v>
      </c>
      <c r="F11" s="14">
        <v>1.0269576379974299E-2</v>
      </c>
      <c r="G11" s="33"/>
      <c r="H11" s="17">
        <v>32</v>
      </c>
      <c r="I11" s="27">
        <f t="shared" si="0"/>
        <v>1.0269576379974325E-2</v>
      </c>
    </row>
    <row r="12" spans="1:9" x14ac:dyDescent="0.25">
      <c r="A12" s="177" t="s">
        <v>7</v>
      </c>
      <c r="B12" s="87">
        <v>1.22249388753056E-3</v>
      </c>
      <c r="C12" s="87">
        <v>2.0898641588296802E-3</v>
      </c>
      <c r="D12" s="87">
        <v>2.3117569352708099E-3</v>
      </c>
      <c r="E12" s="14">
        <v>1.6087516087516099E-3</v>
      </c>
      <c r="F12" s="14">
        <v>1.9255455712451899E-3</v>
      </c>
      <c r="G12" s="33"/>
      <c r="H12" s="17">
        <v>6</v>
      </c>
      <c r="I12" s="27">
        <f t="shared" si="0"/>
        <v>1.9255455712451862E-3</v>
      </c>
    </row>
    <row r="13" spans="1:9" x14ac:dyDescent="0.25">
      <c r="H13" s="12"/>
    </row>
    <row r="14" spans="1:9" x14ac:dyDescent="0.25">
      <c r="A14" s="214" t="s">
        <v>221</v>
      </c>
      <c r="B14" s="214"/>
      <c r="C14" s="214"/>
      <c r="D14" s="214"/>
      <c r="E14" s="214"/>
      <c r="F14" s="214"/>
      <c r="G14" s="214"/>
      <c r="H14" s="214"/>
    </row>
    <row r="15" spans="1:9" x14ac:dyDescent="0.25">
      <c r="A15" s="214"/>
      <c r="B15" s="214"/>
      <c r="C15" s="214"/>
      <c r="D15" s="214"/>
      <c r="E15" s="214"/>
      <c r="F15" s="214"/>
      <c r="G15" s="214"/>
      <c r="H15" s="214"/>
    </row>
    <row r="16" spans="1:9" x14ac:dyDescent="0.25">
      <c r="A16" s="214"/>
      <c r="B16" s="214"/>
      <c r="C16" s="214"/>
      <c r="D16" s="214"/>
      <c r="E16" s="214"/>
      <c r="F16" s="214"/>
      <c r="G16" s="214"/>
      <c r="H16" s="214"/>
    </row>
    <row r="17" spans="1:13" x14ac:dyDescent="0.25">
      <c r="A17" s="214"/>
      <c r="B17" s="214"/>
      <c r="C17" s="214"/>
      <c r="D17" s="214"/>
      <c r="E17" s="214"/>
      <c r="F17" s="214"/>
      <c r="G17" s="214"/>
      <c r="H17" s="214"/>
    </row>
    <row r="18" spans="1:13" x14ac:dyDescent="0.25">
      <c r="A18" s="214"/>
      <c r="B18" s="214"/>
      <c r="C18" s="214"/>
      <c r="D18" s="214"/>
      <c r="E18" s="214"/>
      <c r="F18" s="214"/>
      <c r="G18" s="214"/>
      <c r="H18" s="214"/>
    </row>
    <row r="19" spans="1:13" x14ac:dyDescent="0.25">
      <c r="A19" s="214"/>
      <c r="B19" s="214"/>
      <c r="C19" s="214"/>
      <c r="D19" s="214"/>
      <c r="E19" s="214"/>
      <c r="F19" s="214"/>
      <c r="G19" s="214"/>
      <c r="H19" s="214"/>
    </row>
    <row r="20" spans="1:13" x14ac:dyDescent="0.25">
      <c r="A20" s="214"/>
      <c r="B20" s="214"/>
      <c r="C20" s="214"/>
      <c r="D20" s="214"/>
      <c r="E20" s="214"/>
      <c r="F20" s="214"/>
      <c r="G20" s="214"/>
      <c r="H20" s="214"/>
    </row>
    <row r="21" spans="1:13" x14ac:dyDescent="0.25">
      <c r="A21" s="214"/>
      <c r="B21" s="214"/>
      <c r="C21" s="214"/>
      <c r="D21" s="214"/>
      <c r="E21" s="214"/>
      <c r="F21" s="214"/>
      <c r="G21" s="214"/>
      <c r="H21" s="214"/>
    </row>
    <row r="22" spans="1:13" x14ac:dyDescent="0.25">
      <c r="A22" s="214"/>
      <c r="B22" s="214"/>
      <c r="C22" s="214"/>
      <c r="D22" s="214"/>
      <c r="E22" s="214"/>
      <c r="F22" s="214"/>
      <c r="G22" s="214"/>
      <c r="H22" s="214"/>
    </row>
    <row r="23" spans="1:13" x14ac:dyDescent="0.25">
      <c r="A23" s="214"/>
      <c r="B23" s="214"/>
      <c r="C23" s="214"/>
      <c r="D23" s="214"/>
      <c r="E23" s="214"/>
      <c r="F23" s="214"/>
      <c r="G23" s="214"/>
      <c r="H23" s="214"/>
    </row>
    <row r="24" spans="1:13" x14ac:dyDescent="0.25">
      <c r="A24" s="214"/>
      <c r="B24" s="214"/>
      <c r="C24" s="214"/>
      <c r="D24" s="214"/>
      <c r="E24" s="214"/>
      <c r="F24" s="214"/>
      <c r="G24" s="214"/>
      <c r="H24" s="214"/>
    </row>
    <row r="25" spans="1:13" x14ac:dyDescent="0.25">
      <c r="A25" s="214"/>
      <c r="B25" s="214"/>
      <c r="C25" s="214"/>
      <c r="D25" s="214"/>
      <c r="E25" s="214"/>
      <c r="F25" s="214"/>
      <c r="G25" s="214"/>
      <c r="H25" s="214"/>
    </row>
    <row r="26" spans="1:13" x14ac:dyDescent="0.25">
      <c r="A26" s="214"/>
      <c r="B26" s="214"/>
      <c r="C26" s="214"/>
      <c r="D26" s="214"/>
      <c r="E26" s="214"/>
      <c r="F26" s="214"/>
      <c r="G26" s="214"/>
      <c r="H26" s="214"/>
    </row>
    <row r="27" spans="1:13" x14ac:dyDescent="0.25">
      <c r="A27" s="214"/>
      <c r="B27" s="214"/>
      <c r="C27" s="214"/>
      <c r="D27" s="214"/>
      <c r="E27" s="214"/>
      <c r="F27" s="214"/>
      <c r="G27" s="214"/>
      <c r="H27" s="214"/>
    </row>
    <row r="28" spans="1:13" x14ac:dyDescent="0.25">
      <c r="A28" s="214"/>
      <c r="B28" s="214"/>
      <c r="C28" s="214"/>
      <c r="D28" s="214"/>
      <c r="E28" s="214"/>
      <c r="F28" s="214"/>
      <c r="G28" s="214"/>
      <c r="H28" s="214"/>
    </row>
    <row r="29" spans="1:13" x14ac:dyDescent="0.25">
      <c r="A29" s="214"/>
      <c r="B29" s="214"/>
      <c r="C29" s="214"/>
      <c r="D29" s="214"/>
      <c r="E29" s="214"/>
      <c r="F29" s="214"/>
      <c r="G29" s="214"/>
      <c r="H29" s="214"/>
    </row>
    <row r="30" spans="1:13" x14ac:dyDescent="0.25">
      <c r="K30" s="195"/>
      <c r="L30" s="195"/>
      <c r="M30" s="195"/>
    </row>
    <row r="31" spans="1:13" x14ac:dyDescent="0.25">
      <c r="K31" s="84"/>
      <c r="L31" s="84"/>
      <c r="M31" s="84"/>
    </row>
    <row r="32" spans="1:13" x14ac:dyDescent="0.25">
      <c r="K32" s="84"/>
      <c r="L32" s="84"/>
      <c r="M32" s="84"/>
    </row>
    <row r="33" spans="1:13" x14ac:dyDescent="0.25">
      <c r="K33" s="84"/>
      <c r="L33" s="84"/>
      <c r="M33" s="84"/>
    </row>
    <row r="34" spans="1:13" x14ac:dyDescent="0.25">
      <c r="K34" s="84"/>
      <c r="L34" s="84"/>
      <c r="M34" s="84"/>
    </row>
    <row r="35" spans="1:13" x14ac:dyDescent="0.25">
      <c r="K35" s="84"/>
      <c r="L35" s="84"/>
      <c r="M35" s="84"/>
    </row>
    <row r="36" spans="1:13" x14ac:dyDescent="0.25">
      <c r="K36" s="195" t="s">
        <v>88</v>
      </c>
      <c r="L36" s="195"/>
      <c r="M36" s="195"/>
    </row>
    <row r="37" spans="1:13" x14ac:dyDescent="0.25">
      <c r="K37" s="84"/>
      <c r="L37" s="84"/>
      <c r="M37" s="84"/>
    </row>
    <row r="39" spans="1:13" x14ac:dyDescent="0.25">
      <c r="A39" s="179" t="s">
        <v>222</v>
      </c>
    </row>
  </sheetData>
  <sortState ref="A4:F12">
    <sortCondition descending="1" ref="F4"/>
  </sortState>
  <mergeCells count="3">
    <mergeCell ref="A14:H29"/>
    <mergeCell ref="K30:M30"/>
    <mergeCell ref="K36:M36"/>
  </mergeCells>
  <pageMargins left="0.511811024" right="0.511811024" top="0.78740157499999996" bottom="0.78740157499999996" header="0.31496062000000002" footer="0.31496062000000002"/>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26"/>
  <sheetViews>
    <sheetView workbookViewId="0">
      <selection activeCell="A8" sqref="A8:F22"/>
    </sheetView>
  </sheetViews>
  <sheetFormatPr defaultRowHeight="15" x14ac:dyDescent="0.25"/>
  <cols>
    <col min="1" max="1" width="18" bestFit="1" customWidth="1"/>
    <col min="2" max="2" width="12.42578125" customWidth="1"/>
  </cols>
  <sheetData>
    <row r="1" spans="1:10" x14ac:dyDescent="0.25">
      <c r="A1" s="211" t="s">
        <v>144</v>
      </c>
      <c r="B1" s="211"/>
      <c r="C1" s="211"/>
      <c r="D1" s="211"/>
      <c r="E1" s="211"/>
      <c r="F1" s="211"/>
      <c r="G1" s="211"/>
      <c r="H1" s="211"/>
      <c r="I1" s="211"/>
      <c r="J1" s="211"/>
    </row>
    <row r="3" spans="1:10" x14ac:dyDescent="0.25">
      <c r="B3" s="10">
        <v>2012</v>
      </c>
      <c r="C3" s="10">
        <v>2013</v>
      </c>
      <c r="D3" s="10">
        <v>2014</v>
      </c>
      <c r="E3" s="36">
        <v>2015</v>
      </c>
      <c r="F3" s="63">
        <v>2016</v>
      </c>
    </row>
    <row r="4" spans="1:10" x14ac:dyDescent="0.25">
      <c r="A4" s="59" t="s">
        <v>23</v>
      </c>
      <c r="B4" s="88">
        <v>0.13325183374083099</v>
      </c>
      <c r="C4" s="88">
        <v>0.130616509926855</v>
      </c>
      <c r="D4" s="88">
        <v>0.128137384412153</v>
      </c>
      <c r="E4" s="61">
        <v>0.119369369369369</v>
      </c>
      <c r="F4" s="61">
        <v>0.111681643132221</v>
      </c>
    </row>
    <row r="5" spans="1:10" x14ac:dyDescent="0.25">
      <c r="A5" s="59" t="s">
        <v>24</v>
      </c>
      <c r="B5" s="88">
        <v>0.420537897310513</v>
      </c>
      <c r="C5" s="88">
        <v>0.43991640543364702</v>
      </c>
      <c r="D5" s="88">
        <v>0.41083223249669798</v>
      </c>
      <c r="E5" s="61">
        <v>0.41473616473616498</v>
      </c>
      <c r="F5" s="61">
        <v>0.41270860077021798</v>
      </c>
    </row>
    <row r="6" spans="1:10" x14ac:dyDescent="0.25">
      <c r="A6" s="19" t="s">
        <v>25</v>
      </c>
      <c r="B6" s="88">
        <v>0.44621026894865501</v>
      </c>
      <c r="C6" s="88">
        <v>0.42946708463949801</v>
      </c>
      <c r="D6" s="88">
        <v>0.46103038309114902</v>
      </c>
      <c r="E6" s="61">
        <v>0.46589446589446598</v>
      </c>
      <c r="F6" s="61">
        <v>0.47560975609756101</v>
      </c>
    </row>
    <row r="8" spans="1:10" x14ac:dyDescent="0.25">
      <c r="A8" s="196" t="s">
        <v>224</v>
      </c>
      <c r="B8" s="196"/>
      <c r="C8" s="196"/>
      <c r="D8" s="196"/>
      <c r="E8" s="196"/>
      <c r="F8" s="196"/>
    </row>
    <row r="9" spans="1:10" x14ac:dyDescent="0.25">
      <c r="A9" s="196"/>
      <c r="B9" s="196"/>
      <c r="C9" s="196"/>
      <c r="D9" s="196"/>
      <c r="E9" s="196"/>
      <c r="F9" s="196"/>
    </row>
    <row r="10" spans="1:10" x14ac:dyDescent="0.25">
      <c r="A10" s="196"/>
      <c r="B10" s="196"/>
      <c r="C10" s="196"/>
      <c r="D10" s="196"/>
      <c r="E10" s="196"/>
      <c r="F10" s="196"/>
    </row>
    <row r="11" spans="1:10" x14ac:dyDescent="0.25">
      <c r="A11" s="196"/>
      <c r="B11" s="196"/>
      <c r="C11" s="196"/>
      <c r="D11" s="196"/>
      <c r="E11" s="196"/>
      <c r="F11" s="196"/>
    </row>
    <row r="12" spans="1:10" x14ac:dyDescent="0.25">
      <c r="A12" s="196"/>
      <c r="B12" s="196"/>
      <c r="C12" s="196"/>
      <c r="D12" s="196"/>
      <c r="E12" s="196"/>
      <c r="F12" s="196"/>
    </row>
    <row r="13" spans="1:10" x14ac:dyDescent="0.25">
      <c r="A13" s="196"/>
      <c r="B13" s="196"/>
      <c r="C13" s="196"/>
      <c r="D13" s="196"/>
      <c r="E13" s="196"/>
      <c r="F13" s="196"/>
    </row>
    <row r="14" spans="1:10" x14ac:dyDescent="0.25">
      <c r="A14" s="196"/>
      <c r="B14" s="196"/>
      <c r="C14" s="196"/>
      <c r="D14" s="196"/>
      <c r="E14" s="196"/>
      <c r="F14" s="196"/>
    </row>
    <row r="15" spans="1:10" x14ac:dyDescent="0.25">
      <c r="A15" s="196"/>
      <c r="B15" s="196"/>
      <c r="C15" s="196"/>
      <c r="D15" s="196"/>
      <c r="E15" s="196"/>
      <c r="F15" s="196"/>
    </row>
    <row r="16" spans="1:10" x14ac:dyDescent="0.25">
      <c r="A16" s="196"/>
      <c r="B16" s="196"/>
      <c r="C16" s="196"/>
      <c r="D16" s="196"/>
      <c r="E16" s="196"/>
      <c r="F16" s="196"/>
    </row>
    <row r="17" spans="1:10" x14ac:dyDescent="0.25">
      <c r="A17" s="196"/>
      <c r="B17" s="196"/>
      <c r="C17" s="196"/>
      <c r="D17" s="196"/>
      <c r="E17" s="196"/>
      <c r="F17" s="196"/>
    </row>
    <row r="18" spans="1:10" x14ac:dyDescent="0.25">
      <c r="A18" s="196"/>
      <c r="B18" s="196"/>
      <c r="C18" s="196"/>
      <c r="D18" s="196"/>
      <c r="E18" s="196"/>
      <c r="F18" s="196"/>
    </row>
    <row r="19" spans="1:10" x14ac:dyDescent="0.25">
      <c r="A19" s="196"/>
      <c r="B19" s="196"/>
      <c r="C19" s="196"/>
      <c r="D19" s="196"/>
      <c r="E19" s="196"/>
      <c r="F19" s="196"/>
    </row>
    <row r="20" spans="1:10" x14ac:dyDescent="0.25">
      <c r="A20" s="196"/>
      <c r="B20" s="196"/>
      <c r="C20" s="196"/>
      <c r="D20" s="196"/>
      <c r="E20" s="196"/>
      <c r="F20" s="196"/>
    </row>
    <row r="21" spans="1:10" x14ac:dyDescent="0.25">
      <c r="A21" s="196"/>
      <c r="B21" s="196"/>
      <c r="C21" s="196"/>
      <c r="D21" s="196"/>
      <c r="E21" s="196"/>
      <c r="F21" s="196"/>
    </row>
    <row r="22" spans="1:10" x14ac:dyDescent="0.25">
      <c r="A22" s="196"/>
      <c r="B22" s="196"/>
      <c r="C22" s="196"/>
      <c r="D22" s="196"/>
      <c r="E22" s="196"/>
      <c r="F22" s="196"/>
    </row>
    <row r="23" spans="1:10" x14ac:dyDescent="0.25">
      <c r="H23" s="195" t="s">
        <v>88</v>
      </c>
      <c r="I23" s="195"/>
      <c r="J23" s="195"/>
    </row>
    <row r="26" spans="1:10" x14ac:dyDescent="0.25">
      <c r="A26" s="179" t="s">
        <v>223</v>
      </c>
    </row>
  </sheetData>
  <mergeCells count="3">
    <mergeCell ref="A8:F22"/>
    <mergeCell ref="H23:J23"/>
    <mergeCell ref="A1:J1"/>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6"/>
  <sheetViews>
    <sheetView workbookViewId="0">
      <selection activeCell="E37" sqref="E37"/>
    </sheetView>
  </sheetViews>
  <sheetFormatPr defaultRowHeight="15" x14ac:dyDescent="0.25"/>
  <cols>
    <col min="1" max="1" width="28.85546875" customWidth="1"/>
  </cols>
  <sheetData>
    <row r="1" spans="1:14" x14ac:dyDescent="0.25">
      <c r="A1" s="194" t="s">
        <v>162</v>
      </c>
      <c r="B1" s="194"/>
      <c r="C1" s="194"/>
      <c r="D1" s="194"/>
      <c r="E1" s="194"/>
      <c r="F1" s="194"/>
      <c r="G1" s="194"/>
      <c r="H1" s="194"/>
      <c r="I1" s="194"/>
      <c r="J1" s="194"/>
      <c r="K1" s="194"/>
      <c r="L1" s="194"/>
      <c r="M1" s="194"/>
      <c r="N1" s="194"/>
    </row>
    <row r="3" spans="1:14" x14ac:dyDescent="0.25">
      <c r="A3" s="16"/>
      <c r="B3" s="16">
        <v>2010</v>
      </c>
      <c r="C3" s="16">
        <v>2011</v>
      </c>
      <c r="D3" s="25">
        <v>2012</v>
      </c>
      <c r="E3" s="16">
        <v>2013</v>
      </c>
      <c r="F3" s="16">
        <v>2014</v>
      </c>
      <c r="G3" s="16">
        <v>2015</v>
      </c>
      <c r="H3" s="16">
        <v>2016</v>
      </c>
    </row>
    <row r="4" spans="1:14" x14ac:dyDescent="0.25">
      <c r="A4" s="16" t="s">
        <v>89</v>
      </c>
      <c r="B4" s="116">
        <v>0.38600000000000001</v>
      </c>
      <c r="C4" s="115">
        <v>0.34</v>
      </c>
      <c r="D4" s="116">
        <v>0.35894118325737856</v>
      </c>
      <c r="E4" s="115">
        <v>0.35799999999999998</v>
      </c>
      <c r="F4" s="115">
        <v>0.35099999999999998</v>
      </c>
      <c r="G4" s="115">
        <v>0.36199999999999999</v>
      </c>
      <c r="H4" s="18">
        <v>0.38092696453516184</v>
      </c>
      <c r="I4" s="28">
        <f>H4-G4</f>
        <v>1.892696453516185E-2</v>
      </c>
      <c r="J4" s="28">
        <f>H4-C4</f>
        <v>4.0926964535161814E-2</v>
      </c>
    </row>
    <row r="5" spans="1:14" x14ac:dyDescent="0.25">
      <c r="A5" s="16" t="s">
        <v>65</v>
      </c>
      <c r="B5" s="116">
        <v>0.128</v>
      </c>
      <c r="C5" s="115">
        <v>0.13500000000000001</v>
      </c>
      <c r="D5" s="116">
        <v>0.12938941677723478</v>
      </c>
      <c r="E5" s="115">
        <v>0.107</v>
      </c>
      <c r="F5" s="115">
        <v>0.11</v>
      </c>
      <c r="G5" s="115">
        <v>0.108</v>
      </c>
      <c r="H5" s="18">
        <v>0.11618539290703286</v>
      </c>
      <c r="I5" s="28">
        <f t="shared" ref="I5:I7" si="0">H5-G5</f>
        <v>8.1853929070328652E-3</v>
      </c>
    </row>
    <row r="6" spans="1:14" x14ac:dyDescent="0.25">
      <c r="A6" s="16" t="s">
        <v>86</v>
      </c>
      <c r="B6" s="116">
        <v>0.17499999999999999</v>
      </c>
      <c r="C6" s="115">
        <v>0.17199999999999999</v>
      </c>
      <c r="D6" s="116">
        <v>0.15217606289608795</v>
      </c>
      <c r="E6" s="115">
        <v>0.16800000000000001</v>
      </c>
      <c r="F6" s="115">
        <v>0.16900000000000001</v>
      </c>
      <c r="G6" s="115">
        <v>0.16400000000000001</v>
      </c>
      <c r="H6" s="18">
        <v>0.15678335383524858</v>
      </c>
      <c r="I6" s="28">
        <f t="shared" si="0"/>
        <v>-7.2166461647514279E-3</v>
      </c>
    </row>
    <row r="7" spans="1:14" x14ac:dyDescent="0.25">
      <c r="A7" s="16" t="s">
        <v>87</v>
      </c>
      <c r="B7" s="116">
        <v>0.311</v>
      </c>
      <c r="C7" s="115">
        <v>0.35399999999999998</v>
      </c>
      <c r="D7" s="116">
        <v>0.3594933370692987</v>
      </c>
      <c r="E7" s="115">
        <v>0.36699999999999999</v>
      </c>
      <c r="F7" s="115">
        <v>0.37</v>
      </c>
      <c r="G7" s="115">
        <v>0.36599999999999999</v>
      </c>
      <c r="H7" s="18">
        <v>0.34610428872255744</v>
      </c>
      <c r="I7" s="28">
        <f t="shared" si="0"/>
        <v>-1.9895711277442552E-2</v>
      </c>
    </row>
    <row r="9" spans="1:14" x14ac:dyDescent="0.25">
      <c r="A9" s="196" t="s">
        <v>182</v>
      </c>
      <c r="B9" s="196"/>
      <c r="C9" s="196"/>
      <c r="D9" s="196"/>
      <c r="E9" s="196"/>
      <c r="F9" s="196"/>
      <c r="G9" s="196"/>
      <c r="H9" s="196"/>
    </row>
    <row r="10" spans="1:14" x14ac:dyDescent="0.25">
      <c r="A10" s="196"/>
      <c r="B10" s="196"/>
      <c r="C10" s="196"/>
      <c r="D10" s="196"/>
      <c r="E10" s="196"/>
      <c r="F10" s="196"/>
      <c r="G10" s="196"/>
      <c r="H10" s="196"/>
    </row>
    <row r="11" spans="1:14" x14ac:dyDescent="0.25">
      <c r="A11" s="196"/>
      <c r="B11" s="196"/>
      <c r="C11" s="196"/>
      <c r="D11" s="196"/>
      <c r="E11" s="196"/>
      <c r="F11" s="196"/>
      <c r="G11" s="196"/>
      <c r="H11" s="196"/>
    </row>
    <row r="12" spans="1:14" x14ac:dyDescent="0.25">
      <c r="A12" s="196"/>
      <c r="B12" s="196"/>
      <c r="C12" s="196"/>
      <c r="D12" s="196"/>
      <c r="E12" s="196"/>
      <c r="F12" s="196"/>
      <c r="G12" s="196"/>
      <c r="H12" s="196"/>
    </row>
    <row r="13" spans="1:14" x14ac:dyDescent="0.25">
      <c r="A13" s="196"/>
      <c r="B13" s="196"/>
      <c r="C13" s="196"/>
      <c r="D13" s="196"/>
      <c r="E13" s="196"/>
      <c r="F13" s="196"/>
      <c r="G13" s="196"/>
      <c r="H13" s="196"/>
    </row>
    <row r="14" spans="1:14" x14ac:dyDescent="0.25">
      <c r="A14" s="196"/>
      <c r="B14" s="196"/>
      <c r="C14" s="196"/>
      <c r="D14" s="196"/>
      <c r="E14" s="196"/>
      <c r="F14" s="196"/>
      <c r="G14" s="196"/>
      <c r="H14" s="196"/>
    </row>
    <row r="15" spans="1:14" x14ac:dyDescent="0.25">
      <c r="A15" s="196"/>
      <c r="B15" s="196"/>
      <c r="C15" s="196"/>
      <c r="D15" s="196"/>
      <c r="E15" s="196"/>
      <c r="F15" s="196"/>
      <c r="G15" s="196"/>
      <c r="H15" s="196"/>
    </row>
    <row r="16" spans="1:14" x14ac:dyDescent="0.25">
      <c r="A16" s="196"/>
      <c r="B16" s="196"/>
      <c r="C16" s="196"/>
      <c r="D16" s="196"/>
      <c r="E16" s="196"/>
      <c r="F16" s="196"/>
      <c r="G16" s="196"/>
      <c r="H16" s="196"/>
    </row>
    <row r="17" spans="1:15" x14ac:dyDescent="0.25">
      <c r="A17" s="196"/>
      <c r="B17" s="196"/>
      <c r="C17" s="196"/>
      <c r="D17" s="196"/>
      <c r="E17" s="196"/>
      <c r="F17" s="196"/>
      <c r="G17" s="196"/>
      <c r="H17" s="196"/>
    </row>
    <row r="18" spans="1:15" x14ac:dyDescent="0.25">
      <c r="A18" s="196"/>
      <c r="B18" s="196"/>
      <c r="C18" s="196"/>
      <c r="D18" s="196"/>
      <c r="E18" s="196"/>
      <c r="F18" s="196"/>
      <c r="G18" s="196"/>
      <c r="H18" s="196"/>
    </row>
    <row r="19" spans="1:15" x14ac:dyDescent="0.25">
      <c r="A19" s="196"/>
      <c r="B19" s="196"/>
      <c r="C19" s="196"/>
      <c r="D19" s="196"/>
      <c r="E19" s="196"/>
      <c r="F19" s="196"/>
      <c r="G19" s="196"/>
      <c r="H19" s="196"/>
    </row>
    <row r="20" spans="1:15" x14ac:dyDescent="0.25">
      <c r="A20" s="196"/>
      <c r="B20" s="196"/>
      <c r="C20" s="196"/>
      <c r="D20" s="196"/>
      <c r="E20" s="196"/>
      <c r="F20" s="196"/>
      <c r="G20" s="196"/>
      <c r="H20" s="196"/>
    </row>
    <row r="21" spans="1:15" x14ac:dyDescent="0.25">
      <c r="A21" s="196"/>
      <c r="B21" s="196"/>
      <c r="C21" s="196"/>
      <c r="D21" s="196"/>
      <c r="E21" s="196"/>
      <c r="F21" s="196"/>
      <c r="G21" s="196"/>
      <c r="H21" s="196"/>
    </row>
    <row r="22" spans="1:15" x14ac:dyDescent="0.25">
      <c r="A22" s="196"/>
      <c r="B22" s="196"/>
      <c r="C22" s="196"/>
      <c r="D22" s="196"/>
      <c r="E22" s="196"/>
      <c r="F22" s="196"/>
      <c r="G22" s="196"/>
      <c r="H22" s="196"/>
    </row>
    <row r="24" spans="1:15" x14ac:dyDescent="0.25">
      <c r="L24" s="195" t="s">
        <v>88</v>
      </c>
      <c r="M24" s="195"/>
      <c r="N24" s="195"/>
      <c r="O24" s="195"/>
    </row>
    <row r="26" spans="1:15" x14ac:dyDescent="0.25">
      <c r="I26" s="178" t="s">
        <v>181</v>
      </c>
    </row>
  </sheetData>
  <mergeCells count="3">
    <mergeCell ref="A1:N1"/>
    <mergeCell ref="L24:O24"/>
    <mergeCell ref="A9:H22"/>
  </mergeCells>
  <pageMargins left="0.511811024" right="0.511811024" top="0.78740157499999996" bottom="0.78740157499999996" header="0.31496062000000002" footer="0.31496062000000002"/>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36"/>
  <sheetViews>
    <sheetView workbookViewId="0">
      <selection activeCell="A14" sqref="A14:F35"/>
    </sheetView>
  </sheetViews>
  <sheetFormatPr defaultRowHeight="15" x14ac:dyDescent="0.25"/>
  <cols>
    <col min="1" max="1" width="34.5703125" bestFit="1" customWidth="1"/>
    <col min="2" max="2" width="13" customWidth="1"/>
    <col min="3" max="4" width="9.5703125" customWidth="1"/>
    <col min="5" max="5" width="9.28515625" customWidth="1"/>
    <col min="6" max="6" width="10.85546875" customWidth="1"/>
    <col min="8" max="8" width="26" customWidth="1"/>
  </cols>
  <sheetData>
    <row r="1" spans="1:12" x14ac:dyDescent="0.25">
      <c r="A1" s="218" t="s">
        <v>145</v>
      </c>
      <c r="B1" s="218"/>
      <c r="C1" s="218"/>
      <c r="D1" s="218"/>
      <c r="E1" s="218"/>
      <c r="F1" s="218"/>
      <c r="G1" s="218"/>
      <c r="H1" s="218"/>
      <c r="I1" s="218"/>
      <c r="J1" s="218"/>
      <c r="K1" s="218"/>
      <c r="L1" s="218"/>
    </row>
    <row r="3" spans="1:12" ht="15.75" x14ac:dyDescent="0.25">
      <c r="A3" s="89"/>
      <c r="B3" s="132">
        <v>2012</v>
      </c>
      <c r="C3" s="132">
        <v>2013</v>
      </c>
      <c r="D3" s="132">
        <v>2014</v>
      </c>
      <c r="E3" s="132">
        <v>2015</v>
      </c>
      <c r="F3" s="132">
        <v>2016</v>
      </c>
      <c r="H3" s="92"/>
      <c r="I3" s="93"/>
      <c r="J3" s="89"/>
      <c r="K3" s="89"/>
      <c r="L3" s="12"/>
    </row>
    <row r="4" spans="1:12" ht="15.75" x14ac:dyDescent="0.25">
      <c r="A4" s="130" t="s">
        <v>26</v>
      </c>
      <c r="B4" s="90">
        <v>25</v>
      </c>
      <c r="C4" s="91">
        <v>28</v>
      </c>
      <c r="D4" s="24">
        <v>48</v>
      </c>
      <c r="E4" s="24">
        <v>46</v>
      </c>
      <c r="F4" s="96">
        <v>49</v>
      </c>
      <c r="G4" s="27">
        <f>F4/F$11</f>
        <v>1.5725288831835688E-2</v>
      </c>
      <c r="H4" s="92"/>
      <c r="I4" s="93"/>
      <c r="J4" s="89"/>
      <c r="K4" s="89"/>
      <c r="L4" s="12"/>
    </row>
    <row r="5" spans="1:12" ht="15.75" x14ac:dyDescent="0.25">
      <c r="A5" s="130" t="s">
        <v>40</v>
      </c>
      <c r="B5" s="90">
        <v>307</v>
      </c>
      <c r="C5" s="91">
        <v>345</v>
      </c>
      <c r="D5" s="24">
        <v>590</v>
      </c>
      <c r="E5" s="24">
        <v>607</v>
      </c>
      <c r="F5" s="96">
        <v>598</v>
      </c>
      <c r="G5" s="27">
        <f t="shared" ref="G5:G10" si="0">F5/F$11</f>
        <v>0.19191270860077023</v>
      </c>
      <c r="H5" s="92"/>
      <c r="I5" s="93"/>
      <c r="J5" s="89"/>
      <c r="K5" s="89"/>
      <c r="L5" s="12"/>
    </row>
    <row r="6" spans="1:12" ht="15.75" x14ac:dyDescent="0.25">
      <c r="A6" s="130" t="s">
        <v>31</v>
      </c>
      <c r="B6" s="90">
        <v>138</v>
      </c>
      <c r="C6" s="91">
        <v>170</v>
      </c>
      <c r="D6" s="24">
        <v>286</v>
      </c>
      <c r="E6" s="24">
        <v>316</v>
      </c>
      <c r="F6" s="96">
        <v>325</v>
      </c>
      <c r="G6" s="27">
        <f t="shared" si="0"/>
        <v>0.10430038510911425</v>
      </c>
      <c r="H6" s="92"/>
      <c r="I6" s="93"/>
      <c r="J6" s="94"/>
      <c r="K6" s="94"/>
      <c r="L6" s="12"/>
    </row>
    <row r="7" spans="1:12" ht="15.75" x14ac:dyDescent="0.25">
      <c r="A7" s="130" t="s">
        <v>33</v>
      </c>
      <c r="B7" s="90">
        <v>58</v>
      </c>
      <c r="C7" s="91">
        <v>55</v>
      </c>
      <c r="D7" s="24">
        <v>95</v>
      </c>
      <c r="E7" s="24">
        <v>108</v>
      </c>
      <c r="F7" s="96">
        <v>99</v>
      </c>
      <c r="G7" s="27">
        <f t="shared" si="0"/>
        <v>3.1771501925545571E-2</v>
      </c>
      <c r="H7" s="92"/>
      <c r="I7" s="93"/>
      <c r="J7" s="94"/>
      <c r="K7" s="94"/>
      <c r="L7" s="12"/>
    </row>
    <row r="8" spans="1:12" ht="15.75" x14ac:dyDescent="0.25">
      <c r="A8" s="130" t="s">
        <v>35</v>
      </c>
      <c r="B8" s="90">
        <v>430</v>
      </c>
      <c r="C8" s="91">
        <v>545</v>
      </c>
      <c r="D8" s="97"/>
      <c r="E8" s="128">
        <v>957</v>
      </c>
      <c r="F8" s="129">
        <v>296</v>
      </c>
      <c r="G8" s="27">
        <f t="shared" si="0"/>
        <v>9.4993581514762518E-2</v>
      </c>
      <c r="H8" s="92"/>
      <c r="I8" s="93"/>
      <c r="J8" s="94"/>
      <c r="K8" s="94"/>
      <c r="L8" s="12"/>
    </row>
    <row r="9" spans="1:12" ht="31.5" x14ac:dyDescent="0.25">
      <c r="A9" s="130" t="s">
        <v>107</v>
      </c>
      <c r="B9" s="90">
        <v>165</v>
      </c>
      <c r="C9" s="91">
        <v>157</v>
      </c>
      <c r="D9" s="24">
        <v>269</v>
      </c>
      <c r="E9" s="128">
        <v>338</v>
      </c>
      <c r="F9" s="129">
        <v>357</v>
      </c>
      <c r="G9" s="27">
        <f t="shared" si="0"/>
        <v>0.11456996148908857</v>
      </c>
      <c r="H9" s="92"/>
      <c r="I9" s="93"/>
      <c r="J9" s="94"/>
      <c r="K9" s="94"/>
      <c r="L9" s="12"/>
    </row>
    <row r="10" spans="1:12" ht="31.5" x14ac:dyDescent="0.25">
      <c r="A10" s="131" t="s">
        <v>106</v>
      </c>
      <c r="B10" s="96">
        <v>513</v>
      </c>
      <c r="C10" s="96">
        <v>614</v>
      </c>
      <c r="D10" s="129">
        <v>1740</v>
      </c>
      <c r="E10" s="129">
        <v>736</v>
      </c>
      <c r="F10" s="129">
        <v>1392</v>
      </c>
      <c r="G10" s="27">
        <f t="shared" si="0"/>
        <v>0.4467265725288832</v>
      </c>
      <c r="H10" s="92"/>
      <c r="I10" s="93"/>
      <c r="J10" s="94"/>
      <c r="K10" s="94"/>
      <c r="L10" s="12"/>
    </row>
    <row r="11" spans="1:12" ht="15.75" x14ac:dyDescent="0.25">
      <c r="B11" s="96">
        <f>SUM(B4:B10)</f>
        <v>1636</v>
      </c>
      <c r="C11" s="96">
        <f>SUM(C4:C10)</f>
        <v>1914</v>
      </c>
      <c r="D11" s="96">
        <f>SUM(D4:D10)</f>
        <v>3028</v>
      </c>
      <c r="E11" s="96">
        <f>SUM(E4:E10)</f>
        <v>3108</v>
      </c>
      <c r="F11" s="96">
        <f>SUM(F4:F10)</f>
        <v>3116</v>
      </c>
      <c r="H11" s="92"/>
      <c r="I11" s="93"/>
      <c r="J11" s="94"/>
      <c r="K11" s="94"/>
      <c r="L11" s="12"/>
    </row>
    <row r="12" spans="1:12" ht="15.75" x14ac:dyDescent="0.25">
      <c r="F12" s="9">
        <f>E8-F8</f>
        <v>661</v>
      </c>
      <c r="H12" s="92"/>
      <c r="I12" s="93"/>
      <c r="J12" s="94"/>
      <c r="K12" s="94"/>
      <c r="L12" s="12"/>
    </row>
    <row r="13" spans="1:12" ht="15.75" x14ac:dyDescent="0.25">
      <c r="H13" s="92"/>
      <c r="I13" s="93"/>
      <c r="J13" s="94"/>
      <c r="K13" s="94"/>
      <c r="L13" s="12"/>
    </row>
    <row r="14" spans="1:12" x14ac:dyDescent="0.25">
      <c r="A14" s="196" t="s">
        <v>226</v>
      </c>
      <c r="B14" s="196"/>
      <c r="C14" s="196"/>
      <c r="D14" s="196"/>
      <c r="E14" s="196"/>
      <c r="F14" s="196"/>
    </row>
    <row r="15" spans="1:12" x14ac:dyDescent="0.25">
      <c r="A15" s="196"/>
      <c r="B15" s="196"/>
      <c r="C15" s="196"/>
      <c r="D15" s="196"/>
      <c r="E15" s="196"/>
      <c r="F15" s="196"/>
    </row>
    <row r="16" spans="1:12" x14ac:dyDescent="0.25">
      <c r="A16" s="196"/>
      <c r="B16" s="196"/>
      <c r="C16" s="196"/>
      <c r="D16" s="196"/>
      <c r="E16" s="196"/>
      <c r="F16" s="196"/>
    </row>
    <row r="17" spans="1:20" x14ac:dyDescent="0.25">
      <c r="A17" s="196"/>
      <c r="B17" s="196"/>
      <c r="C17" s="196"/>
      <c r="D17" s="196"/>
      <c r="E17" s="196"/>
      <c r="F17" s="196"/>
    </row>
    <row r="18" spans="1:20" x14ac:dyDescent="0.25">
      <c r="A18" s="196"/>
      <c r="B18" s="196"/>
      <c r="C18" s="196"/>
      <c r="D18" s="196"/>
      <c r="E18" s="196"/>
      <c r="F18" s="196"/>
    </row>
    <row r="19" spans="1:20" x14ac:dyDescent="0.25">
      <c r="A19" s="196"/>
      <c r="B19" s="196"/>
      <c r="C19" s="196"/>
      <c r="D19" s="196"/>
      <c r="E19" s="196"/>
      <c r="F19" s="196"/>
    </row>
    <row r="20" spans="1:20" x14ac:dyDescent="0.25">
      <c r="A20" s="196"/>
      <c r="B20" s="196"/>
      <c r="C20" s="196"/>
      <c r="D20" s="196"/>
      <c r="E20" s="196"/>
      <c r="F20" s="196"/>
    </row>
    <row r="21" spans="1:20" x14ac:dyDescent="0.25">
      <c r="A21" s="196"/>
      <c r="B21" s="196"/>
      <c r="C21" s="196"/>
      <c r="D21" s="196"/>
      <c r="E21" s="196"/>
      <c r="F21" s="196"/>
    </row>
    <row r="22" spans="1:20" ht="15" customHeight="1" x14ac:dyDescent="0.25">
      <c r="A22" s="196"/>
      <c r="B22" s="196"/>
      <c r="C22" s="196"/>
      <c r="D22" s="196"/>
      <c r="E22" s="196"/>
      <c r="F22" s="196"/>
      <c r="H22" s="216" t="s">
        <v>175</v>
      </c>
      <c r="I22" s="216"/>
      <c r="J22" s="216"/>
      <c r="K22" s="216"/>
      <c r="L22" s="216"/>
      <c r="M22" s="216"/>
      <c r="N22" s="216"/>
      <c r="O22" s="216"/>
      <c r="P22" s="216"/>
      <c r="Q22" s="216"/>
      <c r="R22" s="216"/>
      <c r="S22" s="216"/>
      <c r="T22" s="216"/>
    </row>
    <row r="23" spans="1:20" x14ac:dyDescent="0.25">
      <c r="A23" s="196"/>
      <c r="B23" s="196"/>
      <c r="C23" s="196"/>
      <c r="D23" s="196"/>
      <c r="E23" s="196"/>
      <c r="F23" s="196"/>
      <c r="H23" s="216"/>
      <c r="I23" s="216"/>
      <c r="J23" s="216"/>
      <c r="K23" s="216"/>
      <c r="L23" s="216"/>
      <c r="M23" s="216"/>
      <c r="N23" s="216"/>
      <c r="O23" s="216"/>
      <c r="P23" s="216"/>
      <c r="Q23" s="216"/>
      <c r="R23" s="216"/>
      <c r="S23" s="216"/>
      <c r="T23" s="216"/>
    </row>
    <row r="24" spans="1:20" ht="15" customHeight="1" x14ac:dyDescent="0.25">
      <c r="A24" s="196"/>
      <c r="B24" s="196"/>
      <c r="C24" s="196"/>
      <c r="D24" s="196"/>
      <c r="E24" s="196"/>
      <c r="F24" s="196"/>
      <c r="G24" s="58"/>
      <c r="H24" s="216"/>
      <c r="I24" s="216"/>
      <c r="J24" s="216"/>
      <c r="K24" s="216"/>
      <c r="L24" s="216"/>
      <c r="M24" s="216"/>
      <c r="N24" s="216"/>
      <c r="O24" s="216"/>
      <c r="P24" s="216"/>
      <c r="Q24" s="216"/>
      <c r="R24" s="216"/>
      <c r="S24" s="216"/>
      <c r="T24" s="216"/>
    </row>
    <row r="25" spans="1:20" x14ac:dyDescent="0.25">
      <c r="A25" s="196"/>
      <c r="B25" s="196"/>
      <c r="C25" s="196"/>
      <c r="D25" s="196"/>
      <c r="E25" s="196"/>
      <c r="F25" s="196"/>
      <c r="G25" s="58"/>
      <c r="H25" s="216"/>
      <c r="I25" s="216"/>
      <c r="J25" s="216"/>
      <c r="K25" s="216"/>
      <c r="L25" s="216"/>
      <c r="M25" s="216"/>
      <c r="N25" s="216"/>
      <c r="O25" s="216"/>
      <c r="P25" s="216"/>
      <c r="Q25" s="216"/>
      <c r="R25" s="216"/>
      <c r="S25" s="216"/>
      <c r="T25" s="216"/>
    </row>
    <row r="26" spans="1:20" x14ac:dyDescent="0.25">
      <c r="A26" s="196"/>
      <c r="B26" s="196"/>
      <c r="C26" s="196"/>
      <c r="D26" s="196"/>
      <c r="E26" s="196"/>
      <c r="F26" s="196"/>
      <c r="G26" s="58"/>
      <c r="H26" s="95"/>
      <c r="I26" s="95"/>
      <c r="J26" s="95"/>
      <c r="K26" s="95"/>
      <c r="L26" s="95"/>
      <c r="M26" s="95"/>
      <c r="N26" s="95"/>
      <c r="O26" s="95"/>
      <c r="P26" s="95"/>
      <c r="Q26" s="95"/>
      <c r="R26" s="95"/>
      <c r="S26" s="95"/>
      <c r="T26" s="1"/>
    </row>
    <row r="27" spans="1:20" x14ac:dyDescent="0.25">
      <c r="A27" s="196"/>
      <c r="B27" s="196"/>
      <c r="C27" s="196"/>
      <c r="D27" s="196"/>
      <c r="E27" s="196"/>
      <c r="F27" s="196"/>
      <c r="G27" s="58"/>
      <c r="H27" s="58"/>
      <c r="I27" s="58"/>
      <c r="L27" s="1"/>
      <c r="M27" s="1"/>
      <c r="N27" s="1"/>
      <c r="O27" s="1"/>
      <c r="P27" s="1"/>
      <c r="Q27" s="1"/>
      <c r="R27" s="1"/>
      <c r="S27" s="1"/>
      <c r="T27" s="1"/>
    </row>
    <row r="28" spans="1:20" x14ac:dyDescent="0.25">
      <c r="A28" s="196"/>
      <c r="B28" s="196"/>
      <c r="C28" s="196"/>
      <c r="D28" s="196"/>
      <c r="E28" s="196"/>
      <c r="F28" s="196"/>
      <c r="G28" s="58"/>
      <c r="H28" s="58"/>
      <c r="I28" s="58"/>
      <c r="L28" s="1"/>
      <c r="M28" s="1"/>
      <c r="N28" s="1"/>
      <c r="O28" s="1"/>
      <c r="P28" s="1"/>
      <c r="Q28" s="1"/>
      <c r="R28" s="1"/>
      <c r="S28" s="1"/>
      <c r="T28" s="1"/>
    </row>
    <row r="29" spans="1:20" x14ac:dyDescent="0.25">
      <c r="A29" s="196"/>
      <c r="B29" s="196"/>
      <c r="C29" s="196"/>
      <c r="D29" s="196"/>
      <c r="E29" s="196"/>
      <c r="F29" s="196"/>
      <c r="G29" s="58"/>
      <c r="H29" s="179" t="s">
        <v>225</v>
      </c>
      <c r="I29" s="58"/>
      <c r="L29" s="1"/>
      <c r="M29" s="1"/>
      <c r="N29" s="1"/>
      <c r="O29" s="1"/>
      <c r="P29" s="1"/>
      <c r="Q29" s="1"/>
      <c r="R29" s="1"/>
      <c r="S29" s="1"/>
      <c r="T29" s="1"/>
    </row>
    <row r="30" spans="1:20" x14ac:dyDescent="0.25">
      <c r="A30" s="196"/>
      <c r="B30" s="196"/>
      <c r="C30" s="196"/>
      <c r="D30" s="196"/>
      <c r="E30" s="196"/>
      <c r="F30" s="196"/>
      <c r="G30" s="58"/>
      <c r="H30" s="58"/>
      <c r="I30" s="58"/>
      <c r="L30" s="1"/>
      <c r="M30" s="1"/>
      <c r="N30" s="1"/>
      <c r="O30" s="1"/>
      <c r="P30" s="1"/>
      <c r="Q30" s="1"/>
      <c r="R30" s="1"/>
      <c r="S30" s="1"/>
      <c r="T30" s="1"/>
    </row>
    <row r="31" spans="1:20" x14ac:dyDescent="0.25">
      <c r="A31" s="196"/>
      <c r="B31" s="196"/>
      <c r="C31" s="196"/>
      <c r="D31" s="196"/>
      <c r="E31" s="196"/>
      <c r="F31" s="196"/>
      <c r="G31" s="58"/>
      <c r="H31" s="58"/>
      <c r="I31" s="58"/>
    </row>
    <row r="32" spans="1:20" x14ac:dyDescent="0.25">
      <c r="A32" s="196"/>
      <c r="B32" s="196"/>
      <c r="C32" s="196"/>
      <c r="D32" s="196"/>
      <c r="E32" s="196"/>
      <c r="F32" s="196"/>
      <c r="G32" s="58"/>
      <c r="H32" s="58"/>
      <c r="I32" s="58"/>
    </row>
    <row r="33" spans="1:9" x14ac:dyDescent="0.25">
      <c r="A33" s="196"/>
      <c r="B33" s="196"/>
      <c r="C33" s="196"/>
      <c r="D33" s="196"/>
      <c r="E33" s="196"/>
      <c r="F33" s="196"/>
      <c r="G33" s="58"/>
      <c r="H33" s="58"/>
      <c r="I33" s="58"/>
    </row>
    <row r="34" spans="1:9" x14ac:dyDescent="0.25">
      <c r="A34" s="196"/>
      <c r="B34" s="196"/>
      <c r="C34" s="196"/>
      <c r="D34" s="196"/>
      <c r="E34" s="196"/>
      <c r="F34" s="196"/>
      <c r="G34" s="58"/>
      <c r="H34" s="58"/>
      <c r="I34" s="58"/>
    </row>
    <row r="35" spans="1:9" x14ac:dyDescent="0.25">
      <c r="A35" s="196"/>
      <c r="B35" s="196"/>
      <c r="C35" s="196"/>
      <c r="D35" s="196"/>
      <c r="E35" s="196"/>
      <c r="F35" s="196"/>
      <c r="G35" s="58"/>
      <c r="H35" s="58"/>
      <c r="I35" s="58"/>
    </row>
    <row r="36" spans="1:9" x14ac:dyDescent="0.25">
      <c r="B36" s="58"/>
      <c r="C36" s="58"/>
      <c r="D36" s="58"/>
      <c r="E36" s="58"/>
      <c r="F36" s="58"/>
      <c r="G36" s="58"/>
      <c r="H36" s="58"/>
      <c r="I36" s="58"/>
    </row>
  </sheetData>
  <sortState ref="B59:C74">
    <sortCondition descending="1" ref="C59"/>
  </sortState>
  <mergeCells count="3">
    <mergeCell ref="A1:L1"/>
    <mergeCell ref="A14:F35"/>
    <mergeCell ref="H22:T25"/>
  </mergeCells>
  <pageMargins left="0.511811024" right="0.511811024" top="0.78740157499999996" bottom="0.78740157499999996" header="0.31496062000000002" footer="0.31496062000000002"/>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38"/>
  <sheetViews>
    <sheetView workbookViewId="0">
      <selection activeCell="A19" sqref="A19:F31"/>
    </sheetView>
  </sheetViews>
  <sheetFormatPr defaultRowHeight="15" x14ac:dyDescent="0.25"/>
  <cols>
    <col min="1" max="1" width="29.28515625" customWidth="1"/>
    <col min="3" max="3" width="11.28515625" customWidth="1"/>
    <col min="4" max="4" width="11.140625" customWidth="1"/>
    <col min="5" max="5" width="18.28515625" customWidth="1"/>
    <col min="7" max="7" width="10.7109375" customWidth="1"/>
    <col min="9" max="9" width="13.5703125" customWidth="1"/>
    <col min="10" max="10" width="12" customWidth="1"/>
    <col min="11" max="11" width="9.140625" customWidth="1"/>
    <col min="16" max="16" width="22.140625" customWidth="1"/>
  </cols>
  <sheetData>
    <row r="1" spans="1:22" x14ac:dyDescent="0.25">
      <c r="A1" s="197" t="s">
        <v>146</v>
      </c>
      <c r="B1" s="197"/>
      <c r="C1" s="197"/>
      <c r="D1" s="197"/>
      <c r="E1" s="197"/>
      <c r="F1" s="197"/>
      <c r="G1" s="197"/>
    </row>
    <row r="3" spans="1:22" ht="15.75" x14ac:dyDescent="0.25">
      <c r="A3" s="137"/>
      <c r="B3" s="138"/>
      <c r="C3" s="140"/>
      <c r="D3" s="138"/>
      <c r="E3" s="138"/>
      <c r="F3" s="139"/>
      <c r="V3" s="58"/>
    </row>
    <row r="4" spans="1:22" x14ac:dyDescent="0.25">
      <c r="O4" s="58"/>
      <c r="P4" s="58"/>
      <c r="Q4" s="58"/>
      <c r="R4" s="58"/>
      <c r="S4" s="58"/>
      <c r="T4" s="58"/>
      <c r="U4" s="58"/>
      <c r="V4" s="58"/>
    </row>
    <row r="5" spans="1:22" ht="15.75" x14ac:dyDescent="0.25">
      <c r="B5" s="133">
        <v>2012</v>
      </c>
      <c r="C5" s="133">
        <v>2013</v>
      </c>
      <c r="D5" s="133">
        <v>2014</v>
      </c>
      <c r="E5" s="133">
        <v>2015</v>
      </c>
      <c r="F5" s="167">
        <v>2016</v>
      </c>
      <c r="O5" s="58"/>
      <c r="P5" s="58"/>
      <c r="Q5" s="58"/>
      <c r="R5" s="58"/>
      <c r="S5" s="58"/>
      <c r="T5" s="58"/>
      <c r="U5" s="58"/>
      <c r="V5" s="58"/>
    </row>
    <row r="6" spans="1:22" ht="15.75" x14ac:dyDescent="0.25">
      <c r="A6" s="23" t="s">
        <v>52</v>
      </c>
      <c r="B6" s="136"/>
      <c r="C6" s="136"/>
      <c r="D6" s="136"/>
      <c r="E6" s="53">
        <v>13</v>
      </c>
      <c r="F6" s="53">
        <v>10</v>
      </c>
      <c r="O6" s="58"/>
      <c r="P6" s="58"/>
      <c r="Q6" s="58"/>
      <c r="R6" s="58"/>
      <c r="S6" s="58"/>
      <c r="T6" s="58"/>
      <c r="U6" s="58"/>
      <c r="V6" s="58"/>
    </row>
    <row r="7" spans="1:22" ht="15.75" x14ac:dyDescent="0.25">
      <c r="A7" s="23" t="s">
        <v>50</v>
      </c>
      <c r="B7" s="53">
        <v>34</v>
      </c>
      <c r="C7" s="53">
        <v>57</v>
      </c>
      <c r="D7" s="53">
        <v>60</v>
      </c>
      <c r="E7" s="53">
        <v>72</v>
      </c>
      <c r="F7" s="53">
        <v>47</v>
      </c>
      <c r="O7" s="58"/>
      <c r="P7" s="58"/>
      <c r="Q7" s="58"/>
      <c r="R7" s="58"/>
      <c r="S7" s="58"/>
      <c r="T7" s="58"/>
      <c r="U7" s="58"/>
      <c r="V7" s="58"/>
    </row>
    <row r="8" spans="1:22" ht="15.75" x14ac:dyDescent="0.25">
      <c r="A8" s="23" t="s">
        <v>103</v>
      </c>
      <c r="B8" s="53">
        <v>89</v>
      </c>
      <c r="C8" s="53">
        <v>165</v>
      </c>
      <c r="D8" s="53">
        <v>234</v>
      </c>
      <c r="E8" s="53">
        <v>108</v>
      </c>
      <c r="F8" s="53">
        <v>75</v>
      </c>
      <c r="O8" s="58"/>
      <c r="P8" s="58"/>
      <c r="Q8" s="58"/>
      <c r="R8" s="58"/>
      <c r="S8" s="58"/>
      <c r="T8" s="58"/>
      <c r="U8" s="58"/>
      <c r="V8" s="58"/>
    </row>
    <row r="9" spans="1:22" ht="15.75" x14ac:dyDescent="0.25">
      <c r="A9" s="23" t="s">
        <v>48</v>
      </c>
      <c r="B9" s="53">
        <v>105</v>
      </c>
      <c r="C9" s="53">
        <v>131</v>
      </c>
      <c r="D9" s="53">
        <v>208</v>
      </c>
      <c r="E9" s="53">
        <v>227</v>
      </c>
      <c r="F9" s="53">
        <v>223</v>
      </c>
    </row>
    <row r="10" spans="1:22" ht="15.75" x14ac:dyDescent="0.25">
      <c r="A10" s="23" t="s">
        <v>108</v>
      </c>
      <c r="B10" s="53">
        <v>150</v>
      </c>
      <c r="C10" s="53">
        <v>148</v>
      </c>
      <c r="D10" s="53">
        <v>230</v>
      </c>
      <c r="E10" s="53">
        <v>265</v>
      </c>
      <c r="F10" s="53">
        <v>279</v>
      </c>
    </row>
    <row r="11" spans="1:22" ht="15.75" x14ac:dyDescent="0.25">
      <c r="A11" s="23" t="s">
        <v>55</v>
      </c>
      <c r="B11" s="53">
        <v>266</v>
      </c>
      <c r="C11" s="53">
        <v>260</v>
      </c>
      <c r="D11" s="53">
        <v>373</v>
      </c>
      <c r="E11" s="53">
        <v>320</v>
      </c>
      <c r="F11" s="53">
        <v>355</v>
      </c>
    </row>
    <row r="12" spans="1:22" ht="15.75" x14ac:dyDescent="0.25">
      <c r="A12" s="23" t="s">
        <v>51</v>
      </c>
      <c r="B12" s="53">
        <v>100</v>
      </c>
      <c r="C12" s="53">
        <v>165</v>
      </c>
      <c r="D12" s="53">
        <v>287</v>
      </c>
      <c r="E12" s="53">
        <v>389</v>
      </c>
      <c r="F12" s="53">
        <v>406</v>
      </c>
    </row>
    <row r="13" spans="1:22" ht="15.75" x14ac:dyDescent="0.25">
      <c r="A13" s="23" t="s">
        <v>101</v>
      </c>
      <c r="B13" s="53">
        <v>425</v>
      </c>
      <c r="C13" s="53">
        <v>489</v>
      </c>
      <c r="D13" s="53">
        <v>807</v>
      </c>
      <c r="E13" s="53">
        <v>837</v>
      </c>
      <c r="F13" s="53">
        <v>838</v>
      </c>
    </row>
    <row r="14" spans="1:22" ht="15.75" x14ac:dyDescent="0.25">
      <c r="A14" s="23" t="s">
        <v>49</v>
      </c>
      <c r="B14" s="53">
        <v>467</v>
      </c>
      <c r="C14" s="53">
        <v>499</v>
      </c>
      <c r="D14" s="53">
        <v>829</v>
      </c>
      <c r="E14" s="53">
        <v>877</v>
      </c>
      <c r="F14" s="53">
        <v>883</v>
      </c>
    </row>
    <row r="15" spans="1:22" ht="15.75" x14ac:dyDescent="0.25">
      <c r="A15" s="23"/>
      <c r="B15" s="141"/>
      <c r="C15" s="141"/>
      <c r="D15" s="141"/>
      <c r="E15" s="53"/>
      <c r="F15" s="53"/>
    </row>
    <row r="16" spans="1:22" ht="15.75" x14ac:dyDescent="0.25">
      <c r="A16" s="134" t="s">
        <v>22</v>
      </c>
      <c r="B16" s="135">
        <f>SUM(B6:B14)</f>
        <v>1636</v>
      </c>
      <c r="C16" s="135">
        <f>SUM(C6:C14)</f>
        <v>1914</v>
      </c>
      <c r="D16" s="135">
        <f>SUM(D6:D14)</f>
        <v>3028</v>
      </c>
      <c r="E16" s="135">
        <f>SUM(E6:E14)</f>
        <v>3108</v>
      </c>
      <c r="F16" s="135">
        <f>SUM(F6:F14)</f>
        <v>3116</v>
      </c>
    </row>
    <row r="19" spans="1:7" ht="15" customHeight="1" x14ac:dyDescent="0.25">
      <c r="A19" s="196" t="s">
        <v>227</v>
      </c>
      <c r="B19" s="196"/>
      <c r="C19" s="196"/>
      <c r="D19" s="196"/>
      <c r="E19" s="196"/>
      <c r="F19" s="196"/>
      <c r="G19" s="58"/>
    </row>
    <row r="20" spans="1:7" x14ac:dyDescent="0.25">
      <c r="A20" s="196"/>
      <c r="B20" s="196"/>
      <c r="C20" s="196"/>
      <c r="D20" s="196"/>
      <c r="E20" s="196"/>
      <c r="F20" s="196"/>
      <c r="G20" s="58"/>
    </row>
    <row r="21" spans="1:7" x14ac:dyDescent="0.25">
      <c r="A21" s="196"/>
      <c r="B21" s="196"/>
      <c r="C21" s="196"/>
      <c r="D21" s="196"/>
      <c r="E21" s="196"/>
      <c r="F21" s="196"/>
      <c r="G21" s="58"/>
    </row>
    <row r="22" spans="1:7" x14ac:dyDescent="0.25">
      <c r="A22" s="196"/>
      <c r="B22" s="196"/>
      <c r="C22" s="196"/>
      <c r="D22" s="196"/>
      <c r="E22" s="196"/>
      <c r="F22" s="196"/>
      <c r="G22" s="58"/>
    </row>
    <row r="23" spans="1:7" x14ac:dyDescent="0.25">
      <c r="A23" s="196"/>
      <c r="B23" s="196"/>
      <c r="C23" s="196"/>
      <c r="D23" s="196"/>
      <c r="E23" s="196"/>
      <c r="F23" s="196"/>
      <c r="G23" s="58"/>
    </row>
    <row r="24" spans="1:7" x14ac:dyDescent="0.25">
      <c r="A24" s="196"/>
      <c r="B24" s="196"/>
      <c r="C24" s="196"/>
      <c r="D24" s="196"/>
      <c r="E24" s="196"/>
      <c r="F24" s="196"/>
      <c r="G24" s="58"/>
    </row>
    <row r="25" spans="1:7" x14ac:dyDescent="0.25">
      <c r="A25" s="196"/>
      <c r="B25" s="196"/>
      <c r="C25" s="196"/>
      <c r="D25" s="196"/>
      <c r="E25" s="196"/>
      <c r="F25" s="196"/>
      <c r="G25" s="58"/>
    </row>
    <row r="26" spans="1:7" x14ac:dyDescent="0.25">
      <c r="A26" s="196"/>
      <c r="B26" s="196"/>
      <c r="C26" s="196"/>
      <c r="D26" s="196"/>
      <c r="E26" s="196"/>
      <c r="F26" s="196"/>
      <c r="G26" s="58"/>
    </row>
    <row r="27" spans="1:7" x14ac:dyDescent="0.25">
      <c r="A27" s="196"/>
      <c r="B27" s="196"/>
      <c r="C27" s="196"/>
      <c r="D27" s="196"/>
      <c r="E27" s="196"/>
      <c r="F27" s="196"/>
      <c r="G27" s="58"/>
    </row>
    <row r="28" spans="1:7" x14ac:dyDescent="0.25">
      <c r="A28" s="196"/>
      <c r="B28" s="196"/>
      <c r="C28" s="196"/>
      <c r="D28" s="196"/>
      <c r="E28" s="196"/>
      <c r="F28" s="196"/>
      <c r="G28" s="121"/>
    </row>
    <row r="29" spans="1:7" x14ac:dyDescent="0.25">
      <c r="A29" s="196"/>
      <c r="B29" s="196"/>
      <c r="C29" s="196"/>
      <c r="D29" s="196"/>
      <c r="E29" s="196"/>
      <c r="F29" s="196"/>
      <c r="G29" s="121"/>
    </row>
    <row r="30" spans="1:7" x14ac:dyDescent="0.25">
      <c r="A30" s="196"/>
      <c r="B30" s="196"/>
      <c r="C30" s="196"/>
      <c r="D30" s="196"/>
      <c r="E30" s="196"/>
      <c r="F30" s="196"/>
      <c r="G30" s="121"/>
    </row>
    <row r="31" spans="1:7" x14ac:dyDescent="0.25">
      <c r="A31" s="196"/>
      <c r="B31" s="196"/>
      <c r="C31" s="196"/>
      <c r="D31" s="196"/>
      <c r="E31" s="196"/>
      <c r="F31" s="196"/>
      <c r="G31" s="121"/>
    </row>
    <row r="32" spans="1:7" x14ac:dyDescent="0.25">
      <c r="A32" s="121"/>
      <c r="B32" s="121"/>
      <c r="C32" s="121"/>
      <c r="D32" s="121"/>
      <c r="E32" s="121"/>
      <c r="F32" s="121"/>
      <c r="G32" s="121"/>
    </row>
    <row r="33" spans="1:11" x14ac:dyDescent="0.25">
      <c r="A33" s="121"/>
      <c r="B33" s="121"/>
      <c r="C33" s="121"/>
      <c r="D33" s="121"/>
      <c r="E33" s="121"/>
      <c r="F33" s="121"/>
      <c r="G33" s="121"/>
    </row>
    <row r="34" spans="1:11" x14ac:dyDescent="0.25">
      <c r="A34" s="121"/>
      <c r="B34" s="121"/>
      <c r="C34" s="121"/>
      <c r="D34" s="121"/>
      <c r="E34" s="121"/>
      <c r="F34" s="121"/>
      <c r="G34" s="121"/>
    </row>
    <row r="35" spans="1:11" x14ac:dyDescent="0.25">
      <c r="A35" s="121"/>
      <c r="B35" s="121"/>
      <c r="C35" s="121"/>
      <c r="D35" s="121"/>
      <c r="E35" s="121"/>
      <c r="F35" s="121"/>
      <c r="G35" s="121"/>
      <c r="I35" s="195" t="s">
        <v>88</v>
      </c>
      <c r="J35" s="195"/>
      <c r="K35" s="195"/>
    </row>
    <row r="36" spans="1:11" x14ac:dyDescent="0.25">
      <c r="A36" s="121"/>
      <c r="B36" s="121"/>
      <c r="C36" s="121"/>
      <c r="D36" s="121"/>
      <c r="E36" s="121"/>
      <c r="F36" s="121"/>
      <c r="G36" s="121"/>
      <c r="I36" s="120"/>
      <c r="J36" s="120"/>
      <c r="K36" s="120"/>
    </row>
    <row r="38" spans="1:11" x14ac:dyDescent="0.25">
      <c r="A38" s="179" t="s">
        <v>228</v>
      </c>
    </row>
  </sheetData>
  <sortState ref="A91:F99">
    <sortCondition ref="F91"/>
  </sortState>
  <mergeCells count="3">
    <mergeCell ref="A1:G1"/>
    <mergeCell ref="I35:K35"/>
    <mergeCell ref="A19:F31"/>
  </mergeCells>
  <pageMargins left="0.511811024" right="0.511811024" top="0.78740157499999996" bottom="0.78740157499999996" header="0.31496062000000002" footer="0.31496062000000002"/>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2"/>
  <sheetViews>
    <sheetView workbookViewId="0">
      <selection activeCell="E35" sqref="E35"/>
    </sheetView>
  </sheetViews>
  <sheetFormatPr defaultRowHeight="15" x14ac:dyDescent="0.25"/>
  <cols>
    <col min="1" max="1" width="14.7109375" customWidth="1"/>
    <col min="3" max="3" width="10.140625" customWidth="1"/>
    <col min="5" max="5" width="10.5703125" customWidth="1"/>
  </cols>
  <sheetData>
    <row r="1" spans="1:8" x14ac:dyDescent="0.25">
      <c r="A1" s="20" t="s">
        <v>147</v>
      </c>
    </row>
    <row r="3" spans="1:8" x14ac:dyDescent="0.25">
      <c r="A3" s="183"/>
      <c r="B3" s="187">
        <v>2015</v>
      </c>
      <c r="C3" s="187">
        <v>2016</v>
      </c>
      <c r="E3" s="32"/>
      <c r="F3" s="32"/>
      <c r="G3" s="32"/>
    </row>
    <row r="4" spans="1:8" x14ac:dyDescent="0.25">
      <c r="A4" s="184" t="s">
        <v>93</v>
      </c>
      <c r="B4" s="186">
        <v>249</v>
      </c>
      <c r="C4" s="186">
        <v>227</v>
      </c>
      <c r="E4" s="32"/>
      <c r="F4" s="98"/>
      <c r="G4" s="98"/>
    </row>
    <row r="5" spans="1:8" x14ac:dyDescent="0.25">
      <c r="A5" s="184" t="s">
        <v>94</v>
      </c>
      <c r="B5" s="186">
        <v>1607</v>
      </c>
      <c r="C5" s="186">
        <v>2602</v>
      </c>
      <c r="E5" s="32"/>
      <c r="F5" s="98"/>
      <c r="G5" s="98"/>
    </row>
    <row r="6" spans="1:8" x14ac:dyDescent="0.25">
      <c r="A6" s="184" t="s">
        <v>95</v>
      </c>
      <c r="B6" s="186">
        <v>13449</v>
      </c>
      <c r="C6" s="186">
        <v>14800</v>
      </c>
      <c r="E6" s="32"/>
      <c r="F6" s="98"/>
      <c r="G6" s="98"/>
    </row>
    <row r="7" spans="1:8" x14ac:dyDescent="0.25">
      <c r="A7" s="184" t="s">
        <v>96</v>
      </c>
      <c r="B7" s="186">
        <v>4979</v>
      </c>
      <c r="C7" s="186">
        <v>5053</v>
      </c>
      <c r="E7" s="32"/>
      <c r="F7" s="98"/>
      <c r="G7" s="98"/>
    </row>
    <row r="8" spans="1:8" x14ac:dyDescent="0.25">
      <c r="A8" s="184" t="s">
        <v>97</v>
      </c>
      <c r="B8" s="186">
        <v>2200</v>
      </c>
      <c r="C8" s="186">
        <v>2469</v>
      </c>
      <c r="E8" s="32"/>
      <c r="F8" s="98"/>
      <c r="G8" s="98"/>
    </row>
    <row r="9" spans="1:8" x14ac:dyDescent="0.25">
      <c r="A9" s="184" t="s">
        <v>229</v>
      </c>
      <c r="B9" s="185">
        <f>B4+B5+B6+B7+B8</f>
        <v>22484</v>
      </c>
      <c r="C9" s="185">
        <f>C4+C5+C6+C7+C8</f>
        <v>25151</v>
      </c>
      <c r="D9" s="9">
        <f>C9-B9</f>
        <v>2667</v>
      </c>
      <c r="E9" s="99">
        <f>D9/C9</f>
        <v>0.10603952129139994</v>
      </c>
      <c r="F9" s="33">
        <f>D9/B9</f>
        <v>0.11861768368617684</v>
      </c>
      <c r="G9" s="98"/>
    </row>
    <row r="10" spans="1:8" x14ac:dyDescent="0.25">
      <c r="E10" s="32"/>
      <c r="F10" s="98"/>
      <c r="G10" s="98"/>
    </row>
    <row r="11" spans="1:8" x14ac:dyDescent="0.25">
      <c r="A11" s="12"/>
      <c r="B11" s="32"/>
      <c r="C11" s="32"/>
      <c r="E11" s="32"/>
      <c r="F11" s="98"/>
      <c r="G11" s="98"/>
    </row>
    <row r="12" spans="1:8" x14ac:dyDescent="0.25">
      <c r="A12" s="32"/>
      <c r="B12" s="33"/>
      <c r="C12" s="33"/>
      <c r="E12" s="32"/>
      <c r="F12" s="98"/>
      <c r="G12" s="98"/>
    </row>
    <row r="13" spans="1:8" x14ac:dyDescent="0.25">
      <c r="A13" s="32"/>
      <c r="B13" s="33"/>
      <c r="C13" s="33"/>
      <c r="E13" s="32"/>
      <c r="F13" s="98"/>
      <c r="G13" s="98"/>
    </row>
    <row r="14" spans="1:8" x14ac:dyDescent="0.25">
      <c r="E14" s="32"/>
      <c r="F14" s="98"/>
      <c r="G14" s="98"/>
    </row>
    <row r="15" spans="1:8" x14ac:dyDescent="0.25">
      <c r="A15" s="214" t="s">
        <v>230</v>
      </c>
      <c r="B15" s="214"/>
      <c r="C15" s="214"/>
      <c r="D15" s="214"/>
      <c r="E15" s="214"/>
      <c r="F15" s="214"/>
      <c r="G15" s="214"/>
      <c r="H15" s="214"/>
    </row>
    <row r="16" spans="1:8" x14ac:dyDescent="0.25">
      <c r="A16" s="214"/>
      <c r="B16" s="214"/>
      <c r="C16" s="214"/>
      <c r="D16" s="214"/>
      <c r="E16" s="214"/>
      <c r="F16" s="214"/>
      <c r="G16" s="214"/>
      <c r="H16" s="214"/>
    </row>
    <row r="17" spans="1:12" x14ac:dyDescent="0.25">
      <c r="A17" s="214"/>
      <c r="B17" s="214"/>
      <c r="C17" s="214"/>
      <c r="D17" s="214"/>
      <c r="E17" s="214"/>
      <c r="F17" s="214"/>
      <c r="G17" s="214"/>
      <c r="H17" s="214"/>
    </row>
    <row r="18" spans="1:12" x14ac:dyDescent="0.25">
      <c r="A18" s="214"/>
      <c r="B18" s="214"/>
      <c r="C18" s="214"/>
      <c r="D18" s="214"/>
      <c r="E18" s="214"/>
      <c r="F18" s="214"/>
      <c r="G18" s="214"/>
      <c r="H18" s="214"/>
    </row>
    <row r="19" spans="1:12" x14ac:dyDescent="0.25">
      <c r="A19" s="214"/>
      <c r="B19" s="214"/>
      <c r="C19" s="214"/>
      <c r="D19" s="214"/>
      <c r="E19" s="214"/>
      <c r="F19" s="214"/>
      <c r="G19" s="214"/>
      <c r="H19" s="214"/>
    </row>
    <row r="20" spans="1:12" x14ac:dyDescent="0.25">
      <c r="A20" s="214"/>
      <c r="B20" s="214"/>
      <c r="C20" s="214"/>
      <c r="D20" s="214"/>
      <c r="E20" s="214"/>
      <c r="F20" s="214"/>
      <c r="G20" s="214"/>
      <c r="H20" s="214"/>
    </row>
    <row r="21" spans="1:12" x14ac:dyDescent="0.25">
      <c r="A21" s="214"/>
      <c r="B21" s="214"/>
      <c r="C21" s="214"/>
      <c r="D21" s="214"/>
      <c r="E21" s="214"/>
      <c r="F21" s="214"/>
      <c r="G21" s="214"/>
      <c r="H21" s="214"/>
    </row>
    <row r="22" spans="1:12" x14ac:dyDescent="0.25">
      <c r="A22" s="214"/>
      <c r="B22" s="214"/>
      <c r="C22" s="214"/>
      <c r="D22" s="214"/>
      <c r="E22" s="214"/>
      <c r="F22" s="214"/>
      <c r="G22" s="214"/>
      <c r="H22" s="214"/>
    </row>
    <row r="23" spans="1:12" x14ac:dyDescent="0.25">
      <c r="A23" s="214"/>
      <c r="B23" s="214"/>
      <c r="C23" s="214"/>
      <c r="D23" s="214"/>
      <c r="E23" s="214"/>
      <c r="F23" s="214"/>
      <c r="G23" s="214"/>
      <c r="H23" s="214"/>
    </row>
    <row r="24" spans="1:12" x14ac:dyDescent="0.25">
      <c r="A24" s="214"/>
      <c r="B24" s="214"/>
      <c r="C24" s="214"/>
      <c r="D24" s="214"/>
      <c r="E24" s="214"/>
      <c r="F24" s="214"/>
      <c r="G24" s="214"/>
      <c r="H24" s="214"/>
    </row>
    <row r="25" spans="1:12" x14ac:dyDescent="0.25">
      <c r="A25" s="214"/>
      <c r="B25" s="214"/>
      <c r="C25" s="214"/>
      <c r="D25" s="214"/>
      <c r="E25" s="214"/>
      <c r="F25" s="214"/>
      <c r="G25" s="214"/>
      <c r="H25" s="214"/>
    </row>
    <row r="26" spans="1:12" x14ac:dyDescent="0.25">
      <c r="A26" s="214"/>
      <c r="B26" s="214"/>
      <c r="C26" s="214"/>
      <c r="D26" s="214"/>
      <c r="E26" s="214"/>
      <c r="F26" s="214"/>
      <c r="G26" s="214"/>
      <c r="H26" s="214"/>
    </row>
    <row r="27" spans="1:12" x14ac:dyDescent="0.25">
      <c r="A27" s="214"/>
      <c r="B27" s="214"/>
      <c r="C27" s="214"/>
      <c r="D27" s="214"/>
      <c r="E27" s="214"/>
      <c r="F27" s="214"/>
      <c r="G27" s="214"/>
      <c r="H27" s="214"/>
    </row>
    <row r="28" spans="1:12" x14ac:dyDescent="0.25">
      <c r="A28" s="214"/>
      <c r="B28" s="214"/>
      <c r="C28" s="214"/>
      <c r="D28" s="214"/>
      <c r="E28" s="214"/>
      <c r="F28" s="214"/>
      <c r="G28" s="214"/>
      <c r="H28" s="214"/>
    </row>
    <row r="30" spans="1:12" x14ac:dyDescent="0.25">
      <c r="J30" s="195" t="s">
        <v>88</v>
      </c>
      <c r="K30" s="195"/>
      <c r="L30" s="195"/>
    </row>
    <row r="32" spans="1:12" x14ac:dyDescent="0.25">
      <c r="A32" s="179" t="s">
        <v>220</v>
      </c>
    </row>
  </sheetData>
  <mergeCells count="2">
    <mergeCell ref="J30:L30"/>
    <mergeCell ref="A15:H28"/>
  </mergeCells>
  <pageMargins left="0.511811024" right="0.511811024" top="0.78740157499999996" bottom="0.78740157499999996" header="0.31496062000000002" footer="0.3149606200000000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33"/>
  <sheetViews>
    <sheetView workbookViewId="0">
      <selection activeCell="B43" sqref="B43"/>
    </sheetView>
  </sheetViews>
  <sheetFormatPr defaultRowHeight="15" x14ac:dyDescent="0.25"/>
  <cols>
    <col min="1" max="1" width="36.85546875" bestFit="1" customWidth="1"/>
    <col min="2" max="2" width="25" bestFit="1" customWidth="1"/>
    <col min="3" max="4" width="11.7109375" bestFit="1" customWidth="1"/>
    <col min="9" max="9" width="30.85546875" customWidth="1"/>
  </cols>
  <sheetData>
    <row r="1" spans="1:5" x14ac:dyDescent="0.25">
      <c r="A1" s="197" t="s">
        <v>148</v>
      </c>
      <c r="B1" s="197"/>
      <c r="C1" s="197"/>
      <c r="D1" s="197"/>
      <c r="E1" s="197"/>
    </row>
    <row r="4" spans="1:5" x14ac:dyDescent="0.25">
      <c r="A4" s="32"/>
      <c r="B4" s="16">
        <v>2015</v>
      </c>
      <c r="C4" s="16">
        <v>2016</v>
      </c>
    </row>
    <row r="5" spans="1:5" x14ac:dyDescent="0.25">
      <c r="A5" s="102" t="s">
        <v>4</v>
      </c>
      <c r="B5" s="14">
        <v>0.137564490304216</v>
      </c>
      <c r="C5" s="18">
        <v>0.12913999443362101</v>
      </c>
      <c r="D5" s="28">
        <f>C5+C12</f>
        <v>0.68991292592739906</v>
      </c>
    </row>
    <row r="6" spans="1:5" x14ac:dyDescent="0.25">
      <c r="A6" s="102" t="s">
        <v>5</v>
      </c>
      <c r="B6" s="14">
        <v>6.3378402419498298E-2</v>
      </c>
      <c r="C6" s="18">
        <v>7.9320901753409404E-2</v>
      </c>
      <c r="D6" s="28">
        <f>B5+B12</f>
        <v>0.708815157445294</v>
      </c>
    </row>
    <row r="7" spans="1:5" x14ac:dyDescent="0.25">
      <c r="A7" s="102" t="s">
        <v>6</v>
      </c>
      <c r="B7" s="14">
        <v>9.5312222024550794E-2</v>
      </c>
      <c r="C7" s="18">
        <v>9.4429644944534999E-2</v>
      </c>
      <c r="D7" s="28">
        <f>D5-D6</f>
        <v>-1.8902231517894941E-2</v>
      </c>
    </row>
    <row r="8" spans="1:5" x14ac:dyDescent="0.25">
      <c r="A8" s="102" t="s">
        <v>7</v>
      </c>
      <c r="B8" s="14">
        <v>1.7256715886852899E-2</v>
      </c>
      <c r="C8" s="18">
        <v>2.0396803308019601E-2</v>
      </c>
    </row>
    <row r="9" spans="1:5" x14ac:dyDescent="0.25">
      <c r="A9" s="102" t="s">
        <v>8</v>
      </c>
      <c r="B9" s="14">
        <v>6.3689734922611596E-2</v>
      </c>
      <c r="C9" s="18">
        <v>6.2263925887638703E-2</v>
      </c>
    </row>
    <row r="10" spans="1:5" x14ac:dyDescent="0.25">
      <c r="A10" s="102" t="s">
        <v>10</v>
      </c>
      <c r="B10" s="14">
        <v>7.9612168653264495E-3</v>
      </c>
      <c r="C10" s="18">
        <v>7.4350920440539097E-3</v>
      </c>
    </row>
    <row r="11" spans="1:5" x14ac:dyDescent="0.25">
      <c r="A11" s="102" t="s">
        <v>11</v>
      </c>
      <c r="B11" s="14">
        <v>4.3586550435865498E-2</v>
      </c>
      <c r="C11" s="18">
        <v>4.6240706134944902E-2</v>
      </c>
    </row>
    <row r="12" spans="1:5" x14ac:dyDescent="0.25">
      <c r="A12" s="102" t="s">
        <v>110</v>
      </c>
      <c r="B12" s="14">
        <v>0.57125066714107797</v>
      </c>
      <c r="C12" s="18">
        <v>0.56077293149377805</v>
      </c>
    </row>
    <row r="14" spans="1:5" x14ac:dyDescent="0.25">
      <c r="A14" s="214" t="s">
        <v>231</v>
      </c>
      <c r="B14" s="214"/>
      <c r="C14" s="214"/>
    </row>
    <row r="15" spans="1:5" x14ac:dyDescent="0.25">
      <c r="A15" s="214"/>
      <c r="B15" s="214"/>
      <c r="C15" s="214"/>
    </row>
    <row r="16" spans="1:5" x14ac:dyDescent="0.25">
      <c r="A16" s="214"/>
      <c r="B16" s="214"/>
      <c r="C16" s="214"/>
      <c r="D16" s="101"/>
    </row>
    <row r="17" spans="1:8" x14ac:dyDescent="0.25">
      <c r="A17" s="214"/>
      <c r="B17" s="214"/>
      <c r="C17" s="214"/>
    </row>
    <row r="18" spans="1:8" x14ac:dyDescent="0.25">
      <c r="A18" s="214"/>
      <c r="B18" s="214"/>
      <c r="C18" s="214"/>
    </row>
    <row r="19" spans="1:8" x14ac:dyDescent="0.25">
      <c r="A19" s="214"/>
      <c r="B19" s="214"/>
      <c r="C19" s="214"/>
    </row>
    <row r="20" spans="1:8" x14ac:dyDescent="0.25">
      <c r="A20" s="214"/>
      <c r="B20" s="214"/>
      <c r="C20" s="214"/>
    </row>
    <row r="21" spans="1:8" x14ac:dyDescent="0.25">
      <c r="A21" s="214"/>
      <c r="B21" s="214"/>
      <c r="C21" s="214"/>
    </row>
    <row r="22" spans="1:8" x14ac:dyDescent="0.25">
      <c r="A22" s="214"/>
      <c r="B22" s="214"/>
      <c r="C22" s="214"/>
    </row>
    <row r="23" spans="1:8" x14ac:dyDescent="0.25">
      <c r="A23" s="214"/>
      <c r="B23" s="214"/>
      <c r="C23" s="214"/>
    </row>
    <row r="24" spans="1:8" x14ac:dyDescent="0.25">
      <c r="A24" s="214"/>
      <c r="B24" s="214"/>
      <c r="C24" s="214"/>
    </row>
    <row r="25" spans="1:8" x14ac:dyDescent="0.25">
      <c r="A25" s="214"/>
      <c r="B25" s="214"/>
      <c r="C25" s="214"/>
    </row>
    <row r="26" spans="1:8" x14ac:dyDescent="0.25">
      <c r="A26" s="214"/>
      <c r="B26" s="214"/>
      <c r="C26" s="214"/>
    </row>
    <row r="27" spans="1:8" x14ac:dyDescent="0.25">
      <c r="A27" s="214"/>
      <c r="B27" s="214"/>
      <c r="C27" s="214"/>
    </row>
    <row r="28" spans="1:8" x14ac:dyDescent="0.25">
      <c r="A28" s="214"/>
      <c r="B28" s="214"/>
      <c r="C28" s="214"/>
    </row>
    <row r="29" spans="1:8" x14ac:dyDescent="0.25">
      <c r="A29" s="214"/>
      <c r="B29" s="214"/>
      <c r="C29" s="214"/>
      <c r="F29" s="195" t="s">
        <v>88</v>
      </c>
      <c r="G29" s="195"/>
      <c r="H29" s="195"/>
    </row>
    <row r="30" spans="1:8" x14ac:dyDescent="0.25">
      <c r="A30" s="100"/>
      <c r="C30" s="101"/>
    </row>
    <row r="31" spans="1:8" x14ac:dyDescent="0.25">
      <c r="A31" s="100"/>
      <c r="C31" s="101"/>
    </row>
    <row r="33" spans="1:1" x14ac:dyDescent="0.25">
      <c r="A33" s="179" t="s">
        <v>232</v>
      </c>
    </row>
  </sheetData>
  <mergeCells count="3">
    <mergeCell ref="A1:E1"/>
    <mergeCell ref="F29:H29"/>
    <mergeCell ref="A14:C29"/>
  </mergeCells>
  <pageMargins left="0.511811024" right="0.511811024" top="0.78740157499999996" bottom="0.78740157499999996" header="0.31496062000000002" footer="0.3149606200000000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31"/>
  <sheetViews>
    <sheetView workbookViewId="0">
      <selection activeCell="O40" sqref="O40"/>
    </sheetView>
  </sheetViews>
  <sheetFormatPr defaultRowHeight="15" x14ac:dyDescent="0.25"/>
  <cols>
    <col min="1" max="1" width="18.140625" bestFit="1" customWidth="1"/>
    <col min="2" max="3" width="10.140625" bestFit="1" customWidth="1"/>
    <col min="10" max="10" width="15.85546875" bestFit="1" customWidth="1"/>
    <col min="11" max="11" width="10" bestFit="1" customWidth="1"/>
    <col min="12" max="12" width="12" bestFit="1" customWidth="1"/>
  </cols>
  <sheetData>
    <row r="1" spans="1:10" x14ac:dyDescent="0.25">
      <c r="A1" s="197" t="s">
        <v>151</v>
      </c>
      <c r="B1" s="197"/>
      <c r="C1" s="197"/>
      <c r="D1" s="197"/>
      <c r="E1" s="197"/>
      <c r="F1" s="197"/>
      <c r="G1" s="197"/>
      <c r="H1" s="197"/>
      <c r="I1" s="197"/>
      <c r="J1" s="197"/>
    </row>
    <row r="3" spans="1:10" ht="15.75" customHeight="1" x14ac:dyDescent="0.25">
      <c r="A3" s="25"/>
      <c r="B3" s="16">
        <v>2015</v>
      </c>
      <c r="C3" s="16">
        <v>2016</v>
      </c>
    </row>
    <row r="4" spans="1:10" ht="15.75" customHeight="1" x14ac:dyDescent="0.25">
      <c r="A4" s="16" t="s">
        <v>23</v>
      </c>
      <c r="B4" s="18">
        <v>0.13454011741683</v>
      </c>
      <c r="C4" s="18">
        <v>0.137926921394776</v>
      </c>
      <c r="D4" s="28">
        <f>C4-B4</f>
        <v>3.3868039779459957E-3</v>
      </c>
    </row>
    <row r="5" spans="1:10" x14ac:dyDescent="0.25">
      <c r="A5" s="16" t="s">
        <v>24</v>
      </c>
      <c r="B5" s="18">
        <v>0.245774773172033</v>
      </c>
      <c r="C5" s="18">
        <v>0.25521848037851402</v>
      </c>
      <c r="D5" s="28">
        <f>C5-B5</f>
        <v>9.4437072064810224E-3</v>
      </c>
    </row>
    <row r="6" spans="1:10" x14ac:dyDescent="0.25">
      <c r="A6" s="16" t="s">
        <v>25</v>
      </c>
      <c r="B6" s="18">
        <v>0.61968510941113697</v>
      </c>
      <c r="C6" s="18">
        <v>0.60685459822671095</v>
      </c>
      <c r="D6" s="28">
        <f>C6-B6</f>
        <v>-1.2830511184426019E-2</v>
      </c>
    </row>
    <row r="8" spans="1:10" x14ac:dyDescent="0.25">
      <c r="A8" s="25"/>
      <c r="B8" s="16">
        <v>2015</v>
      </c>
      <c r="C8" s="16">
        <v>2016</v>
      </c>
    </row>
    <row r="9" spans="1:10" x14ac:dyDescent="0.25">
      <c r="A9" s="16" t="s">
        <v>23</v>
      </c>
      <c r="B9" s="17">
        <v>3025</v>
      </c>
      <c r="C9" s="17">
        <v>3469</v>
      </c>
    </row>
    <row r="10" spans="1:10" x14ac:dyDescent="0.25">
      <c r="A10" s="16" t="s">
        <v>24</v>
      </c>
      <c r="B10" s="17">
        <v>5526</v>
      </c>
      <c r="C10" s="17">
        <v>6419</v>
      </c>
      <c r="D10" s="9">
        <f>C10-B10</f>
        <v>893</v>
      </c>
    </row>
    <row r="11" spans="1:10" x14ac:dyDescent="0.25">
      <c r="A11" s="16" t="s">
        <v>25</v>
      </c>
      <c r="B11" s="17">
        <v>13933</v>
      </c>
      <c r="C11" s="17">
        <v>15263</v>
      </c>
      <c r="D11" s="9">
        <f>C11-B11</f>
        <v>1330</v>
      </c>
      <c r="E11" s="9">
        <f>B9+B10+B11</f>
        <v>22484</v>
      </c>
      <c r="F11" s="9">
        <f>C9+C10+C11</f>
        <v>25151</v>
      </c>
    </row>
    <row r="13" spans="1:10" x14ac:dyDescent="0.25">
      <c r="A13" s="214" t="s">
        <v>233</v>
      </c>
      <c r="B13" s="214"/>
      <c r="C13" s="214"/>
      <c r="D13" s="214"/>
      <c r="E13" s="214"/>
      <c r="F13" s="214"/>
    </row>
    <row r="14" spans="1:10" x14ac:dyDescent="0.25">
      <c r="A14" s="214"/>
      <c r="B14" s="214"/>
      <c r="C14" s="214"/>
      <c r="D14" s="214"/>
      <c r="E14" s="214"/>
      <c r="F14" s="214"/>
    </row>
    <row r="15" spans="1:10" x14ac:dyDescent="0.25">
      <c r="A15" s="214"/>
      <c r="B15" s="214"/>
      <c r="C15" s="214"/>
      <c r="D15" s="214"/>
      <c r="E15" s="214"/>
      <c r="F15" s="214"/>
    </row>
    <row r="16" spans="1:10" x14ac:dyDescent="0.25">
      <c r="A16" s="214"/>
      <c r="B16" s="214"/>
      <c r="C16" s="214"/>
      <c r="D16" s="214"/>
      <c r="E16" s="214"/>
      <c r="F16" s="214"/>
    </row>
    <row r="17" spans="1:10" x14ac:dyDescent="0.25">
      <c r="A17" s="214"/>
      <c r="B17" s="214"/>
      <c r="C17" s="214"/>
      <c r="D17" s="214"/>
      <c r="E17" s="214"/>
      <c r="F17" s="214"/>
    </row>
    <row r="18" spans="1:10" x14ac:dyDescent="0.25">
      <c r="A18" s="214"/>
      <c r="B18" s="214"/>
      <c r="C18" s="214"/>
      <c r="D18" s="214"/>
      <c r="E18" s="214"/>
      <c r="F18" s="214"/>
    </row>
    <row r="19" spans="1:10" x14ac:dyDescent="0.25">
      <c r="A19" s="214"/>
      <c r="B19" s="214"/>
      <c r="C19" s="214"/>
      <c r="D19" s="214"/>
      <c r="E19" s="214"/>
      <c r="F19" s="214"/>
    </row>
    <row r="20" spans="1:10" x14ac:dyDescent="0.25">
      <c r="A20" s="214"/>
      <c r="B20" s="214"/>
      <c r="C20" s="214"/>
      <c r="D20" s="214"/>
      <c r="E20" s="214"/>
      <c r="F20" s="214"/>
    </row>
    <row r="21" spans="1:10" x14ac:dyDescent="0.25">
      <c r="A21" s="214"/>
      <c r="B21" s="214"/>
      <c r="C21" s="214"/>
      <c r="D21" s="214"/>
      <c r="E21" s="214"/>
      <c r="F21" s="214"/>
    </row>
    <row r="22" spans="1:10" x14ac:dyDescent="0.25">
      <c r="A22" s="214"/>
      <c r="B22" s="214"/>
      <c r="C22" s="214"/>
      <c r="D22" s="214"/>
      <c r="E22" s="214"/>
      <c r="F22" s="214"/>
    </row>
    <row r="23" spans="1:10" x14ac:dyDescent="0.25">
      <c r="A23" s="214"/>
      <c r="B23" s="214"/>
      <c r="C23" s="214"/>
      <c r="D23" s="214"/>
      <c r="E23" s="214"/>
      <c r="F23" s="214"/>
    </row>
    <row r="24" spans="1:10" x14ac:dyDescent="0.25">
      <c r="A24" s="214"/>
      <c r="B24" s="214"/>
      <c r="C24" s="214"/>
      <c r="D24" s="214"/>
      <c r="E24" s="214"/>
      <c r="F24" s="214"/>
    </row>
    <row r="25" spans="1:10" x14ac:dyDescent="0.25">
      <c r="A25" s="214"/>
      <c r="B25" s="214"/>
      <c r="C25" s="214"/>
      <c r="D25" s="214"/>
      <c r="E25" s="214"/>
      <c r="F25" s="214"/>
    </row>
    <row r="26" spans="1:10" x14ac:dyDescent="0.25">
      <c r="A26" s="214"/>
      <c r="B26" s="214"/>
      <c r="C26" s="214"/>
      <c r="D26" s="214"/>
      <c r="E26" s="214"/>
      <c r="F26" s="214"/>
    </row>
    <row r="27" spans="1:10" x14ac:dyDescent="0.25">
      <c r="A27" s="214"/>
      <c r="B27" s="214"/>
      <c r="C27" s="214"/>
      <c r="D27" s="214"/>
      <c r="E27" s="214"/>
      <c r="F27" s="214"/>
      <c r="H27" s="195" t="s">
        <v>88</v>
      </c>
      <c r="I27" s="195"/>
      <c r="J27" s="195"/>
    </row>
    <row r="31" spans="1:10" x14ac:dyDescent="0.25">
      <c r="A31" s="179" t="s">
        <v>121</v>
      </c>
    </row>
  </sheetData>
  <mergeCells count="3">
    <mergeCell ref="A1:J1"/>
    <mergeCell ref="H27:J27"/>
    <mergeCell ref="A13:F27"/>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W37"/>
  <sheetViews>
    <sheetView zoomScaleNormal="100" workbookViewId="0">
      <selection activeCell="I17" sqref="I17"/>
    </sheetView>
  </sheetViews>
  <sheetFormatPr defaultRowHeight="15" x14ac:dyDescent="0.25"/>
  <cols>
    <col min="1" max="1" width="30.42578125" bestFit="1" customWidth="1"/>
    <col min="2" max="2" width="11.85546875" customWidth="1"/>
    <col min="9" max="9" width="11.140625" customWidth="1"/>
  </cols>
  <sheetData>
    <row r="1" spans="1:12" x14ac:dyDescent="0.25">
      <c r="A1" s="218" t="s">
        <v>149</v>
      </c>
      <c r="B1" s="218"/>
      <c r="C1" s="218"/>
      <c r="D1" s="218"/>
      <c r="E1" s="218"/>
      <c r="F1" s="218"/>
      <c r="G1" s="218"/>
      <c r="H1" s="218"/>
      <c r="I1" s="218"/>
      <c r="J1" s="218"/>
      <c r="K1" s="218"/>
      <c r="L1" s="218"/>
    </row>
    <row r="3" spans="1:12" x14ac:dyDescent="0.25">
      <c r="A3" s="32"/>
      <c r="B3" s="16">
        <v>2015</v>
      </c>
      <c r="C3" s="16">
        <v>2016</v>
      </c>
      <c r="E3" s="20">
        <v>2015</v>
      </c>
      <c r="F3" s="50">
        <v>2016</v>
      </c>
      <c r="H3" s="20"/>
      <c r="I3" s="20"/>
    </row>
    <row r="4" spans="1:12" x14ac:dyDescent="0.25">
      <c r="A4" s="103" t="s">
        <v>43</v>
      </c>
      <c r="B4" s="71">
        <v>133</v>
      </c>
      <c r="C4" s="71">
        <v>111</v>
      </c>
      <c r="E4" s="27">
        <f>B4/B$18</f>
        <v>5.9153175591531758E-3</v>
      </c>
      <c r="F4" s="27">
        <f>C4/C$18</f>
        <v>4.4133434058287943E-3</v>
      </c>
      <c r="G4" s="28">
        <f>F4-E4</f>
        <v>-1.5019741533243815E-3</v>
      </c>
      <c r="H4" s="188">
        <f>C4-B4</f>
        <v>-22</v>
      </c>
      <c r="I4" s="27"/>
    </row>
    <row r="5" spans="1:12" x14ac:dyDescent="0.25">
      <c r="A5" s="103" t="s">
        <v>44</v>
      </c>
      <c r="B5" s="71">
        <v>138</v>
      </c>
      <c r="C5" s="71">
        <v>134</v>
      </c>
      <c r="E5" s="27">
        <f t="shared" ref="E5:E15" si="0">B5/B$18</f>
        <v>6.1376979185198367E-3</v>
      </c>
      <c r="F5" s="27">
        <f t="shared" ref="F5:F16" si="1">C5/C$18</f>
        <v>5.3278199673969222E-3</v>
      </c>
      <c r="G5" s="28">
        <f t="shared" ref="G5:G16" si="2">F5-E5</f>
        <v>-8.0987795112291445E-4</v>
      </c>
      <c r="H5" s="188">
        <f t="shared" ref="H5:H16" si="3">C5-B5</f>
        <v>-4</v>
      </c>
      <c r="I5" s="27"/>
    </row>
    <row r="6" spans="1:12" x14ac:dyDescent="0.25">
      <c r="A6" s="103" t="s">
        <v>30</v>
      </c>
      <c r="B6" s="71">
        <v>198</v>
      </c>
      <c r="C6" s="71">
        <v>188</v>
      </c>
      <c r="E6" s="27">
        <f t="shared" si="0"/>
        <v>8.8062622309197647E-3</v>
      </c>
      <c r="F6" s="27">
        <f t="shared" si="1"/>
        <v>7.4748518945568767E-3</v>
      </c>
      <c r="G6" s="28">
        <f t="shared" si="2"/>
        <v>-1.3314103363628879E-3</v>
      </c>
      <c r="H6" s="188">
        <f t="shared" si="3"/>
        <v>-10</v>
      </c>
      <c r="I6" s="27"/>
    </row>
    <row r="7" spans="1:12" x14ac:dyDescent="0.25">
      <c r="A7" s="103" t="s">
        <v>45</v>
      </c>
      <c r="B7" s="71">
        <v>239</v>
      </c>
      <c r="C7" s="71">
        <v>236</v>
      </c>
      <c r="E7" s="27">
        <f t="shared" si="0"/>
        <v>1.0629781177726384E-2</v>
      </c>
      <c r="F7" s="27">
        <f t="shared" si="1"/>
        <v>9.383324718699057E-3</v>
      </c>
      <c r="G7" s="28">
        <f t="shared" si="2"/>
        <v>-1.2464564590273265E-3</v>
      </c>
      <c r="H7" s="188">
        <f t="shared" si="3"/>
        <v>-3</v>
      </c>
      <c r="I7" s="27"/>
    </row>
    <row r="8" spans="1:12" x14ac:dyDescent="0.25">
      <c r="A8" s="103" t="s">
        <v>27</v>
      </c>
      <c r="B8" s="71">
        <v>654</v>
      </c>
      <c r="C8" s="71">
        <v>605</v>
      </c>
      <c r="D8" s="52"/>
      <c r="E8" s="27">
        <f t="shared" si="0"/>
        <v>2.9087351005159225E-2</v>
      </c>
      <c r="F8" s="27">
        <f t="shared" si="1"/>
        <v>2.4054709554292075E-2</v>
      </c>
      <c r="G8" s="28">
        <f t="shared" si="2"/>
        <v>-5.0326414508671501E-3</v>
      </c>
      <c r="H8" s="188">
        <f t="shared" si="3"/>
        <v>-49</v>
      </c>
      <c r="I8" s="27"/>
    </row>
    <row r="9" spans="1:12" x14ac:dyDescent="0.25">
      <c r="A9" s="103" t="s">
        <v>42</v>
      </c>
      <c r="B9" s="71">
        <v>1088</v>
      </c>
      <c r="C9" s="71">
        <v>1008</v>
      </c>
      <c r="E9" s="27">
        <f t="shared" si="0"/>
        <v>4.8389966198185377E-2</v>
      </c>
      <c r="F9" s="27">
        <f t="shared" si="1"/>
        <v>4.0077929306985803E-2</v>
      </c>
      <c r="G9" s="28">
        <f t="shared" si="2"/>
        <v>-8.3120368911995743E-3</v>
      </c>
      <c r="H9" s="188">
        <f t="shared" si="3"/>
        <v>-80</v>
      </c>
      <c r="I9" s="27"/>
    </row>
    <row r="10" spans="1:12" x14ac:dyDescent="0.25">
      <c r="A10" s="103" t="s">
        <v>40</v>
      </c>
      <c r="B10" s="71">
        <v>1343</v>
      </c>
      <c r="C10" s="71">
        <v>1096</v>
      </c>
      <c r="E10" s="27">
        <f t="shared" si="0"/>
        <v>5.9731364525885074E-2</v>
      </c>
      <c r="F10" s="27">
        <f t="shared" si="1"/>
        <v>4.3576796151246475E-2</v>
      </c>
      <c r="G10" s="28">
        <f t="shared" si="2"/>
        <v>-1.6154568374638599E-2</v>
      </c>
      <c r="H10" s="188">
        <f t="shared" si="3"/>
        <v>-247</v>
      </c>
      <c r="I10" s="27"/>
    </row>
    <row r="11" spans="1:12" x14ac:dyDescent="0.25">
      <c r="A11" s="103" t="s">
        <v>31</v>
      </c>
      <c r="B11" s="71">
        <v>1477</v>
      </c>
      <c r="C11" s="71">
        <v>1267</v>
      </c>
      <c r="E11" s="27">
        <f t="shared" si="0"/>
        <v>6.569115815691158E-2</v>
      </c>
      <c r="F11" s="27">
        <f t="shared" si="1"/>
        <v>5.037573058725299E-2</v>
      </c>
      <c r="G11" s="28">
        <f t="shared" si="2"/>
        <v>-1.5315427569658591E-2</v>
      </c>
      <c r="H11" s="188">
        <f t="shared" si="3"/>
        <v>-210</v>
      </c>
      <c r="I11" s="27"/>
    </row>
    <row r="12" spans="1:12" x14ac:dyDescent="0.25">
      <c r="A12" s="103" t="s">
        <v>35</v>
      </c>
      <c r="B12" s="71">
        <v>3524</v>
      </c>
      <c r="C12" s="71">
        <v>2584</v>
      </c>
      <c r="E12" s="27">
        <f t="shared" si="0"/>
        <v>0.15673367728162249</v>
      </c>
      <c r="F12" s="27">
        <f t="shared" si="1"/>
        <v>0.10273945369965409</v>
      </c>
      <c r="G12" s="28">
        <f t="shared" si="2"/>
        <v>-5.3994223581968398E-2</v>
      </c>
      <c r="H12" s="188">
        <f t="shared" si="3"/>
        <v>-940</v>
      </c>
      <c r="I12" s="27"/>
    </row>
    <row r="13" spans="1:12" x14ac:dyDescent="0.25">
      <c r="A13" s="103" t="s">
        <v>33</v>
      </c>
      <c r="B13" s="71">
        <v>3823</v>
      </c>
      <c r="C13" s="71">
        <v>3315</v>
      </c>
      <c r="E13" s="27">
        <f t="shared" si="0"/>
        <v>0.17003202277174881</v>
      </c>
      <c r="F13" s="27">
        <f t="shared" si="1"/>
        <v>0.1318039044173194</v>
      </c>
      <c r="G13" s="28">
        <f t="shared" si="2"/>
        <v>-3.8228118354429408E-2</v>
      </c>
      <c r="H13" s="188">
        <f t="shared" si="3"/>
        <v>-508</v>
      </c>
      <c r="I13" s="27"/>
    </row>
    <row r="14" spans="1:12" x14ac:dyDescent="0.25">
      <c r="A14" s="105" t="s">
        <v>37</v>
      </c>
      <c r="B14" s="71">
        <v>4483</v>
      </c>
      <c r="C14" s="71">
        <v>3555</v>
      </c>
      <c r="E14" s="27">
        <f t="shared" si="0"/>
        <v>0.19938623020814802</v>
      </c>
      <c r="F14" s="27">
        <f t="shared" si="1"/>
        <v>0.14134626853803028</v>
      </c>
      <c r="G14" s="28">
        <f t="shared" si="2"/>
        <v>-5.803996167011774E-2</v>
      </c>
      <c r="H14" s="188">
        <f t="shared" si="3"/>
        <v>-928</v>
      </c>
      <c r="I14" s="27"/>
    </row>
    <row r="15" spans="1:12" x14ac:dyDescent="0.25">
      <c r="A15" s="104" t="s">
        <v>102</v>
      </c>
      <c r="B15" s="71">
        <v>4620</v>
      </c>
      <c r="C15" s="71">
        <v>4233</v>
      </c>
      <c r="E15" s="27">
        <f t="shared" si="0"/>
        <v>0.20547945205479451</v>
      </c>
      <c r="F15" s="27">
        <f>C15/C$18</f>
        <v>0.16830344717903861</v>
      </c>
      <c r="G15" s="28">
        <f t="shared" si="2"/>
        <v>-3.7176004875755897E-2</v>
      </c>
      <c r="H15" s="188">
        <f t="shared" si="3"/>
        <v>-387</v>
      </c>
      <c r="I15" s="27"/>
    </row>
    <row r="16" spans="1:12" x14ac:dyDescent="0.25">
      <c r="A16" s="142" t="s">
        <v>111</v>
      </c>
      <c r="B16" s="71">
        <v>764</v>
      </c>
      <c r="C16" s="71">
        <v>6819</v>
      </c>
      <c r="E16" s="27">
        <f>B16/B$18</f>
        <v>3.3979718911225761E-2</v>
      </c>
      <c r="F16" s="27">
        <f t="shared" si="1"/>
        <v>0.2711224205796986</v>
      </c>
      <c r="G16" s="28">
        <f t="shared" si="2"/>
        <v>0.23714270166847284</v>
      </c>
      <c r="H16" s="188">
        <f t="shared" si="3"/>
        <v>6055</v>
      </c>
    </row>
    <row r="17" spans="1:23" x14ac:dyDescent="0.25">
      <c r="A17" s="106"/>
      <c r="B17" s="51"/>
      <c r="C17" s="51"/>
    </row>
    <row r="18" spans="1:23" x14ac:dyDescent="0.25">
      <c r="A18" s="106"/>
      <c r="B18" s="51">
        <f>SUM(B4:B17)</f>
        <v>22484</v>
      </c>
      <c r="C18" s="51">
        <f>SUM(C4:C17)</f>
        <v>25151</v>
      </c>
      <c r="E18" s="27"/>
      <c r="F18" s="27"/>
      <c r="H18" s="27"/>
      <c r="I18" s="27"/>
    </row>
    <row r="19" spans="1:23" x14ac:dyDescent="0.25">
      <c r="A19" s="12"/>
      <c r="B19" s="41"/>
      <c r="C19" s="41"/>
    </row>
    <row r="20" spans="1:23" x14ac:dyDescent="0.25">
      <c r="A20" s="12"/>
      <c r="B20" s="41"/>
      <c r="C20" s="41"/>
      <c r="F20" s="41"/>
      <c r="G20" s="41"/>
    </row>
    <row r="22" spans="1:23" x14ac:dyDescent="0.25">
      <c r="A22" s="196" t="s">
        <v>234</v>
      </c>
      <c r="B22" s="196"/>
      <c r="C22" s="196"/>
      <c r="D22" s="196"/>
      <c r="E22" s="196"/>
      <c r="F22" s="196"/>
      <c r="G22" s="196"/>
      <c r="H22" s="196"/>
      <c r="I22" s="196"/>
    </row>
    <row r="23" spans="1:23" x14ac:dyDescent="0.25">
      <c r="A23" s="196"/>
      <c r="B23" s="196"/>
      <c r="C23" s="196"/>
      <c r="D23" s="196"/>
      <c r="E23" s="196"/>
      <c r="F23" s="196"/>
      <c r="G23" s="196"/>
      <c r="H23" s="196"/>
      <c r="I23" s="196"/>
    </row>
    <row r="24" spans="1:23" x14ac:dyDescent="0.25">
      <c r="A24" s="196"/>
      <c r="B24" s="196"/>
      <c r="C24" s="196"/>
      <c r="D24" s="196"/>
      <c r="E24" s="196"/>
      <c r="F24" s="196"/>
      <c r="G24" s="196"/>
      <c r="H24" s="196"/>
      <c r="I24" s="196"/>
    </row>
    <row r="25" spans="1:23" x14ac:dyDescent="0.25">
      <c r="A25" s="196"/>
      <c r="B25" s="196"/>
      <c r="C25" s="196"/>
      <c r="D25" s="196"/>
      <c r="E25" s="196"/>
      <c r="F25" s="196"/>
      <c r="G25" s="196"/>
      <c r="H25" s="196"/>
      <c r="I25" s="196"/>
    </row>
    <row r="26" spans="1:23" x14ac:dyDescent="0.25">
      <c r="A26" s="196"/>
      <c r="B26" s="196"/>
      <c r="C26" s="196"/>
      <c r="D26" s="196"/>
      <c r="E26" s="196"/>
      <c r="F26" s="196"/>
      <c r="G26" s="196"/>
      <c r="H26" s="196"/>
      <c r="I26" s="196"/>
    </row>
    <row r="27" spans="1:23" x14ac:dyDescent="0.25">
      <c r="A27" s="196"/>
      <c r="B27" s="196"/>
      <c r="C27" s="196"/>
      <c r="D27" s="196"/>
      <c r="E27" s="196"/>
      <c r="F27" s="196"/>
      <c r="G27" s="196"/>
      <c r="H27" s="196"/>
      <c r="I27" s="196"/>
    </row>
    <row r="28" spans="1:23" x14ac:dyDescent="0.25">
      <c r="A28" s="196"/>
      <c r="B28" s="196"/>
      <c r="C28" s="196"/>
      <c r="D28" s="196"/>
      <c r="E28" s="196"/>
      <c r="F28" s="196"/>
      <c r="G28" s="196"/>
      <c r="H28" s="196"/>
      <c r="I28" s="196"/>
    </row>
    <row r="29" spans="1:23" x14ac:dyDescent="0.25">
      <c r="A29" s="196"/>
      <c r="B29" s="196"/>
      <c r="C29" s="196"/>
      <c r="D29" s="196"/>
      <c r="E29" s="196"/>
      <c r="F29" s="196"/>
      <c r="G29" s="196"/>
      <c r="H29" s="196"/>
      <c r="I29" s="196"/>
    </row>
    <row r="30" spans="1:23" x14ac:dyDescent="0.25">
      <c r="A30" s="196"/>
      <c r="B30" s="196"/>
      <c r="C30" s="196"/>
      <c r="D30" s="196"/>
      <c r="E30" s="196"/>
      <c r="F30" s="196"/>
      <c r="G30" s="196"/>
      <c r="H30" s="196"/>
      <c r="I30" s="196"/>
    </row>
    <row r="31" spans="1:23" ht="15" customHeight="1" x14ac:dyDescent="0.25">
      <c r="A31" s="196"/>
      <c r="B31" s="196"/>
      <c r="C31" s="196"/>
      <c r="D31" s="196"/>
      <c r="E31" s="196"/>
      <c r="F31" s="196"/>
      <c r="G31" s="196"/>
      <c r="H31" s="196"/>
      <c r="I31" s="196"/>
      <c r="K31" s="209" t="s">
        <v>178</v>
      </c>
      <c r="L31" s="209"/>
      <c r="M31" s="209"/>
      <c r="N31" s="209"/>
      <c r="O31" s="209"/>
      <c r="P31" s="209"/>
      <c r="Q31" s="209"/>
      <c r="R31" s="209"/>
      <c r="S31" s="209"/>
      <c r="T31" s="209"/>
      <c r="U31" s="209"/>
      <c r="V31" s="209"/>
      <c r="W31" s="209"/>
    </row>
    <row r="32" spans="1:23" x14ac:dyDescent="0.25">
      <c r="A32" s="196"/>
      <c r="B32" s="196"/>
      <c r="C32" s="196"/>
      <c r="D32" s="196"/>
      <c r="E32" s="196"/>
      <c r="F32" s="196"/>
      <c r="G32" s="196"/>
      <c r="H32" s="196"/>
      <c r="I32" s="196"/>
      <c r="K32" s="209"/>
      <c r="L32" s="209"/>
      <c r="M32" s="209"/>
      <c r="N32" s="209"/>
      <c r="O32" s="209"/>
      <c r="P32" s="209"/>
      <c r="Q32" s="209"/>
      <c r="R32" s="209"/>
      <c r="S32" s="209"/>
      <c r="T32" s="209"/>
      <c r="U32" s="209"/>
      <c r="V32" s="209"/>
      <c r="W32" s="209"/>
    </row>
    <row r="33" spans="1:23" x14ac:dyDescent="0.25">
      <c r="A33" s="85"/>
      <c r="B33" s="85"/>
      <c r="C33" s="85"/>
      <c r="D33" s="85"/>
      <c r="E33" s="85"/>
      <c r="F33" s="85"/>
      <c r="G33" s="85"/>
      <c r="H33" s="85"/>
      <c r="I33" s="85"/>
      <c r="K33" s="209"/>
      <c r="L33" s="209"/>
      <c r="M33" s="209"/>
      <c r="N33" s="209"/>
      <c r="O33" s="209"/>
      <c r="P33" s="209"/>
      <c r="Q33" s="209"/>
      <c r="R33" s="209"/>
      <c r="S33" s="209"/>
      <c r="T33" s="209"/>
      <c r="U33" s="209"/>
      <c r="V33" s="209"/>
      <c r="W33" s="209"/>
    </row>
    <row r="37" spans="1:23" x14ac:dyDescent="0.25">
      <c r="A37" s="179" t="s">
        <v>150</v>
      </c>
    </row>
  </sheetData>
  <sortState ref="A4:C16">
    <sortCondition ref="C4"/>
  </sortState>
  <mergeCells count="3">
    <mergeCell ref="A22:I32"/>
    <mergeCell ref="K31:W33"/>
    <mergeCell ref="A1:L1"/>
  </mergeCells>
  <pageMargins left="0.511811024" right="0.511811024" top="0.78740157499999996" bottom="0.78740157499999996" header="0.31496062000000002" footer="0.31496062000000002"/>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49"/>
  <sheetViews>
    <sheetView topLeftCell="A16" workbookViewId="0">
      <selection activeCell="I49" sqref="I49"/>
    </sheetView>
  </sheetViews>
  <sheetFormatPr defaultRowHeight="15" x14ac:dyDescent="0.25"/>
  <cols>
    <col min="1" max="1" width="22.28515625" customWidth="1"/>
    <col min="2" max="2" width="9.7109375" customWidth="1"/>
    <col min="3" max="3" width="10.5703125" customWidth="1"/>
    <col min="4" max="4" width="11.28515625" customWidth="1"/>
    <col min="5" max="5" width="8.140625" customWidth="1"/>
    <col min="6" max="6" width="12.28515625" customWidth="1"/>
    <col min="7" max="7" width="10.42578125" customWidth="1"/>
    <col min="8" max="8" width="8.42578125" customWidth="1"/>
    <col min="9" max="9" width="21.85546875" bestFit="1" customWidth="1"/>
  </cols>
  <sheetData>
    <row r="1" spans="1:12" x14ac:dyDescent="0.25">
      <c r="A1" s="218" t="s">
        <v>152</v>
      </c>
      <c r="B1" s="218"/>
      <c r="C1" s="218"/>
      <c r="D1" s="218"/>
      <c r="E1" s="218"/>
      <c r="F1" s="218"/>
      <c r="G1" s="218"/>
      <c r="H1" s="218"/>
      <c r="I1" s="218"/>
      <c r="J1" s="218"/>
      <c r="K1" s="218"/>
      <c r="L1" s="218"/>
    </row>
    <row r="5" spans="1:12" x14ac:dyDescent="0.25">
      <c r="A5" s="25"/>
      <c r="B5" s="143" t="s">
        <v>93</v>
      </c>
      <c r="C5" s="143" t="s">
        <v>94</v>
      </c>
      <c r="D5" s="143" t="s">
        <v>95</v>
      </c>
      <c r="E5" s="143" t="s">
        <v>96</v>
      </c>
      <c r="F5" s="143" t="s">
        <v>97</v>
      </c>
      <c r="G5" s="144" t="s">
        <v>22</v>
      </c>
    </row>
    <row r="6" spans="1:12" ht="30" x14ac:dyDescent="0.25">
      <c r="A6" s="147" t="s">
        <v>101</v>
      </c>
      <c r="B6" s="145">
        <v>76</v>
      </c>
      <c r="C6" s="145">
        <v>1034</v>
      </c>
      <c r="D6" s="145">
        <v>4779</v>
      </c>
      <c r="E6" s="145">
        <v>1903</v>
      </c>
      <c r="F6" s="145">
        <v>701</v>
      </c>
      <c r="G6" s="17">
        <f t="shared" ref="G6:G14" si="0">SUM(B6:F6)</f>
        <v>8493</v>
      </c>
      <c r="H6" s="27">
        <f>G6/$G$15</f>
        <v>0.33768041032165719</v>
      </c>
    </row>
    <row r="7" spans="1:12" x14ac:dyDescent="0.25">
      <c r="A7" s="147" t="s">
        <v>55</v>
      </c>
      <c r="B7" s="145">
        <v>61</v>
      </c>
      <c r="C7" s="145">
        <v>538</v>
      </c>
      <c r="D7" s="145">
        <v>3650</v>
      </c>
      <c r="E7" s="145">
        <v>1271</v>
      </c>
      <c r="F7" s="145">
        <v>804</v>
      </c>
      <c r="G7" s="17">
        <f t="shared" si="0"/>
        <v>6324</v>
      </c>
      <c r="H7" s="27">
        <f t="shared" ref="H7:H14" si="1">G7/$G$15</f>
        <v>0.25144129458073239</v>
      </c>
    </row>
    <row r="8" spans="1:12" ht="30" x14ac:dyDescent="0.25">
      <c r="A8" s="147" t="s">
        <v>112</v>
      </c>
      <c r="B8" s="145">
        <v>21</v>
      </c>
      <c r="C8" s="145">
        <v>237</v>
      </c>
      <c r="D8" s="145">
        <v>1871</v>
      </c>
      <c r="E8" s="145">
        <v>516</v>
      </c>
      <c r="F8" s="145">
        <v>271</v>
      </c>
      <c r="G8" s="17">
        <f t="shared" si="0"/>
        <v>2916</v>
      </c>
      <c r="H8" s="27">
        <f t="shared" si="1"/>
        <v>0.11593972406663751</v>
      </c>
    </row>
    <row r="9" spans="1:12" x14ac:dyDescent="0.25">
      <c r="A9" s="147" t="s">
        <v>51</v>
      </c>
      <c r="B9" s="145">
        <v>19</v>
      </c>
      <c r="C9" s="145">
        <v>201</v>
      </c>
      <c r="D9" s="145">
        <v>1715</v>
      </c>
      <c r="E9" s="145">
        <v>531</v>
      </c>
      <c r="F9" s="145">
        <v>252</v>
      </c>
      <c r="G9" s="17">
        <f t="shared" si="0"/>
        <v>2718</v>
      </c>
      <c r="H9" s="27">
        <f t="shared" si="1"/>
        <v>0.10806727366705102</v>
      </c>
    </row>
    <row r="10" spans="1:12" x14ac:dyDescent="0.25">
      <c r="A10" s="147" t="s">
        <v>47</v>
      </c>
      <c r="B10" s="145">
        <v>17</v>
      </c>
      <c r="C10" s="145">
        <v>330</v>
      </c>
      <c r="D10" s="145">
        <v>1104</v>
      </c>
      <c r="E10" s="145">
        <v>392</v>
      </c>
      <c r="F10" s="145">
        <v>191</v>
      </c>
      <c r="G10" s="17">
        <f t="shared" si="0"/>
        <v>2034</v>
      </c>
      <c r="H10" s="27">
        <f t="shared" si="1"/>
        <v>8.0871535923024929E-2</v>
      </c>
    </row>
    <row r="11" spans="1:12" x14ac:dyDescent="0.25">
      <c r="A11" s="147" t="s">
        <v>68</v>
      </c>
      <c r="B11" s="145">
        <v>13</v>
      </c>
      <c r="C11" s="145">
        <v>110</v>
      </c>
      <c r="D11" s="145">
        <v>807</v>
      </c>
      <c r="E11" s="145">
        <v>160</v>
      </c>
      <c r="F11" s="145">
        <v>108</v>
      </c>
      <c r="G11" s="17">
        <f t="shared" si="0"/>
        <v>1198</v>
      </c>
      <c r="H11" s="27">
        <f t="shared" si="1"/>
        <v>4.7632300902548608E-2</v>
      </c>
    </row>
    <row r="12" spans="1:12" x14ac:dyDescent="0.25">
      <c r="A12" s="147" t="s">
        <v>48</v>
      </c>
      <c r="B12" s="145">
        <v>9</v>
      </c>
      <c r="C12" s="145">
        <v>65</v>
      </c>
      <c r="D12" s="145">
        <v>567</v>
      </c>
      <c r="E12" s="145">
        <v>200</v>
      </c>
      <c r="F12" s="145">
        <v>77</v>
      </c>
      <c r="G12" s="17">
        <f t="shared" si="0"/>
        <v>918</v>
      </c>
      <c r="H12" s="27">
        <f t="shared" si="1"/>
        <v>3.6499542761719218E-2</v>
      </c>
    </row>
    <row r="13" spans="1:12" x14ac:dyDescent="0.25">
      <c r="A13" s="147" t="s">
        <v>50</v>
      </c>
      <c r="B13" s="146">
        <v>7</v>
      </c>
      <c r="C13" s="146">
        <v>52</v>
      </c>
      <c r="D13" s="146">
        <v>148</v>
      </c>
      <c r="E13" s="146">
        <v>51</v>
      </c>
      <c r="F13" s="146">
        <v>39</v>
      </c>
      <c r="G13" s="17">
        <f t="shared" si="0"/>
        <v>297</v>
      </c>
      <c r="H13" s="27">
        <f t="shared" si="1"/>
        <v>1.1808675599379747E-2</v>
      </c>
    </row>
    <row r="14" spans="1:12" x14ac:dyDescent="0.25">
      <c r="A14" s="147" t="s">
        <v>69</v>
      </c>
      <c r="B14" s="146">
        <v>4</v>
      </c>
      <c r="C14" s="146">
        <v>35</v>
      </c>
      <c r="D14" s="146">
        <v>159</v>
      </c>
      <c r="E14" s="146">
        <v>29</v>
      </c>
      <c r="F14" s="146">
        <v>26</v>
      </c>
      <c r="G14" s="17">
        <f t="shared" si="0"/>
        <v>253</v>
      </c>
      <c r="H14" s="27">
        <f t="shared" si="1"/>
        <v>1.0059242177249414E-2</v>
      </c>
    </row>
    <row r="15" spans="1:12" x14ac:dyDescent="0.25">
      <c r="A15" s="148" t="s">
        <v>22</v>
      </c>
      <c r="B15" s="9">
        <f t="shared" ref="B15:G15" si="2">SUM(B6:B14)</f>
        <v>227</v>
      </c>
      <c r="C15" s="9">
        <f t="shared" si="2"/>
        <v>2602</v>
      </c>
      <c r="D15" s="9">
        <f t="shared" si="2"/>
        <v>14800</v>
      </c>
      <c r="E15" s="9">
        <f t="shared" si="2"/>
        <v>5053</v>
      </c>
      <c r="F15" s="9">
        <f t="shared" si="2"/>
        <v>2469</v>
      </c>
      <c r="G15" s="9">
        <f t="shared" si="2"/>
        <v>25151</v>
      </c>
    </row>
    <row r="16" spans="1:12" x14ac:dyDescent="0.25">
      <c r="A16" s="50"/>
      <c r="B16" s="9">
        <v>13</v>
      </c>
      <c r="C16" s="9">
        <v>97</v>
      </c>
      <c r="D16" s="9">
        <v>812</v>
      </c>
      <c r="E16" s="9">
        <v>316</v>
      </c>
      <c r="F16" s="9">
        <v>107</v>
      </c>
      <c r="G16" s="9">
        <f>SUM(B16:F16)</f>
        <v>1345</v>
      </c>
    </row>
    <row r="17" spans="1:7" x14ac:dyDescent="0.25">
      <c r="A17" s="50"/>
      <c r="B17" s="9">
        <f>B15/B16</f>
        <v>17.46153846153846</v>
      </c>
      <c r="C17" s="9">
        <f t="shared" ref="C17:F17" si="3">C15/C16</f>
        <v>26.824742268041238</v>
      </c>
      <c r="D17" s="9">
        <f t="shared" si="3"/>
        <v>18.226600985221676</v>
      </c>
      <c r="E17" s="9">
        <f t="shared" si="3"/>
        <v>15.990506329113924</v>
      </c>
      <c r="F17" s="9">
        <f t="shared" si="3"/>
        <v>23.074766355140188</v>
      </c>
      <c r="G17" s="9">
        <f>G15/G16</f>
        <v>18.699628252788106</v>
      </c>
    </row>
    <row r="18" spans="1:7" x14ac:dyDescent="0.25">
      <c r="A18" s="50"/>
      <c r="B18" s="27">
        <f>B15/$G15</f>
        <v>9.0254860641723993E-3</v>
      </c>
      <c r="C18" s="27">
        <f t="shared" ref="C18:F18" si="4">C15/$G15</f>
        <v>0.1034551310087074</v>
      </c>
      <c r="D18" s="27">
        <f>D15/$G15</f>
        <v>0.58844578744383924</v>
      </c>
      <c r="E18" s="27">
        <f t="shared" si="4"/>
        <v>0.20090652459146754</v>
      </c>
      <c r="F18" s="27">
        <f t="shared" si="4"/>
        <v>9.8167070891813452E-2</v>
      </c>
      <c r="G18" s="27"/>
    </row>
    <row r="19" spans="1:7" x14ac:dyDescent="0.25">
      <c r="B19" s="27">
        <f>B16/$G16</f>
        <v>9.6654275092936809E-3</v>
      </c>
      <c r="C19" s="27">
        <f t="shared" ref="C19:F19" si="5">C16/$G16</f>
        <v>7.2118959107806691E-2</v>
      </c>
      <c r="D19" s="27">
        <f>D16/$G16</f>
        <v>0.6037174721189591</v>
      </c>
      <c r="E19" s="27">
        <f t="shared" si="5"/>
        <v>0.23494423791821561</v>
      </c>
      <c r="F19" s="27">
        <f t="shared" si="5"/>
        <v>7.9553903345724902E-2</v>
      </c>
    </row>
    <row r="20" spans="1:7" ht="15" customHeight="1" x14ac:dyDescent="0.25">
      <c r="A20" s="196" t="s">
        <v>235</v>
      </c>
      <c r="B20" s="196"/>
      <c r="C20" s="196"/>
      <c r="D20" s="196"/>
      <c r="E20" s="196"/>
      <c r="F20" s="196"/>
      <c r="G20" s="196"/>
    </row>
    <row r="21" spans="1:7" x14ac:dyDescent="0.25">
      <c r="A21" s="196"/>
      <c r="B21" s="196"/>
      <c r="C21" s="196"/>
      <c r="D21" s="196"/>
      <c r="E21" s="196"/>
      <c r="F21" s="196"/>
      <c r="G21" s="196"/>
    </row>
    <row r="22" spans="1:7" x14ac:dyDescent="0.25">
      <c r="A22" s="196"/>
      <c r="B22" s="196"/>
      <c r="C22" s="196"/>
      <c r="D22" s="196"/>
      <c r="E22" s="196"/>
      <c r="F22" s="196"/>
      <c r="G22" s="196"/>
    </row>
    <row r="23" spans="1:7" x14ac:dyDescent="0.25">
      <c r="A23" s="196"/>
      <c r="B23" s="196"/>
      <c r="C23" s="196"/>
      <c r="D23" s="196"/>
      <c r="E23" s="196"/>
      <c r="F23" s="196"/>
      <c r="G23" s="196"/>
    </row>
    <row r="24" spans="1:7" x14ac:dyDescent="0.25">
      <c r="A24" s="196"/>
      <c r="B24" s="196"/>
      <c r="C24" s="196"/>
      <c r="D24" s="196"/>
      <c r="E24" s="196"/>
      <c r="F24" s="196"/>
      <c r="G24" s="196"/>
    </row>
    <row r="25" spans="1:7" x14ac:dyDescent="0.25">
      <c r="A25" s="196"/>
      <c r="B25" s="196"/>
      <c r="C25" s="196"/>
      <c r="D25" s="196"/>
      <c r="E25" s="196"/>
      <c r="F25" s="196"/>
      <c r="G25" s="196"/>
    </row>
    <row r="26" spans="1:7" x14ac:dyDescent="0.25">
      <c r="A26" s="196"/>
      <c r="B26" s="196"/>
      <c r="C26" s="196"/>
      <c r="D26" s="196"/>
      <c r="E26" s="196"/>
      <c r="F26" s="196"/>
      <c r="G26" s="196"/>
    </row>
    <row r="27" spans="1:7" x14ac:dyDescent="0.25">
      <c r="A27" s="196"/>
      <c r="B27" s="196"/>
      <c r="C27" s="196"/>
      <c r="D27" s="196"/>
      <c r="E27" s="196"/>
      <c r="F27" s="196"/>
      <c r="G27" s="196"/>
    </row>
    <row r="28" spans="1:7" x14ac:dyDescent="0.25">
      <c r="A28" s="196"/>
      <c r="B28" s="196"/>
      <c r="C28" s="196"/>
      <c r="D28" s="196"/>
      <c r="E28" s="196"/>
      <c r="F28" s="196"/>
      <c r="G28" s="196"/>
    </row>
    <row r="29" spans="1:7" x14ac:dyDescent="0.25">
      <c r="A29" s="196"/>
      <c r="B29" s="196"/>
      <c r="C29" s="196"/>
      <c r="D29" s="196"/>
      <c r="E29" s="196"/>
      <c r="F29" s="196"/>
      <c r="G29" s="196"/>
    </row>
    <row r="30" spans="1:7" x14ac:dyDescent="0.25">
      <c r="A30" s="196"/>
      <c r="B30" s="196"/>
      <c r="C30" s="196"/>
      <c r="D30" s="196"/>
      <c r="E30" s="196"/>
      <c r="F30" s="196"/>
      <c r="G30" s="196"/>
    </row>
    <row r="31" spans="1:7" x14ac:dyDescent="0.25">
      <c r="A31" s="196"/>
      <c r="B31" s="196"/>
      <c r="C31" s="196"/>
      <c r="D31" s="196"/>
      <c r="E31" s="196"/>
      <c r="F31" s="196"/>
      <c r="G31" s="196"/>
    </row>
    <row r="32" spans="1:7" x14ac:dyDescent="0.25">
      <c r="A32" s="196"/>
      <c r="B32" s="196"/>
      <c r="C32" s="196"/>
      <c r="D32" s="196"/>
      <c r="E32" s="196"/>
      <c r="F32" s="196"/>
      <c r="G32" s="196"/>
    </row>
    <row r="33" spans="1:11" x14ac:dyDescent="0.25">
      <c r="A33" s="196"/>
      <c r="B33" s="196"/>
      <c r="C33" s="196"/>
      <c r="D33" s="196"/>
      <c r="E33" s="196"/>
      <c r="F33" s="196"/>
      <c r="G33" s="196"/>
    </row>
    <row r="34" spans="1:11" x14ac:dyDescent="0.25">
      <c r="A34" s="196"/>
      <c r="B34" s="196"/>
      <c r="C34" s="196"/>
      <c r="D34" s="196"/>
      <c r="E34" s="196"/>
      <c r="F34" s="196"/>
      <c r="G34" s="196"/>
    </row>
    <row r="35" spans="1:11" x14ac:dyDescent="0.25">
      <c r="A35" s="196"/>
      <c r="B35" s="196"/>
      <c r="C35" s="196"/>
      <c r="D35" s="196"/>
      <c r="E35" s="196"/>
      <c r="F35" s="196"/>
      <c r="G35" s="196"/>
    </row>
    <row r="36" spans="1:11" x14ac:dyDescent="0.25">
      <c r="A36" s="196"/>
      <c r="B36" s="196"/>
      <c r="C36" s="196"/>
      <c r="D36" s="196"/>
      <c r="E36" s="196"/>
      <c r="F36" s="196"/>
      <c r="G36" s="196"/>
    </row>
    <row r="37" spans="1:11" x14ac:dyDescent="0.25">
      <c r="A37" s="196"/>
      <c r="B37" s="196"/>
      <c r="C37" s="196"/>
      <c r="D37" s="196"/>
      <c r="E37" s="196"/>
      <c r="F37" s="196"/>
      <c r="G37" s="196"/>
    </row>
    <row r="38" spans="1:11" x14ac:dyDescent="0.25">
      <c r="A38" s="196"/>
      <c r="B38" s="196"/>
      <c r="C38" s="196"/>
      <c r="D38" s="196"/>
      <c r="E38" s="196"/>
      <c r="F38" s="196"/>
      <c r="G38" s="196"/>
    </row>
    <row r="39" spans="1:11" x14ac:dyDescent="0.25">
      <c r="A39" s="196"/>
      <c r="B39" s="196"/>
      <c r="C39" s="196"/>
      <c r="D39" s="196"/>
      <c r="E39" s="196"/>
      <c r="F39" s="196"/>
      <c r="G39" s="196"/>
    </row>
    <row r="40" spans="1:11" x14ac:dyDescent="0.25">
      <c r="A40" s="196"/>
      <c r="B40" s="196"/>
      <c r="C40" s="196"/>
      <c r="D40" s="196"/>
      <c r="E40" s="196"/>
      <c r="F40" s="196"/>
      <c r="G40" s="196"/>
    </row>
    <row r="41" spans="1:11" x14ac:dyDescent="0.25">
      <c r="A41" s="196"/>
      <c r="B41" s="196"/>
      <c r="C41" s="196"/>
      <c r="D41" s="196"/>
      <c r="E41" s="196"/>
      <c r="F41" s="196"/>
      <c r="G41" s="196"/>
    </row>
    <row r="42" spans="1:11" x14ac:dyDescent="0.25">
      <c r="A42" s="196"/>
      <c r="B42" s="196"/>
      <c r="C42" s="196"/>
      <c r="D42" s="196"/>
      <c r="E42" s="196"/>
      <c r="F42" s="196"/>
      <c r="G42" s="196"/>
    </row>
    <row r="43" spans="1:11" x14ac:dyDescent="0.25">
      <c r="A43" s="196"/>
      <c r="B43" s="196"/>
      <c r="C43" s="196"/>
      <c r="D43" s="196"/>
      <c r="E43" s="196"/>
      <c r="F43" s="196"/>
      <c r="G43" s="196"/>
    </row>
    <row r="44" spans="1:11" x14ac:dyDescent="0.25">
      <c r="A44" s="50"/>
      <c r="B44" s="28"/>
      <c r="C44" s="28"/>
      <c r="D44" s="28"/>
      <c r="E44" s="28"/>
      <c r="F44" s="28"/>
    </row>
    <row r="46" spans="1:11" x14ac:dyDescent="0.25">
      <c r="I46" s="195" t="s">
        <v>88</v>
      </c>
      <c r="J46" s="195"/>
      <c r="K46" s="195"/>
    </row>
    <row r="49" spans="1:1" x14ac:dyDescent="0.25">
      <c r="A49" s="179" t="s">
        <v>153</v>
      </c>
    </row>
  </sheetData>
  <sortState ref="A122:G131">
    <sortCondition descending="1" ref="G122"/>
  </sortState>
  <mergeCells count="3">
    <mergeCell ref="A1:L1"/>
    <mergeCell ref="I46:K46"/>
    <mergeCell ref="A20:G43"/>
  </mergeCells>
  <pageMargins left="0.511811024" right="0.511811024" top="0.78740157499999996" bottom="0.78740157499999996" header="0.31496062000000002" footer="0.31496062000000002"/>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3"/>
  <sheetViews>
    <sheetView workbookViewId="0">
      <selection activeCell="G12" sqref="G12"/>
    </sheetView>
  </sheetViews>
  <sheetFormatPr defaultRowHeight="15" x14ac:dyDescent="0.25"/>
  <cols>
    <col min="1" max="1" width="12.42578125" bestFit="1" customWidth="1"/>
    <col min="2" max="2" width="27.42578125" bestFit="1" customWidth="1"/>
  </cols>
  <sheetData>
    <row r="1" spans="1:8" x14ac:dyDescent="0.25">
      <c r="A1" s="20" t="s">
        <v>154</v>
      </c>
    </row>
    <row r="3" spans="1:8" x14ac:dyDescent="0.25">
      <c r="A3" s="3"/>
      <c r="B3" s="4" t="s">
        <v>0</v>
      </c>
    </row>
    <row r="4" spans="1:8" x14ac:dyDescent="0.25">
      <c r="A4" s="4">
        <v>2012</v>
      </c>
      <c r="B4" s="5">
        <v>67026</v>
      </c>
    </row>
    <row r="5" spans="1:8" x14ac:dyDescent="0.25">
      <c r="A5" s="4">
        <v>2013</v>
      </c>
      <c r="B5" s="5">
        <v>59086</v>
      </c>
    </row>
    <row r="6" spans="1:8" x14ac:dyDescent="0.25">
      <c r="A6" s="4">
        <v>2014</v>
      </c>
      <c r="B6" s="5">
        <v>75613</v>
      </c>
    </row>
    <row r="7" spans="1:8" x14ac:dyDescent="0.25">
      <c r="A7" s="4">
        <v>2015</v>
      </c>
      <c r="B7" s="5">
        <v>83824</v>
      </c>
    </row>
    <row r="8" spans="1:8" x14ac:dyDescent="0.25">
      <c r="A8" s="4">
        <v>2016</v>
      </c>
      <c r="B8" s="5">
        <v>89384</v>
      </c>
      <c r="C8" s="9">
        <f>B8-B4</f>
        <v>22358</v>
      </c>
      <c r="D8" s="9">
        <f>B8-B7</f>
        <v>5560</v>
      </c>
    </row>
    <row r="14" spans="1:8" ht="15" customHeight="1" x14ac:dyDescent="0.25">
      <c r="A14" s="196" t="s">
        <v>236</v>
      </c>
      <c r="B14" s="196"/>
      <c r="C14" s="196"/>
      <c r="D14" s="196"/>
      <c r="E14" s="196"/>
      <c r="F14" s="196"/>
      <c r="G14" s="196"/>
      <c r="H14" s="58"/>
    </row>
    <row r="15" spans="1:8" x14ac:dyDescent="0.25">
      <c r="A15" s="196"/>
      <c r="B15" s="196"/>
      <c r="C15" s="196"/>
      <c r="D15" s="196"/>
      <c r="E15" s="196"/>
      <c r="F15" s="196"/>
      <c r="G15" s="196"/>
      <c r="H15" s="58"/>
    </row>
    <row r="16" spans="1:8" x14ac:dyDescent="0.25">
      <c r="A16" s="196"/>
      <c r="B16" s="196"/>
      <c r="C16" s="196"/>
      <c r="D16" s="196"/>
      <c r="E16" s="196"/>
      <c r="F16" s="196"/>
      <c r="G16" s="196"/>
      <c r="H16" s="58"/>
    </row>
    <row r="17" spans="1:12" x14ac:dyDescent="0.25">
      <c r="A17" s="196"/>
      <c r="B17" s="196"/>
      <c r="C17" s="196"/>
      <c r="D17" s="196"/>
      <c r="E17" s="196"/>
      <c r="F17" s="196"/>
      <c r="G17" s="196"/>
      <c r="H17" s="58"/>
    </row>
    <row r="18" spans="1:12" x14ac:dyDescent="0.25">
      <c r="A18" s="196"/>
      <c r="B18" s="196"/>
      <c r="C18" s="196"/>
      <c r="D18" s="196"/>
      <c r="E18" s="196"/>
      <c r="F18" s="196"/>
      <c r="G18" s="196"/>
      <c r="H18" s="58"/>
    </row>
    <row r="19" spans="1:12" x14ac:dyDescent="0.25">
      <c r="A19" s="196"/>
      <c r="B19" s="196"/>
      <c r="C19" s="196"/>
      <c r="D19" s="196"/>
      <c r="E19" s="196"/>
      <c r="F19" s="196"/>
      <c r="G19" s="196"/>
      <c r="H19" s="58"/>
    </row>
    <row r="20" spans="1:12" x14ac:dyDescent="0.25">
      <c r="A20" s="196"/>
      <c r="B20" s="196"/>
      <c r="C20" s="196"/>
      <c r="D20" s="196"/>
      <c r="E20" s="196"/>
      <c r="F20" s="196"/>
      <c r="G20" s="196"/>
      <c r="H20" s="58"/>
    </row>
    <row r="21" spans="1:12" x14ac:dyDescent="0.25">
      <c r="A21" s="196"/>
      <c r="B21" s="196"/>
      <c r="C21" s="196"/>
      <c r="D21" s="196"/>
      <c r="E21" s="196"/>
      <c r="F21" s="196"/>
      <c r="G21" s="196"/>
      <c r="H21" s="58"/>
    </row>
    <row r="22" spans="1:12" x14ac:dyDescent="0.25">
      <c r="A22" s="196"/>
      <c r="B22" s="196"/>
      <c r="C22" s="196"/>
      <c r="D22" s="196"/>
      <c r="E22" s="196"/>
      <c r="F22" s="196"/>
      <c r="G22" s="196"/>
      <c r="H22" s="58"/>
    </row>
    <row r="23" spans="1:12" x14ac:dyDescent="0.25">
      <c r="A23" s="196"/>
      <c r="B23" s="196"/>
      <c r="C23" s="196"/>
      <c r="D23" s="196"/>
      <c r="E23" s="196"/>
      <c r="F23" s="196"/>
      <c r="G23" s="196"/>
      <c r="H23" s="58"/>
    </row>
    <row r="24" spans="1:12" x14ac:dyDescent="0.25">
      <c r="A24" s="196"/>
      <c r="B24" s="196"/>
      <c r="C24" s="196"/>
      <c r="D24" s="196"/>
      <c r="E24" s="196"/>
      <c r="F24" s="196"/>
      <c r="G24" s="196"/>
      <c r="H24" s="58"/>
    </row>
    <row r="25" spans="1:12" x14ac:dyDescent="0.25">
      <c r="A25" s="196"/>
      <c r="B25" s="196"/>
      <c r="C25" s="196"/>
      <c r="D25" s="196"/>
      <c r="E25" s="196"/>
      <c r="F25" s="196"/>
      <c r="G25" s="196"/>
      <c r="H25" s="58"/>
    </row>
    <row r="26" spans="1:12" x14ac:dyDescent="0.25">
      <c r="A26" s="196"/>
      <c r="B26" s="196"/>
      <c r="C26" s="196"/>
      <c r="D26" s="196"/>
      <c r="E26" s="196"/>
      <c r="F26" s="196"/>
      <c r="G26" s="196"/>
      <c r="H26" s="58"/>
    </row>
    <row r="27" spans="1:12" x14ac:dyDescent="0.25">
      <c r="A27" s="196"/>
      <c r="B27" s="196"/>
      <c r="C27" s="196"/>
      <c r="D27" s="196"/>
      <c r="E27" s="196"/>
      <c r="F27" s="196"/>
      <c r="G27" s="196"/>
      <c r="H27" s="58"/>
    </row>
    <row r="28" spans="1:12" x14ac:dyDescent="0.25">
      <c r="A28" s="196"/>
      <c r="B28" s="196"/>
      <c r="C28" s="196"/>
      <c r="D28" s="196"/>
      <c r="E28" s="196"/>
      <c r="F28" s="196"/>
      <c r="G28" s="196"/>
      <c r="H28" s="58"/>
    </row>
    <row r="29" spans="1:12" x14ac:dyDescent="0.25">
      <c r="A29" s="58"/>
      <c r="B29" s="58"/>
      <c r="C29" s="58"/>
      <c r="D29" s="58"/>
      <c r="E29" s="58"/>
      <c r="F29" s="58"/>
      <c r="G29" s="58"/>
      <c r="H29" s="58"/>
      <c r="J29" s="195" t="s">
        <v>88</v>
      </c>
      <c r="K29" s="195"/>
      <c r="L29" s="195"/>
    </row>
    <row r="30" spans="1:12" x14ac:dyDescent="0.25">
      <c r="A30" s="58"/>
      <c r="B30" s="58"/>
      <c r="C30" s="58"/>
      <c r="D30" s="58"/>
      <c r="E30" s="58"/>
      <c r="F30" s="58"/>
      <c r="G30" s="58"/>
      <c r="H30" s="58"/>
    </row>
    <row r="33" spans="1:1" x14ac:dyDescent="0.25">
      <c r="A33" s="179" t="s">
        <v>156</v>
      </c>
    </row>
  </sheetData>
  <mergeCells count="2">
    <mergeCell ref="J29:L29"/>
    <mergeCell ref="A14:G28"/>
  </mergeCells>
  <pageMargins left="0.511811024" right="0.511811024" top="0.78740157499999996" bottom="0.78740157499999996" header="0.31496062000000002" footer="0.31496062000000002"/>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32"/>
  <sheetViews>
    <sheetView workbookViewId="0">
      <selection activeCell="C37" sqref="C37"/>
    </sheetView>
  </sheetViews>
  <sheetFormatPr defaultRowHeight="15" x14ac:dyDescent="0.25"/>
  <cols>
    <col min="1" max="1" width="43.7109375" bestFit="1" customWidth="1"/>
    <col min="12" max="12" width="34.85546875" customWidth="1"/>
    <col min="18" max="18" width="34.28515625" customWidth="1"/>
  </cols>
  <sheetData>
    <row r="1" spans="1:8" x14ac:dyDescent="0.25">
      <c r="A1" s="197" t="s">
        <v>155</v>
      </c>
      <c r="B1" s="197"/>
      <c r="C1" s="197"/>
      <c r="D1" s="197"/>
      <c r="E1" s="197"/>
      <c r="F1" s="197"/>
      <c r="G1" s="197"/>
      <c r="H1" s="197"/>
    </row>
    <row r="3" spans="1:8" x14ac:dyDescent="0.25">
      <c r="A3" s="10"/>
      <c r="B3" s="16">
        <v>2016</v>
      </c>
    </row>
    <row r="4" spans="1:8" x14ac:dyDescent="0.25">
      <c r="A4" s="16" t="s">
        <v>113</v>
      </c>
      <c r="B4" s="61">
        <v>0.13444240579969599</v>
      </c>
    </row>
    <row r="5" spans="1:8" x14ac:dyDescent="0.25">
      <c r="A5" s="16" t="s">
        <v>114</v>
      </c>
      <c r="B5" s="61">
        <v>0.16520853844088401</v>
      </c>
    </row>
    <row r="6" spans="1:8" x14ac:dyDescent="0.25">
      <c r="A6" s="16" t="s">
        <v>6</v>
      </c>
      <c r="B6" s="61">
        <v>8.5384408842745896E-2</v>
      </c>
    </row>
    <row r="7" spans="1:8" ht="30" x14ac:dyDescent="0.25">
      <c r="A7" s="30" t="s">
        <v>115</v>
      </c>
      <c r="B7" s="61">
        <v>0.121364002506041</v>
      </c>
    </row>
    <row r="8" spans="1:8" x14ac:dyDescent="0.25">
      <c r="A8" s="16" t="s">
        <v>7</v>
      </c>
      <c r="B8" s="61">
        <v>2.5519108565291299E-2</v>
      </c>
    </row>
    <row r="9" spans="1:8" x14ac:dyDescent="0.25">
      <c r="A9" s="16" t="s">
        <v>8</v>
      </c>
      <c r="B9" s="61">
        <v>9.61581491094603E-2</v>
      </c>
    </row>
    <row r="10" spans="1:8" x14ac:dyDescent="0.25">
      <c r="A10" s="16" t="s">
        <v>67</v>
      </c>
      <c r="B10" s="61">
        <v>9.7444732838091793E-3</v>
      </c>
    </row>
    <row r="11" spans="1:8" x14ac:dyDescent="0.25">
      <c r="A11" s="16" t="s">
        <v>11</v>
      </c>
      <c r="B11" s="61">
        <v>4.4582923118231498E-2</v>
      </c>
    </row>
    <row r="12" spans="1:8" x14ac:dyDescent="0.25">
      <c r="A12" s="16" t="s">
        <v>57</v>
      </c>
      <c r="B12" s="61">
        <v>0.31759599033384001</v>
      </c>
    </row>
    <row r="14" spans="1:8" x14ac:dyDescent="0.25">
      <c r="A14" s="208" t="s">
        <v>237</v>
      </c>
      <c r="B14" s="208"/>
      <c r="C14" s="208"/>
      <c r="D14" s="208"/>
    </row>
    <row r="15" spans="1:8" x14ac:dyDescent="0.25">
      <c r="A15" s="208"/>
      <c r="B15" s="208"/>
      <c r="C15" s="208"/>
      <c r="D15" s="208"/>
    </row>
    <row r="16" spans="1:8" x14ac:dyDescent="0.25">
      <c r="A16" s="208"/>
      <c r="B16" s="208"/>
      <c r="C16" s="208"/>
      <c r="D16" s="208"/>
    </row>
    <row r="17" spans="1:8" x14ac:dyDescent="0.25">
      <c r="A17" s="208"/>
      <c r="B17" s="208"/>
      <c r="C17" s="208"/>
      <c r="D17" s="208"/>
    </row>
    <row r="18" spans="1:8" x14ac:dyDescent="0.25">
      <c r="A18" s="208"/>
      <c r="B18" s="208"/>
      <c r="C18" s="208"/>
      <c r="D18" s="208"/>
    </row>
    <row r="19" spans="1:8" x14ac:dyDescent="0.25">
      <c r="A19" s="208"/>
      <c r="B19" s="208"/>
      <c r="C19" s="208"/>
      <c r="D19" s="208"/>
    </row>
    <row r="20" spans="1:8" x14ac:dyDescent="0.25">
      <c r="A20" s="208"/>
      <c r="B20" s="208"/>
      <c r="C20" s="208"/>
      <c r="D20" s="208"/>
    </row>
    <row r="21" spans="1:8" x14ac:dyDescent="0.25">
      <c r="A21" s="208"/>
      <c r="B21" s="208"/>
      <c r="C21" s="208"/>
      <c r="D21" s="208"/>
    </row>
    <row r="22" spans="1:8" x14ac:dyDescent="0.25">
      <c r="A22" s="208"/>
      <c r="B22" s="208"/>
      <c r="C22" s="208"/>
      <c r="D22" s="208"/>
    </row>
    <row r="23" spans="1:8" x14ac:dyDescent="0.25">
      <c r="A23" s="208"/>
      <c r="B23" s="208"/>
      <c r="C23" s="208"/>
      <c r="D23" s="208"/>
    </row>
    <row r="24" spans="1:8" x14ac:dyDescent="0.25">
      <c r="A24" s="208"/>
      <c r="B24" s="208"/>
      <c r="C24" s="208"/>
      <c r="D24" s="208"/>
    </row>
    <row r="25" spans="1:8" x14ac:dyDescent="0.25">
      <c r="A25" s="208"/>
      <c r="B25" s="208"/>
      <c r="C25" s="208"/>
      <c r="D25" s="208"/>
    </row>
    <row r="26" spans="1:8" x14ac:dyDescent="0.25">
      <c r="A26" s="208"/>
      <c r="B26" s="208"/>
      <c r="C26" s="208"/>
      <c r="D26" s="208"/>
    </row>
    <row r="27" spans="1:8" x14ac:dyDescent="0.25">
      <c r="A27" s="208"/>
      <c r="B27" s="208"/>
      <c r="C27" s="208"/>
      <c r="D27" s="208"/>
    </row>
    <row r="28" spans="1:8" x14ac:dyDescent="0.25">
      <c r="A28" s="208"/>
      <c r="B28" s="208"/>
      <c r="C28" s="208"/>
      <c r="D28" s="208"/>
      <c r="F28" s="195" t="s">
        <v>88</v>
      </c>
      <c r="G28" s="195"/>
      <c r="H28" s="195"/>
    </row>
    <row r="32" spans="1:8" x14ac:dyDescent="0.25">
      <c r="A32" s="179" t="s">
        <v>122</v>
      </c>
    </row>
  </sheetData>
  <mergeCells count="3">
    <mergeCell ref="A14:D28"/>
    <mergeCell ref="A1:H1"/>
    <mergeCell ref="F28:H28"/>
  </mergeCells>
  <pageMargins left="0.511811024" right="0.511811024" top="0.78740157499999996" bottom="0.78740157499999996" header="0.31496062000000002" footer="0.31496062000000002"/>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26"/>
  <sheetViews>
    <sheetView workbookViewId="0">
      <selection activeCell="H32" sqref="H32"/>
    </sheetView>
  </sheetViews>
  <sheetFormatPr defaultRowHeight="15" x14ac:dyDescent="0.25"/>
  <cols>
    <col min="1" max="1" width="17.7109375" customWidth="1"/>
    <col min="2" max="2" width="18.5703125" customWidth="1"/>
    <col min="8" max="8" width="18.5703125" customWidth="1"/>
    <col min="18" max="18" width="10.85546875" customWidth="1"/>
  </cols>
  <sheetData>
    <row r="1" spans="1:10" x14ac:dyDescent="0.25">
      <c r="A1" s="197" t="s">
        <v>157</v>
      </c>
      <c r="B1" s="197"/>
      <c r="C1" s="197"/>
      <c r="D1" s="197"/>
      <c r="E1" s="197"/>
      <c r="F1" s="197"/>
      <c r="G1" s="197"/>
      <c r="H1" s="197"/>
      <c r="I1" s="197"/>
      <c r="J1" s="197"/>
    </row>
    <row r="3" spans="1:10" x14ac:dyDescent="0.25">
      <c r="A3" s="16"/>
      <c r="B3" s="16">
        <v>2013</v>
      </c>
      <c r="C3" s="16">
        <v>2014</v>
      </c>
      <c r="D3" s="16">
        <v>2015</v>
      </c>
      <c r="E3" s="16">
        <v>2016</v>
      </c>
    </row>
    <row r="4" spans="1:10" x14ac:dyDescent="0.25">
      <c r="A4" s="16" t="s">
        <v>23</v>
      </c>
      <c r="B4" s="18">
        <v>0.29553532139593136</v>
      </c>
      <c r="C4" s="14">
        <v>0.29631344329951453</v>
      </c>
      <c r="D4" s="18">
        <v>0.28938012979576255</v>
      </c>
      <c r="E4" s="18">
        <v>0.27610086816432472</v>
      </c>
      <c r="F4" s="28">
        <f>E4-B4</f>
        <v>-1.9434453231606641E-2</v>
      </c>
    </row>
    <row r="5" spans="1:10" x14ac:dyDescent="0.25">
      <c r="A5" s="16" t="s">
        <v>24</v>
      </c>
      <c r="B5" s="18">
        <v>0.46115831161358023</v>
      </c>
      <c r="C5" s="14">
        <v>0.46082620140478048</v>
      </c>
      <c r="D5" s="18">
        <v>0.46591668257301011</v>
      </c>
      <c r="E5" s="18">
        <v>0.47752394164503714</v>
      </c>
      <c r="F5" s="28">
        <f>E5-B5</f>
        <v>1.6365630031456913E-2</v>
      </c>
    </row>
    <row r="6" spans="1:10" x14ac:dyDescent="0.25">
      <c r="A6" s="16" t="s">
        <v>25</v>
      </c>
      <c r="B6" s="18">
        <v>0.24330636699048844</v>
      </c>
      <c r="C6" s="14">
        <v>0.24286035529570496</v>
      </c>
      <c r="D6" s="18">
        <v>0.24470318763122734</v>
      </c>
      <c r="E6" s="18">
        <v>0.24637519019063814</v>
      </c>
      <c r="F6" s="28">
        <f>E6-B6</f>
        <v>3.0688232001497007E-3</v>
      </c>
    </row>
    <row r="8" spans="1:10" x14ac:dyDescent="0.25">
      <c r="A8" s="204" t="s">
        <v>238</v>
      </c>
      <c r="B8" s="204"/>
      <c r="C8" s="204"/>
      <c r="D8" s="204"/>
      <c r="E8" s="204"/>
    </row>
    <row r="9" spans="1:10" x14ac:dyDescent="0.25">
      <c r="A9" s="204"/>
      <c r="B9" s="204"/>
      <c r="C9" s="204"/>
      <c r="D9" s="204"/>
      <c r="E9" s="204"/>
    </row>
    <row r="10" spans="1:10" x14ac:dyDescent="0.25">
      <c r="A10" s="204"/>
      <c r="B10" s="204"/>
      <c r="C10" s="204"/>
      <c r="D10" s="204"/>
      <c r="E10" s="204"/>
    </row>
    <row r="11" spans="1:10" x14ac:dyDescent="0.25">
      <c r="A11" s="204"/>
      <c r="B11" s="204"/>
      <c r="C11" s="204"/>
      <c r="D11" s="204"/>
      <c r="E11" s="204"/>
    </row>
    <row r="12" spans="1:10" x14ac:dyDescent="0.25">
      <c r="A12" s="204"/>
      <c r="B12" s="204"/>
      <c r="C12" s="204"/>
      <c r="D12" s="204"/>
      <c r="E12" s="204"/>
    </row>
    <row r="13" spans="1:10" x14ac:dyDescent="0.25">
      <c r="A13" s="204"/>
      <c r="B13" s="204"/>
      <c r="C13" s="204"/>
      <c r="D13" s="204"/>
      <c r="E13" s="204"/>
    </row>
    <row r="14" spans="1:10" x14ac:dyDescent="0.25">
      <c r="A14" s="204"/>
      <c r="B14" s="204"/>
      <c r="C14" s="204"/>
      <c r="D14" s="204"/>
      <c r="E14" s="204"/>
    </row>
    <row r="15" spans="1:10" x14ac:dyDescent="0.25">
      <c r="A15" s="204"/>
      <c r="B15" s="204"/>
      <c r="C15" s="204"/>
      <c r="D15" s="204"/>
      <c r="E15" s="204"/>
    </row>
    <row r="16" spans="1:10" x14ac:dyDescent="0.25">
      <c r="A16" s="204"/>
      <c r="B16" s="204"/>
      <c r="C16" s="204"/>
      <c r="D16" s="204"/>
      <c r="E16" s="204"/>
    </row>
    <row r="17" spans="1:9" x14ac:dyDescent="0.25">
      <c r="A17" s="204"/>
      <c r="B17" s="204"/>
      <c r="C17" s="204"/>
      <c r="D17" s="204"/>
      <c r="E17" s="204"/>
    </row>
    <row r="18" spans="1:9" x14ac:dyDescent="0.25">
      <c r="A18" s="204"/>
      <c r="B18" s="204"/>
      <c r="C18" s="204"/>
      <c r="D18" s="204"/>
      <c r="E18" s="204"/>
    </row>
    <row r="19" spans="1:9" x14ac:dyDescent="0.25">
      <c r="A19" s="204"/>
      <c r="B19" s="204"/>
      <c r="C19" s="204"/>
      <c r="D19" s="204"/>
      <c r="E19" s="204"/>
    </row>
    <row r="20" spans="1:9" x14ac:dyDescent="0.25">
      <c r="A20" s="204"/>
      <c r="B20" s="204"/>
      <c r="C20" s="204"/>
      <c r="D20" s="204"/>
      <c r="E20" s="204"/>
    </row>
    <row r="25" spans="1:9" x14ac:dyDescent="0.25">
      <c r="G25" s="195" t="s">
        <v>88</v>
      </c>
      <c r="H25" s="195"/>
      <c r="I25" s="195"/>
    </row>
    <row r="26" spans="1:9" x14ac:dyDescent="0.25">
      <c r="A26" s="179" t="s">
        <v>123</v>
      </c>
    </row>
  </sheetData>
  <mergeCells count="3">
    <mergeCell ref="A8:E20"/>
    <mergeCell ref="A1:J1"/>
    <mergeCell ref="G25:I25"/>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7"/>
  <sheetViews>
    <sheetView workbookViewId="0">
      <selection activeCell="F30" sqref="F30"/>
    </sheetView>
  </sheetViews>
  <sheetFormatPr defaultRowHeight="15" x14ac:dyDescent="0.25"/>
  <cols>
    <col min="1" max="1" width="20.28515625" customWidth="1"/>
    <col min="2" max="2" width="19.28515625" bestFit="1" customWidth="1"/>
    <col min="3" max="3" width="13.28515625" bestFit="1" customWidth="1"/>
    <col min="4" max="4" width="15" bestFit="1" customWidth="1"/>
  </cols>
  <sheetData>
    <row r="1" spans="1:12" x14ac:dyDescent="0.25">
      <c r="A1" s="197" t="s">
        <v>163</v>
      </c>
      <c r="B1" s="197"/>
      <c r="C1" s="197"/>
      <c r="D1" s="197"/>
      <c r="E1" s="197"/>
      <c r="F1" s="197"/>
      <c r="G1" s="197"/>
      <c r="H1" s="197"/>
      <c r="I1" s="197"/>
      <c r="J1" s="197"/>
      <c r="K1" s="197"/>
      <c r="L1" s="197"/>
    </row>
    <row r="2" spans="1:12" x14ac:dyDescent="0.25">
      <c r="A2" s="20"/>
    </row>
    <row r="3" spans="1:12" x14ac:dyDescent="0.25">
      <c r="B3" s="156"/>
      <c r="C3" s="156"/>
    </row>
    <row r="4" spans="1:12" x14ac:dyDescent="0.25">
      <c r="A4" s="16"/>
      <c r="B4" s="16" t="s">
        <v>83</v>
      </c>
      <c r="C4" s="16" t="s">
        <v>84</v>
      </c>
      <c r="D4" s="16" t="s">
        <v>85</v>
      </c>
    </row>
    <row r="5" spans="1:12" x14ac:dyDescent="0.25">
      <c r="A5" s="16" t="s">
        <v>66</v>
      </c>
      <c r="B5" s="14">
        <v>0.43120000000000003</v>
      </c>
      <c r="C5" s="14">
        <v>0.3271</v>
      </c>
      <c r="D5" s="14">
        <v>0.42809999999999998</v>
      </c>
    </row>
    <row r="6" spans="1:12" x14ac:dyDescent="0.25">
      <c r="A6" s="16" t="s">
        <v>65</v>
      </c>
      <c r="B6" s="14">
        <v>0.12470000000000001</v>
      </c>
      <c r="C6" s="14">
        <v>0.1167</v>
      </c>
      <c r="D6" s="14">
        <v>0.11210000000000001</v>
      </c>
    </row>
    <row r="7" spans="1:12" x14ac:dyDescent="0.25">
      <c r="A7" s="16" t="s">
        <v>86</v>
      </c>
      <c r="B7" s="14">
        <v>0.1046</v>
      </c>
      <c r="C7" s="14">
        <v>0.15129999999999999</v>
      </c>
      <c r="D7" s="14">
        <v>0.18479999999999999</v>
      </c>
    </row>
    <row r="8" spans="1:12" x14ac:dyDescent="0.25">
      <c r="A8" s="16" t="s">
        <v>87</v>
      </c>
      <c r="B8" s="14">
        <v>0.33950000000000002</v>
      </c>
      <c r="C8" s="14">
        <v>0.40489999999999998</v>
      </c>
      <c r="D8" s="14">
        <v>0.27510000000000001</v>
      </c>
    </row>
    <row r="10" spans="1:12" x14ac:dyDescent="0.25">
      <c r="A10" s="196" t="s">
        <v>184</v>
      </c>
      <c r="B10" s="196"/>
      <c r="C10" s="196"/>
      <c r="D10" s="196"/>
    </row>
    <row r="11" spans="1:12" x14ac:dyDescent="0.25">
      <c r="A11" s="196"/>
      <c r="B11" s="196"/>
      <c r="C11" s="196"/>
      <c r="D11" s="196"/>
    </row>
    <row r="12" spans="1:12" x14ac:dyDescent="0.25">
      <c r="A12" s="196"/>
      <c r="B12" s="196"/>
      <c r="C12" s="196"/>
      <c r="D12" s="196"/>
    </row>
    <row r="13" spans="1:12" x14ac:dyDescent="0.25">
      <c r="A13" s="196"/>
      <c r="B13" s="196"/>
      <c r="C13" s="196"/>
      <c r="D13" s="196"/>
    </row>
    <row r="14" spans="1:12" x14ac:dyDescent="0.25">
      <c r="A14" s="196"/>
      <c r="B14" s="196"/>
      <c r="C14" s="196"/>
      <c r="D14" s="196"/>
    </row>
    <row r="15" spans="1:12" x14ac:dyDescent="0.25">
      <c r="A15" s="196"/>
      <c r="B15" s="196"/>
      <c r="C15" s="196"/>
      <c r="D15" s="196"/>
    </row>
    <row r="16" spans="1:12" x14ac:dyDescent="0.25">
      <c r="A16" s="196"/>
      <c r="B16" s="196"/>
      <c r="C16" s="196"/>
      <c r="D16" s="196"/>
    </row>
    <row r="17" spans="1:9" x14ac:dyDescent="0.25">
      <c r="A17" s="196"/>
      <c r="B17" s="196"/>
      <c r="C17" s="196"/>
      <c r="D17" s="196"/>
    </row>
    <row r="18" spans="1:9" x14ac:dyDescent="0.25">
      <c r="A18" s="196"/>
      <c r="B18" s="196"/>
      <c r="C18" s="196"/>
      <c r="D18" s="196"/>
    </row>
    <row r="19" spans="1:9" x14ac:dyDescent="0.25">
      <c r="A19" s="196"/>
      <c r="B19" s="196"/>
      <c r="C19" s="196"/>
      <c r="D19" s="196"/>
    </row>
    <row r="20" spans="1:9" x14ac:dyDescent="0.25">
      <c r="A20" s="196"/>
      <c r="B20" s="196"/>
      <c r="C20" s="196"/>
      <c r="D20" s="196"/>
    </row>
    <row r="21" spans="1:9" x14ac:dyDescent="0.25">
      <c r="A21" s="196"/>
      <c r="B21" s="196"/>
      <c r="C21" s="196"/>
      <c r="D21" s="196"/>
    </row>
    <row r="22" spans="1:9" x14ac:dyDescent="0.25">
      <c r="A22" s="196"/>
      <c r="B22" s="196"/>
      <c r="C22" s="196"/>
      <c r="D22" s="196"/>
    </row>
    <row r="26" spans="1:9" x14ac:dyDescent="0.25">
      <c r="F26" s="195" t="s">
        <v>88</v>
      </c>
      <c r="G26" s="195"/>
      <c r="H26" s="195"/>
      <c r="I26" s="195"/>
    </row>
    <row r="27" spans="1:9" x14ac:dyDescent="0.25">
      <c r="A27" s="179" t="s">
        <v>183</v>
      </c>
    </row>
  </sheetData>
  <mergeCells count="3">
    <mergeCell ref="A10:D22"/>
    <mergeCell ref="F26:I26"/>
    <mergeCell ref="A1:L1"/>
  </mergeCells>
  <pageMargins left="0.511811024" right="0.511811024" top="0.78740157499999996" bottom="0.78740157499999996" header="0.31496062000000002" footer="0.31496062000000002"/>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T44"/>
  <sheetViews>
    <sheetView workbookViewId="0">
      <selection activeCell="G42" sqref="G42"/>
    </sheetView>
  </sheetViews>
  <sheetFormatPr defaultRowHeight="15" x14ac:dyDescent="0.25"/>
  <cols>
    <col min="1" max="1" width="30.42578125" bestFit="1" customWidth="1"/>
    <col min="5" max="5" width="12" bestFit="1" customWidth="1"/>
    <col min="7" max="7" width="11.140625" style="11" customWidth="1"/>
    <col min="12" max="12" width="19.140625" customWidth="1"/>
    <col min="13" max="13" width="8.85546875" bestFit="1" customWidth="1"/>
    <col min="14" max="14" width="6.5703125" bestFit="1" customWidth="1"/>
    <col min="15" max="15" width="7.140625" bestFit="1" customWidth="1"/>
    <col min="20" max="20" width="11.42578125" customWidth="1"/>
  </cols>
  <sheetData>
    <row r="1" spans="1:12" x14ac:dyDescent="0.25">
      <c r="A1" s="218" t="s">
        <v>158</v>
      </c>
      <c r="B1" s="218"/>
      <c r="C1" s="218"/>
      <c r="D1" s="218"/>
      <c r="E1" s="218"/>
      <c r="F1" s="218"/>
      <c r="G1" s="218"/>
      <c r="H1" s="218"/>
      <c r="I1" s="218"/>
      <c r="J1" s="218"/>
      <c r="K1" s="218"/>
      <c r="L1" s="218"/>
    </row>
    <row r="3" spans="1:12" x14ac:dyDescent="0.25">
      <c r="B3" s="109">
        <v>2014</v>
      </c>
      <c r="C3" s="109">
        <v>2015</v>
      </c>
      <c r="D3" s="109">
        <v>2016</v>
      </c>
      <c r="E3" s="111">
        <v>2016</v>
      </c>
      <c r="F3" s="111">
        <v>2015</v>
      </c>
      <c r="G3" s="11">
        <v>2014</v>
      </c>
    </row>
    <row r="4" spans="1:12" x14ac:dyDescent="0.25">
      <c r="A4" s="107" t="s">
        <v>35</v>
      </c>
      <c r="B4" s="26">
        <v>20853</v>
      </c>
      <c r="C4" s="110">
        <v>25366</v>
      </c>
      <c r="D4" s="110">
        <v>43669</v>
      </c>
      <c r="E4" s="27">
        <f>D4/$D$14</f>
        <v>0.48855499865747787</v>
      </c>
      <c r="F4" s="27">
        <f>C4/$C$14</f>
        <v>0.30261023096010686</v>
      </c>
      <c r="G4" s="112">
        <f>B4/$B$16</f>
        <v>0.2757859098303202</v>
      </c>
    </row>
    <row r="5" spans="1:12" x14ac:dyDescent="0.25">
      <c r="A5" s="107" t="s">
        <v>37</v>
      </c>
      <c r="B5" s="26">
        <v>34458</v>
      </c>
      <c r="C5" s="110">
        <v>37538</v>
      </c>
      <c r="D5" s="110">
        <v>24692</v>
      </c>
      <c r="E5" s="27">
        <f t="shared" ref="E5:E10" si="0">D5/$D$14</f>
        <v>0.27624630806408307</v>
      </c>
      <c r="F5" s="27">
        <f t="shared" ref="F5:F10" si="1">C5/$C$14</f>
        <v>0.44781924031303683</v>
      </c>
      <c r="G5" s="112">
        <f t="shared" ref="G5:G10" si="2">B5/$B$16</f>
        <v>0.45571528705381348</v>
      </c>
    </row>
    <row r="6" spans="1:12" x14ac:dyDescent="0.25">
      <c r="A6" s="107" t="s">
        <v>102</v>
      </c>
      <c r="B6" s="26">
        <v>6159</v>
      </c>
      <c r="C6" s="26">
        <v>7535</v>
      </c>
      <c r="D6" s="26">
        <v>7563</v>
      </c>
      <c r="E6" s="27">
        <f t="shared" si="0"/>
        <v>8.4612458605566987E-2</v>
      </c>
      <c r="F6" s="27">
        <f t="shared" si="1"/>
        <v>8.9890723420500099E-2</v>
      </c>
      <c r="G6" s="112">
        <f t="shared" si="2"/>
        <v>8.1454247285519685E-2</v>
      </c>
    </row>
    <row r="7" spans="1:12" x14ac:dyDescent="0.25">
      <c r="A7" s="107" t="s">
        <v>40</v>
      </c>
      <c r="B7" s="26">
        <v>4789</v>
      </c>
      <c r="C7" s="110">
        <v>5610</v>
      </c>
      <c r="D7" s="110">
        <v>5810</v>
      </c>
      <c r="E7" s="27">
        <f t="shared" si="0"/>
        <v>6.5000447507383874E-2</v>
      </c>
      <c r="F7" s="27">
        <f t="shared" si="1"/>
        <v>6.6925940064897882E-2</v>
      </c>
      <c r="G7" s="112">
        <f t="shared" si="2"/>
        <v>6.33356697922315E-2</v>
      </c>
    </row>
    <row r="8" spans="1:12" x14ac:dyDescent="0.25">
      <c r="A8" s="107" t="s">
        <v>31</v>
      </c>
      <c r="B8" s="26">
        <v>3212</v>
      </c>
      <c r="C8" s="110">
        <v>3753</v>
      </c>
      <c r="D8" s="110">
        <v>3896</v>
      </c>
      <c r="E8" s="27">
        <f t="shared" si="0"/>
        <v>4.3587219189116622E-2</v>
      </c>
      <c r="F8" s="27">
        <f t="shared" si="1"/>
        <v>4.4772380225233825E-2</v>
      </c>
      <c r="G8" s="112">
        <f t="shared" si="2"/>
        <v>4.2479467816380782E-2</v>
      </c>
    </row>
    <row r="9" spans="1:12" x14ac:dyDescent="0.25">
      <c r="A9" s="107" t="s">
        <v>33</v>
      </c>
      <c r="B9" s="26">
        <v>1848</v>
      </c>
      <c r="C9" s="110">
        <v>2078</v>
      </c>
      <c r="D9" s="110">
        <v>2092</v>
      </c>
      <c r="E9" s="27">
        <f t="shared" si="0"/>
        <v>2.3404636176496914E-2</v>
      </c>
      <c r="F9" s="27">
        <f t="shared" si="1"/>
        <v>2.4790036266463065E-2</v>
      </c>
      <c r="G9" s="112">
        <f t="shared" si="2"/>
        <v>2.4440241757369766E-2</v>
      </c>
    </row>
    <row r="10" spans="1:12" x14ac:dyDescent="0.25">
      <c r="A10" s="108" t="s">
        <v>44</v>
      </c>
      <c r="B10" s="26">
        <v>1369</v>
      </c>
      <c r="C10" s="110">
        <v>1944</v>
      </c>
      <c r="D10" s="110">
        <v>1662</v>
      </c>
      <c r="E10" s="27">
        <f t="shared" si="0"/>
        <v>1.8593931799874699E-2</v>
      </c>
      <c r="F10" s="27">
        <f t="shared" si="1"/>
        <v>2.3191448749761406E-2</v>
      </c>
      <c r="G10" s="112">
        <f t="shared" si="2"/>
        <v>1.8105352254241997E-2</v>
      </c>
    </row>
    <row r="11" spans="1:12" x14ac:dyDescent="0.25">
      <c r="A11" s="107"/>
      <c r="B11" s="26"/>
      <c r="C11" s="110"/>
      <c r="D11" s="110"/>
      <c r="E11" s="27"/>
      <c r="F11" s="27"/>
      <c r="G11" s="112"/>
    </row>
    <row r="12" spans="1:12" x14ac:dyDescent="0.25">
      <c r="A12" s="108"/>
      <c r="B12" s="26"/>
      <c r="C12" s="110"/>
      <c r="D12" s="110"/>
      <c r="E12" s="27"/>
      <c r="F12" s="27"/>
      <c r="G12" s="112"/>
    </row>
    <row r="14" spans="1:12" x14ac:dyDescent="0.25">
      <c r="B14" s="9">
        <f>SUM(B4:B13)</f>
        <v>72688</v>
      </c>
      <c r="C14" s="9">
        <f>SUM(C4:C13)</f>
        <v>83824</v>
      </c>
      <c r="D14" s="9">
        <f>SUM(D4:D13)</f>
        <v>89384</v>
      </c>
      <c r="E14" s="28">
        <f>SUM(E4:E13)</f>
        <v>0.99999999999999989</v>
      </c>
    </row>
    <row r="15" spans="1:12" x14ac:dyDescent="0.25">
      <c r="B15">
        <v>2925</v>
      </c>
    </row>
    <row r="16" spans="1:12" x14ac:dyDescent="0.25">
      <c r="B16" s="9">
        <f>SUM(B14:B15)</f>
        <v>75613</v>
      </c>
    </row>
    <row r="18" spans="1:7" ht="15" customHeight="1" x14ac:dyDescent="0.25">
      <c r="A18" s="214" t="s">
        <v>239</v>
      </c>
      <c r="B18" s="214"/>
      <c r="C18" s="214"/>
      <c r="D18" s="214"/>
      <c r="E18" s="214"/>
      <c r="F18" s="214"/>
      <c r="G18" s="214"/>
    </row>
    <row r="19" spans="1:7" x14ac:dyDescent="0.25">
      <c r="A19" s="214"/>
      <c r="B19" s="214"/>
      <c r="C19" s="214"/>
      <c r="D19" s="214"/>
      <c r="E19" s="214"/>
      <c r="F19" s="214"/>
      <c r="G19" s="214"/>
    </row>
    <row r="20" spans="1:7" x14ac:dyDescent="0.25">
      <c r="A20" s="214"/>
      <c r="B20" s="214"/>
      <c r="C20" s="214"/>
      <c r="D20" s="214"/>
      <c r="E20" s="214"/>
      <c r="F20" s="214"/>
      <c r="G20" s="214"/>
    </row>
    <row r="21" spans="1:7" x14ac:dyDescent="0.25">
      <c r="A21" s="214"/>
      <c r="B21" s="214"/>
      <c r="C21" s="214"/>
      <c r="D21" s="214"/>
      <c r="E21" s="214"/>
      <c r="F21" s="214"/>
      <c r="G21" s="214"/>
    </row>
    <row r="22" spans="1:7" x14ac:dyDescent="0.25">
      <c r="A22" s="214"/>
      <c r="B22" s="214"/>
      <c r="C22" s="214"/>
      <c r="D22" s="214"/>
      <c r="E22" s="214"/>
      <c r="F22" s="214"/>
      <c r="G22" s="214"/>
    </row>
    <row r="23" spans="1:7" x14ac:dyDescent="0.25">
      <c r="A23" s="214"/>
      <c r="B23" s="214"/>
      <c r="C23" s="214"/>
      <c r="D23" s="214"/>
      <c r="E23" s="214"/>
      <c r="F23" s="214"/>
      <c r="G23" s="214"/>
    </row>
    <row r="24" spans="1:7" x14ac:dyDescent="0.25">
      <c r="A24" s="214"/>
      <c r="B24" s="214"/>
      <c r="C24" s="214"/>
      <c r="D24" s="214"/>
      <c r="E24" s="214"/>
      <c r="F24" s="214"/>
      <c r="G24" s="214"/>
    </row>
    <row r="25" spans="1:7" x14ac:dyDescent="0.25">
      <c r="A25" s="214"/>
      <c r="B25" s="214"/>
      <c r="C25" s="214"/>
      <c r="D25" s="214"/>
      <c r="E25" s="214"/>
      <c r="F25" s="214"/>
      <c r="G25" s="214"/>
    </row>
    <row r="26" spans="1:7" x14ac:dyDescent="0.25">
      <c r="A26" s="214"/>
      <c r="B26" s="214"/>
      <c r="C26" s="214"/>
      <c r="D26" s="214"/>
      <c r="E26" s="214"/>
      <c r="F26" s="214"/>
      <c r="G26" s="214"/>
    </row>
    <row r="27" spans="1:7" x14ac:dyDescent="0.25">
      <c r="A27" s="214"/>
      <c r="B27" s="214"/>
      <c r="C27" s="214"/>
      <c r="D27" s="214"/>
      <c r="E27" s="214"/>
      <c r="F27" s="214"/>
      <c r="G27" s="214"/>
    </row>
    <row r="28" spans="1:7" x14ac:dyDescent="0.25">
      <c r="A28" s="214"/>
      <c r="B28" s="214"/>
      <c r="C28" s="214"/>
      <c r="D28" s="214"/>
      <c r="E28" s="214"/>
      <c r="F28" s="214"/>
      <c r="G28" s="214"/>
    </row>
    <row r="29" spans="1:7" x14ac:dyDescent="0.25">
      <c r="A29" s="214"/>
      <c r="B29" s="214"/>
      <c r="C29" s="214"/>
      <c r="D29" s="214"/>
      <c r="E29" s="214"/>
      <c r="F29" s="214"/>
      <c r="G29" s="214"/>
    </row>
    <row r="30" spans="1:7" x14ac:dyDescent="0.25">
      <c r="A30" s="214"/>
      <c r="B30" s="214"/>
      <c r="C30" s="214"/>
      <c r="D30" s="214"/>
      <c r="E30" s="214"/>
      <c r="F30" s="214"/>
      <c r="G30" s="214"/>
    </row>
    <row r="31" spans="1:7" x14ac:dyDescent="0.25">
      <c r="A31" s="214"/>
      <c r="B31" s="214"/>
      <c r="C31" s="214"/>
      <c r="D31" s="214"/>
      <c r="E31" s="214"/>
      <c r="F31" s="214"/>
      <c r="G31" s="214"/>
    </row>
    <row r="32" spans="1:7" x14ac:dyDescent="0.25">
      <c r="A32" s="214"/>
      <c r="B32" s="214"/>
      <c r="C32" s="214"/>
      <c r="D32" s="214"/>
      <c r="E32" s="214"/>
      <c r="F32" s="214"/>
      <c r="G32" s="214"/>
    </row>
    <row r="33" spans="1:20" x14ac:dyDescent="0.25">
      <c r="A33" s="214"/>
      <c r="B33" s="214"/>
      <c r="C33" s="214"/>
      <c r="D33" s="214"/>
      <c r="E33" s="214"/>
      <c r="F33" s="214"/>
      <c r="G33" s="214"/>
    </row>
    <row r="34" spans="1:20" x14ac:dyDescent="0.25">
      <c r="A34" s="214"/>
      <c r="B34" s="214"/>
      <c r="C34" s="214"/>
      <c r="D34" s="214"/>
      <c r="E34" s="214"/>
      <c r="F34" s="214"/>
      <c r="G34" s="214"/>
    </row>
    <row r="35" spans="1:20" x14ac:dyDescent="0.25">
      <c r="A35" s="214"/>
      <c r="B35" s="214"/>
      <c r="C35" s="214"/>
      <c r="D35" s="214"/>
      <c r="E35" s="214"/>
      <c r="F35" s="214"/>
      <c r="G35" s="214"/>
    </row>
    <row r="36" spans="1:20" x14ac:dyDescent="0.25">
      <c r="A36" s="214"/>
      <c r="B36" s="214"/>
      <c r="C36" s="214"/>
      <c r="D36" s="214"/>
      <c r="E36" s="214"/>
      <c r="F36" s="214"/>
      <c r="G36" s="214"/>
    </row>
    <row r="37" spans="1:20" ht="15" customHeight="1" x14ac:dyDescent="0.25">
      <c r="A37" s="214"/>
      <c r="B37" s="214"/>
      <c r="C37" s="214"/>
      <c r="D37" s="214"/>
      <c r="E37" s="214"/>
      <c r="F37" s="214"/>
      <c r="G37" s="214"/>
      <c r="I37" s="219" t="s">
        <v>179</v>
      </c>
      <c r="J37" s="219"/>
      <c r="K37" s="219"/>
      <c r="L37" s="219"/>
      <c r="M37" s="219"/>
      <c r="N37" s="219"/>
      <c r="O37" s="219"/>
      <c r="P37" s="219"/>
      <c r="Q37" s="219"/>
      <c r="R37" s="219"/>
      <c r="S37" s="219"/>
      <c r="T37" s="219"/>
    </row>
    <row r="38" spans="1:20" ht="15" customHeight="1" x14ac:dyDescent="0.25">
      <c r="A38" s="214"/>
      <c r="B38" s="214"/>
      <c r="C38" s="214"/>
      <c r="D38" s="214"/>
      <c r="E38" s="214"/>
      <c r="F38" s="214"/>
      <c r="G38" s="214"/>
      <c r="I38" s="219"/>
      <c r="J38" s="219"/>
      <c r="K38" s="219"/>
      <c r="L38" s="219"/>
      <c r="M38" s="219"/>
      <c r="N38" s="219"/>
      <c r="O38" s="219"/>
      <c r="P38" s="219"/>
      <c r="Q38" s="219"/>
      <c r="R38" s="219"/>
      <c r="S38" s="219"/>
      <c r="T38" s="219"/>
    </row>
    <row r="39" spans="1:20" ht="15" customHeight="1" x14ac:dyDescent="0.25">
      <c r="A39" s="58"/>
      <c r="B39" s="58"/>
      <c r="C39" s="58"/>
      <c r="D39" s="58"/>
      <c r="E39" s="58"/>
      <c r="H39" s="58"/>
      <c r="I39" s="219"/>
      <c r="J39" s="219"/>
      <c r="K39" s="219"/>
      <c r="L39" s="219"/>
      <c r="M39" s="219"/>
      <c r="N39" s="219"/>
      <c r="O39" s="219"/>
      <c r="P39" s="219"/>
      <c r="Q39" s="219"/>
      <c r="R39" s="219"/>
      <c r="S39" s="219"/>
      <c r="T39" s="219"/>
    </row>
    <row r="40" spans="1:20" x14ac:dyDescent="0.25">
      <c r="A40" s="58"/>
      <c r="B40" s="58"/>
      <c r="C40" s="58"/>
      <c r="D40" s="58"/>
      <c r="E40" s="58"/>
      <c r="H40" s="58"/>
      <c r="I40" s="219"/>
      <c r="J40" s="219"/>
      <c r="K40" s="219"/>
      <c r="L40" s="219"/>
      <c r="M40" s="219"/>
      <c r="N40" s="219"/>
      <c r="O40" s="219"/>
      <c r="P40" s="219"/>
      <c r="Q40" s="219"/>
      <c r="R40" s="219"/>
      <c r="S40" s="219"/>
      <c r="T40" s="219"/>
    </row>
    <row r="41" spans="1:20" x14ac:dyDescent="0.25">
      <c r="A41" s="58"/>
      <c r="B41" s="58"/>
      <c r="C41" s="58"/>
      <c r="D41" s="58"/>
      <c r="E41" s="58"/>
      <c r="H41" s="58"/>
      <c r="I41" s="219"/>
      <c r="J41" s="219"/>
      <c r="K41" s="219"/>
      <c r="L41" s="219"/>
      <c r="M41" s="219"/>
      <c r="N41" s="219"/>
      <c r="O41" s="219"/>
      <c r="P41" s="219"/>
      <c r="Q41" s="219"/>
      <c r="R41" s="219"/>
      <c r="S41" s="219"/>
      <c r="T41" s="219"/>
    </row>
    <row r="42" spans="1:20" x14ac:dyDescent="0.25">
      <c r="A42" s="58"/>
      <c r="B42" s="58"/>
      <c r="C42" s="58"/>
      <c r="D42" s="58"/>
      <c r="E42" s="58"/>
      <c r="H42" s="58"/>
      <c r="I42" s="58"/>
      <c r="J42" s="58"/>
      <c r="K42" s="58"/>
      <c r="L42" s="58"/>
      <c r="M42" s="58"/>
      <c r="N42" s="58"/>
      <c r="O42" s="58"/>
      <c r="P42" s="58"/>
      <c r="Q42" s="58"/>
      <c r="R42" s="58"/>
      <c r="S42" s="58"/>
    </row>
    <row r="44" spans="1:20" x14ac:dyDescent="0.25">
      <c r="A44" s="179" t="s">
        <v>160</v>
      </c>
    </row>
  </sheetData>
  <sortState ref="A4:E12">
    <sortCondition descending="1" ref="D4"/>
  </sortState>
  <mergeCells count="3">
    <mergeCell ref="A1:L1"/>
    <mergeCell ref="I37:T41"/>
    <mergeCell ref="A18:G38"/>
  </mergeCells>
  <pageMargins left="0.511811024" right="0.511811024" top="0.78740157499999996" bottom="0.78740157499999996" header="0.31496062000000002" footer="0.31496062000000002"/>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34"/>
  <sheetViews>
    <sheetView workbookViewId="0">
      <selection activeCell="G31" sqref="G31:I31"/>
    </sheetView>
  </sheetViews>
  <sheetFormatPr defaultRowHeight="15" x14ac:dyDescent="0.25"/>
  <cols>
    <col min="1" max="1" width="17.5703125" customWidth="1"/>
    <col min="2" max="2" width="12.7109375" customWidth="1"/>
    <col min="3" max="3" width="11.42578125" customWidth="1"/>
    <col min="4" max="4" width="11" customWidth="1"/>
    <col min="5" max="5" width="12.28515625" customWidth="1"/>
    <col min="6" max="6" width="17.85546875" customWidth="1"/>
    <col min="7" max="7" width="11.5703125" customWidth="1"/>
    <col min="8" max="8" width="10" customWidth="1"/>
    <col min="9" max="9" width="10.42578125" customWidth="1"/>
    <col min="10" max="10" width="8.28515625" customWidth="1"/>
    <col min="11" max="11" width="18" customWidth="1"/>
    <col min="12" max="12" width="13.140625" bestFit="1" customWidth="1"/>
    <col min="13" max="13" width="9.7109375" bestFit="1" customWidth="1"/>
    <col min="14" max="14" width="7.28515625" bestFit="1" customWidth="1"/>
  </cols>
  <sheetData>
    <row r="1" spans="1:12" x14ac:dyDescent="0.25">
      <c r="A1" s="218" t="s">
        <v>159</v>
      </c>
      <c r="B1" s="218"/>
      <c r="C1" s="218"/>
      <c r="D1" s="218"/>
      <c r="E1" s="218"/>
      <c r="F1" s="218"/>
      <c r="G1" s="218"/>
      <c r="H1" s="218"/>
      <c r="I1" s="218"/>
      <c r="J1" s="218"/>
      <c r="K1" s="218"/>
      <c r="L1" s="218"/>
    </row>
    <row r="4" spans="1:12" x14ac:dyDescent="0.25">
      <c r="G4" s="113"/>
    </row>
    <row r="5" spans="1:12" x14ac:dyDescent="0.25">
      <c r="B5" s="16">
        <v>2015</v>
      </c>
      <c r="C5" s="16">
        <v>2016</v>
      </c>
      <c r="G5" s="113"/>
    </row>
    <row r="6" spans="1:12" x14ac:dyDescent="0.25">
      <c r="A6" s="149" t="s">
        <v>116</v>
      </c>
      <c r="B6" s="114">
        <v>390</v>
      </c>
      <c r="C6" s="114">
        <v>235</v>
      </c>
      <c r="D6" s="9">
        <f t="shared" ref="D6:D18" si="0">C6-B6</f>
        <v>-155</v>
      </c>
      <c r="E6" s="27">
        <f>C6/C$19</f>
        <v>2.6291058802470242E-3</v>
      </c>
      <c r="G6" s="113"/>
    </row>
    <row r="7" spans="1:12" x14ac:dyDescent="0.25">
      <c r="A7" s="150" t="s">
        <v>50</v>
      </c>
      <c r="B7" s="114">
        <v>235</v>
      </c>
      <c r="C7" s="114">
        <v>277</v>
      </c>
      <c r="D7" s="9">
        <f t="shared" si="0"/>
        <v>42</v>
      </c>
      <c r="E7" s="27">
        <f t="shared" ref="E7:E18" si="1">C7/C$19</f>
        <v>3.0989886333124498E-3</v>
      </c>
      <c r="G7" s="113"/>
    </row>
    <row r="8" spans="1:12" x14ac:dyDescent="0.25">
      <c r="A8" s="150" t="s">
        <v>72</v>
      </c>
      <c r="B8" s="114">
        <v>686</v>
      </c>
      <c r="C8" s="114">
        <v>1144</v>
      </c>
      <c r="D8" s="9">
        <f t="shared" si="0"/>
        <v>458</v>
      </c>
      <c r="E8" s="27">
        <f t="shared" si="1"/>
        <v>1.279871117873445E-2</v>
      </c>
      <c r="G8" s="113"/>
    </row>
    <row r="9" spans="1:12" ht="24" x14ac:dyDescent="0.25">
      <c r="A9" s="150" t="s">
        <v>70</v>
      </c>
      <c r="B9" s="114">
        <v>1589</v>
      </c>
      <c r="C9" s="114">
        <v>1731</v>
      </c>
      <c r="D9" s="9">
        <f t="shared" si="0"/>
        <v>142</v>
      </c>
      <c r="E9" s="27">
        <f t="shared" si="1"/>
        <v>1.9365882037053611E-2</v>
      </c>
      <c r="G9" s="113"/>
    </row>
    <row r="10" spans="1:12" ht="24" x14ac:dyDescent="0.25">
      <c r="A10" s="150" t="s">
        <v>69</v>
      </c>
      <c r="B10" s="114">
        <v>1068</v>
      </c>
      <c r="C10" s="114">
        <v>1853</v>
      </c>
      <c r="D10" s="9">
        <f t="shared" si="0"/>
        <v>785</v>
      </c>
      <c r="E10" s="27">
        <f t="shared" si="1"/>
        <v>2.0730779557862705E-2</v>
      </c>
      <c r="G10" s="113"/>
    </row>
    <row r="11" spans="1:12" x14ac:dyDescent="0.25">
      <c r="A11" s="150" t="s">
        <v>71</v>
      </c>
      <c r="B11" s="114">
        <v>2260</v>
      </c>
      <c r="C11" s="114">
        <v>3479</v>
      </c>
      <c r="D11" s="9">
        <f t="shared" si="0"/>
        <v>1219</v>
      </c>
      <c r="E11" s="27">
        <f t="shared" si="1"/>
        <v>3.8921954712252751E-2</v>
      </c>
      <c r="G11" s="113"/>
    </row>
    <row r="12" spans="1:12" x14ac:dyDescent="0.25">
      <c r="A12" s="150" t="s">
        <v>48</v>
      </c>
      <c r="B12" s="114">
        <v>3907</v>
      </c>
      <c r="C12" s="114">
        <v>4131</v>
      </c>
      <c r="D12" s="9">
        <f t="shared" si="0"/>
        <v>224</v>
      </c>
      <c r="E12" s="27">
        <f t="shared" si="1"/>
        <v>4.6216325069363642E-2</v>
      </c>
      <c r="G12" s="113"/>
    </row>
    <row r="13" spans="1:12" ht="24" x14ac:dyDescent="0.25">
      <c r="A13" s="150" t="s">
        <v>47</v>
      </c>
      <c r="B13" s="114">
        <v>5890</v>
      </c>
      <c r="C13" s="114">
        <v>5438</v>
      </c>
      <c r="D13" s="9">
        <f t="shared" si="0"/>
        <v>-452</v>
      </c>
      <c r="E13" s="27">
        <f t="shared" si="1"/>
        <v>6.0838628837375813E-2</v>
      </c>
      <c r="G13" s="113"/>
    </row>
    <row r="14" spans="1:12" x14ac:dyDescent="0.25">
      <c r="A14" s="150" t="s">
        <v>49</v>
      </c>
      <c r="B14" s="114">
        <v>9809</v>
      </c>
      <c r="C14" s="114">
        <v>9697</v>
      </c>
      <c r="D14" s="9">
        <f t="shared" si="0"/>
        <v>-112</v>
      </c>
      <c r="E14" s="27">
        <f t="shared" si="1"/>
        <v>0.10848697753512933</v>
      </c>
      <c r="G14" s="113"/>
    </row>
    <row r="15" spans="1:12" x14ac:dyDescent="0.25">
      <c r="A15" s="150" t="s">
        <v>55</v>
      </c>
      <c r="B15" s="114">
        <v>5853</v>
      </c>
      <c r="C15" s="114">
        <v>9790</v>
      </c>
      <c r="D15" s="9">
        <f t="shared" si="0"/>
        <v>3937</v>
      </c>
      <c r="E15" s="27">
        <f t="shared" si="1"/>
        <v>0.10952743220263135</v>
      </c>
      <c r="G15" s="113"/>
    </row>
    <row r="16" spans="1:12" ht="24" x14ac:dyDescent="0.25">
      <c r="A16" s="150" t="s">
        <v>53</v>
      </c>
      <c r="B16" s="114">
        <v>12597</v>
      </c>
      <c r="C16" s="114">
        <v>13011</v>
      </c>
      <c r="D16" s="9">
        <f t="shared" si="0"/>
        <v>414</v>
      </c>
      <c r="E16" s="27">
        <f t="shared" si="1"/>
        <v>0.14556296428891077</v>
      </c>
      <c r="G16" s="113"/>
    </row>
    <row r="17" spans="1:9" x14ac:dyDescent="0.25">
      <c r="A17" s="150" t="s">
        <v>51</v>
      </c>
      <c r="B17" s="114">
        <v>19321</v>
      </c>
      <c r="C17" s="114">
        <v>17941</v>
      </c>
      <c r="D17" s="9">
        <f t="shared" si="0"/>
        <v>-1380</v>
      </c>
      <c r="E17" s="27">
        <f t="shared" si="1"/>
        <v>0.20071824935111429</v>
      </c>
      <c r="G17" s="113"/>
    </row>
    <row r="18" spans="1:9" x14ac:dyDescent="0.25">
      <c r="A18" s="150" t="s">
        <v>68</v>
      </c>
      <c r="B18" s="114">
        <v>20219</v>
      </c>
      <c r="C18" s="114">
        <v>20657</v>
      </c>
      <c r="D18" s="9">
        <f t="shared" si="0"/>
        <v>438</v>
      </c>
      <c r="E18" s="27">
        <f t="shared" si="1"/>
        <v>0.23110400071601181</v>
      </c>
      <c r="G18" s="113"/>
    </row>
    <row r="19" spans="1:9" x14ac:dyDescent="0.25">
      <c r="A19" s="151"/>
      <c r="B19" s="152">
        <f>SUM(B6:B18)</f>
        <v>83824</v>
      </c>
      <c r="C19" s="152">
        <f>SUM(C6:C18)</f>
        <v>89384</v>
      </c>
      <c r="D19" s="9">
        <f>C19-B19</f>
        <v>5560</v>
      </c>
      <c r="G19" s="113"/>
    </row>
    <row r="20" spans="1:9" x14ac:dyDescent="0.25">
      <c r="A20" s="151"/>
      <c r="B20" s="152"/>
      <c r="C20" s="152"/>
      <c r="G20" s="113"/>
    </row>
    <row r="21" spans="1:9" ht="15" customHeight="1" x14ac:dyDescent="0.25">
      <c r="A21" s="214" t="s">
        <v>240</v>
      </c>
      <c r="B21" s="214"/>
      <c r="C21" s="214"/>
      <c r="D21" s="214"/>
      <c r="E21" s="214"/>
      <c r="F21" s="214"/>
      <c r="G21" s="113"/>
    </row>
    <row r="22" spans="1:9" x14ac:dyDescent="0.25">
      <c r="A22" s="214"/>
      <c r="B22" s="214"/>
      <c r="C22" s="214"/>
      <c r="D22" s="214"/>
      <c r="E22" s="214"/>
      <c r="F22" s="214"/>
      <c r="G22" s="113"/>
    </row>
    <row r="23" spans="1:9" x14ac:dyDescent="0.25">
      <c r="A23" s="214"/>
      <c r="B23" s="214"/>
      <c r="C23" s="214"/>
      <c r="D23" s="214"/>
      <c r="E23" s="214"/>
      <c r="F23" s="214"/>
      <c r="G23" s="113"/>
    </row>
    <row r="24" spans="1:9" x14ac:dyDescent="0.25">
      <c r="A24" s="214"/>
      <c r="B24" s="214"/>
      <c r="C24" s="214"/>
      <c r="D24" s="214"/>
      <c r="E24" s="214"/>
      <c r="F24" s="214"/>
      <c r="G24" s="113"/>
    </row>
    <row r="25" spans="1:9" x14ac:dyDescent="0.25">
      <c r="A25" s="214"/>
      <c r="B25" s="214"/>
      <c r="C25" s="214"/>
      <c r="D25" s="214"/>
      <c r="E25" s="214"/>
      <c r="F25" s="214"/>
      <c r="G25" s="113"/>
    </row>
    <row r="26" spans="1:9" x14ac:dyDescent="0.25">
      <c r="A26" s="214"/>
      <c r="B26" s="214"/>
      <c r="C26" s="214"/>
      <c r="D26" s="214"/>
      <c r="E26" s="214"/>
      <c r="F26" s="214"/>
      <c r="G26" s="113"/>
    </row>
    <row r="27" spans="1:9" x14ac:dyDescent="0.25">
      <c r="A27" s="214"/>
      <c r="B27" s="214"/>
      <c r="C27" s="214"/>
      <c r="D27" s="214"/>
      <c r="E27" s="214"/>
      <c r="F27" s="214"/>
      <c r="G27" s="113"/>
    </row>
    <row r="28" spans="1:9" x14ac:dyDescent="0.25">
      <c r="A28" s="214"/>
      <c r="B28" s="214"/>
      <c r="C28" s="214"/>
      <c r="D28" s="214"/>
      <c r="E28" s="214"/>
      <c r="F28" s="214"/>
      <c r="G28" s="113"/>
    </row>
    <row r="29" spans="1:9" x14ac:dyDescent="0.25">
      <c r="A29" s="214"/>
      <c r="B29" s="214"/>
      <c r="C29" s="214"/>
      <c r="D29" s="214"/>
      <c r="E29" s="214"/>
      <c r="F29" s="214"/>
      <c r="G29" s="113"/>
    </row>
    <row r="30" spans="1:9" x14ac:dyDescent="0.25">
      <c r="A30" s="214"/>
      <c r="B30" s="214"/>
      <c r="C30" s="214"/>
      <c r="D30" s="214"/>
      <c r="E30" s="214"/>
      <c r="F30" s="214"/>
      <c r="G30" s="113"/>
    </row>
    <row r="31" spans="1:9" x14ac:dyDescent="0.25">
      <c r="A31" s="151"/>
      <c r="B31" s="152"/>
      <c r="C31" s="152"/>
      <c r="G31" s="195" t="s">
        <v>88</v>
      </c>
      <c r="H31" s="195"/>
      <c r="I31" s="195"/>
    </row>
    <row r="32" spans="1:9" x14ac:dyDescent="0.25">
      <c r="G32" s="113"/>
    </row>
    <row r="34" spans="1:1" x14ac:dyDescent="0.25">
      <c r="A34" s="179" t="s">
        <v>160</v>
      </c>
    </row>
  </sheetData>
  <sortState ref="A117:D129">
    <sortCondition ref="C117"/>
  </sortState>
  <mergeCells count="3">
    <mergeCell ref="A1:L1"/>
    <mergeCell ref="G31:I31"/>
    <mergeCell ref="A21:F30"/>
  </mergeCells>
  <pageMargins left="0.511811024" right="0.511811024" top="0.78740157499999996" bottom="0.78740157499999996" header="0.31496062000000002" footer="0.31496062000000002"/>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L33"/>
  <sheetViews>
    <sheetView workbookViewId="0">
      <selection activeCell="N37" sqref="N37"/>
    </sheetView>
  </sheetViews>
  <sheetFormatPr defaultRowHeight="15" x14ac:dyDescent="0.25"/>
  <cols>
    <col min="1" max="1" width="24.28515625" bestFit="1" customWidth="1"/>
    <col min="2" max="2" width="9.85546875" bestFit="1" customWidth="1"/>
    <col min="3" max="3" width="10" bestFit="1" customWidth="1"/>
  </cols>
  <sheetData>
    <row r="1" spans="1:12" x14ac:dyDescent="0.25">
      <c r="A1" s="218" t="s">
        <v>242</v>
      </c>
      <c r="B1" s="218"/>
      <c r="C1" s="218"/>
      <c r="D1" s="218"/>
      <c r="E1" s="218"/>
      <c r="F1" s="218"/>
      <c r="G1" s="218"/>
      <c r="H1" s="218"/>
      <c r="I1" s="218"/>
      <c r="J1" s="218"/>
      <c r="K1" s="218"/>
      <c r="L1" s="218"/>
    </row>
    <row r="4" spans="1:12" x14ac:dyDescent="0.25">
      <c r="B4" s="10" t="s">
        <v>109</v>
      </c>
      <c r="C4" s="10" t="s">
        <v>60</v>
      </c>
    </row>
    <row r="5" spans="1:12" x14ac:dyDescent="0.25">
      <c r="A5" s="10" t="s">
        <v>193</v>
      </c>
      <c r="B5" s="8">
        <v>72853</v>
      </c>
      <c r="C5" s="8">
        <v>16185</v>
      </c>
      <c r="D5" s="9">
        <f>SUM(B5:C5)</f>
        <v>89038</v>
      </c>
    </row>
    <row r="6" spans="1:12" x14ac:dyDescent="0.25">
      <c r="A6" s="10" t="s">
        <v>194</v>
      </c>
      <c r="B6" s="8">
        <v>50459</v>
      </c>
      <c r="C6" s="8">
        <v>14774</v>
      </c>
      <c r="D6" s="9">
        <f t="shared" ref="D6:D10" si="0">SUM(B6:C6)</f>
        <v>65233</v>
      </c>
    </row>
    <row r="7" spans="1:12" x14ac:dyDescent="0.25">
      <c r="A7" s="10" t="s">
        <v>195</v>
      </c>
      <c r="B7" s="8">
        <v>18380</v>
      </c>
      <c r="C7" s="8">
        <v>4300</v>
      </c>
      <c r="D7" s="9">
        <f t="shared" si="0"/>
        <v>22680</v>
      </c>
    </row>
    <row r="8" spans="1:12" x14ac:dyDescent="0.25">
      <c r="A8" s="10" t="s">
        <v>196</v>
      </c>
      <c r="B8" s="8">
        <v>2036</v>
      </c>
      <c r="C8" s="8">
        <v>1080</v>
      </c>
      <c r="D8" s="9">
        <f t="shared" si="0"/>
        <v>3116</v>
      </c>
    </row>
    <row r="9" spans="1:12" x14ac:dyDescent="0.25">
      <c r="A9" s="10" t="s">
        <v>197</v>
      </c>
      <c r="B9" s="8">
        <v>21255</v>
      </c>
      <c r="C9" s="8">
        <v>3896</v>
      </c>
      <c r="D9" s="9">
        <f t="shared" si="0"/>
        <v>25151</v>
      </c>
    </row>
    <row r="10" spans="1:12" x14ac:dyDescent="0.25">
      <c r="A10" s="10" t="s">
        <v>198</v>
      </c>
      <c r="B10" s="8">
        <v>72097</v>
      </c>
      <c r="C10" s="8">
        <v>17287</v>
      </c>
      <c r="D10" s="9">
        <f t="shared" si="0"/>
        <v>89384</v>
      </c>
    </row>
    <row r="12" spans="1:12" x14ac:dyDescent="0.25">
      <c r="B12" s="10" t="s">
        <v>109</v>
      </c>
      <c r="C12" s="10" t="s">
        <v>60</v>
      </c>
    </row>
    <row r="13" spans="1:12" x14ac:dyDescent="0.25">
      <c r="A13" s="10" t="s">
        <v>193</v>
      </c>
      <c r="B13" s="14">
        <f>B5/$D5</f>
        <v>0.81822367977717381</v>
      </c>
      <c r="C13" s="14">
        <f>C5/$D5</f>
        <v>0.18177632022282622</v>
      </c>
    </row>
    <row r="14" spans="1:12" x14ac:dyDescent="0.25">
      <c r="A14" s="10" t="s">
        <v>194</v>
      </c>
      <c r="B14" s="14">
        <f t="shared" ref="B14:C14" si="1">B6/$D6</f>
        <v>0.77351953765732073</v>
      </c>
      <c r="C14" s="14">
        <f t="shared" si="1"/>
        <v>0.22648046234267932</v>
      </c>
    </row>
    <row r="15" spans="1:12" x14ac:dyDescent="0.25">
      <c r="A15" s="10" t="s">
        <v>195</v>
      </c>
      <c r="B15" s="14">
        <f t="shared" ref="B15:C15" si="2">B7/$D7</f>
        <v>0.81040564373897706</v>
      </c>
      <c r="C15" s="14">
        <f t="shared" si="2"/>
        <v>0.18959435626102292</v>
      </c>
    </row>
    <row r="16" spans="1:12" x14ac:dyDescent="0.25">
      <c r="A16" s="10" t="s">
        <v>196</v>
      </c>
      <c r="B16" s="14">
        <f t="shared" ref="B16:C16" si="3">B8/$D8</f>
        <v>0.65340179717586655</v>
      </c>
      <c r="C16" s="14">
        <f t="shared" si="3"/>
        <v>0.34659820282413351</v>
      </c>
    </row>
    <row r="17" spans="1:10" x14ac:dyDescent="0.25">
      <c r="A17" s="10" t="s">
        <v>197</v>
      </c>
      <c r="B17" s="14">
        <f t="shared" ref="B17:C17" si="4">B9/$D9</f>
        <v>0.84509562244045966</v>
      </c>
      <c r="C17" s="14">
        <f t="shared" si="4"/>
        <v>0.15490437755954037</v>
      </c>
    </row>
    <row r="18" spans="1:10" x14ac:dyDescent="0.25">
      <c r="A18" s="10" t="s">
        <v>198</v>
      </c>
      <c r="B18" s="14">
        <f t="shared" ref="B18:C18" si="5">B10/$D10</f>
        <v>0.80659849637519021</v>
      </c>
      <c r="C18" s="14">
        <f t="shared" si="5"/>
        <v>0.19340150362480982</v>
      </c>
    </row>
    <row r="20" spans="1:10" ht="15" customHeight="1" x14ac:dyDescent="0.25">
      <c r="A20" s="196" t="s">
        <v>241</v>
      </c>
      <c r="B20" s="196"/>
      <c r="C20" s="196"/>
      <c r="D20" s="196"/>
      <c r="E20" s="196"/>
      <c r="F20" s="196"/>
    </row>
    <row r="21" spans="1:10" x14ac:dyDescent="0.25">
      <c r="A21" s="196"/>
      <c r="B21" s="196"/>
      <c r="C21" s="196"/>
      <c r="D21" s="196"/>
      <c r="E21" s="196"/>
      <c r="F21" s="196"/>
    </row>
    <row r="22" spans="1:10" x14ac:dyDescent="0.25">
      <c r="A22" s="196"/>
      <c r="B22" s="196"/>
      <c r="C22" s="196"/>
      <c r="D22" s="196"/>
      <c r="E22" s="196"/>
      <c r="F22" s="196"/>
    </row>
    <row r="23" spans="1:10" x14ac:dyDescent="0.25">
      <c r="A23" s="196"/>
      <c r="B23" s="196"/>
      <c r="C23" s="196"/>
      <c r="D23" s="196"/>
      <c r="E23" s="196"/>
      <c r="F23" s="196"/>
    </row>
    <row r="24" spans="1:10" x14ac:dyDescent="0.25">
      <c r="A24" s="196"/>
      <c r="B24" s="196"/>
      <c r="C24" s="196"/>
      <c r="D24" s="196"/>
      <c r="E24" s="196"/>
      <c r="F24" s="196"/>
    </row>
    <row r="25" spans="1:10" x14ac:dyDescent="0.25">
      <c r="A25" s="196"/>
      <c r="B25" s="196"/>
      <c r="C25" s="196"/>
      <c r="D25" s="196"/>
      <c r="E25" s="196"/>
      <c r="F25" s="196"/>
    </row>
    <row r="26" spans="1:10" x14ac:dyDescent="0.25">
      <c r="A26" s="196"/>
      <c r="B26" s="196"/>
      <c r="C26" s="196"/>
      <c r="D26" s="196"/>
      <c r="E26" s="196"/>
      <c r="F26" s="196"/>
    </row>
    <row r="27" spans="1:10" x14ac:dyDescent="0.25">
      <c r="A27" s="196"/>
      <c r="B27" s="196"/>
      <c r="C27" s="196"/>
      <c r="D27" s="196"/>
      <c r="E27" s="196"/>
      <c r="F27" s="196"/>
      <c r="H27" s="195" t="s">
        <v>88</v>
      </c>
      <c r="I27" s="195"/>
      <c r="J27" s="195"/>
    </row>
    <row r="28" spans="1:10" x14ac:dyDescent="0.25">
      <c r="A28" s="196"/>
      <c r="B28" s="196"/>
      <c r="C28" s="196"/>
      <c r="D28" s="196"/>
      <c r="E28" s="196"/>
      <c r="F28" s="196"/>
    </row>
    <row r="29" spans="1:10" x14ac:dyDescent="0.25">
      <c r="A29" s="196"/>
      <c r="B29" s="196"/>
      <c r="C29" s="196"/>
      <c r="D29" s="196"/>
      <c r="E29" s="196"/>
      <c r="F29" s="196"/>
    </row>
    <row r="30" spans="1:10" x14ac:dyDescent="0.25">
      <c r="A30" s="196"/>
      <c r="B30" s="196"/>
      <c r="C30" s="196"/>
      <c r="D30" s="196"/>
      <c r="E30" s="196"/>
      <c r="F30" s="196"/>
    </row>
    <row r="31" spans="1:10" x14ac:dyDescent="0.25">
      <c r="A31" s="196"/>
      <c r="B31" s="196"/>
      <c r="C31" s="196"/>
      <c r="D31" s="196"/>
      <c r="E31" s="196"/>
      <c r="F31" s="196"/>
    </row>
    <row r="32" spans="1:10" x14ac:dyDescent="0.25">
      <c r="A32" s="196"/>
      <c r="B32" s="196"/>
      <c r="C32" s="196"/>
      <c r="D32" s="196"/>
      <c r="E32" s="196"/>
      <c r="F32" s="196"/>
    </row>
    <row r="33" spans="1:6" x14ac:dyDescent="0.25">
      <c r="A33" s="196"/>
      <c r="B33" s="196"/>
      <c r="C33" s="196"/>
      <c r="D33" s="196"/>
      <c r="E33" s="196"/>
      <c r="F33" s="196"/>
    </row>
  </sheetData>
  <mergeCells count="3">
    <mergeCell ref="A1:L1"/>
    <mergeCell ref="H27:J27"/>
    <mergeCell ref="A20:F33"/>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29"/>
  <sheetViews>
    <sheetView workbookViewId="0">
      <selection activeCell="A40" sqref="A40"/>
    </sheetView>
  </sheetViews>
  <sheetFormatPr defaultRowHeight="15" x14ac:dyDescent="0.25"/>
  <cols>
    <col min="1" max="1" width="24.7109375" style="171" customWidth="1"/>
    <col min="2" max="2" width="9.140625" style="170"/>
    <col min="3" max="3" width="16.28515625" style="170" customWidth="1"/>
    <col min="4" max="4" width="11.140625" style="170" bestFit="1" customWidth="1"/>
    <col min="5" max="16384" width="9.140625" style="170"/>
  </cols>
  <sheetData>
    <row r="1" spans="1:9" x14ac:dyDescent="0.25">
      <c r="A1" s="20" t="s">
        <v>164</v>
      </c>
    </row>
    <row r="3" spans="1:9" x14ac:dyDescent="0.25">
      <c r="A3" s="30" t="s">
        <v>73</v>
      </c>
      <c r="B3" s="16">
        <v>2016</v>
      </c>
      <c r="E3" s="198" t="s">
        <v>185</v>
      </c>
      <c r="F3" s="198"/>
      <c r="G3" s="198"/>
      <c r="H3" s="198"/>
      <c r="I3" s="198"/>
    </row>
    <row r="4" spans="1:9" x14ac:dyDescent="0.25">
      <c r="A4" s="172" t="s">
        <v>28</v>
      </c>
      <c r="B4" s="26">
        <v>19</v>
      </c>
      <c r="C4" s="27">
        <f>B4/$C$21</f>
        <v>2.235004881721189E-4</v>
      </c>
      <c r="E4" s="198"/>
      <c r="F4" s="198"/>
      <c r="G4" s="198"/>
      <c r="H4" s="198"/>
      <c r="I4" s="198"/>
    </row>
    <row r="5" spans="1:9" x14ac:dyDescent="0.25">
      <c r="A5" s="172" t="s">
        <v>79</v>
      </c>
      <c r="B5" s="26">
        <v>16</v>
      </c>
      <c r="C5" s="27">
        <f>B5/$C$21</f>
        <v>1.8821093740810013E-4</v>
      </c>
      <c r="E5" s="198"/>
      <c r="F5" s="198"/>
      <c r="G5" s="198"/>
      <c r="H5" s="198"/>
      <c r="I5" s="198"/>
    </row>
    <row r="6" spans="1:9" x14ac:dyDescent="0.25">
      <c r="A6" s="172" t="s">
        <v>78</v>
      </c>
      <c r="B6" s="26">
        <v>43</v>
      </c>
      <c r="C6" s="27">
        <f t="shared" ref="C6:C20" si="0">B6/$C$21</f>
        <v>5.0581689428426911E-4</v>
      </c>
      <c r="E6" s="198"/>
      <c r="F6" s="198"/>
      <c r="G6" s="198"/>
      <c r="H6" s="198"/>
      <c r="I6" s="198"/>
    </row>
    <row r="7" spans="1:9" x14ac:dyDescent="0.25">
      <c r="A7" s="172" t="s">
        <v>80</v>
      </c>
      <c r="B7" s="26">
        <v>80</v>
      </c>
      <c r="C7" s="27">
        <f t="shared" si="0"/>
        <v>9.4105468704050064E-4</v>
      </c>
      <c r="E7" s="198"/>
      <c r="F7" s="198"/>
      <c r="G7" s="198"/>
      <c r="H7" s="198"/>
      <c r="I7" s="198"/>
    </row>
    <row r="8" spans="1:9" x14ac:dyDescent="0.25">
      <c r="A8" s="172" t="s">
        <v>81</v>
      </c>
      <c r="B8" s="26">
        <v>162</v>
      </c>
      <c r="C8" s="27">
        <f t="shared" si="0"/>
        <v>1.9056357412570138E-3</v>
      </c>
      <c r="E8" s="198"/>
      <c r="F8" s="198"/>
      <c r="G8" s="198"/>
      <c r="H8" s="198"/>
      <c r="I8" s="198"/>
    </row>
    <row r="9" spans="1:9" x14ac:dyDescent="0.25">
      <c r="A9" s="172" t="s">
        <v>32</v>
      </c>
      <c r="B9" s="26">
        <v>217</v>
      </c>
      <c r="C9" s="27">
        <f t="shared" si="0"/>
        <v>2.5526108385973581E-3</v>
      </c>
      <c r="E9" s="198"/>
      <c r="F9" s="198"/>
      <c r="G9" s="198"/>
      <c r="H9" s="198"/>
      <c r="I9" s="198"/>
    </row>
    <row r="10" spans="1:9" x14ac:dyDescent="0.25">
      <c r="A10" s="172" t="s">
        <v>41</v>
      </c>
      <c r="B10" s="26">
        <v>286</v>
      </c>
      <c r="C10" s="27">
        <f t="shared" si="0"/>
        <v>3.3642705061697896E-3</v>
      </c>
      <c r="E10" s="198"/>
      <c r="F10" s="198"/>
      <c r="G10" s="198"/>
      <c r="H10" s="198"/>
      <c r="I10" s="198"/>
    </row>
    <row r="11" spans="1:9" x14ac:dyDescent="0.25">
      <c r="A11" s="172" t="s">
        <v>27</v>
      </c>
      <c r="B11" s="26">
        <v>370</v>
      </c>
      <c r="C11" s="27">
        <f t="shared" si="0"/>
        <v>4.3523779275623153E-3</v>
      </c>
      <c r="E11" s="198"/>
      <c r="F11" s="198"/>
      <c r="G11" s="198"/>
      <c r="H11" s="198"/>
      <c r="I11" s="198"/>
    </row>
    <row r="12" spans="1:9" ht="30" x14ac:dyDescent="0.25">
      <c r="A12" s="172" t="s">
        <v>90</v>
      </c>
      <c r="B12" s="26">
        <v>792</v>
      </c>
      <c r="C12" s="27">
        <f t="shared" si="0"/>
        <v>9.3164414017009572E-3</v>
      </c>
      <c r="E12" s="198"/>
      <c r="F12" s="198"/>
      <c r="G12" s="198"/>
      <c r="H12" s="198"/>
      <c r="I12" s="198"/>
    </row>
    <row r="13" spans="1:9" x14ac:dyDescent="0.25">
      <c r="A13" s="172" t="s">
        <v>77</v>
      </c>
      <c r="B13" s="26">
        <v>1123</v>
      </c>
      <c r="C13" s="27">
        <f t="shared" si="0"/>
        <v>1.3210055169331028E-2</v>
      </c>
      <c r="E13" s="198"/>
      <c r="F13" s="198"/>
      <c r="G13" s="198"/>
      <c r="H13" s="198"/>
      <c r="I13" s="198"/>
    </row>
    <row r="14" spans="1:9" ht="30" x14ac:dyDescent="0.25">
      <c r="A14" s="172" t="s">
        <v>82</v>
      </c>
      <c r="B14" s="26">
        <v>2149</v>
      </c>
      <c r="C14" s="27">
        <f t="shared" si="0"/>
        <v>2.5279081530625448E-2</v>
      </c>
      <c r="E14" s="198"/>
      <c r="F14" s="198"/>
      <c r="G14" s="198"/>
      <c r="H14" s="198"/>
      <c r="I14" s="198"/>
    </row>
    <row r="15" spans="1:9" x14ac:dyDescent="0.25">
      <c r="A15" s="172" t="s">
        <v>30</v>
      </c>
      <c r="B15" s="26">
        <v>2253</v>
      </c>
      <c r="C15" s="27">
        <f t="shared" si="0"/>
        <v>2.6502452623778098E-2</v>
      </c>
      <c r="E15" s="198"/>
      <c r="F15" s="198"/>
      <c r="G15" s="198"/>
      <c r="H15" s="198"/>
      <c r="I15" s="198"/>
    </row>
    <row r="16" spans="1:9" x14ac:dyDescent="0.25">
      <c r="A16" s="172" t="s">
        <v>26</v>
      </c>
      <c r="B16" s="26">
        <v>3179</v>
      </c>
      <c r="C16" s="27">
        <f t="shared" si="0"/>
        <v>3.7395160626271892E-2</v>
      </c>
      <c r="E16" s="198"/>
      <c r="F16" s="198"/>
      <c r="G16" s="198"/>
      <c r="H16" s="198"/>
      <c r="I16" s="198"/>
    </row>
    <row r="17" spans="1:14" x14ac:dyDescent="0.25">
      <c r="A17" s="172" t="s">
        <v>33</v>
      </c>
      <c r="B17" s="26">
        <v>10069</v>
      </c>
      <c r="C17" s="27">
        <f t="shared" si="0"/>
        <v>0.11844349554763502</v>
      </c>
      <c r="E17" s="198"/>
      <c r="F17" s="198"/>
      <c r="G17" s="198"/>
      <c r="H17" s="198"/>
      <c r="I17" s="198"/>
    </row>
    <row r="18" spans="1:14" ht="30" x14ac:dyDescent="0.25">
      <c r="A18" s="173" t="s">
        <v>36</v>
      </c>
      <c r="B18" s="26">
        <v>14992</v>
      </c>
      <c r="C18" s="27">
        <f t="shared" si="0"/>
        <v>0.17635364835138981</v>
      </c>
      <c r="E18" s="198"/>
      <c r="F18" s="198"/>
      <c r="G18" s="198"/>
      <c r="H18" s="198"/>
      <c r="I18" s="198"/>
    </row>
    <row r="19" spans="1:14" x14ac:dyDescent="0.25">
      <c r="A19" s="172" t="s">
        <v>31</v>
      </c>
      <c r="B19" s="26">
        <v>15702</v>
      </c>
      <c r="C19" s="27">
        <f t="shared" si="0"/>
        <v>0.18470550869887425</v>
      </c>
      <c r="E19" s="198"/>
      <c r="F19" s="198"/>
      <c r="G19" s="198"/>
      <c r="H19" s="198"/>
      <c r="I19" s="198"/>
    </row>
    <row r="20" spans="1:14" x14ac:dyDescent="0.25">
      <c r="A20" s="172" t="s">
        <v>40</v>
      </c>
      <c r="B20" s="26">
        <v>33559</v>
      </c>
      <c r="C20" s="27">
        <f t="shared" si="0"/>
        <v>0.394760678029902</v>
      </c>
      <c r="E20" s="198"/>
      <c r="F20" s="198"/>
      <c r="G20" s="198"/>
      <c r="H20" s="198"/>
      <c r="I20" s="198"/>
    </row>
    <row r="21" spans="1:14" x14ac:dyDescent="0.25">
      <c r="C21" s="174">
        <f>SUM(B4:B20)</f>
        <v>85011</v>
      </c>
      <c r="E21" s="198"/>
      <c r="F21" s="198"/>
      <c r="G21" s="198"/>
      <c r="H21" s="198"/>
      <c r="I21" s="198"/>
    </row>
    <row r="22" spans="1:14" x14ac:dyDescent="0.25">
      <c r="E22" s="198"/>
      <c r="F22" s="198"/>
      <c r="G22" s="198"/>
      <c r="H22" s="198"/>
      <c r="I22" s="198"/>
    </row>
    <row r="23" spans="1:14" x14ac:dyDescent="0.25">
      <c r="E23" s="198"/>
      <c r="F23" s="198"/>
      <c r="G23" s="198"/>
      <c r="H23" s="198"/>
      <c r="I23" s="198"/>
    </row>
    <row r="24" spans="1:14" x14ac:dyDescent="0.25">
      <c r="E24" s="198"/>
      <c r="F24" s="198"/>
      <c r="G24" s="198"/>
      <c r="H24" s="198"/>
      <c r="I24" s="198"/>
    </row>
    <row r="25" spans="1:14" x14ac:dyDescent="0.25">
      <c r="E25" s="198"/>
      <c r="F25" s="198"/>
      <c r="G25" s="198"/>
      <c r="H25" s="198"/>
      <c r="I25" s="198"/>
    </row>
    <row r="26" spans="1:14" x14ac:dyDescent="0.25">
      <c r="E26" s="198"/>
      <c r="F26" s="198"/>
      <c r="G26" s="198"/>
      <c r="H26" s="198"/>
      <c r="I26" s="198"/>
    </row>
    <row r="28" spans="1:14" x14ac:dyDescent="0.25">
      <c r="K28" s="199" t="s">
        <v>88</v>
      </c>
      <c r="L28" s="199"/>
      <c r="M28" s="199"/>
      <c r="N28" s="199"/>
    </row>
    <row r="29" spans="1:14" x14ac:dyDescent="0.25">
      <c r="E29" s="179" t="s">
        <v>183</v>
      </c>
    </row>
  </sheetData>
  <sortState ref="A4:C21">
    <sortCondition ref="B4"/>
  </sortState>
  <mergeCells count="2">
    <mergeCell ref="E3:I26"/>
    <mergeCell ref="K28:N28"/>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23"/>
  <sheetViews>
    <sheetView workbookViewId="0">
      <selection activeCell="N33" sqref="N33"/>
    </sheetView>
  </sheetViews>
  <sheetFormatPr defaultColWidth="43.7109375" defaultRowHeight="15" x14ac:dyDescent="0.25"/>
  <cols>
    <col min="1" max="1" width="35.28515625" customWidth="1"/>
    <col min="2" max="2" width="7.140625" bestFit="1" customWidth="1"/>
    <col min="3" max="3" width="9.140625" bestFit="1" customWidth="1"/>
    <col min="4" max="4" width="7.140625" bestFit="1" customWidth="1"/>
    <col min="5" max="5" width="11.28515625" bestFit="1" customWidth="1"/>
    <col min="6" max="6" width="11.28515625" customWidth="1"/>
    <col min="7" max="7" width="5" bestFit="1" customWidth="1"/>
    <col min="8" max="8" width="4.85546875" bestFit="1" customWidth="1"/>
    <col min="9" max="9" width="7.140625" bestFit="1" customWidth="1"/>
    <col min="10" max="11" width="9.140625" bestFit="1" customWidth="1"/>
    <col min="12" max="12" width="11.28515625" bestFit="1" customWidth="1"/>
    <col min="13" max="14" width="16.42578125" bestFit="1" customWidth="1"/>
    <col min="15" max="15" width="5" bestFit="1" customWidth="1"/>
    <col min="16" max="16" width="42.5703125" bestFit="1" customWidth="1"/>
    <col min="17" max="17" width="4.28515625" bestFit="1" customWidth="1"/>
    <col min="18" max="18" width="40.42578125" bestFit="1" customWidth="1"/>
    <col min="19" max="19" width="4.28515625" bestFit="1" customWidth="1"/>
    <col min="20" max="20" width="5.7109375" bestFit="1" customWidth="1"/>
  </cols>
  <sheetData>
    <row r="1" spans="1:5" x14ac:dyDescent="0.25">
      <c r="A1" s="20" t="s">
        <v>165</v>
      </c>
    </row>
    <row r="2" spans="1:5" x14ac:dyDescent="0.25">
      <c r="A2" s="20"/>
    </row>
    <row r="3" spans="1:5" x14ac:dyDescent="0.25">
      <c r="A3" s="12"/>
      <c r="B3" s="12"/>
    </row>
    <row r="4" spans="1:5" x14ac:dyDescent="0.25">
      <c r="A4" s="16" t="s">
        <v>74</v>
      </c>
      <c r="B4" s="10">
        <v>164</v>
      </c>
      <c r="C4" s="14">
        <v>2.9921547162926474E-2</v>
      </c>
    </row>
    <row r="5" spans="1:5" x14ac:dyDescent="0.25">
      <c r="A5" s="16" t="s">
        <v>75</v>
      </c>
      <c r="B5" s="10">
        <v>34</v>
      </c>
      <c r="C5" s="14">
        <v>6.2032475825579275E-3</v>
      </c>
    </row>
    <row r="6" spans="1:5" x14ac:dyDescent="0.25">
      <c r="A6" s="16" t="s">
        <v>91</v>
      </c>
      <c r="B6" s="10">
        <v>270</v>
      </c>
      <c r="C6" s="14">
        <v>4.9261083743842367E-2</v>
      </c>
    </row>
    <row r="7" spans="1:5" x14ac:dyDescent="0.25">
      <c r="A7" s="32"/>
      <c r="B7" s="12">
        <f>SUM(B4:B6)</f>
        <v>468</v>
      </c>
      <c r="C7" s="33">
        <v>8.5385878489326772E-2</v>
      </c>
    </row>
    <row r="9" spans="1:5" x14ac:dyDescent="0.25">
      <c r="A9" s="196" t="s">
        <v>186</v>
      </c>
      <c r="B9" s="196"/>
      <c r="C9" s="196"/>
      <c r="D9" s="196"/>
      <c r="E9" s="196"/>
    </row>
    <row r="10" spans="1:5" x14ac:dyDescent="0.25">
      <c r="A10" s="196"/>
      <c r="B10" s="196"/>
      <c r="C10" s="196"/>
      <c r="D10" s="196"/>
      <c r="E10" s="196"/>
    </row>
    <row r="11" spans="1:5" x14ac:dyDescent="0.25">
      <c r="A11" s="196"/>
      <c r="B11" s="196"/>
      <c r="C11" s="196"/>
      <c r="D11" s="196"/>
      <c r="E11" s="196"/>
    </row>
    <row r="12" spans="1:5" x14ac:dyDescent="0.25">
      <c r="A12" s="196"/>
      <c r="B12" s="196"/>
      <c r="C12" s="196"/>
      <c r="D12" s="196"/>
      <c r="E12" s="196"/>
    </row>
    <row r="13" spans="1:5" x14ac:dyDescent="0.25">
      <c r="A13" s="196"/>
      <c r="B13" s="196"/>
      <c r="C13" s="196"/>
      <c r="D13" s="196"/>
      <c r="E13" s="196"/>
    </row>
    <row r="14" spans="1:5" x14ac:dyDescent="0.25">
      <c r="A14" s="196"/>
      <c r="B14" s="196"/>
      <c r="C14" s="196"/>
      <c r="D14" s="196"/>
      <c r="E14" s="196"/>
    </row>
    <row r="15" spans="1:5" x14ac:dyDescent="0.25">
      <c r="A15" s="196"/>
      <c r="B15" s="196"/>
      <c r="C15" s="196"/>
      <c r="D15" s="196"/>
      <c r="E15" s="196"/>
    </row>
    <row r="16" spans="1:5" x14ac:dyDescent="0.25">
      <c r="A16" s="196"/>
      <c r="B16" s="196"/>
      <c r="C16" s="196"/>
      <c r="D16" s="196"/>
      <c r="E16" s="196"/>
    </row>
    <row r="17" spans="1:10" x14ac:dyDescent="0.25">
      <c r="A17" s="196"/>
      <c r="B17" s="196"/>
      <c r="C17" s="196"/>
      <c r="D17" s="196"/>
      <c r="E17" s="196"/>
    </row>
    <row r="18" spans="1:10" x14ac:dyDescent="0.25">
      <c r="A18" s="196"/>
      <c r="B18" s="196"/>
      <c r="C18" s="196"/>
      <c r="D18" s="196"/>
      <c r="E18" s="196"/>
    </row>
    <row r="19" spans="1:10" x14ac:dyDescent="0.25">
      <c r="A19" s="196"/>
      <c r="B19" s="196"/>
      <c r="C19" s="196"/>
      <c r="D19" s="196"/>
      <c r="E19" s="196"/>
    </row>
    <row r="20" spans="1:10" x14ac:dyDescent="0.25">
      <c r="A20" s="196"/>
      <c r="B20" s="196"/>
      <c r="C20" s="196"/>
      <c r="D20" s="196"/>
      <c r="E20" s="196"/>
      <c r="G20" s="195" t="s">
        <v>88</v>
      </c>
      <c r="H20" s="195"/>
      <c r="I20" s="195"/>
      <c r="J20" s="195"/>
    </row>
    <row r="21" spans="1:10" x14ac:dyDescent="0.25">
      <c r="A21" s="196"/>
      <c r="B21" s="196"/>
      <c r="C21" s="196"/>
      <c r="D21" s="196"/>
      <c r="E21" s="196"/>
    </row>
    <row r="23" spans="1:10" x14ac:dyDescent="0.25">
      <c r="A23" s="179" t="s">
        <v>125</v>
      </c>
    </row>
  </sheetData>
  <mergeCells count="2">
    <mergeCell ref="G20:J20"/>
    <mergeCell ref="A9:E21"/>
  </mergeCells>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25"/>
  <sheetViews>
    <sheetView workbookViewId="0">
      <selection activeCell="G29" sqref="G29"/>
    </sheetView>
  </sheetViews>
  <sheetFormatPr defaultRowHeight="15" x14ac:dyDescent="0.25"/>
  <sheetData>
    <row r="1" spans="1:8" x14ac:dyDescent="0.25">
      <c r="A1" s="20" t="s">
        <v>166</v>
      </c>
    </row>
    <row r="3" spans="1:8" x14ac:dyDescent="0.25">
      <c r="A3" s="200" t="s">
        <v>73</v>
      </c>
      <c r="B3" s="201"/>
      <c r="C3" s="201"/>
      <c r="D3" s="201"/>
      <c r="E3" s="202"/>
    </row>
    <row r="4" spans="1:8" x14ac:dyDescent="0.25">
      <c r="A4" s="10"/>
      <c r="B4" s="16">
        <v>2013</v>
      </c>
      <c r="C4" s="16">
        <v>2014</v>
      </c>
      <c r="D4" s="16">
        <v>2015</v>
      </c>
      <c r="E4" s="16">
        <v>2016</v>
      </c>
    </row>
    <row r="5" spans="1:8" x14ac:dyDescent="0.25">
      <c r="A5" s="10" t="s">
        <v>1</v>
      </c>
      <c r="B5" s="14">
        <v>0.53509739066519701</v>
      </c>
      <c r="C5" s="14">
        <v>0.61543985637342902</v>
      </c>
      <c r="D5" s="14">
        <v>0.687818181818182</v>
      </c>
      <c r="E5" s="14">
        <v>0.70023718299580395</v>
      </c>
    </row>
    <row r="6" spans="1:8" x14ac:dyDescent="0.25">
      <c r="A6" s="10" t="s">
        <v>92</v>
      </c>
      <c r="B6" s="26">
        <v>2912</v>
      </c>
      <c r="C6" s="26">
        <v>3428</v>
      </c>
      <c r="D6" s="26">
        <v>3783</v>
      </c>
      <c r="E6" s="26">
        <v>3838</v>
      </c>
    </row>
    <row r="8" spans="1:8" x14ac:dyDescent="0.25">
      <c r="A8" s="196" t="s">
        <v>187</v>
      </c>
      <c r="B8" s="196"/>
      <c r="C8" s="196"/>
      <c r="D8" s="196"/>
      <c r="E8" s="196"/>
      <c r="F8" s="196"/>
      <c r="G8" s="196"/>
      <c r="H8" s="196"/>
    </row>
    <row r="9" spans="1:8" x14ac:dyDescent="0.25">
      <c r="A9" s="196"/>
      <c r="B9" s="196"/>
      <c r="C9" s="196"/>
      <c r="D9" s="196"/>
      <c r="E9" s="196"/>
      <c r="F9" s="196"/>
      <c r="G9" s="196"/>
      <c r="H9" s="196"/>
    </row>
    <row r="10" spans="1:8" x14ac:dyDescent="0.25">
      <c r="A10" s="196"/>
      <c r="B10" s="196"/>
      <c r="C10" s="196"/>
      <c r="D10" s="196"/>
      <c r="E10" s="196"/>
      <c r="F10" s="196"/>
      <c r="G10" s="196"/>
      <c r="H10" s="196"/>
    </row>
    <row r="11" spans="1:8" x14ac:dyDescent="0.25">
      <c r="A11" s="196"/>
      <c r="B11" s="196"/>
      <c r="C11" s="196"/>
      <c r="D11" s="196"/>
      <c r="E11" s="196"/>
      <c r="F11" s="196"/>
      <c r="G11" s="196"/>
      <c r="H11" s="196"/>
    </row>
    <row r="12" spans="1:8" x14ac:dyDescent="0.25">
      <c r="A12" s="196"/>
      <c r="B12" s="196"/>
      <c r="C12" s="196"/>
      <c r="D12" s="196"/>
      <c r="E12" s="196"/>
      <c r="F12" s="196"/>
      <c r="G12" s="196"/>
      <c r="H12" s="196"/>
    </row>
    <row r="13" spans="1:8" x14ac:dyDescent="0.25">
      <c r="A13" s="196"/>
      <c r="B13" s="196"/>
      <c r="C13" s="196"/>
      <c r="D13" s="196"/>
      <c r="E13" s="196"/>
      <c r="F13" s="196"/>
      <c r="G13" s="196"/>
      <c r="H13" s="196"/>
    </row>
    <row r="14" spans="1:8" x14ac:dyDescent="0.25">
      <c r="A14" s="196"/>
      <c r="B14" s="196"/>
      <c r="C14" s="196"/>
      <c r="D14" s="196"/>
      <c r="E14" s="196"/>
      <c r="F14" s="196"/>
      <c r="G14" s="196"/>
      <c r="H14" s="196"/>
    </row>
    <row r="15" spans="1:8" x14ac:dyDescent="0.25">
      <c r="A15" s="196"/>
      <c r="B15" s="196"/>
      <c r="C15" s="196"/>
      <c r="D15" s="196"/>
      <c r="E15" s="196"/>
      <c r="F15" s="196"/>
      <c r="G15" s="196"/>
      <c r="H15" s="196"/>
    </row>
    <row r="16" spans="1:8" x14ac:dyDescent="0.25">
      <c r="A16" s="196"/>
      <c r="B16" s="196"/>
      <c r="C16" s="196"/>
      <c r="D16" s="196"/>
      <c r="E16" s="196"/>
      <c r="F16" s="196"/>
      <c r="G16" s="196"/>
      <c r="H16" s="196"/>
    </row>
    <row r="17" spans="1:13" x14ac:dyDescent="0.25">
      <c r="A17" s="196"/>
      <c r="B17" s="196"/>
      <c r="C17" s="196"/>
      <c r="D17" s="196"/>
      <c r="E17" s="196"/>
      <c r="F17" s="196"/>
      <c r="G17" s="196"/>
      <c r="H17" s="196"/>
    </row>
    <row r="18" spans="1:13" x14ac:dyDescent="0.25">
      <c r="A18" s="196"/>
      <c r="B18" s="196"/>
      <c r="C18" s="196"/>
      <c r="D18" s="196"/>
      <c r="E18" s="196"/>
      <c r="F18" s="196"/>
      <c r="G18" s="196"/>
      <c r="H18" s="196"/>
    </row>
    <row r="19" spans="1:13" x14ac:dyDescent="0.25">
      <c r="A19" s="196"/>
      <c r="B19" s="196"/>
      <c r="C19" s="196"/>
      <c r="D19" s="196"/>
      <c r="E19" s="196"/>
      <c r="F19" s="196"/>
      <c r="G19" s="196"/>
      <c r="H19" s="196"/>
    </row>
    <row r="20" spans="1:13" x14ac:dyDescent="0.25">
      <c r="A20" s="196"/>
      <c r="B20" s="196"/>
      <c r="C20" s="196"/>
      <c r="D20" s="196"/>
      <c r="E20" s="196"/>
      <c r="F20" s="196"/>
      <c r="G20" s="196"/>
      <c r="H20" s="196"/>
    </row>
    <row r="21" spans="1:13" x14ac:dyDescent="0.25">
      <c r="A21" s="196"/>
      <c r="B21" s="196"/>
      <c r="C21" s="196"/>
      <c r="D21" s="196"/>
      <c r="E21" s="196"/>
      <c r="F21" s="196"/>
      <c r="G21" s="196"/>
      <c r="H21" s="196"/>
    </row>
    <row r="22" spans="1:13" x14ac:dyDescent="0.25">
      <c r="A22" s="196"/>
      <c r="B22" s="196"/>
      <c r="C22" s="196"/>
      <c r="D22" s="196"/>
      <c r="E22" s="196"/>
      <c r="F22" s="196"/>
      <c r="G22" s="196"/>
      <c r="H22" s="196"/>
    </row>
    <row r="23" spans="1:13" x14ac:dyDescent="0.25">
      <c r="A23" s="196"/>
      <c r="B23" s="196"/>
      <c r="C23" s="196"/>
      <c r="D23" s="196"/>
      <c r="E23" s="196"/>
      <c r="F23" s="196"/>
      <c r="G23" s="196"/>
      <c r="H23" s="196"/>
      <c r="J23" s="195" t="s">
        <v>88</v>
      </c>
      <c r="K23" s="195"/>
      <c r="L23" s="195"/>
      <c r="M23" s="195"/>
    </row>
    <row r="24" spans="1:13" x14ac:dyDescent="0.25">
      <c r="A24" s="196"/>
      <c r="B24" s="196"/>
      <c r="C24" s="196"/>
      <c r="D24" s="196"/>
      <c r="E24" s="196"/>
      <c r="F24" s="196"/>
      <c r="G24" s="196"/>
      <c r="H24" s="196"/>
    </row>
    <row r="25" spans="1:13" x14ac:dyDescent="0.25">
      <c r="J25" s="179" t="s">
        <v>118</v>
      </c>
    </row>
  </sheetData>
  <mergeCells count="3">
    <mergeCell ref="A8:H24"/>
    <mergeCell ref="J23:M23"/>
    <mergeCell ref="A3:E3"/>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8"/>
  <sheetViews>
    <sheetView workbookViewId="0">
      <selection activeCell="E34" sqref="E34"/>
    </sheetView>
  </sheetViews>
  <sheetFormatPr defaultRowHeight="15" x14ac:dyDescent="0.25"/>
  <cols>
    <col min="1" max="1" width="37.140625" customWidth="1"/>
    <col min="6" max="6" width="44.42578125" customWidth="1"/>
  </cols>
  <sheetData>
    <row r="1" spans="1:12" x14ac:dyDescent="0.25">
      <c r="A1" s="194" t="s">
        <v>167</v>
      </c>
      <c r="B1" s="194"/>
      <c r="C1" s="194"/>
      <c r="D1" s="194"/>
      <c r="E1" s="194"/>
      <c r="F1" s="194"/>
      <c r="G1" s="194"/>
      <c r="H1" s="194"/>
      <c r="I1" s="194"/>
      <c r="J1" s="194"/>
      <c r="K1" s="194"/>
      <c r="L1" s="194"/>
    </row>
    <row r="3" spans="1:12" x14ac:dyDescent="0.25">
      <c r="A3" s="10">
        <v>2010</v>
      </c>
      <c r="B3" s="71">
        <v>19785</v>
      </c>
    </row>
    <row r="4" spans="1:12" x14ac:dyDescent="0.25">
      <c r="A4" s="10">
        <v>2011</v>
      </c>
      <c r="B4" s="71">
        <v>17506</v>
      </c>
    </row>
    <row r="5" spans="1:12" x14ac:dyDescent="0.25">
      <c r="A5" s="10">
        <v>2012</v>
      </c>
      <c r="B5" s="71">
        <v>16742</v>
      </c>
    </row>
    <row r="6" spans="1:12" x14ac:dyDescent="0.25">
      <c r="A6" s="10">
        <v>2013</v>
      </c>
      <c r="B6" s="71">
        <v>14742</v>
      </c>
    </row>
    <row r="7" spans="1:12" x14ac:dyDescent="0.25">
      <c r="A7" s="10">
        <v>2014</v>
      </c>
      <c r="B7" s="71">
        <v>13713</v>
      </c>
    </row>
    <row r="8" spans="1:12" x14ac:dyDescent="0.25">
      <c r="A8" s="10">
        <v>2015</v>
      </c>
      <c r="B8" s="71">
        <v>13617</v>
      </c>
      <c r="C8" s="9">
        <f>B9-B8</f>
        <v>-3258</v>
      </c>
    </row>
    <row r="9" spans="1:12" x14ac:dyDescent="0.25">
      <c r="A9" s="10">
        <v>2016</v>
      </c>
      <c r="B9" s="17">
        <v>10359</v>
      </c>
      <c r="C9" s="9">
        <f>B9-B3</f>
        <v>-9426</v>
      </c>
    </row>
    <row r="11" spans="1:12" x14ac:dyDescent="0.25">
      <c r="A11" s="196" t="s">
        <v>188</v>
      </c>
      <c r="B11" s="196"/>
      <c r="C11" s="196"/>
      <c r="D11" s="196"/>
    </row>
    <row r="12" spans="1:12" x14ac:dyDescent="0.25">
      <c r="A12" s="196"/>
      <c r="B12" s="196"/>
      <c r="C12" s="196"/>
      <c r="D12" s="196"/>
    </row>
    <row r="13" spans="1:12" x14ac:dyDescent="0.25">
      <c r="A13" s="196"/>
      <c r="B13" s="196"/>
      <c r="C13" s="196"/>
      <c r="D13" s="196"/>
    </row>
    <row r="14" spans="1:12" x14ac:dyDescent="0.25">
      <c r="A14" s="196"/>
      <c r="B14" s="196"/>
      <c r="C14" s="196"/>
      <c r="D14" s="196"/>
    </row>
    <row r="15" spans="1:12" x14ac:dyDescent="0.25">
      <c r="A15" s="196"/>
      <c r="B15" s="196"/>
      <c r="C15" s="196"/>
      <c r="D15" s="196"/>
    </row>
    <row r="16" spans="1:12" x14ac:dyDescent="0.25">
      <c r="A16" s="196"/>
      <c r="B16" s="196"/>
      <c r="C16" s="196"/>
      <c r="D16" s="196"/>
    </row>
    <row r="17" spans="1:9" x14ac:dyDescent="0.25">
      <c r="A17" s="196"/>
      <c r="B17" s="196"/>
      <c r="C17" s="196"/>
      <c r="D17" s="196"/>
    </row>
    <row r="18" spans="1:9" x14ac:dyDescent="0.25">
      <c r="A18" s="196"/>
      <c r="B18" s="196"/>
      <c r="C18" s="196"/>
      <c r="D18" s="196"/>
    </row>
    <row r="19" spans="1:9" x14ac:dyDescent="0.25">
      <c r="A19" s="196"/>
      <c r="B19" s="196"/>
      <c r="C19" s="196"/>
      <c r="D19" s="196"/>
    </row>
    <row r="20" spans="1:9" x14ac:dyDescent="0.25">
      <c r="A20" s="196"/>
      <c r="B20" s="196"/>
      <c r="C20" s="196"/>
      <c r="D20" s="196"/>
    </row>
    <row r="21" spans="1:9" x14ac:dyDescent="0.25">
      <c r="A21" s="196"/>
      <c r="B21" s="196"/>
      <c r="C21" s="196"/>
      <c r="D21" s="196"/>
    </row>
    <row r="22" spans="1:9" x14ac:dyDescent="0.25">
      <c r="A22" s="196"/>
      <c r="B22" s="196"/>
      <c r="C22" s="196"/>
      <c r="D22" s="196"/>
    </row>
    <row r="23" spans="1:9" x14ac:dyDescent="0.25">
      <c r="A23" s="196"/>
      <c r="B23" s="196"/>
      <c r="C23" s="196"/>
      <c r="D23" s="196"/>
    </row>
    <row r="24" spans="1:9" x14ac:dyDescent="0.25">
      <c r="A24" s="196"/>
      <c r="B24" s="196"/>
      <c r="C24" s="196"/>
      <c r="D24" s="196"/>
    </row>
    <row r="25" spans="1:9" x14ac:dyDescent="0.25">
      <c r="A25" s="196"/>
      <c r="B25" s="196"/>
      <c r="C25" s="196"/>
      <c r="D25" s="196"/>
    </row>
    <row r="26" spans="1:9" x14ac:dyDescent="0.25">
      <c r="F26" s="195" t="s">
        <v>88</v>
      </c>
      <c r="G26" s="195"/>
      <c r="H26" s="195"/>
      <c r="I26" s="195"/>
    </row>
    <row r="28" spans="1:9" x14ac:dyDescent="0.25">
      <c r="A28" s="179" t="s">
        <v>126</v>
      </c>
    </row>
  </sheetData>
  <mergeCells count="3">
    <mergeCell ref="A1:L1"/>
    <mergeCell ref="A11:D25"/>
    <mergeCell ref="F26:I26"/>
  </mergeCells>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32"/>
  <sheetViews>
    <sheetView workbookViewId="0">
      <selection activeCell="D29" sqref="D29"/>
    </sheetView>
  </sheetViews>
  <sheetFormatPr defaultRowHeight="15" x14ac:dyDescent="0.25"/>
  <cols>
    <col min="1" max="1" width="25.85546875" customWidth="1"/>
  </cols>
  <sheetData>
    <row r="1" spans="1:14" x14ac:dyDescent="0.25">
      <c r="A1" s="194" t="s">
        <v>168</v>
      </c>
      <c r="B1" s="194"/>
      <c r="C1" s="194"/>
      <c r="D1" s="194"/>
      <c r="E1" s="194"/>
      <c r="F1" s="194"/>
      <c r="G1" s="194"/>
      <c r="H1" s="194"/>
      <c r="I1" s="194"/>
      <c r="J1" s="194"/>
      <c r="K1" s="194"/>
      <c r="L1" s="194"/>
      <c r="M1" s="194"/>
      <c r="N1" s="194"/>
    </row>
    <row r="3" spans="1:14" x14ac:dyDescent="0.25">
      <c r="A3" s="16"/>
      <c r="B3" s="16">
        <v>2010</v>
      </c>
      <c r="C3" s="16">
        <v>2011</v>
      </c>
      <c r="D3" s="16">
        <v>2012</v>
      </c>
      <c r="E3" s="16">
        <v>2013</v>
      </c>
      <c r="F3" s="16">
        <v>2014</v>
      </c>
      <c r="G3" s="16">
        <v>2015</v>
      </c>
      <c r="H3" s="16">
        <v>2016</v>
      </c>
    </row>
    <row r="4" spans="1:14" x14ac:dyDescent="0.25">
      <c r="A4" s="16" t="s">
        <v>89</v>
      </c>
      <c r="B4" s="117">
        <v>0.497</v>
      </c>
      <c r="C4" s="115">
        <v>0.54800000000000004</v>
      </c>
      <c r="D4" s="116">
        <v>0.54500000000000004</v>
      </c>
      <c r="E4" s="115">
        <v>0.52900000000000003</v>
      </c>
      <c r="F4" s="115">
        <v>0.497</v>
      </c>
      <c r="G4" s="115">
        <v>0.44782257472277315</v>
      </c>
      <c r="H4" s="18">
        <v>0.48238246935032342</v>
      </c>
      <c r="I4" s="28">
        <f>H4-G4</f>
        <v>3.4559894627550269E-2</v>
      </c>
    </row>
    <row r="5" spans="1:14" x14ac:dyDescent="0.25">
      <c r="A5" s="16" t="s">
        <v>98</v>
      </c>
      <c r="B5" s="117">
        <v>8.0000000000000002E-3</v>
      </c>
      <c r="C5" s="115">
        <v>0.16500000000000001</v>
      </c>
      <c r="D5" s="116">
        <v>0.159</v>
      </c>
      <c r="E5" s="115">
        <v>6.5000000000000002E-2</v>
      </c>
      <c r="F5" s="115">
        <v>0.14699999999999999</v>
      </c>
      <c r="G5" s="115">
        <v>0.16435338180215905</v>
      </c>
      <c r="H5" s="18">
        <v>0.10879428516266051</v>
      </c>
      <c r="I5" s="28">
        <f t="shared" ref="I5:I7" si="0">H5-G5</f>
        <v>-5.555909663949854E-2</v>
      </c>
    </row>
    <row r="6" spans="1:14" x14ac:dyDescent="0.25">
      <c r="A6" s="16" t="s">
        <v>86</v>
      </c>
      <c r="B6" s="117">
        <v>0.22500000000000001</v>
      </c>
      <c r="C6" s="115">
        <v>0.186</v>
      </c>
      <c r="D6" s="116">
        <v>0.191</v>
      </c>
      <c r="E6" s="115">
        <v>0.217</v>
      </c>
      <c r="F6" s="115">
        <v>0.216</v>
      </c>
      <c r="G6" s="115">
        <v>0.17184401850627895</v>
      </c>
      <c r="H6" s="18">
        <v>0.23766772854522641</v>
      </c>
      <c r="I6" s="28">
        <f t="shared" si="0"/>
        <v>6.5823710038947464E-2</v>
      </c>
    </row>
    <row r="7" spans="1:14" x14ac:dyDescent="0.25">
      <c r="A7" s="16" t="s">
        <v>87</v>
      </c>
      <c r="B7" s="117">
        <v>0.26900000000000002</v>
      </c>
      <c r="C7" s="115">
        <v>0.10100000000000001</v>
      </c>
      <c r="D7" s="116">
        <v>0.105</v>
      </c>
      <c r="E7" s="115">
        <v>0.189</v>
      </c>
      <c r="F7" s="115">
        <v>0.14000000000000001</v>
      </c>
      <c r="G7" s="115">
        <v>0.21598002496878907</v>
      </c>
      <c r="H7" s="18">
        <v>0.17115551694178974</v>
      </c>
      <c r="I7" s="28">
        <f t="shared" si="0"/>
        <v>-4.4824508026999332E-2</v>
      </c>
    </row>
    <row r="9" spans="1:14" x14ac:dyDescent="0.25">
      <c r="A9" s="196" t="s">
        <v>189</v>
      </c>
      <c r="B9" s="196"/>
      <c r="C9" s="196"/>
      <c r="D9" s="196"/>
      <c r="E9" s="196"/>
      <c r="F9" s="196"/>
      <c r="G9" s="196"/>
      <c r="H9" s="196"/>
    </row>
    <row r="10" spans="1:14" x14ac:dyDescent="0.25">
      <c r="A10" s="196"/>
      <c r="B10" s="196"/>
      <c r="C10" s="196"/>
      <c r="D10" s="196"/>
      <c r="E10" s="196"/>
      <c r="F10" s="196"/>
      <c r="G10" s="196"/>
      <c r="H10" s="196"/>
    </row>
    <row r="11" spans="1:14" x14ac:dyDescent="0.25">
      <c r="A11" s="196"/>
      <c r="B11" s="196"/>
      <c r="C11" s="196"/>
      <c r="D11" s="196"/>
      <c r="E11" s="196"/>
      <c r="F11" s="196"/>
      <c r="G11" s="196"/>
      <c r="H11" s="196"/>
    </row>
    <row r="12" spans="1:14" x14ac:dyDescent="0.25">
      <c r="A12" s="196"/>
      <c r="B12" s="196"/>
      <c r="C12" s="196"/>
      <c r="D12" s="196"/>
      <c r="E12" s="196"/>
      <c r="F12" s="196"/>
      <c r="G12" s="196"/>
      <c r="H12" s="196"/>
    </row>
    <row r="13" spans="1:14" x14ac:dyDescent="0.25">
      <c r="A13" s="196"/>
      <c r="B13" s="196"/>
      <c r="C13" s="196"/>
      <c r="D13" s="196"/>
      <c r="E13" s="196"/>
      <c r="F13" s="196"/>
      <c r="G13" s="196"/>
      <c r="H13" s="196"/>
    </row>
    <row r="14" spans="1:14" x14ac:dyDescent="0.25">
      <c r="A14" s="196"/>
      <c r="B14" s="196"/>
      <c r="C14" s="196"/>
      <c r="D14" s="196"/>
      <c r="E14" s="196"/>
      <c r="F14" s="196"/>
      <c r="G14" s="196"/>
      <c r="H14" s="196"/>
    </row>
    <row r="15" spans="1:14" x14ac:dyDescent="0.25">
      <c r="A15" s="196"/>
      <c r="B15" s="196"/>
      <c r="C15" s="196"/>
      <c r="D15" s="196"/>
      <c r="E15" s="196"/>
      <c r="F15" s="196"/>
      <c r="G15" s="196"/>
      <c r="H15" s="196"/>
    </row>
    <row r="16" spans="1:14" x14ac:dyDescent="0.25">
      <c r="A16" s="196"/>
      <c r="B16" s="196"/>
      <c r="C16" s="196"/>
      <c r="D16" s="196"/>
      <c r="E16" s="196"/>
      <c r="F16" s="196"/>
      <c r="G16" s="196"/>
      <c r="H16" s="196"/>
    </row>
    <row r="17" spans="1:13" x14ac:dyDescent="0.25">
      <c r="A17" s="196"/>
      <c r="B17" s="196"/>
      <c r="C17" s="196"/>
      <c r="D17" s="196"/>
      <c r="E17" s="196"/>
      <c r="F17" s="196"/>
      <c r="G17" s="196"/>
      <c r="H17" s="196"/>
    </row>
    <row r="18" spans="1:13" x14ac:dyDescent="0.25">
      <c r="A18" s="196"/>
      <c r="B18" s="196"/>
      <c r="C18" s="196"/>
      <c r="D18" s="196"/>
      <c r="E18" s="196"/>
      <c r="F18" s="196"/>
      <c r="G18" s="196"/>
      <c r="H18" s="196"/>
    </row>
    <row r="19" spans="1:13" x14ac:dyDescent="0.25">
      <c r="A19" s="196"/>
      <c r="B19" s="196"/>
      <c r="C19" s="196"/>
      <c r="D19" s="196"/>
      <c r="E19" s="196"/>
      <c r="F19" s="196"/>
      <c r="G19" s="196"/>
      <c r="H19" s="196"/>
    </row>
    <row r="20" spans="1:13" x14ac:dyDescent="0.25">
      <c r="A20" s="196"/>
      <c r="B20" s="196"/>
      <c r="C20" s="196"/>
      <c r="D20" s="196"/>
      <c r="E20" s="196"/>
      <c r="F20" s="196"/>
      <c r="G20" s="196"/>
      <c r="H20" s="196"/>
    </row>
    <row r="21" spans="1:13" x14ac:dyDescent="0.25">
      <c r="A21" s="196"/>
      <c r="B21" s="196"/>
      <c r="C21" s="196"/>
      <c r="D21" s="196"/>
      <c r="E21" s="196"/>
      <c r="F21" s="196"/>
      <c r="G21" s="196"/>
      <c r="H21" s="196"/>
    </row>
    <row r="22" spans="1:13" x14ac:dyDescent="0.25">
      <c r="A22" s="196"/>
      <c r="B22" s="196"/>
      <c r="C22" s="196"/>
      <c r="D22" s="196"/>
      <c r="E22" s="196"/>
      <c r="F22" s="196"/>
      <c r="G22" s="196"/>
      <c r="H22" s="196"/>
    </row>
    <row r="23" spans="1:13" x14ac:dyDescent="0.25">
      <c r="A23" s="196"/>
      <c r="B23" s="196"/>
      <c r="C23" s="196"/>
      <c r="D23" s="196"/>
      <c r="E23" s="196"/>
      <c r="F23" s="196"/>
      <c r="G23" s="196"/>
      <c r="H23" s="196"/>
    </row>
    <row r="24" spans="1:13" x14ac:dyDescent="0.25">
      <c r="A24" s="196"/>
      <c r="B24" s="196"/>
      <c r="C24" s="196"/>
      <c r="D24" s="196"/>
      <c r="E24" s="196"/>
      <c r="F24" s="196"/>
      <c r="G24" s="196"/>
      <c r="H24" s="196"/>
    </row>
    <row r="26" spans="1:13" x14ac:dyDescent="0.25">
      <c r="A26" s="12"/>
      <c r="B26" s="12"/>
      <c r="C26" s="12"/>
      <c r="D26" s="12"/>
      <c r="E26" s="12"/>
      <c r="F26" s="12"/>
    </row>
    <row r="27" spans="1:13" x14ac:dyDescent="0.25">
      <c r="A27" s="157"/>
      <c r="B27" s="158"/>
      <c r="C27" s="158"/>
      <c r="D27" s="12"/>
      <c r="E27" s="12"/>
      <c r="F27" s="12"/>
    </row>
    <row r="28" spans="1:13" x14ac:dyDescent="0.25">
      <c r="A28" s="159"/>
      <c r="B28" s="160"/>
      <c r="C28" s="160"/>
      <c r="D28" s="33"/>
      <c r="E28" s="12"/>
      <c r="F28" s="12"/>
      <c r="J28" s="195" t="s">
        <v>88</v>
      </c>
      <c r="K28" s="195"/>
      <c r="L28" s="195"/>
      <c r="M28" s="195"/>
    </row>
    <row r="29" spans="1:13" x14ac:dyDescent="0.25">
      <c r="A29" s="179" t="s">
        <v>126</v>
      </c>
      <c r="B29" s="160"/>
      <c r="C29" s="160"/>
      <c r="D29" s="33"/>
      <c r="E29" s="12"/>
      <c r="F29" s="12"/>
    </row>
    <row r="30" spans="1:13" x14ac:dyDescent="0.25">
      <c r="A30" s="159"/>
      <c r="B30" s="160"/>
      <c r="C30" s="160"/>
      <c r="D30" s="33"/>
      <c r="E30" s="12"/>
      <c r="F30" s="12"/>
    </row>
    <row r="31" spans="1:13" x14ac:dyDescent="0.25">
      <c r="A31" s="159"/>
      <c r="B31" s="160"/>
      <c r="C31" s="160"/>
      <c r="D31" s="33"/>
      <c r="E31" s="12"/>
      <c r="F31" s="12"/>
    </row>
    <row r="32" spans="1:13" x14ac:dyDescent="0.25">
      <c r="A32" s="12"/>
      <c r="B32" s="12"/>
      <c r="C32" s="161"/>
      <c r="D32" s="12"/>
      <c r="E32" s="12"/>
      <c r="F32" s="12"/>
    </row>
  </sheetData>
  <mergeCells count="3">
    <mergeCell ref="A1:N1"/>
    <mergeCell ref="J28:M28"/>
    <mergeCell ref="A9:H24"/>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42</vt:i4>
      </vt:variant>
    </vt:vector>
  </HeadingPairs>
  <TitlesOfParts>
    <vt:vector size="42" baseType="lpstr">
      <vt:lpstr>Apresentação</vt:lpstr>
      <vt:lpstr>GM Gráfico 1</vt:lpstr>
      <vt:lpstr>GM Gráfico 2</vt:lpstr>
      <vt:lpstr>GM Gráfico 3</vt:lpstr>
      <vt:lpstr>GM Gráfico 4</vt:lpstr>
      <vt:lpstr>GM Gráfico 5</vt:lpstr>
      <vt:lpstr>GM Gráfico 6</vt:lpstr>
      <vt:lpstr>GE Gráfico 7</vt:lpstr>
      <vt:lpstr>GE Gráfico 8</vt:lpstr>
      <vt:lpstr>GE Gráfico 9</vt:lpstr>
      <vt:lpstr>GE Gráfico 10</vt:lpstr>
      <vt:lpstr>CRAS Gráfico 11</vt:lpstr>
      <vt:lpstr>CRAS Gráfico 12</vt:lpstr>
      <vt:lpstr>CRAS Gráfico 13</vt:lpstr>
      <vt:lpstr>CRAS Gráfico 14</vt:lpstr>
      <vt:lpstr>CRAS Gráfico 15</vt:lpstr>
      <vt:lpstr>CCONV Gráfico 16</vt:lpstr>
      <vt:lpstr>CCONV Gráfico 17</vt:lpstr>
      <vt:lpstr>CCONV Gráfico 18</vt:lpstr>
      <vt:lpstr>CCONV Gráfico 19</vt:lpstr>
      <vt:lpstr>CCONV Gráfico 20</vt:lpstr>
      <vt:lpstr>CREAS Gráfico 21</vt:lpstr>
      <vt:lpstr>CREAS Gráfico 22</vt:lpstr>
      <vt:lpstr>CREAS Gráfico 23</vt:lpstr>
      <vt:lpstr>CREAS Gráfico 24</vt:lpstr>
      <vt:lpstr>CREAS Gráfico 25</vt:lpstr>
      <vt:lpstr>CPOP Gráfico 26</vt:lpstr>
      <vt:lpstr>CPOP Gráfico 27</vt:lpstr>
      <vt:lpstr>CPOP Gráfico 28</vt:lpstr>
      <vt:lpstr>CPOP Gráfico 29</vt:lpstr>
      <vt:lpstr>CPOP Gráfico 30</vt:lpstr>
      <vt:lpstr>CDIA Gráfico 31</vt:lpstr>
      <vt:lpstr>CDIA Gráfico 32</vt:lpstr>
      <vt:lpstr>CDIA Gráfico 33</vt:lpstr>
      <vt:lpstr>CDIA Gráfico 34</vt:lpstr>
      <vt:lpstr>CDIA Gráfico 35</vt:lpstr>
      <vt:lpstr>UNACOL Gráfico 36</vt:lpstr>
      <vt:lpstr>UNACOL Gráfico 37</vt:lpstr>
      <vt:lpstr>UNACOL Gráfico 38</vt:lpstr>
      <vt:lpstr>UNACOL Gráfico 39</vt:lpstr>
      <vt:lpstr>UNACOL Gráfico 40</vt:lpstr>
      <vt:lpstr>COMP Gráfico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Nayara Frutuoso Furtado</dc:creator>
  <cp:lastModifiedBy>Nayara Frutuoso Furtado</cp:lastModifiedBy>
  <dcterms:created xsi:type="dcterms:W3CDTF">2017-11-29T19:32:00Z</dcterms:created>
  <dcterms:modified xsi:type="dcterms:W3CDTF">2018-05-22T18:06:39Z</dcterms:modified>
</cp:coreProperties>
</file>