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mandas extras\publicação virtual Censo SUAS 2016\2017\"/>
    </mc:Choice>
  </mc:AlternateContent>
  <bookViews>
    <workbookView xWindow="0" yWindow="0" windowWidth="24000" windowHeight="8145" firstSheet="44" activeTab="48"/>
  </bookViews>
  <sheets>
    <sheet name="Apresentação" sheetId="2" r:id="rId1"/>
    <sheet name="GE Gráfico 1" sheetId="9" r:id="rId2"/>
    <sheet name="GE Gráfico 2" sheetId="10" r:id="rId3"/>
    <sheet name="GE Grafico3" sheetId="45" r:id="rId4"/>
    <sheet name="GE Gráfico 4" sheetId="11" r:id="rId5"/>
    <sheet name="GE Gráfico _5" sheetId="12" r:id="rId6"/>
    <sheet name="GM Gráfico 1" sheetId="3" r:id="rId7"/>
    <sheet name="GM Gráfico 2" sheetId="4" r:id="rId8"/>
    <sheet name="GM Gráfico 3" sheetId="5" r:id="rId9"/>
    <sheet name="GM Grafico 4" sheetId="46" r:id="rId10"/>
    <sheet name="GM Gráfico_5 " sheetId="6" r:id="rId11"/>
    <sheet name="GM Gráfico 6" sheetId="8" r:id="rId12"/>
    <sheet name="CRAS Gráfico 1" sheetId="14" r:id="rId13"/>
    <sheet name="CRAS Gráfico 2" sheetId="15" r:id="rId14"/>
    <sheet name="CRAS Grafico 3" sheetId="47" r:id="rId15"/>
    <sheet name="CRAS Gráfico 4" sheetId="16" r:id="rId16"/>
    <sheet name="CRAS Gráfico 5" sheetId="17" r:id="rId17"/>
    <sheet name="CRAS Gráfico 6" sheetId="18" r:id="rId18"/>
    <sheet name="CREAS Gráfico 1" sheetId="24" r:id="rId19"/>
    <sheet name="CREAS Gráfico 2" sheetId="25" r:id="rId20"/>
    <sheet name="CREAS Grafico 3" sheetId="49" r:id="rId21"/>
    <sheet name="CREAS Gráfico 4" sheetId="26" r:id="rId22"/>
    <sheet name="CREAS Gráfico 5" sheetId="27" r:id="rId23"/>
    <sheet name="CREAS Gráfico 6" sheetId="28" r:id="rId24"/>
    <sheet name="CPOP Gráfico 1" sheetId="29" r:id="rId25"/>
    <sheet name="CPOP Gráfico 2" sheetId="30" r:id="rId26"/>
    <sheet name="CPOP Grafico 3" sheetId="50" r:id="rId27"/>
    <sheet name="CPOP Gráfico 4" sheetId="31" r:id="rId28"/>
    <sheet name="CPOP Gráfico 5" sheetId="32" r:id="rId29"/>
    <sheet name="CPOP Gráfico 6" sheetId="33" r:id="rId30"/>
    <sheet name="CCONV Gráfico 1" sheetId="19" r:id="rId31"/>
    <sheet name="CCONV Gráfico 2" sheetId="20" r:id="rId32"/>
    <sheet name="CCONV Grafico 3" sheetId="48" r:id="rId33"/>
    <sheet name="CCONV Gráfico 4" sheetId="21" r:id="rId34"/>
    <sheet name="CCONV Gráfico 5" sheetId="22" r:id="rId35"/>
    <sheet name="CCONV Gráfico 6" sheetId="23" r:id="rId36"/>
    <sheet name="CDIA Gráfico 1" sheetId="34" r:id="rId37"/>
    <sheet name="CDIA Gráfico 2" sheetId="35" r:id="rId38"/>
    <sheet name="CDIA Grafico 3" sheetId="51" r:id="rId39"/>
    <sheet name="CDIA Gráfico 4" sheetId="36" r:id="rId40"/>
    <sheet name="CDIA Gráfico 5" sheetId="37" r:id="rId41"/>
    <sheet name="CDIA Gráfico 6" sheetId="38" r:id="rId42"/>
    <sheet name="UNACOL Gráfico 1" sheetId="39" r:id="rId43"/>
    <sheet name="UNACOL Gráfico 2" sheetId="40" r:id="rId44"/>
    <sheet name="UNACOL GRafico 3" sheetId="52" r:id="rId45"/>
    <sheet name="UNACOL Gráfico 4" sheetId="41" r:id="rId46"/>
    <sheet name="UNACOL Gráfico 5" sheetId="42" r:id="rId47"/>
    <sheet name="UNACOL Gráfico 6" sheetId="43" r:id="rId48"/>
    <sheet name="COMP Gráfico 41" sheetId="44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6" l="1"/>
  <c r="G8" i="46"/>
  <c r="F8" i="46"/>
  <c r="E8" i="46"/>
  <c r="D8" i="46"/>
  <c r="C8" i="46"/>
  <c r="B8" i="46"/>
  <c r="I7" i="46"/>
  <c r="I6" i="46"/>
  <c r="I5" i="46"/>
  <c r="F4" i="41" l="1"/>
  <c r="F6" i="41"/>
  <c r="F5" i="41"/>
  <c r="D8" i="39" l="1"/>
  <c r="H5" i="37" l="1"/>
  <c r="H6" i="37"/>
  <c r="H7" i="37"/>
  <c r="H8" i="37"/>
  <c r="H9" i="37"/>
  <c r="H10" i="37"/>
  <c r="H11" i="37"/>
  <c r="H12" i="37"/>
  <c r="H13" i="37"/>
  <c r="H14" i="37"/>
  <c r="H15" i="37"/>
  <c r="H16" i="37"/>
  <c r="H4" i="37"/>
  <c r="F11" i="36"/>
  <c r="E11" i="36"/>
  <c r="C9" i="34"/>
  <c r="B9" i="34"/>
  <c r="I5" i="30"/>
  <c r="I6" i="30"/>
  <c r="I7" i="30"/>
  <c r="I8" i="30"/>
  <c r="I9" i="30"/>
  <c r="I10" i="30"/>
  <c r="I11" i="30"/>
  <c r="I12" i="30"/>
  <c r="I4" i="30"/>
  <c r="D5" i="21"/>
  <c r="D6" i="21"/>
  <c r="D7" i="21"/>
  <c r="D8" i="21"/>
  <c r="D9" i="21"/>
  <c r="D10" i="21"/>
  <c r="D11" i="21"/>
  <c r="D12" i="21"/>
  <c r="D13" i="21"/>
  <c r="D4" i="21"/>
  <c r="G5" i="15" l="1"/>
  <c r="G6" i="15"/>
  <c r="G7" i="15"/>
  <c r="G4" i="15"/>
  <c r="D6" i="44"/>
  <c r="B14" i="44" s="1"/>
  <c r="D7" i="44"/>
  <c r="B15" i="44" s="1"/>
  <c r="D8" i="44"/>
  <c r="B16" i="44" s="1"/>
  <c r="D9" i="44"/>
  <c r="B17" i="44" s="1"/>
  <c r="D10" i="44"/>
  <c r="B18" i="44" s="1"/>
  <c r="D5" i="44"/>
  <c r="C13" i="44" s="1"/>
  <c r="I6" i="11"/>
  <c r="I7" i="11"/>
  <c r="I5" i="11"/>
  <c r="B8" i="11"/>
  <c r="C8" i="9"/>
  <c r="C9" i="9"/>
  <c r="B13" i="44" l="1"/>
  <c r="C18" i="44"/>
  <c r="C17" i="44"/>
  <c r="C16" i="44"/>
  <c r="C15" i="44"/>
  <c r="C14" i="44"/>
  <c r="J4" i="4" l="1"/>
  <c r="D11" i="36" l="1"/>
  <c r="D10" i="36"/>
  <c r="G10" i="24" l="1"/>
  <c r="F10" i="24"/>
  <c r="E10" i="24"/>
  <c r="D6" i="22"/>
  <c r="D5" i="22"/>
  <c r="E22" i="22"/>
  <c r="C9" i="14" l="1"/>
  <c r="C8" i="14"/>
  <c r="C4" i="14"/>
  <c r="C21" i="6" l="1"/>
  <c r="I5" i="4" l="1"/>
  <c r="I6" i="4"/>
  <c r="I7" i="4"/>
  <c r="I4" i="4"/>
  <c r="D6" i="35" l="1"/>
  <c r="D5" i="35"/>
  <c r="F22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7" i="19" l="1"/>
  <c r="C6" i="19"/>
  <c r="C7" i="19"/>
  <c r="B19" i="43" l="1"/>
  <c r="C19" i="43"/>
  <c r="D19" i="43" s="1"/>
  <c r="D6" i="43"/>
  <c r="D13" i="43"/>
  <c r="D14" i="43"/>
  <c r="D16" i="43"/>
  <c r="D17" i="43"/>
  <c r="D7" i="43"/>
  <c r="D15" i="43"/>
  <c r="D18" i="43"/>
  <c r="D9" i="43"/>
  <c r="D10" i="43"/>
  <c r="D11" i="43"/>
  <c r="D8" i="43"/>
  <c r="D12" i="43"/>
  <c r="C19" i="38"/>
  <c r="G16" i="38"/>
  <c r="D19" i="38" s="1"/>
  <c r="F15" i="38"/>
  <c r="F17" i="38" s="1"/>
  <c r="E15" i="38"/>
  <c r="E17" i="38" s="1"/>
  <c r="D15" i="38"/>
  <c r="C15" i="38"/>
  <c r="C17" i="38" s="1"/>
  <c r="B15" i="38"/>
  <c r="B17" i="38" s="1"/>
  <c r="G10" i="38"/>
  <c r="G8" i="38"/>
  <c r="G6" i="38"/>
  <c r="G9" i="38"/>
  <c r="G13" i="38"/>
  <c r="G7" i="38"/>
  <c r="G11" i="38"/>
  <c r="G14" i="38"/>
  <c r="G12" i="38"/>
  <c r="E13" i="37"/>
  <c r="C18" i="37"/>
  <c r="B18" i="37"/>
  <c r="E7" i="37" s="1"/>
  <c r="D17" i="38" l="1"/>
  <c r="F5" i="37"/>
  <c r="F15" i="37"/>
  <c r="H10" i="38"/>
  <c r="H6" i="38"/>
  <c r="B19" i="38"/>
  <c r="F19" i="38"/>
  <c r="E19" i="38"/>
  <c r="F12" i="37"/>
  <c r="G12" i="37" s="1"/>
  <c r="E12" i="37"/>
  <c r="F11" i="37"/>
  <c r="E11" i="37"/>
  <c r="F10" i="37"/>
  <c r="G10" i="37" s="1"/>
  <c r="E6" i="37"/>
  <c r="F9" i="37"/>
  <c r="G9" i="37" s="1"/>
  <c r="E5" i="37"/>
  <c r="F8" i="37"/>
  <c r="G8" i="37" s="1"/>
  <c r="E16" i="37"/>
  <c r="F4" i="37"/>
  <c r="E14" i="37"/>
  <c r="F16" i="37"/>
  <c r="G16" i="37" s="1"/>
  <c r="E14" i="43"/>
  <c r="E13" i="43"/>
  <c r="E12" i="43"/>
  <c r="E6" i="43"/>
  <c r="E11" i="43"/>
  <c r="E18" i="43"/>
  <c r="E10" i="43"/>
  <c r="E17" i="43"/>
  <c r="E9" i="43"/>
  <c r="E16" i="43"/>
  <c r="E8" i="43"/>
  <c r="E15" i="43"/>
  <c r="E7" i="43"/>
  <c r="G15" i="38"/>
  <c r="H12" i="38" s="1"/>
  <c r="E10" i="37"/>
  <c r="E9" i="37"/>
  <c r="F7" i="37"/>
  <c r="G7" i="37" s="1"/>
  <c r="E4" i="37"/>
  <c r="E8" i="37"/>
  <c r="F14" i="37"/>
  <c r="F6" i="37"/>
  <c r="E15" i="37"/>
  <c r="F13" i="37"/>
  <c r="G13" i="37" s="1"/>
  <c r="F16" i="33"/>
  <c r="B16" i="33"/>
  <c r="C16" i="33"/>
  <c r="D16" i="33"/>
  <c r="E16" i="33"/>
  <c r="F14" i="28"/>
  <c r="E14" i="28"/>
  <c r="D14" i="28"/>
  <c r="B14" i="28"/>
  <c r="C14" i="28"/>
  <c r="E44" i="28" l="1"/>
  <c r="E46" i="28"/>
  <c r="E50" i="28"/>
  <c r="E43" i="28"/>
  <c r="E45" i="28"/>
  <c r="E47" i="28"/>
  <c r="E49" i="28"/>
  <c r="E48" i="28"/>
  <c r="G4" i="37"/>
  <c r="G11" i="37"/>
  <c r="G15" i="37"/>
  <c r="F46" i="28"/>
  <c r="F45" i="28"/>
  <c r="F47" i="28"/>
  <c r="F49" i="28"/>
  <c r="F48" i="28"/>
  <c r="F43" i="28"/>
  <c r="F44" i="28"/>
  <c r="F50" i="28"/>
  <c r="G6" i="37"/>
  <c r="G5" i="37"/>
  <c r="C43" i="28"/>
  <c r="C45" i="28"/>
  <c r="C47" i="28"/>
  <c r="C49" i="28"/>
  <c r="C44" i="28"/>
  <c r="C46" i="28"/>
  <c r="C48" i="28"/>
  <c r="C50" i="28"/>
  <c r="B44" i="28"/>
  <c r="B45" i="28"/>
  <c r="B48" i="28"/>
  <c r="B43" i="28"/>
  <c r="B46" i="28"/>
  <c r="B47" i="28"/>
  <c r="B49" i="28"/>
  <c r="B50" i="28"/>
  <c r="D43" i="28"/>
  <c r="D45" i="28"/>
  <c r="D47" i="28"/>
  <c r="D49" i="28"/>
  <c r="D46" i="28"/>
  <c r="D48" i="28"/>
  <c r="D44" i="28"/>
  <c r="D50" i="28"/>
  <c r="G14" i="37"/>
  <c r="D18" i="38"/>
  <c r="B18" i="38"/>
  <c r="H11" i="38"/>
  <c r="H9" i="38"/>
  <c r="H14" i="38"/>
  <c r="G17" i="38"/>
  <c r="H13" i="38"/>
  <c r="F18" i="38"/>
  <c r="C18" i="38"/>
  <c r="H7" i="38"/>
  <c r="E18" i="38"/>
  <c r="H8" i="38"/>
  <c r="B11" i="17"/>
  <c r="C11" i="17"/>
  <c r="D11" i="17"/>
  <c r="E11" i="17"/>
  <c r="F11" i="17"/>
  <c r="G8" i="11" l="1"/>
  <c r="B14" i="42" l="1"/>
  <c r="B16" i="42" s="1"/>
  <c r="G5" i="42" s="1"/>
  <c r="D14" i="42"/>
  <c r="E4" i="42" s="1"/>
  <c r="C14" i="42"/>
  <c r="F6" i="42" s="1"/>
  <c r="F4" i="42" l="1"/>
  <c r="F10" i="42"/>
  <c r="F9" i="42"/>
  <c r="F8" i="42"/>
  <c r="F7" i="42"/>
  <c r="F5" i="42"/>
  <c r="G4" i="42"/>
  <c r="G10" i="42"/>
  <c r="G9" i="42"/>
  <c r="G8" i="42"/>
  <c r="G7" i="42"/>
  <c r="G6" i="42"/>
  <c r="E8" i="42"/>
  <c r="E9" i="42"/>
  <c r="E10" i="42"/>
  <c r="E5" i="42"/>
  <c r="E7" i="42"/>
  <c r="E6" i="42"/>
  <c r="E14" i="42" l="1"/>
  <c r="C8" i="39"/>
  <c r="D4" i="36"/>
  <c r="D5" i="36"/>
  <c r="D6" i="36"/>
  <c r="D7" i="35"/>
  <c r="D9" i="34"/>
  <c r="F9" i="34" s="1"/>
  <c r="E9" i="34" l="1"/>
  <c r="B11" i="32"/>
  <c r="F12" i="32"/>
  <c r="E11" i="32"/>
  <c r="F11" i="32"/>
  <c r="G4" i="32" s="1"/>
  <c r="G9" i="32" l="1"/>
  <c r="G10" i="32"/>
  <c r="G8" i="32"/>
  <c r="G7" i="32"/>
  <c r="G6" i="32"/>
  <c r="G5" i="32"/>
  <c r="C11" i="32"/>
  <c r="D11" i="32"/>
  <c r="C6" i="29" l="1"/>
  <c r="D6" i="29"/>
  <c r="E6" i="29"/>
  <c r="F6" i="29"/>
  <c r="B6" i="29"/>
  <c r="D5" i="29"/>
  <c r="F5" i="29"/>
  <c r="C13" i="27" l="1"/>
  <c r="D13" i="27"/>
  <c r="E13" i="27"/>
  <c r="F13" i="27"/>
  <c r="G8" i="27" s="1"/>
  <c r="B13" i="27"/>
  <c r="F7" i="26"/>
  <c r="F11" i="26" s="1"/>
  <c r="E7" i="26"/>
  <c r="E11" i="26" s="1"/>
  <c r="D7" i="26"/>
  <c r="D10" i="26" s="1"/>
  <c r="C7" i="26"/>
  <c r="C12" i="26" s="1"/>
  <c r="B7" i="26"/>
  <c r="B11" i="26" s="1"/>
  <c r="F17" i="25"/>
  <c r="G4" i="25"/>
  <c r="D15" i="25"/>
  <c r="E16" i="25"/>
  <c r="B10" i="23"/>
  <c r="C8" i="23" s="1"/>
  <c r="C7" i="23" l="1"/>
  <c r="G6" i="27"/>
  <c r="G4" i="27"/>
  <c r="G7" i="27"/>
  <c r="G5" i="27"/>
  <c r="G11" i="27"/>
  <c r="G10" i="27"/>
  <c r="G9" i="27"/>
  <c r="C10" i="26"/>
  <c r="D12" i="26"/>
  <c r="D11" i="26"/>
  <c r="E10" i="26"/>
  <c r="E12" i="26"/>
  <c r="B12" i="26"/>
  <c r="B10" i="26"/>
  <c r="G17" i="25"/>
  <c r="C6" i="23"/>
  <c r="C5" i="23"/>
  <c r="C4" i="23"/>
  <c r="C3" i="23"/>
  <c r="C9" i="23"/>
  <c r="C11" i="26"/>
  <c r="F12" i="26"/>
  <c r="F10" i="26"/>
  <c r="F16" i="25"/>
  <c r="F14" i="25"/>
  <c r="C14" i="25"/>
  <c r="D14" i="25"/>
  <c r="E14" i="25"/>
  <c r="F15" i="25"/>
  <c r="E15" i="25"/>
  <c r="E4" i="20"/>
  <c r="E5" i="20"/>
  <c r="E6" i="20"/>
  <c r="E7" i="20"/>
  <c r="E8" i="20"/>
  <c r="E9" i="20"/>
  <c r="E10" i="20"/>
  <c r="E11" i="20"/>
  <c r="B12" i="20"/>
  <c r="C12" i="20"/>
  <c r="D9" i="20" s="1"/>
  <c r="F5" i="20" l="1"/>
  <c r="F10" i="20"/>
  <c r="F9" i="20"/>
  <c r="D4" i="20"/>
  <c r="D8" i="20"/>
  <c r="D7" i="20"/>
  <c r="D5" i="20"/>
  <c r="E12" i="20"/>
  <c r="F4" i="20" s="1"/>
  <c r="D6" i="20"/>
  <c r="D11" i="20"/>
  <c r="D10" i="20"/>
  <c r="B12" i="18"/>
  <c r="C6" i="18" s="1"/>
  <c r="F11" i="20" l="1"/>
  <c r="F6" i="20"/>
  <c r="F7" i="20"/>
  <c r="F8" i="20"/>
  <c r="C5" i="18"/>
  <c r="C3" i="18"/>
  <c r="C4" i="18"/>
  <c r="C11" i="18"/>
  <c r="C10" i="18"/>
  <c r="C9" i="18"/>
  <c r="C8" i="18"/>
  <c r="C7" i="18"/>
  <c r="D10" i="24"/>
  <c r="C10" i="24"/>
  <c r="C22" i="12"/>
  <c r="C6" i="12" s="1"/>
  <c r="C5" i="6"/>
  <c r="C13" i="12" l="1"/>
  <c r="C12" i="12"/>
  <c r="C11" i="12"/>
  <c r="C21" i="12"/>
  <c r="C19" i="12"/>
  <c r="C18" i="12"/>
  <c r="C9" i="12"/>
  <c r="C16" i="12"/>
  <c r="C8" i="12"/>
  <c r="C15" i="12"/>
  <c r="C7" i="12"/>
  <c r="C20" i="12"/>
  <c r="C10" i="12"/>
  <c r="C17" i="12"/>
  <c r="C5" i="12"/>
  <c r="C14" i="12"/>
  <c r="H8" i="11"/>
  <c r="C8" i="11"/>
  <c r="D8" i="11"/>
  <c r="E8" i="11"/>
  <c r="F8" i="11"/>
  <c r="I5" i="10"/>
  <c r="I6" i="10"/>
  <c r="I7" i="10"/>
  <c r="I4" i="10"/>
  <c r="C12" i="6"/>
  <c r="C20" i="6"/>
  <c r="C19" i="6" l="1"/>
  <c r="C18" i="6"/>
  <c r="C17" i="6"/>
  <c r="C7" i="6"/>
  <c r="C6" i="6"/>
  <c r="C11" i="6"/>
  <c r="C10" i="6"/>
  <c r="C9" i="6"/>
  <c r="C16" i="6"/>
  <c r="C8" i="6"/>
  <c r="C15" i="6"/>
  <c r="C14" i="6"/>
  <c r="C4" i="6"/>
  <c r="C13" i="6"/>
</calcChain>
</file>

<file path=xl/sharedStrings.xml><?xml version="1.0" encoding="utf-8"?>
<sst xmlns="http://schemas.openxmlformats.org/spreadsheetml/2006/main" count="459" uniqueCount="178">
  <si>
    <t>Quantidade de trabalhadores</t>
  </si>
  <si>
    <t>%</t>
  </si>
  <si>
    <t>Mulheres</t>
  </si>
  <si>
    <t>Homens</t>
  </si>
  <si>
    <t>Servidor Estatutário</t>
  </si>
  <si>
    <t>Empregado Público (CLT)</t>
  </si>
  <si>
    <t>Outro vínculo não permanente</t>
  </si>
  <si>
    <t>Voluntário</t>
  </si>
  <si>
    <t>Servidor Temporário</t>
  </si>
  <si>
    <t>Sem Vínculo</t>
  </si>
  <si>
    <t>Comissionado</t>
  </si>
  <si>
    <t>Terceirizado</t>
  </si>
  <si>
    <t>Sem Escolaridade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</si>
  <si>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</si>
  <si>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</si>
  <si>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</si>
  <si>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</si>
  <si>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</si>
  <si>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</si>
  <si>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Especialização</t>
  </si>
  <si>
    <t>Mestrado</t>
  </si>
  <si>
    <t>Doutorado</t>
  </si>
  <si>
    <t>Total</t>
  </si>
  <si>
    <t>Nível Fundamental</t>
  </si>
  <si>
    <t>Nível Médio</t>
  </si>
  <si>
    <t>Nível Superior</t>
  </si>
  <si>
    <t>Advogado</t>
  </si>
  <si>
    <t>Terapeuta Ocupacional</t>
  </si>
  <si>
    <t>Antropólogo</t>
  </si>
  <si>
    <t xml:space="preserve">Assistente social </t>
  </si>
  <si>
    <t>Administrador</t>
  </si>
  <si>
    <t>Psicólogo</t>
  </si>
  <si>
    <t>Economista</t>
  </si>
  <si>
    <t>Pedagogo</t>
  </si>
  <si>
    <t>Outra formação de nível superior</t>
  </si>
  <si>
    <t>Profissional de nível médio</t>
  </si>
  <si>
    <t>Outras formações de nível superior</t>
  </si>
  <si>
    <t>Sem formação profissional</t>
  </si>
  <si>
    <t>Analista de Sistema</t>
  </si>
  <si>
    <t>Programador</t>
  </si>
  <si>
    <t>Assistente Social</t>
  </si>
  <si>
    <t>Sociólogo</t>
  </si>
  <si>
    <t>Fisioterapeuta</t>
  </si>
  <si>
    <t>Nutricionista</t>
  </si>
  <si>
    <t>Enfermeiro</t>
  </si>
  <si>
    <t>Médico</t>
  </si>
  <si>
    <t>Cientista Político</t>
  </si>
  <si>
    <t>Apoio Administrativo</t>
  </si>
  <si>
    <t>Coordenador(a)</t>
  </si>
  <si>
    <t>Educador(a) Social</t>
  </si>
  <si>
    <t>Estagiário(a)</t>
  </si>
  <si>
    <t>Serviços Gerais</t>
  </si>
  <si>
    <t>Cadastrador(a)</t>
  </si>
  <si>
    <t>Técnico(a) de Nível Superior</t>
  </si>
  <si>
    <t>Técnico(a) de Nível Médio</t>
  </si>
  <si>
    <t>Outros</t>
  </si>
  <si>
    <t>Empregado Público Celetista - CLT</t>
  </si>
  <si>
    <t>Empregado Celetista do Setor Privado</t>
  </si>
  <si>
    <t>Ano</t>
  </si>
  <si>
    <t>Qtd Trabalhadores</t>
  </si>
  <si>
    <t>Masculino</t>
  </si>
  <si>
    <t>Quantidade</t>
  </si>
  <si>
    <t>Servidor Estatuário</t>
  </si>
  <si>
    <t>Outro Vínculo Não Permanente</t>
  </si>
  <si>
    <t>Empregador Público (CLT)</t>
  </si>
  <si>
    <t>CLT</t>
  </si>
  <si>
    <t>Estatuário</t>
  </si>
  <si>
    <t>Sem vínculo</t>
  </si>
  <si>
    <t>Cuidador(a)</t>
  </si>
  <si>
    <t>Auxiliar de Cuidador(a)</t>
  </si>
  <si>
    <t>Cuidador(a) Residente</t>
  </si>
  <si>
    <t>Cozinheiro(a)</t>
  </si>
  <si>
    <t>Motorista</t>
  </si>
  <si>
    <t>Gestão Municipal</t>
  </si>
  <si>
    <t>Gestão Estadual</t>
  </si>
  <si>
    <t>Contador</t>
  </si>
  <si>
    <t>Economista Doméstico</t>
  </si>
  <si>
    <t>Estatístico</t>
  </si>
  <si>
    <t>Musicoterapeuta</t>
  </si>
  <si>
    <t>Geógrafo</t>
  </si>
  <si>
    <t>Profissional de Educação Física</t>
  </si>
  <si>
    <t>Ensino Fundamental</t>
  </si>
  <si>
    <t>Ensino Médio</t>
  </si>
  <si>
    <t>Ensino Superior</t>
  </si>
  <si>
    <t>Comissionados</t>
  </si>
  <si>
    <t>Outros vínculos</t>
  </si>
  <si>
    <t>Fonte: MDS, Censo SUAS.</t>
  </si>
  <si>
    <t>Estatuários</t>
  </si>
  <si>
    <t>Administrador público/Gestão pública</t>
  </si>
  <si>
    <t>Nº</t>
  </si>
  <si>
    <t>Norte</t>
  </si>
  <si>
    <t>Nordeste</t>
  </si>
  <si>
    <t>Sudeste</t>
  </si>
  <si>
    <t>Sul</t>
  </si>
  <si>
    <t>Centro-Oeste</t>
  </si>
  <si>
    <t>Celetistas</t>
  </si>
  <si>
    <t>Trabalhador de Empresa, Cooperativa ou Entidade Prestadora de Serviços</t>
  </si>
  <si>
    <t>Nível fundamental</t>
  </si>
  <si>
    <t>Técnico(a) de nível superior</t>
  </si>
  <si>
    <t>Outra formação de nível superior*</t>
  </si>
  <si>
    <t>Técnico(a) de nível médio</t>
  </si>
  <si>
    <t>Serviços Gerais (limpeza, conservação, motoristas, etc.)</t>
  </si>
  <si>
    <t>Trabalhador de Empresa / Cooperativa / Entidade Prestadora de Serviços</t>
  </si>
  <si>
    <t>Sem formação profissional/ sem informação</t>
  </si>
  <si>
    <t>Outro Profissional de nível superior*</t>
  </si>
  <si>
    <t>Apoio administrativo</t>
  </si>
  <si>
    <t xml:space="preserve">Feminino </t>
  </si>
  <si>
    <t>Empregado Celetista do setor privado - CLT</t>
  </si>
  <si>
    <t>Não informado</t>
  </si>
  <si>
    <t>Orientador/Educador(a) Social</t>
  </si>
  <si>
    <t>Servidor/Estatutário</t>
  </si>
  <si>
    <t>Empregado Público Celetista</t>
  </si>
  <si>
    <t>Trabalhador de empresa/cooperativa/entidade prestadora de serviço</t>
  </si>
  <si>
    <t>Diretor(a)</t>
  </si>
  <si>
    <t>Outras formações de nível superior*</t>
  </si>
  <si>
    <t>Gráfico 3: Percentual de trabalhadores nas Secretarias Municipais de Assistência Social, segundo tipo de vínculo e escolaridade – Brasil, 2016</t>
  </si>
  <si>
    <t xml:space="preserve"> Fonte: MDS, Censo SUAS.
(*) A categoria "Outro profissional de nível superior" inclui administradores, sociólogos, terapeutas ocupacionais, fisioterapeutas, enfermeiros, nutricionistas, economistas, analistas de sistemas, cientistas políticos, programadores, antropólogos e profissionais de outras formações de nível superior.</t>
  </si>
  <si>
    <t>Fonte: MDS, Censo SUAS.
(*) A categoria engloba os outros profissionais de nível superior, incluindo terapeuta ocupacional, antropólogo, economista, analista de sistema, programador, sociólogo, fisioterapeuta, nutricionista, enfermeiro, médico e cientista político.</t>
  </si>
  <si>
    <t>Fonte: MDS, Censo SUAS.
(*) A categoria engloba os outros profissionais de nível superior, incluindo terapeuta ocupacional, antropólogo, administrador, economista, analista de sistema, programador, sociólogo, fisioterapeuta, nutricionista, enfermeiro, médico e cientista político.</t>
  </si>
  <si>
    <t>Fonte: MDS, Censo SUAS.
(*) A categoria "Outra formação de nível superior" inclui advogados, antropólogos, economistas, analistas de sistemas, programadores, sociólogos, cientistas políticos,  e profissionais de outras formações de nível superior.</t>
  </si>
  <si>
    <t xml:space="preserve">Fonte: MDS, Censo SUAS.
(*) A categoria "Outra formação de nível superior" inclui  advogados, administradores, analistas de sistemas, antropólogos, cientistas políticos, economistas, fisioterapeutas, médicos, nutricionistas, programadores, sociólogos, terapeutas ocupacionais  e profissionais de outras formações de nível superior.
</t>
  </si>
  <si>
    <t>CRAS</t>
  </si>
  <si>
    <t>Centros de Convivência</t>
  </si>
  <si>
    <t>CREAS</t>
  </si>
  <si>
    <t>Centros POP</t>
  </si>
  <si>
    <t>Centros-Dia</t>
  </si>
  <si>
    <t>Unidades de Acolhimento</t>
  </si>
  <si>
    <t>Brasil</t>
  </si>
  <si>
    <r>
      <t xml:space="preserve">A qualidade da oferta de serviços, programas e benefícios da assistência social está diretamente ligada a uma adequada gestão do trabalho no âmbito do SUAS. O dimensionamento das equipes, a capacitação dos profissionais e a estruturação das condições de trabalho são fundamentais nesse sentido. 
Um importante normativo para a gestão do trabalho é </t>
    </r>
    <r>
      <rPr>
        <sz val="11"/>
        <color rgb="FF00B0F0"/>
        <rFont val="Calibri"/>
        <family val="2"/>
        <scheme val="minor"/>
      </rPr>
      <t>Norma Operacional Básica de Recursos Humanos do SUAS (NOB-RH/SUAS)</t>
    </r>
    <r>
      <rPr>
        <sz val="11"/>
        <rFont val="Calibri"/>
        <family val="2"/>
        <scheme val="minor"/>
      </rPr>
      <t xml:space="preserve">, que traz orientações e diretrizes, além de detalhamentos importantes sobre as equipes de referência, planos de carreira, cargos e salários, cofinanciamento, educação permanente, entre outros aspectos relevantes.
Esta seção apresenta um panorama geral da situação das trabalhadoras e trabalhadores do SUAS tanto nos equipamentos da assistência social quanto nas gestões municipais e estaduais, apresentando informações sobre quantitativo, tipo de vínculo trabalhista, escolaridade, entre outros aspectos referentes à gestão do trabalho, e sua evolução ao longo dos anos. 
</t>
    </r>
  </si>
  <si>
    <t>Referências para inclusão de links: 
- NOB-RH/SUAS: Anotada e Comentada (http://www.mds.gov.br/webarquivos/publicacao/assistencia_social/Normativas/NOB-RH_SUAS_Anotada_Comentada.pdf)</t>
  </si>
  <si>
    <t>Gráfico 3: Percentual de trabalhadores nas Secretarias Estaduais de Assistência Social, segundo tipo de vínculo e escolaridade – Brasil, 2017</t>
  </si>
  <si>
    <t>Gráfico 1: Evolução da quantidade de trabalhadores nas Secretarias Municipais de Assistência Social - Brasil, 2010 a 2017</t>
  </si>
  <si>
    <t>Gráfico 7: Evolução da quantidade de trabalhadores nas Secretarias Estaduais de Assistência Social - Brasil, 2010 a 2017</t>
  </si>
  <si>
    <t>Gráfico 2:  Percentual de trabalhadores nas Secretarias Municipais de Assistência Social, segundo tipo de vínculo – Brasil,  2010 a 2017</t>
  </si>
  <si>
    <t>Gráfico 8:  Percentual de trabalhadores nas Secretarias Estaduais de Assistência Social, segundo tipo de vínculo – Brasil,  2010 a 2017</t>
  </si>
  <si>
    <t>Gráfico 3: Percentual de trabalhadores nas Secretarias Municipais de Assistência Social, segundo tipo de vínculo e escolaridade – Brasil, 2017</t>
  </si>
  <si>
    <t>Gráfico 9: Percentual de trabalhadores nas Secretarias Estaduais de Assistência Social, segundo escolaridade– Brasil, 2010 a 2017</t>
  </si>
  <si>
    <t>Gráfico 9: Percentual de trabalhadores nas Secretarias Municipais de Assistência Social, segundo escolaridade– Brasil, 2010 a 2017</t>
  </si>
  <si>
    <t>Gráfico 11: Evolução da quantidade de trabalhadores dos CRAS - Brasil, 2010 a 2017</t>
  </si>
  <si>
    <t>Gráfico 12:  Percentual de trabalhadores nos CRAS, segundo tipo de vínculo – Brasil,  2012 a 2017</t>
  </si>
  <si>
    <t>Gráfico 3: Percentual de trabalhadores nos CRAS, segundo tipo de vínculo e escolaridade – Brasil, 2017</t>
  </si>
  <si>
    <t>Gráfico 16: Evolução da quantidade de trabalhadores dos Centros de Convivência - Brasil, 2014 a 2017</t>
  </si>
  <si>
    <t>Gráfico 3: Percentual de trabalhadores nos  Centros de Convivência, segundo tipo de vínculo e escolaridade – Brasil, 2017</t>
  </si>
  <si>
    <t>Gráfico 21: Evolução da quantidade de trabalhadores dos CREAS - Brasil, 2010 a 2017</t>
  </si>
  <si>
    <t>Gráfico 22: Quantidade de trabalhadores nos CREAS, segundo tipo de vínculo - Brasil, 2012 a 2017</t>
  </si>
  <si>
    <t>Gráfico 3: Percentual de trabalhadores nos  CREAS, segundo tipo de vínculo e escolaridade – Brasil, 2017</t>
  </si>
  <si>
    <t>Gráfico 14: Quantidade de trabalhadores dos CRAS, segundo formação profissional -  Brasil, 2012 a 2017</t>
  </si>
  <si>
    <t>Gráfico 19:  Quantidade de trabalhadores  dos Centros de Convivência, segundo formação profissional -  Brasil, 2012 a 2017</t>
  </si>
  <si>
    <t>Gráfico 24: Quantidade de trabalhadores  dos CREAS, segundo formação profissional -  Brasil, 2012 a 2017</t>
  </si>
  <si>
    <r>
      <t>Gráfico 20: Quantidade de trabalhadores dos Centros de Convivência segundo a função exercida - Brasil,</t>
    </r>
    <r>
      <rPr>
        <b/>
        <sz val="11"/>
        <color rgb="FFFF0000"/>
        <rFont val="Calibri"/>
        <family val="2"/>
        <scheme val="minor"/>
      </rPr>
      <t xml:space="preserve"> 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</si>
  <si>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26: Evolução da quantidade de trabalhadores dos Centros POP - Brasil, 2011 a 2017</t>
  </si>
  <si>
    <t>Gráfico 27: Quantidade de trabalhadores nos Centros POP, segundo tipo de vínculo - Brasil, 2012 a 2017</t>
  </si>
  <si>
    <t>Gráfico 3: Percentual de trabalhadores nos Centros POP, segundo tipo de vínculo e escolaridade – Brasil, 2017</t>
  </si>
  <si>
    <t>Gráfico 28: Percentual de trabalhadores dos Centros POP segundo nível de escolaridade - Brasil, 2012 a 2017</t>
  </si>
  <si>
    <t>Gráfico 23: Percentual de trabalhadores dos CREAS segundo nível de escolaridade - Brasil, 2012 a 2017</t>
  </si>
  <si>
    <t>Gráfico 13: Percentual de trabalhadores nos CRAS, segundo nível de escolaridade– Brasil, 2012 a 2017</t>
  </si>
  <si>
    <t>Gráfico 29: Quantidade de trabalhadores dos Centros POP, segundo formação profissional – Brasil, 2012 a 2017</t>
  </si>
  <si>
    <t>Gráfico 30: Quantidade de trabalhadores dos Centros POP segundo a função exercida – Brasil, 2012 a 2017</t>
  </si>
  <si>
    <t>Gráfico 31: Evolução da quantidade de trabalhadores dos Centros-Dia - Brasil, 2015 e 2017</t>
  </si>
  <si>
    <t>Gráfico 32: Percentual de trabalhadores dos Centros-Dia segundo tipo de vínculo - Brasil, 2015 a 2017</t>
  </si>
  <si>
    <t>Gráfico 17: Percentual de trabalhadores  nos Centros de Convivência, segundo tipo de vínculo - Brasil, 2015 a 2017</t>
  </si>
  <si>
    <t>Gráfico 3: Percentual de trabalhadores nos  Centros-Dia, segundo tipo de vínculo e escolaridade – Brasil, 2017</t>
  </si>
  <si>
    <t>Gráfico 18: Percentual de trabalhadores dos Centros de Convivência segundo nível de escolaridade  - Brasil, 2015 a 2017</t>
  </si>
  <si>
    <t>Gráfico 33: Percentual de trabalhadores nos Centros-Dia,  segundo nível de escolaridade  - Brasil, 2015 a 2017</t>
  </si>
  <si>
    <t>Gráfico 34:  Quantidade de trabalhadores dos Centros-Dia, segundo formação profissional – Brasil, 2015 a 2017</t>
  </si>
  <si>
    <r>
      <t xml:space="preserve">Gráfico 35: Quantidade de trabalhadores dos Centros-Dia segundo função  – Brasil, </t>
    </r>
    <r>
      <rPr>
        <b/>
        <sz val="11"/>
        <color rgb="FFFF0000"/>
        <rFont val="Calibri"/>
        <family val="2"/>
        <scheme val="minor"/>
      </rPr>
      <t xml:space="preserve">2015 </t>
    </r>
    <r>
      <rPr>
        <b/>
        <sz val="11"/>
        <color theme="1"/>
        <rFont val="Calibri"/>
        <family val="2"/>
        <scheme val="minor"/>
      </rPr>
      <t>a 2017</t>
    </r>
  </si>
  <si>
    <t>Gráfico 36: Evolução da quantidade de trabalhadores das Unidades de Acolhimento - Brasil, 2012 a 2017</t>
  </si>
  <si>
    <r>
      <t xml:space="preserve">Gráfico 37: Percentual de trabalhadores nas Unidades de Acolhimento segundo tipo de vínculo - Brasil, </t>
    </r>
    <r>
      <rPr>
        <b/>
        <sz val="11"/>
        <color rgb="FFFF0000"/>
        <rFont val="Calibri"/>
        <family val="2"/>
        <scheme val="minor"/>
      </rPr>
      <t>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</si>
  <si>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3: Percentual de trabalhadores nas Unidades de Acolhimento, segundo tipo de vínculo e escolaridade – Brasil, 2017</t>
  </si>
  <si>
    <t>Gráfico 38: Percentual de trabalhadores das Unidades de Acolhimento, segundo nível de escolaridade - Brasil, 2013 a 2017</t>
  </si>
  <si>
    <t>Gráfico 39:  Quantidade de trabalhadores das Unidades de Acolhimento, segundo formação profissional – Brasil, 2014 a 2017</t>
  </si>
  <si>
    <t>Gráfico 40: Quantidade de trabalhadores das Unidades de Acolhimento, segundo função – Brasil, 2015 e 2017</t>
  </si>
  <si>
    <t>Gráfico 10: Formação profissional dos trabalhadores de nível superior nas Secretarias Estaduais de Assistência Social – Brasil, 2017</t>
  </si>
  <si>
    <t>Gráfico 4: Formação profissional dos trabalhadores de nível superior nas Secretarias Municipais de Assistência Social – Brasil, 2017</t>
  </si>
  <si>
    <t>Gráfico 6: Municípios que utilizam recursos do cofinanciamento federal de serviços para pagamento de servidores públicos que integram as equipes de referência – Brasil, 2013 a 2017</t>
  </si>
  <si>
    <r>
      <t xml:space="preserve">Gráfico 15: Quantidade de funcionários por CRAS segundo a função exercida -  Brasil, </t>
    </r>
    <r>
      <rPr>
        <b/>
        <sz val="11"/>
        <color rgb="FFFF0000"/>
        <rFont val="Calibri"/>
        <family val="2"/>
        <scheme val="minor"/>
      </rPr>
      <t>2012</t>
    </r>
    <r>
      <rPr>
        <b/>
        <sz val="11"/>
        <color theme="1"/>
        <rFont val="Calibri"/>
        <family val="2"/>
        <scheme val="minor"/>
      </rPr>
      <t xml:space="preserve"> a 2017</t>
    </r>
  </si>
  <si>
    <t>Gráfico 25: Quantidade de trabalhadores dos CREAS segundo a função exercida – Brasil, 2012 a 2017</t>
  </si>
  <si>
    <t>Gráfico 41: Percentual de profissionais dos equipamentos de assistência social segundo sexo – Brasil,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</si>
</sst>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#0"/>
    <numFmt numFmtId="166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</cellStyleXfs>
  <cellXfs count="22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64" fontId="0" fillId="0" borderId="1" xfId="1" applyNumberFormat="1" applyFont="1" applyBorder="1"/>
    <xf numFmtId="0" fontId="0" fillId="0" borderId="1" xfId="0" applyNumberFormat="1" applyBorder="1"/>
    <xf numFmtId="0" fontId="2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0" borderId="0" xfId="0" applyFont="1"/>
    <xf numFmtId="3" fontId="10" fillId="0" borderId="1" xfId="2" applyNumberFormat="1" applyFont="1" applyBorder="1" applyAlignment="1"/>
    <xf numFmtId="3" fontId="0" fillId="0" borderId="2" xfId="0" applyNumberFormat="1" applyBorder="1"/>
    <xf numFmtId="0" fontId="11" fillId="0" borderId="2" xfId="2" applyFont="1" applyBorder="1" applyAlignment="1">
      <alignment horizontal="left"/>
    </xf>
    <xf numFmtId="3" fontId="10" fillId="0" borderId="1" xfId="2" applyNumberFormat="1" applyFont="1" applyBorder="1" applyAlignment="1">
      <alignment horizontal="right"/>
    </xf>
    <xf numFmtId="0" fontId="2" fillId="0" borderId="1" xfId="0" applyFont="1" applyFill="1" applyBorder="1"/>
    <xf numFmtId="3" fontId="0" fillId="0" borderId="1" xfId="0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2" fillId="0" borderId="0" xfId="0" applyFont="1" applyBorder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" xfId="0" applyNumberFormat="1" applyFill="1" applyBorder="1"/>
    <xf numFmtId="165" fontId="0" fillId="0" borderId="1" xfId="0" applyNumberFormat="1" applyFill="1" applyBorder="1"/>
    <xf numFmtId="0" fontId="14" fillId="0" borderId="1" xfId="7" applyFont="1" applyFill="1" applyBorder="1" applyAlignment="1">
      <alignment horizontal="left" vertical="top"/>
    </xf>
    <xf numFmtId="0" fontId="14" fillId="0" borderId="1" xfId="7" applyFont="1" applyBorder="1" applyAlignment="1">
      <alignment horizontal="left" vertical="top"/>
    </xf>
    <xf numFmtId="164" fontId="0" fillId="0" borderId="1" xfId="0" applyNumberFormat="1" applyBorder="1" applyAlignment="1">
      <alignment horizontal="center"/>
    </xf>
    <xf numFmtId="3" fontId="0" fillId="0" borderId="0" xfId="0" applyNumberFormat="1" applyBorder="1"/>
    <xf numFmtId="164" fontId="0" fillId="0" borderId="1" xfId="1" applyNumberFormat="1" applyFont="1" applyFill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>
      <alignment horizontal="center" vertical="center" wrapText="1"/>
    </xf>
    <xf numFmtId="0" fontId="0" fillId="0" borderId="1" xfId="1" applyNumberFormat="1" applyFont="1" applyBorder="1"/>
    <xf numFmtId="0" fontId="2" fillId="5" borderId="1" xfId="0" applyFont="1" applyFill="1" applyBorder="1"/>
    <xf numFmtId="0" fontId="2" fillId="0" borderId="3" xfId="0" applyFon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0" fillId="0" borderId="0" xfId="0" applyFill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14" fillId="0" borderId="1" xfId="1" applyNumberFormat="1" applyFont="1" applyBorder="1" applyAlignment="1">
      <alignment horizontal="right" vertical="top"/>
    </xf>
    <xf numFmtId="3" fontId="0" fillId="0" borderId="0" xfId="0" applyNumberFormat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0" fillId="0" borderId="1" xfId="0" applyFont="1" applyBorder="1"/>
    <xf numFmtId="3" fontId="16" fillId="0" borderId="1" xfId="9" applyNumberFormat="1" applyFont="1" applyBorder="1" applyAlignment="1">
      <alignment horizontal="right" vertical="top"/>
    </xf>
    <xf numFmtId="0" fontId="5" fillId="0" borderId="0" xfId="0" applyFont="1" applyFill="1" applyAlignment="1">
      <alignment vertical="center"/>
    </xf>
    <xf numFmtId="0" fontId="16" fillId="0" borderId="1" xfId="10" applyFont="1" applyBorder="1" applyAlignment="1">
      <alignment horizontal="left" vertical="top" wrapText="1"/>
    </xf>
    <xf numFmtId="3" fontId="16" fillId="0" borderId="1" xfId="10" applyNumberFormat="1" applyFont="1" applyBorder="1" applyAlignment="1">
      <alignment horizontal="right" vertical="top"/>
    </xf>
    <xf numFmtId="0" fontId="6" fillId="0" borderId="0" xfId="11"/>
    <xf numFmtId="3" fontId="0" fillId="0" borderId="1" xfId="0" applyNumberFormat="1" applyFill="1" applyBorder="1"/>
    <xf numFmtId="164" fontId="0" fillId="0" borderId="0" xfId="1" applyNumberFormat="1" applyFont="1" applyFill="1" applyBorder="1"/>
    <xf numFmtId="0" fontId="0" fillId="0" borderId="0" xfId="0" applyFill="1" applyBorder="1"/>
    <xf numFmtId="3" fontId="0" fillId="8" borderId="0" xfId="0" applyNumberFormat="1" applyFill="1" applyBorder="1"/>
    <xf numFmtId="0" fontId="16" fillId="0" borderId="1" xfId="12" applyFont="1" applyBorder="1" applyAlignment="1">
      <alignment horizontal="left" vertical="top" wrapText="1"/>
    </xf>
    <xf numFmtId="0" fontId="16" fillId="0" borderId="2" xfId="12" applyFont="1" applyBorder="1" applyAlignment="1">
      <alignment horizontal="left" vertical="top" wrapText="1"/>
    </xf>
    <xf numFmtId="0" fontId="14" fillId="0" borderId="0" xfId="13" applyFont="1" applyBorder="1" applyAlignment="1">
      <alignment horizontal="left" vertical="top" wrapText="1"/>
    </xf>
    <xf numFmtId="0" fontId="3" fillId="0" borderId="1" xfId="0" applyFont="1" applyFill="1" applyBorder="1"/>
    <xf numFmtId="0" fontId="17" fillId="0" borderId="1" xfId="13" applyFont="1" applyFill="1" applyBorder="1" applyAlignment="1">
      <alignment horizontal="left" vertical="top" wrapText="1"/>
    </xf>
    <xf numFmtId="0" fontId="17" fillId="0" borderId="0" xfId="13" applyFont="1" applyFill="1" applyBorder="1" applyAlignment="1">
      <alignment horizontal="left" vertical="top" wrapText="1"/>
    </xf>
    <xf numFmtId="3" fontId="0" fillId="0" borderId="0" xfId="0" applyNumberFormat="1" applyFont="1" applyFill="1" applyBorder="1"/>
    <xf numFmtId="3" fontId="16" fillId="0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 applyAlignment="1">
      <alignment vertical="center"/>
    </xf>
    <xf numFmtId="0" fontId="6" fillId="0" borderId="0" xfId="2" applyBorder="1" applyAlignment="1"/>
    <xf numFmtId="3" fontId="8" fillId="0" borderId="1" xfId="6" applyNumberFormat="1" applyFont="1" applyBorder="1" applyAlignment="1">
      <alignment horizontal="right" vertical="top" wrapText="1"/>
    </xf>
    <xf numFmtId="3" fontId="8" fillId="0" borderId="1" xfId="6" applyNumberFormat="1" applyFont="1" applyBorder="1" applyAlignment="1">
      <alignment horizontal="right" vertical="center"/>
    </xf>
    <xf numFmtId="0" fontId="8" fillId="0" borderId="0" xfId="6" applyFont="1" applyBorder="1" applyAlignment="1">
      <alignment horizontal="left" vertical="top" wrapText="1"/>
    </xf>
    <xf numFmtId="165" fontId="8" fillId="0" borderId="0" xfId="6" applyNumberFormat="1" applyFont="1" applyBorder="1" applyAlignment="1">
      <alignment horizontal="right" vertical="center"/>
    </xf>
    <xf numFmtId="0" fontId="6" fillId="0" borderId="0" xfId="2" applyFont="1" applyBorder="1" applyAlignment="1"/>
    <xf numFmtId="0" fontId="0" fillId="0" borderId="0" xfId="0" applyAlignment="1">
      <alignment vertical="top" wrapText="1"/>
    </xf>
    <xf numFmtId="3" fontId="9" fillId="0" borderId="1" xfId="0" applyNumberFormat="1" applyFont="1" applyBorder="1" applyAlignment="1">
      <alignment horizontal="right"/>
    </xf>
    <xf numFmtId="3" fontId="10" fillId="2" borderId="1" xfId="2" applyNumberFormat="1" applyFont="1" applyFill="1" applyBorder="1" applyAlignment="1">
      <alignment horizontal="right"/>
    </xf>
    <xf numFmtId="10" fontId="0" fillId="0" borderId="0" xfId="0" applyNumberFormat="1" applyBorder="1"/>
    <xf numFmtId="164" fontId="2" fillId="0" borderId="0" xfId="1" applyNumberFormat="1" applyFont="1" applyBorder="1"/>
    <xf numFmtId="14" fontId="0" fillId="0" borderId="0" xfId="0" applyNumberFormat="1"/>
    <xf numFmtId="166" fontId="0" fillId="0" borderId="0" xfId="0" applyNumberFormat="1"/>
    <xf numFmtId="0" fontId="13" fillId="0" borderId="1" xfId="15" applyFont="1" applyBorder="1" applyAlignment="1">
      <alignment horizontal="left" vertical="top" wrapText="1"/>
    </xf>
    <xf numFmtId="0" fontId="14" fillId="5" borderId="1" xfId="16" applyFont="1" applyFill="1" applyBorder="1" applyAlignment="1">
      <alignment horizontal="left" vertical="top" wrapText="1"/>
    </xf>
    <xf numFmtId="0" fontId="14" fillId="4" borderId="1" xfId="16" applyFont="1" applyFill="1" applyBorder="1" applyAlignment="1">
      <alignment horizontal="left" vertical="top" wrapText="1"/>
    </xf>
    <xf numFmtId="0" fontId="14" fillId="6" borderId="1" xfId="16" applyFont="1" applyFill="1" applyBorder="1" applyAlignment="1">
      <alignment horizontal="left" vertical="top" wrapText="1"/>
    </xf>
    <xf numFmtId="0" fontId="14" fillId="0" borderId="0" xfId="16" applyFont="1" applyFill="1" applyBorder="1" applyAlignment="1">
      <alignment horizontal="left" vertical="top" wrapText="1"/>
    </xf>
    <xf numFmtId="0" fontId="13" fillId="0" borderId="2" xfId="7" applyFont="1" applyFill="1" applyBorder="1" applyAlignment="1">
      <alignment horizontal="left" vertical="top" wrapText="1"/>
    </xf>
    <xf numFmtId="0" fontId="13" fillId="0" borderId="2" xfId="7" applyFont="1" applyBorder="1" applyAlignment="1">
      <alignment horizontal="left" vertical="top" wrapText="1"/>
    </xf>
    <xf numFmtId="0" fontId="2" fillId="0" borderId="3" xfId="0" applyFont="1" applyFill="1" applyBorder="1"/>
    <xf numFmtId="3" fontId="16" fillId="0" borderId="1" xfId="18" applyNumberFormat="1" applyFont="1" applyBorder="1" applyAlignment="1">
      <alignment horizontal="right" vertical="top"/>
    </xf>
    <xf numFmtId="0" fontId="2" fillId="0" borderId="9" xfId="0" applyFont="1" applyFill="1" applyBorder="1"/>
    <xf numFmtId="164" fontId="0" fillId="0" borderId="0" xfId="1" applyNumberFormat="1" applyFont="1" applyAlignment="1">
      <alignment wrapText="1"/>
    </xf>
    <xf numFmtId="0" fontId="6" fillId="0" borderId="0" xfId="19"/>
    <xf numFmtId="3" fontId="14" fillId="0" borderId="1" xfId="19" applyNumberFormat="1" applyFont="1" applyBorder="1" applyAlignment="1">
      <alignment horizontal="right" vertical="top"/>
    </xf>
    <xf numFmtId="164" fontId="0" fillId="0" borderId="1" xfId="0" applyNumberFormat="1" applyFill="1" applyBorder="1"/>
    <xf numFmtId="164" fontId="0" fillId="0" borderId="1" xfId="0" applyNumberFormat="1" applyFont="1" applyFill="1" applyBorder="1"/>
    <xf numFmtId="164" fontId="12" fillId="0" borderId="1" xfId="0" applyNumberFormat="1" applyFont="1" applyFill="1" applyBorder="1"/>
    <xf numFmtId="4" fontId="3" fillId="0" borderId="0" xfId="0" applyNumberFormat="1" applyFont="1" applyAlignment="1">
      <alignment vertical="center" wrapText="1"/>
    </xf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vertical="center"/>
    </xf>
    <xf numFmtId="0" fontId="17" fillId="0" borderId="2" xfId="14" applyFont="1" applyBorder="1" applyAlignment="1">
      <alignment horizontal="left" vertical="top" wrapText="1"/>
    </xf>
    <xf numFmtId="3" fontId="10" fillId="0" borderId="1" xfId="2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0" fontId="7" fillId="0" borderId="1" xfId="6" applyFont="1" applyBorder="1" applyAlignment="1">
      <alignment horizontal="left" vertical="top" wrapText="1"/>
    </xf>
    <xf numFmtId="0" fontId="7" fillId="0" borderId="1" xfId="6" applyFont="1" applyFill="1" applyBorder="1" applyAlignment="1">
      <alignment horizontal="left" vertical="top" wrapText="1"/>
    </xf>
    <xf numFmtId="0" fontId="7" fillId="0" borderId="1" xfId="6" applyFont="1" applyBorder="1" applyAlignment="1">
      <alignment horizontal="right" vertical="top" wrapText="1"/>
    </xf>
    <xf numFmtId="0" fontId="11" fillId="0" borderId="2" xfId="2" applyFont="1" applyBorder="1" applyAlignment="1">
      <alignment horizontal="right"/>
    </xf>
    <xf numFmtId="0" fontId="11" fillId="9" borderId="2" xfId="2" applyFont="1" applyFill="1" applyBorder="1" applyAlignment="1">
      <alignment horizontal="left"/>
    </xf>
    <xf numFmtId="165" fontId="0" fillId="9" borderId="1" xfId="0" applyNumberFormat="1" applyFill="1" applyBorder="1"/>
    <xf numFmtId="0" fontId="0" fillId="6" borderId="1" xfId="0" applyFill="1" applyBorder="1"/>
    <xf numFmtId="0" fontId="11" fillId="0" borderId="0" xfId="2" applyFont="1" applyBorder="1" applyAlignment="1">
      <alignment horizontal="left"/>
    </xf>
    <xf numFmtId="0" fontId="10" fillId="0" borderId="0" xfId="2" applyFont="1" applyFill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3" fontId="10" fillId="0" borderId="0" xfId="2" applyNumberFormat="1" applyFont="1" applyFill="1" applyBorder="1" applyAlignment="1">
      <alignment horizontal="right"/>
    </xf>
    <xf numFmtId="0" fontId="0" fillId="0" borderId="1" xfId="0" applyFill="1" applyBorder="1"/>
    <xf numFmtId="0" fontId="14" fillId="7" borderId="1" xfId="16" applyFont="1" applyFill="1" applyBorder="1" applyAlignment="1">
      <alignment horizontal="left" vertical="top" wrapText="1"/>
    </xf>
    <xf numFmtId="0" fontId="14" fillId="0" borderId="1" xfId="17" applyFont="1" applyBorder="1" applyAlignment="1">
      <alignment horizontal="center" wrapText="1"/>
    </xf>
    <xf numFmtId="3" fontId="14" fillId="0" borderId="1" xfId="17" applyNumberFormat="1" applyFont="1" applyBorder="1" applyAlignment="1">
      <alignment horizontal="right" vertical="top"/>
    </xf>
    <xf numFmtId="3" fontId="14" fillId="5" borderId="1" xfId="17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13" fillId="0" borderId="2" xfId="19" applyFont="1" applyBorder="1" applyAlignment="1">
      <alignment horizontal="left" vertical="top" wrapText="1"/>
    </xf>
    <xf numFmtId="0" fontId="13" fillId="0" borderId="1" xfId="19" applyFont="1" applyBorder="1" applyAlignment="1">
      <alignment horizontal="left" vertical="top" wrapText="1"/>
    </xf>
    <xf numFmtId="0" fontId="13" fillId="0" borderId="0" xfId="19" applyFont="1" applyBorder="1" applyAlignment="1">
      <alignment horizontal="left" vertical="top" wrapText="1"/>
    </xf>
    <xf numFmtId="3" fontId="14" fillId="0" borderId="0" xfId="19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3" fontId="0" fillId="10" borderId="1" xfId="0" applyNumberFormat="1" applyFill="1" applyBorder="1"/>
    <xf numFmtId="0" fontId="2" fillId="10" borderId="1" xfId="0" applyFont="1" applyFill="1" applyBorder="1"/>
    <xf numFmtId="0" fontId="2" fillId="0" borderId="5" xfId="0" applyFont="1" applyBorder="1" applyAlignment="1"/>
    <xf numFmtId="0" fontId="6" fillId="0" borderId="0" xfId="8" applyBorder="1" applyAlignment="1">
      <alignment horizontal="center" vertical="center" wrapText="1"/>
    </xf>
    <xf numFmtId="0" fontId="14" fillId="0" borderId="0" xfId="8" applyFont="1" applyBorder="1" applyAlignment="1">
      <alignment horizontal="center" wrapText="1"/>
    </xf>
    <xf numFmtId="0" fontId="14" fillId="0" borderId="0" xfId="8" applyFont="1" applyBorder="1" applyAlignment="1">
      <alignment horizontal="left" vertical="top" wrapText="1"/>
    </xf>
    <xf numFmtId="165" fontId="14" fillId="0" borderId="0" xfId="8" applyNumberFormat="1" applyFont="1" applyBorder="1" applyAlignment="1">
      <alignment horizontal="right" vertical="top"/>
    </xf>
    <xf numFmtId="165" fontId="0" fillId="0" borderId="0" xfId="0" applyNumberFormat="1" applyBorder="1"/>
    <xf numFmtId="0" fontId="2" fillId="0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7" fillId="0" borderId="1" xfId="9" applyFont="1" applyBorder="1" applyAlignment="1">
      <alignment horizontal="left" vertical="top" wrapText="1"/>
    </xf>
    <xf numFmtId="3" fontId="0" fillId="0" borderId="1" xfId="0" applyNumberFormat="1" applyFont="1" applyFill="1" applyBorder="1" applyAlignment="1"/>
    <xf numFmtId="3" fontId="16" fillId="0" borderId="1" xfId="3" applyNumberFormat="1" applyFont="1" applyFill="1" applyBorder="1" applyAlignment="1">
      <alignment horizontal="right"/>
    </xf>
    <xf numFmtId="0" fontId="11" fillId="0" borderId="1" xfId="2" applyFont="1" applyBorder="1" applyAlignment="1">
      <alignment horizontal="right"/>
    </xf>
    <xf numFmtId="0" fontId="0" fillId="0" borderId="0" xfId="0" applyFill="1" applyAlignment="1">
      <alignment vertical="center" wrapText="1"/>
    </xf>
    <xf numFmtId="0" fontId="18" fillId="0" borderId="0" xfId="0" applyFont="1" applyFill="1" applyAlignment="1"/>
    <xf numFmtId="0" fontId="0" fillId="0" borderId="0" xfId="0" applyFont="1"/>
    <xf numFmtId="0" fontId="0" fillId="0" borderId="0" xfId="0" applyFont="1" applyAlignment="1">
      <alignment wrapText="1"/>
    </xf>
    <xf numFmtId="0" fontId="16" fillId="0" borderId="1" xfId="7" applyFont="1" applyFill="1" applyBorder="1" applyAlignment="1">
      <alignment horizontal="left" vertical="top" wrapText="1"/>
    </xf>
    <xf numFmtId="0" fontId="16" fillId="0" borderId="1" xfId="7" applyFont="1" applyBorder="1" applyAlignment="1">
      <alignment horizontal="left" vertical="top" wrapText="1"/>
    </xf>
    <xf numFmtId="3" fontId="0" fillId="3" borderId="0" xfId="1" applyNumberFormat="1" applyFont="1" applyFill="1"/>
    <xf numFmtId="14" fontId="0" fillId="0" borderId="0" xfId="0" applyNumberFormat="1" applyAlignment="1">
      <alignment horizontal="center" vertical="center" wrapText="1"/>
    </xf>
    <xf numFmtId="3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9" fillId="0" borderId="0" xfId="0" applyFont="1" applyFill="1"/>
    <xf numFmtId="0" fontId="19" fillId="0" borderId="0" xfId="0" applyFont="1"/>
    <xf numFmtId="0" fontId="19" fillId="0" borderId="0" xfId="0" applyFont="1" applyFill="1" applyAlignment="1"/>
    <xf numFmtId="164" fontId="0" fillId="0" borderId="0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/>
    <xf numFmtId="2" fontId="0" fillId="0" borderId="1" xfId="0" applyNumberFormat="1" applyBorder="1"/>
    <xf numFmtId="2" fontId="2" fillId="0" borderId="1" xfId="0" applyNumberFormat="1" applyFont="1" applyBorder="1"/>
    <xf numFmtId="3" fontId="1" fillId="0" borderId="1" xfId="0" applyNumberFormat="1" applyFont="1" applyBorder="1"/>
    <xf numFmtId="3" fontId="16" fillId="0" borderId="1" xfId="20" applyNumberFormat="1" applyFont="1" applyBorder="1" applyAlignment="1">
      <alignment horizontal="right" vertical="top"/>
    </xf>
    <xf numFmtId="0" fontId="2" fillId="0" borderId="1" xfId="0" applyNumberFormat="1" applyFont="1" applyBorder="1"/>
    <xf numFmtId="1" fontId="0" fillId="0" borderId="0" xfId="1" applyNumberFormat="1" applyFont="1"/>
    <xf numFmtId="166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164" fontId="18" fillId="0" borderId="1" xfId="1" applyNumberFormat="1" applyFont="1" applyBorder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1">
    <cellStyle name="Normal" xfId="0" builtinId="0"/>
    <cellStyle name="Normal 2 2" xfId="2"/>
    <cellStyle name="Normal 2 2 2" xfId="5"/>
    <cellStyle name="Normal_CCONV Gráfico 4" xfId="9"/>
    <cellStyle name="Normal_CCONV Gráfico 5" xfId="10"/>
    <cellStyle name="Normal_CDIA Gráfico 1" xfId="20"/>
    <cellStyle name="Normal_CDIA Gráfico 2" xfId="15"/>
    <cellStyle name="Normal_CDIA Gráfico 4" xfId="16"/>
    <cellStyle name="Normal_CDIA Gráfico 5" xfId="17"/>
    <cellStyle name="Normal_CREAS Gráfico 2" xfId="11"/>
    <cellStyle name="Normal_CREAS Gráfico 3" xfId="12"/>
    <cellStyle name="Normal_CREAS Gráfico 4" xfId="13"/>
    <cellStyle name="Normal_CREAS Gráfico 5_1" xfId="14"/>
    <cellStyle name="Normal_GE Gráfico 2" xfId="8"/>
    <cellStyle name="Normal_Gráfico 57" xfId="6"/>
    <cellStyle name="Normal_Gráfico 82" xfId="3"/>
    <cellStyle name="Normal_Planilha4" xfId="7"/>
    <cellStyle name="Normal_UNACOL Gráfico 4" xfId="18"/>
    <cellStyle name="Normal_UNACOL Gráfico 5" xfId="19"/>
    <cellStyle name="Porcentagem" xfId="1" builtinId="5"/>
    <cellStyle name="Porcentagem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1'!$A$3:$A$9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1'!$B$3:$B$9</c:f>
              <c:numCache>
                <c:formatCode>#,##0</c:formatCode>
                <c:ptCount val="7"/>
                <c:pt idx="0">
                  <c:v>19785</c:v>
                </c:pt>
                <c:pt idx="1">
                  <c:v>17506</c:v>
                </c:pt>
                <c:pt idx="2">
                  <c:v>16742</c:v>
                </c:pt>
                <c:pt idx="3">
                  <c:v>14742</c:v>
                </c:pt>
                <c:pt idx="4">
                  <c:v>13713</c:v>
                </c:pt>
                <c:pt idx="5">
                  <c:v>13617</c:v>
                </c:pt>
                <c:pt idx="6">
                  <c:v>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6-4FA7-B746-0BF397889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037040"/>
        <c:axId val="209037600"/>
      </c:lineChart>
      <c:catAx>
        <c:axId val="2090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7600"/>
        <c:crosses val="autoZero"/>
        <c:auto val="1"/>
        <c:lblAlgn val="ctr"/>
        <c:lblOffset val="100"/>
        <c:noMultiLvlLbl val="0"/>
      </c:catAx>
      <c:valAx>
        <c:axId val="2090376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90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Gráfico_5 '!$A$4:$A$20</c:f>
              <c:strCache>
                <c:ptCount val="17"/>
                <c:pt idx="0">
                  <c:v>Antropólogo</c:v>
                </c:pt>
                <c:pt idx="1">
                  <c:v>Estatístico</c:v>
                </c:pt>
                <c:pt idx="2">
                  <c:v>Economista Doméstico</c:v>
                </c:pt>
                <c:pt idx="3">
                  <c:v>Musicoterapeuta</c:v>
                </c:pt>
                <c:pt idx="4">
                  <c:v>Geógrafo</c:v>
                </c:pt>
                <c:pt idx="5">
                  <c:v>Economista</c:v>
                </c:pt>
                <c:pt idx="6">
                  <c:v>Sociólogo</c:v>
                </c:pt>
                <c:pt idx="7">
                  <c:v>Terapeuta Ocupacional</c:v>
                </c:pt>
                <c:pt idx="8">
                  <c:v>Administrador público/Gestão pública</c:v>
                </c:pt>
                <c:pt idx="9">
                  <c:v>Contador</c:v>
                </c:pt>
                <c:pt idx="10">
                  <c:v>Profissional de Educação Física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Outras formações de nível superior</c:v>
                </c:pt>
                <c:pt idx="15">
                  <c:v>Psicólogo</c:v>
                </c:pt>
                <c:pt idx="16">
                  <c:v>Assistente Social</c:v>
                </c:pt>
              </c:strCache>
            </c:strRef>
          </c:cat>
          <c:val>
            <c:numRef>
              <c:f>'GM Gráfico_5 '!$B$4:$B$20</c:f>
              <c:numCache>
                <c:formatCode>#,##0</c:formatCode>
                <c:ptCount val="17"/>
                <c:pt idx="0">
                  <c:v>19</c:v>
                </c:pt>
                <c:pt idx="1">
                  <c:v>16</c:v>
                </c:pt>
                <c:pt idx="2">
                  <c:v>43</c:v>
                </c:pt>
                <c:pt idx="3">
                  <c:v>80</c:v>
                </c:pt>
                <c:pt idx="4">
                  <c:v>162</c:v>
                </c:pt>
                <c:pt idx="5">
                  <c:v>217</c:v>
                </c:pt>
                <c:pt idx="6">
                  <c:v>286</c:v>
                </c:pt>
                <c:pt idx="7">
                  <c:v>370</c:v>
                </c:pt>
                <c:pt idx="8">
                  <c:v>792</c:v>
                </c:pt>
                <c:pt idx="9">
                  <c:v>1123</c:v>
                </c:pt>
                <c:pt idx="10">
                  <c:v>2149</c:v>
                </c:pt>
                <c:pt idx="11">
                  <c:v>2253</c:v>
                </c:pt>
                <c:pt idx="12">
                  <c:v>3179</c:v>
                </c:pt>
                <c:pt idx="13">
                  <c:v>10069</c:v>
                </c:pt>
                <c:pt idx="14">
                  <c:v>14992</c:v>
                </c:pt>
                <c:pt idx="15">
                  <c:v>15702</c:v>
                </c:pt>
                <c:pt idx="16">
                  <c:v>33559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B61-8CDD-46AB772E8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8028880"/>
        <c:axId val="208029440"/>
      </c:barChart>
      <c:catAx>
        <c:axId val="2080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29440"/>
        <c:crosses val="autoZero"/>
        <c:auto val="1"/>
        <c:lblAlgn val="ctr"/>
        <c:lblOffset val="100"/>
        <c:noMultiLvlLbl val="0"/>
      </c:catAx>
      <c:valAx>
        <c:axId val="2080294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80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'GM Gráfico 6'!$A$6</c:f>
              <c:strCache>
                <c:ptCount val="1"/>
                <c:pt idx="0">
                  <c:v>Nº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'GM Gráfico 6'!$B$6:$E$6</c:f>
              <c:numCache>
                <c:formatCode>#,##0</c:formatCode>
                <c:ptCount val="4"/>
                <c:pt idx="0">
                  <c:v>2912</c:v>
                </c:pt>
                <c:pt idx="1">
                  <c:v>3428</c:v>
                </c:pt>
                <c:pt idx="2">
                  <c:v>3783</c:v>
                </c:pt>
                <c:pt idx="3">
                  <c:v>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9032560"/>
        <c:axId val="209033120"/>
      </c:barChart>
      <c:lineChart>
        <c:grouping val="standard"/>
        <c:varyColors val="0"/>
        <c:ser>
          <c:idx val="0"/>
          <c:order val="0"/>
          <c:tx>
            <c:strRef>
              <c:f>'GM Gráfico 6'!$A$5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'GM Gráfico 6'!$B$5:$E$5</c:f>
              <c:numCache>
                <c:formatCode>0.0%</c:formatCode>
                <c:ptCount val="4"/>
                <c:pt idx="0">
                  <c:v>0.53509739066519701</c:v>
                </c:pt>
                <c:pt idx="1">
                  <c:v>0.61543985637342902</c:v>
                </c:pt>
                <c:pt idx="2">
                  <c:v>0.687818181818182</c:v>
                </c:pt>
                <c:pt idx="3">
                  <c:v>0.70023718299580395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034240"/>
        <c:axId val="209033680"/>
      </c:lineChart>
      <c:catAx>
        <c:axId val="2090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3120"/>
        <c:crosses val="autoZero"/>
        <c:auto val="1"/>
        <c:lblAlgn val="ctr"/>
        <c:lblOffset val="100"/>
        <c:noMultiLvlLbl val="0"/>
      </c:catAx>
      <c:valAx>
        <c:axId val="209033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2560"/>
        <c:crosses val="autoZero"/>
        <c:crossBetween val="between"/>
      </c:valAx>
      <c:valAx>
        <c:axId val="2090336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4240"/>
        <c:crosses val="max"/>
        <c:crossBetween val="between"/>
      </c:valAx>
      <c:catAx>
        <c:axId val="209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3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76722817764167E-2"/>
          <c:y val="3.9850555188312174E-2"/>
          <c:w val="0.95507912200102096"/>
          <c:h val="0.88643167041812754"/>
        </c:manualLayout>
      </c:layout>
      <c:lineChart>
        <c:grouping val="standard"/>
        <c:varyColors val="0"/>
        <c:ser>
          <c:idx val="0"/>
          <c:order val="0"/>
          <c:tx>
            <c:strRef>
              <c:f>'CRAS Gráfico 1'!$B$3</c:f>
              <c:strCache>
                <c:ptCount val="1"/>
                <c:pt idx="0">
                  <c:v>Quantidade de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1'!$A$4:$A$10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'CRAS Gráfico 1'!$B$4:$B$10</c:f>
              <c:numCache>
                <c:formatCode>#,##0</c:formatCode>
                <c:ptCount val="7"/>
                <c:pt idx="0">
                  <c:v>51692</c:v>
                </c:pt>
                <c:pt idx="1">
                  <c:v>59107</c:v>
                </c:pt>
                <c:pt idx="2">
                  <c:v>68275</c:v>
                </c:pt>
                <c:pt idx="3">
                  <c:v>75241</c:v>
                </c:pt>
                <c:pt idx="4">
                  <c:v>95325</c:v>
                </c:pt>
                <c:pt idx="5">
                  <c:v>91965</c:v>
                </c:pt>
                <c:pt idx="6">
                  <c:v>89038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8-4FF6-B56E-50573B6D9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90896"/>
        <c:axId val="209891456"/>
      </c:lineChart>
      <c:catAx>
        <c:axId val="2098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1456"/>
        <c:crosses val="autoZero"/>
        <c:auto val="1"/>
        <c:lblAlgn val="ctr"/>
        <c:lblOffset val="100"/>
        <c:noMultiLvlLbl val="0"/>
      </c:catAx>
      <c:valAx>
        <c:axId val="2098914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98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9370078740146E-2"/>
          <c:y val="4.0422015081812805E-2"/>
          <c:w val="0.87232174103237092"/>
          <c:h val="0.74627543548303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2'!$B$4:$F$4</c:f>
              <c:numCache>
                <c:formatCode>0.0%</c:formatCode>
                <c:ptCount val="5"/>
                <c:pt idx="0">
                  <c:v>0.32864152325155599</c:v>
                </c:pt>
                <c:pt idx="1">
                  <c:v>0.33683762842067499</c:v>
                </c:pt>
                <c:pt idx="2">
                  <c:v>0.29890375032782601</c:v>
                </c:pt>
                <c:pt idx="3">
                  <c:v>0.32039362801065624</c:v>
                </c:pt>
                <c:pt idx="4">
                  <c:v>0.34262898986949403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2-41A6-B842-600B08C6D9F2}"/>
            </c:ext>
          </c:extLst>
        </c:ser>
        <c:ser>
          <c:idx val="1"/>
          <c:order val="1"/>
          <c:tx>
            <c:strRef>
              <c:f>'CRAS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2'!$B$5:$F$5</c:f>
              <c:numCache>
                <c:formatCode>0.0%</c:formatCode>
                <c:ptCount val="5"/>
                <c:pt idx="0">
                  <c:v>7.2164042475283796E-2</c:v>
                </c:pt>
                <c:pt idx="1">
                  <c:v>7.2114937334697801E-2</c:v>
                </c:pt>
                <c:pt idx="2">
                  <c:v>6.8135326514555505E-2</c:v>
                </c:pt>
                <c:pt idx="3">
                  <c:v>6.7721415755994094E-2</c:v>
                </c:pt>
                <c:pt idx="4">
                  <c:v>6.5612435140052605E-2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2-41A6-B842-600B08C6D9F2}"/>
            </c:ext>
          </c:extLst>
        </c:ser>
        <c:ser>
          <c:idx val="2"/>
          <c:order val="2"/>
          <c:tx>
            <c:strRef>
              <c:f>'CRAS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2'!$B$6:$F$6</c:f>
              <c:numCache>
                <c:formatCode>0.0%</c:formatCode>
                <c:ptCount val="5"/>
                <c:pt idx="0">
                  <c:v>8.6634932259245706E-2</c:v>
                </c:pt>
                <c:pt idx="1">
                  <c:v>0.100144867824723</c:v>
                </c:pt>
                <c:pt idx="2">
                  <c:v>9.8977183320220305E-2</c:v>
                </c:pt>
                <c:pt idx="3">
                  <c:v>9.6895558092752701E-2</c:v>
                </c:pt>
                <c:pt idx="4">
                  <c:v>9.4117118533659797E-2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2-41A6-B842-600B08C6D9F2}"/>
            </c:ext>
          </c:extLst>
        </c:ser>
        <c:ser>
          <c:idx val="3"/>
          <c:order val="3"/>
          <c:tx>
            <c:strRef>
              <c:f>'CRAS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2'!$B$7:$F$7</c:f>
              <c:numCache>
                <c:formatCode>0.0%</c:formatCode>
                <c:ptCount val="5"/>
                <c:pt idx="0">
                  <c:v>0.51255950201391398</c:v>
                </c:pt>
                <c:pt idx="1">
                  <c:v>0.49090256641990399</c:v>
                </c:pt>
                <c:pt idx="2">
                  <c:v>0.533983739837398</c:v>
                </c:pt>
                <c:pt idx="3">
                  <c:v>0.51498939814059697</c:v>
                </c:pt>
                <c:pt idx="4">
                  <c:v>0.49764145645679397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2-41A6-B842-600B08C6D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895376"/>
        <c:axId val="209895936"/>
      </c:barChart>
      <c:catAx>
        <c:axId val="2098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5936"/>
        <c:crosses val="autoZero"/>
        <c:auto val="1"/>
        <c:lblAlgn val="ctr"/>
        <c:lblOffset val="100"/>
        <c:noMultiLvlLbl val="0"/>
      </c:catAx>
      <c:valAx>
        <c:axId val="209895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98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960-8046-F633674CE2E0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A-4960-8046-F633674CE2E0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A-4960-8046-F633674CE2E0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A-4960-8046-F633674CE2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920720"/>
        <c:axId val="374921280"/>
      </c:barChart>
      <c:catAx>
        <c:axId val="3749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21280"/>
        <c:crosses val="autoZero"/>
        <c:auto val="1"/>
        <c:lblAlgn val="ctr"/>
        <c:lblOffset val="100"/>
        <c:noMultiLvlLbl val="0"/>
      </c:catAx>
      <c:valAx>
        <c:axId val="3749212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49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1815181518153E-2"/>
          <c:y val="2.9510395707578806E-2"/>
          <c:w val="0.9636963696369637"/>
          <c:h val="0.84688561817096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 Gráfico 4'!$A$4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4'!$B$4:$F$4</c:f>
              <c:numCache>
                <c:formatCode>0.0%</c:formatCode>
                <c:ptCount val="5"/>
                <c:pt idx="0">
                  <c:v>0.124935920908092</c:v>
                </c:pt>
                <c:pt idx="1">
                  <c:v>0.12454645738360701</c:v>
                </c:pt>
                <c:pt idx="2">
                  <c:v>0.110432730133753</c:v>
                </c:pt>
                <c:pt idx="3">
                  <c:v>0.107366933072364</c:v>
                </c:pt>
                <c:pt idx="4">
                  <c:v>0.100945663649228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2BA-9473-1A4D4B2BE7FD}"/>
            </c:ext>
          </c:extLst>
        </c:ser>
        <c:ser>
          <c:idx val="1"/>
          <c:order val="1"/>
          <c:tx>
            <c:strRef>
              <c:f>'CRAS Gráfico 4'!$A$5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4'!$B$5:$F$5</c:f>
              <c:numCache>
                <c:formatCode>0.0%</c:formatCode>
                <c:ptCount val="5"/>
                <c:pt idx="0">
                  <c:v>0.38220432076162603</c:v>
                </c:pt>
                <c:pt idx="1">
                  <c:v>0.394851211440571</c:v>
                </c:pt>
                <c:pt idx="2">
                  <c:v>0.44899029635457599</c:v>
                </c:pt>
                <c:pt idx="3">
                  <c:v>0.44228782689066498</c:v>
                </c:pt>
                <c:pt idx="4">
                  <c:v>0.43561176127046902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1-42BA-9473-1A4D4B2BE7FD}"/>
            </c:ext>
          </c:extLst>
        </c:ser>
        <c:ser>
          <c:idx val="2"/>
          <c:order val="2"/>
          <c:tx>
            <c:strRef>
              <c:f>'CRAS Gráfico 4'!$A$6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4'!$B$6:$F$6</c:f>
              <c:numCache>
                <c:formatCode>0.0%</c:formatCode>
                <c:ptCount val="5"/>
                <c:pt idx="0">
                  <c:v>0.49285975833028201</c:v>
                </c:pt>
                <c:pt idx="1">
                  <c:v>0.48060233117582202</c:v>
                </c:pt>
                <c:pt idx="2">
                  <c:v>0.44057697351167102</c:v>
                </c:pt>
                <c:pt idx="3">
                  <c:v>0.45034524003697102</c:v>
                </c:pt>
                <c:pt idx="4">
                  <c:v>0.46344257508030301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1-42BA-9473-1A4D4B2BE7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813584"/>
        <c:axId val="359814144"/>
      </c:barChart>
      <c:catAx>
        <c:axId val="3598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14144"/>
        <c:crosses val="autoZero"/>
        <c:auto val="1"/>
        <c:lblAlgn val="ctr"/>
        <c:lblOffset val="100"/>
        <c:noMultiLvlLbl val="0"/>
      </c:catAx>
      <c:valAx>
        <c:axId val="35981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98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'CRAS Gráfico 5'!$B$3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5'!$B$4:$B$10</c:f>
              <c:numCache>
                <c:formatCode>#,##0</c:formatCode>
                <c:ptCount val="7"/>
                <c:pt idx="0" formatCode="###0">
                  <c:v>251</c:v>
                </c:pt>
                <c:pt idx="1">
                  <c:v>3827</c:v>
                </c:pt>
                <c:pt idx="2">
                  <c:v>5184</c:v>
                </c:pt>
                <c:pt idx="3">
                  <c:v>8712</c:v>
                </c:pt>
                <c:pt idx="4">
                  <c:v>15062</c:v>
                </c:pt>
                <c:pt idx="5">
                  <c:v>10968</c:v>
                </c:pt>
                <c:pt idx="6">
                  <c:v>21763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8-45C6-8A10-86C4C85634F3}"/>
            </c:ext>
          </c:extLst>
        </c:ser>
        <c:ser>
          <c:idx val="1"/>
          <c:order val="1"/>
          <c:tx>
            <c:strRef>
              <c:f>'CRAS Gráfico 5'!$C$3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5'!$C$4:$C$10</c:f>
              <c:numCache>
                <c:formatCode>#,##0</c:formatCode>
                <c:ptCount val="7"/>
                <c:pt idx="0" formatCode="###0">
                  <c:v>245</c:v>
                </c:pt>
                <c:pt idx="1">
                  <c:v>4211</c:v>
                </c:pt>
                <c:pt idx="2">
                  <c:v>5790</c:v>
                </c:pt>
                <c:pt idx="3">
                  <c:v>8975</c:v>
                </c:pt>
                <c:pt idx="4">
                  <c:v>16078</c:v>
                </c:pt>
                <c:pt idx="5">
                  <c:v>14989</c:v>
                </c:pt>
                <c:pt idx="6">
                  <c:v>21730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8-45C6-8A10-86C4C85634F3}"/>
            </c:ext>
          </c:extLst>
        </c:ser>
        <c:ser>
          <c:idx val="2"/>
          <c:order val="2"/>
          <c:tx>
            <c:strRef>
              <c:f>'CRAS Gráfico 5'!$D$3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5'!$D$4:$D$10</c:f>
              <c:numCache>
                <c:formatCode>#,##0</c:formatCode>
                <c:ptCount val="7"/>
                <c:pt idx="0" formatCode="###0">
                  <c:v>280</c:v>
                </c:pt>
                <c:pt idx="1">
                  <c:v>5690</c:v>
                </c:pt>
                <c:pt idx="2">
                  <c:v>7705</c:v>
                </c:pt>
                <c:pt idx="3">
                  <c:v>9507</c:v>
                </c:pt>
                <c:pt idx="4">
                  <c:v>17567</c:v>
                </c:pt>
                <c:pt idx="5">
                  <c:v>23934</c:v>
                </c:pt>
                <c:pt idx="6">
                  <c:v>26038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8-45C6-8A10-86C4C85634F3}"/>
            </c:ext>
          </c:extLst>
        </c:ser>
        <c:ser>
          <c:idx val="3"/>
          <c:order val="3"/>
          <c:tx>
            <c:strRef>
              <c:f>'CRAS Gráfico 5'!$E$3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5'!$E$4:$E$10</c:f>
              <c:numCache>
                <c:formatCode>#,##0</c:formatCode>
                <c:ptCount val="7"/>
                <c:pt idx="0" formatCode="###0">
                  <c:v>302</c:v>
                </c:pt>
                <c:pt idx="1">
                  <c:v>5332</c:v>
                </c:pt>
                <c:pt idx="2">
                  <c:v>7495</c:v>
                </c:pt>
                <c:pt idx="3">
                  <c:v>9447</c:v>
                </c:pt>
                <c:pt idx="4">
                  <c:v>17542</c:v>
                </c:pt>
                <c:pt idx="5">
                  <c:v>23376</c:v>
                </c:pt>
                <c:pt idx="6">
                  <c:v>24234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8-45C6-8A10-86C4C85634F3}"/>
            </c:ext>
          </c:extLst>
        </c:ser>
        <c:ser>
          <c:idx val="4"/>
          <c:order val="4"/>
          <c:tx>
            <c:strRef>
              <c:f>'CRAS Gráfico 5'!$F$3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5'!$F$4:$F$10</c:f>
              <c:numCache>
                <c:formatCode>#,##0</c:formatCode>
                <c:ptCount val="7"/>
                <c:pt idx="0" formatCode="###0">
                  <c:v>283</c:v>
                </c:pt>
                <c:pt idx="1">
                  <c:v>5066</c:v>
                </c:pt>
                <c:pt idx="2">
                  <c:v>7548</c:v>
                </c:pt>
                <c:pt idx="3">
                  <c:v>9448</c:v>
                </c:pt>
                <c:pt idx="4">
                  <c:v>17551</c:v>
                </c:pt>
                <c:pt idx="5">
                  <c:v>22543</c:v>
                </c:pt>
                <c:pt idx="6">
                  <c:v>22618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8-45C6-8A10-86C4C8563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19184"/>
        <c:axId val="359819744"/>
      </c:barChart>
      <c:catAx>
        <c:axId val="3598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19744"/>
        <c:crosses val="autoZero"/>
        <c:auto val="1"/>
        <c:lblAlgn val="ctr"/>
        <c:lblOffset val="100"/>
        <c:noMultiLvlLbl val="0"/>
      </c:catAx>
      <c:valAx>
        <c:axId val="359819744"/>
        <c:scaling>
          <c:orientation val="minMax"/>
        </c:scaling>
        <c:delete val="1"/>
        <c:axPos val="l"/>
        <c:numFmt formatCode="###0" sourceLinked="1"/>
        <c:majorTickMark val="none"/>
        <c:minorTickMark val="none"/>
        <c:tickLblPos val="nextTo"/>
        <c:crossAx val="3598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6'!$A$3:$A$11</c:f>
              <c:strCache>
                <c:ptCount val="9"/>
                <c:pt idx="0">
                  <c:v>Estagiário(a)</c:v>
                </c:pt>
                <c:pt idx="1">
                  <c:v>Cadastrador(a)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Serviços Gerais</c:v>
                </c:pt>
                <c:pt idx="5">
                  <c:v>Apoio Administrativo</c:v>
                </c:pt>
                <c:pt idx="6">
                  <c:v>Outros</c:v>
                </c:pt>
                <c:pt idx="7">
                  <c:v>Educador(a) Social</c:v>
                </c:pt>
                <c:pt idx="8">
                  <c:v>Técnico(a) de Nível Superior</c:v>
                </c:pt>
              </c:strCache>
            </c:strRef>
          </c:cat>
          <c:val>
            <c:numRef>
              <c:f>'CRAS Gráfico 6'!$B$3:$B$11</c:f>
              <c:numCache>
                <c:formatCode>#,##0</c:formatCode>
                <c:ptCount val="9"/>
                <c:pt idx="0">
                  <c:v>1830</c:v>
                </c:pt>
                <c:pt idx="1">
                  <c:v>2430</c:v>
                </c:pt>
                <c:pt idx="2">
                  <c:v>2973</c:v>
                </c:pt>
                <c:pt idx="3">
                  <c:v>7907</c:v>
                </c:pt>
                <c:pt idx="4">
                  <c:v>9671</c:v>
                </c:pt>
                <c:pt idx="5">
                  <c:v>10164</c:v>
                </c:pt>
                <c:pt idx="6">
                  <c:v>11053</c:v>
                </c:pt>
                <c:pt idx="7">
                  <c:v>18124</c:v>
                </c:pt>
                <c:pt idx="8">
                  <c:v>24886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3-4603-A92E-87BA30BD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822544"/>
        <c:axId val="359823104"/>
      </c:barChart>
      <c:catAx>
        <c:axId val="35982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23104"/>
        <c:crosses val="autoZero"/>
        <c:auto val="1"/>
        <c:lblAlgn val="ctr"/>
        <c:lblOffset val="100"/>
        <c:noMultiLvlLbl val="0"/>
      </c:catAx>
      <c:valAx>
        <c:axId val="35982310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598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'CREAS Gráfico 1'!$B$3</c:f>
              <c:strCache>
                <c:ptCount val="1"/>
                <c:pt idx="0">
                  <c:v>Qtd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1'!$A$4:$A$10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'CREAS Gráfico 1'!$B$4:$B$10</c:f>
              <c:numCache>
                <c:formatCode>#,##0</c:formatCode>
                <c:ptCount val="7"/>
                <c:pt idx="0">
                  <c:v>14575</c:v>
                </c:pt>
                <c:pt idx="1">
                  <c:v>18265</c:v>
                </c:pt>
                <c:pt idx="2">
                  <c:v>19876</c:v>
                </c:pt>
                <c:pt idx="3">
                  <c:v>20938</c:v>
                </c:pt>
                <c:pt idx="4">
                  <c:v>22082</c:v>
                </c:pt>
                <c:pt idx="5">
                  <c:v>22288</c:v>
                </c:pt>
                <c:pt idx="6">
                  <c:v>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B-4BB6-8218-36ABD82AA4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720544"/>
        <c:axId val="359721104"/>
      </c:lineChart>
      <c:catAx>
        <c:axId val="359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721104"/>
        <c:crosses val="autoZero"/>
        <c:auto val="1"/>
        <c:lblAlgn val="ctr"/>
        <c:lblOffset val="100"/>
        <c:noMultiLvlLbl val="0"/>
      </c:catAx>
      <c:valAx>
        <c:axId val="3597211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9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'CREAS Gráfico 2'!$B$3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2'!$B$4:$B$12</c:f>
              <c:numCache>
                <c:formatCode>#,##0</c:formatCode>
                <c:ptCount val="9"/>
                <c:pt idx="0">
                  <c:v>6549</c:v>
                </c:pt>
                <c:pt idx="1">
                  <c:v>1451</c:v>
                </c:pt>
                <c:pt idx="2">
                  <c:v>1982</c:v>
                </c:pt>
                <c:pt idx="3">
                  <c:v>706</c:v>
                </c:pt>
                <c:pt idx="4">
                  <c:v>31</c:v>
                </c:pt>
                <c:pt idx="5">
                  <c:v>5871</c:v>
                </c:pt>
                <c:pt idx="6">
                  <c:v>240</c:v>
                </c:pt>
                <c:pt idx="7">
                  <c:v>1489</c:v>
                </c:pt>
                <c:pt idx="8">
                  <c:v>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4976-A3C3-511215860B22}"/>
            </c:ext>
          </c:extLst>
        </c:ser>
        <c:ser>
          <c:idx val="1"/>
          <c:order val="1"/>
          <c:tx>
            <c:strRef>
              <c:f>'CREAS Gráfico 2'!$C$3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2'!$C$4:$C$12</c:f>
              <c:numCache>
                <c:formatCode>#,##0</c:formatCode>
                <c:ptCount val="9"/>
                <c:pt idx="0">
                  <c:v>7410</c:v>
                </c:pt>
                <c:pt idx="1">
                  <c:v>1595</c:v>
                </c:pt>
                <c:pt idx="2">
                  <c:v>2186</c:v>
                </c:pt>
                <c:pt idx="3">
                  <c:v>752</c:v>
                </c:pt>
                <c:pt idx="4">
                  <c:v>10</c:v>
                </c:pt>
                <c:pt idx="5">
                  <c:v>5818</c:v>
                </c:pt>
                <c:pt idx="6">
                  <c:v>217</c:v>
                </c:pt>
                <c:pt idx="7">
                  <c:v>1797</c:v>
                </c:pt>
                <c:pt idx="8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4976-A3C3-511215860B22}"/>
            </c:ext>
          </c:extLst>
        </c:ser>
        <c:ser>
          <c:idx val="2"/>
          <c:order val="2"/>
          <c:tx>
            <c:strRef>
              <c:f>'CREAS Gráfico 2'!$D$3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2'!$D$4:$D$12</c:f>
              <c:numCache>
                <c:formatCode>#,##0</c:formatCode>
                <c:ptCount val="9"/>
                <c:pt idx="0">
                  <c:v>7931</c:v>
                </c:pt>
                <c:pt idx="1">
                  <c:v>1658</c:v>
                </c:pt>
                <c:pt idx="2">
                  <c:v>2314</c:v>
                </c:pt>
                <c:pt idx="3">
                  <c:v>684</c:v>
                </c:pt>
                <c:pt idx="4">
                  <c:v>28</c:v>
                </c:pt>
                <c:pt idx="5">
                  <c:v>6153</c:v>
                </c:pt>
                <c:pt idx="6">
                  <c:v>209</c:v>
                </c:pt>
                <c:pt idx="7">
                  <c:v>1944</c:v>
                </c:pt>
                <c:pt idx="8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4976-A3C3-511215860B22}"/>
            </c:ext>
          </c:extLst>
        </c:ser>
        <c:ser>
          <c:idx val="3"/>
          <c:order val="3"/>
          <c:tx>
            <c:strRef>
              <c:f>'CREAS Gráfico 2'!$E$3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2'!$E$4:$E$12</c:f>
              <c:numCache>
                <c:formatCode>#,##0</c:formatCode>
                <c:ptCount val="9"/>
                <c:pt idx="0">
                  <c:v>8401</c:v>
                </c:pt>
                <c:pt idx="1">
                  <c:v>1661</c:v>
                </c:pt>
                <c:pt idx="2">
                  <c:v>2221</c:v>
                </c:pt>
                <c:pt idx="3">
                  <c:v>613</c:v>
                </c:pt>
                <c:pt idx="4">
                  <c:v>26</c:v>
                </c:pt>
                <c:pt idx="5">
                  <c:v>6042</c:v>
                </c:pt>
                <c:pt idx="6">
                  <c:v>166</c:v>
                </c:pt>
                <c:pt idx="7">
                  <c:v>1973</c:v>
                </c:pt>
                <c:pt idx="8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5-4976-A3C3-511215860B22}"/>
            </c:ext>
          </c:extLst>
        </c:ser>
        <c:ser>
          <c:idx val="4"/>
          <c:order val="4"/>
          <c:tx>
            <c:strRef>
              <c:f>'CREAS Gráfico 2'!$F$3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2'!$F$4:$F$12</c:f>
              <c:numCache>
                <c:formatCode>#,##0</c:formatCode>
                <c:ptCount val="9"/>
                <c:pt idx="0">
                  <c:v>9233</c:v>
                </c:pt>
                <c:pt idx="1">
                  <c:v>1559</c:v>
                </c:pt>
                <c:pt idx="2">
                  <c:v>2061</c:v>
                </c:pt>
                <c:pt idx="3">
                  <c:v>576</c:v>
                </c:pt>
                <c:pt idx="4">
                  <c:v>24</c:v>
                </c:pt>
                <c:pt idx="5">
                  <c:v>5906</c:v>
                </c:pt>
                <c:pt idx="6">
                  <c:v>219</c:v>
                </c:pt>
                <c:pt idx="7">
                  <c:v>1867</c:v>
                </c:pt>
                <c:pt idx="8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5-4976-A3C3-51121586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1150592"/>
        <c:axId val="361151152"/>
      </c:barChart>
      <c:catAx>
        <c:axId val="361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151152"/>
        <c:crosses val="autoZero"/>
        <c:auto val="1"/>
        <c:lblAlgn val="ctr"/>
        <c:lblOffset val="100"/>
        <c:noMultiLvlLbl val="0"/>
      </c:catAx>
      <c:valAx>
        <c:axId val="3611511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1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2'!$B$4:$H$4</c:f>
              <c:numCache>
                <c:formatCode>0.0%</c:formatCode>
                <c:ptCount val="7"/>
                <c:pt idx="0">
                  <c:v>0.497</c:v>
                </c:pt>
                <c:pt idx="1">
                  <c:v>0.54800000000000004</c:v>
                </c:pt>
                <c:pt idx="2">
                  <c:v>0.54500000000000004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0.44782257472277315</c:v>
                </c:pt>
                <c:pt idx="6">
                  <c:v>0.48238246935032342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C90-8820-B4145D3FF377}"/>
            </c:ext>
          </c:extLst>
        </c:ser>
        <c:ser>
          <c:idx val="1"/>
          <c:order val="1"/>
          <c:tx>
            <c:strRef>
              <c:f>'GE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2'!$B$5:$H$5</c:f>
              <c:numCache>
                <c:formatCode>0.0%</c:formatCode>
                <c:ptCount val="7"/>
                <c:pt idx="0">
                  <c:v>8.0000000000000002E-3</c:v>
                </c:pt>
                <c:pt idx="1">
                  <c:v>0.16500000000000001</c:v>
                </c:pt>
                <c:pt idx="2">
                  <c:v>0.159</c:v>
                </c:pt>
                <c:pt idx="3">
                  <c:v>6.5000000000000002E-2</c:v>
                </c:pt>
                <c:pt idx="4">
                  <c:v>0.14699999999999999</c:v>
                </c:pt>
                <c:pt idx="5">
                  <c:v>0.16435338180215905</c:v>
                </c:pt>
                <c:pt idx="6">
                  <c:v>0.10879428516266051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C90-8820-B4145D3FF377}"/>
            </c:ext>
          </c:extLst>
        </c:ser>
        <c:ser>
          <c:idx val="2"/>
          <c:order val="2"/>
          <c:tx>
            <c:strRef>
              <c:f>'GE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2'!$B$6:$H$6</c:f>
              <c:numCache>
                <c:formatCode>0.0%</c:formatCode>
                <c:ptCount val="7"/>
                <c:pt idx="0">
                  <c:v>0.22500000000000001</c:v>
                </c:pt>
                <c:pt idx="1">
                  <c:v>0.186</c:v>
                </c:pt>
                <c:pt idx="2">
                  <c:v>0.191</c:v>
                </c:pt>
                <c:pt idx="3">
                  <c:v>0.217</c:v>
                </c:pt>
                <c:pt idx="4">
                  <c:v>0.216</c:v>
                </c:pt>
                <c:pt idx="5">
                  <c:v>0.17184401850627895</c:v>
                </c:pt>
                <c:pt idx="6">
                  <c:v>0.23766772854522641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90-8820-B4145D3FF377}"/>
            </c:ext>
          </c:extLst>
        </c:ser>
        <c:ser>
          <c:idx val="3"/>
          <c:order val="3"/>
          <c:tx>
            <c:strRef>
              <c:f>'GE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2'!$B$7:$H$7</c:f>
              <c:numCache>
                <c:formatCode>0.0%</c:formatCode>
                <c:ptCount val="7"/>
                <c:pt idx="0">
                  <c:v>0.26900000000000002</c:v>
                </c:pt>
                <c:pt idx="1">
                  <c:v>0.10100000000000001</c:v>
                </c:pt>
                <c:pt idx="2">
                  <c:v>0.105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0.21598002496878907</c:v>
                </c:pt>
                <c:pt idx="6">
                  <c:v>0.17115551694178974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C90-8820-B4145D3FF3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041520"/>
        <c:axId val="209042080"/>
      </c:barChart>
      <c:catAx>
        <c:axId val="2090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42080"/>
        <c:crosses val="autoZero"/>
        <c:auto val="1"/>
        <c:lblAlgn val="ctr"/>
        <c:lblOffset val="100"/>
        <c:noMultiLvlLbl val="0"/>
      </c:catAx>
      <c:valAx>
        <c:axId val="2090420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90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1-49CA-B296-B1BD4DB9D166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1-49CA-B296-B1BD4DB9D166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1-49CA-B296-B1BD4DB9D166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1-49CA-B296-B1BD4DB9D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5535184"/>
        <c:axId val="675535744"/>
      </c:barChart>
      <c:catAx>
        <c:axId val="6755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535744"/>
        <c:crosses val="autoZero"/>
        <c:auto val="1"/>
        <c:lblAlgn val="ctr"/>
        <c:lblOffset val="100"/>
        <c:noMultiLvlLbl val="0"/>
      </c:catAx>
      <c:valAx>
        <c:axId val="675535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55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'CREAS Gráfico 4'!$A$10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4'!$B$10:$F$10</c:f>
              <c:numCache>
                <c:formatCode>0.0%</c:formatCode>
                <c:ptCount val="5"/>
                <c:pt idx="0">
                  <c:v>8.3215938820688271E-2</c:v>
                </c:pt>
                <c:pt idx="1">
                  <c:v>8.6206896551724144E-2</c:v>
                </c:pt>
                <c:pt idx="2">
                  <c:v>8.2012498867856179E-2</c:v>
                </c:pt>
                <c:pt idx="3">
                  <c:v>7.8697056712132091E-2</c:v>
                </c:pt>
                <c:pt idx="4">
                  <c:v>7.5176366843033512E-2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001-AE2A-EAEC65811AFE}"/>
            </c:ext>
          </c:extLst>
        </c:ser>
        <c:ser>
          <c:idx val="1"/>
          <c:order val="1"/>
          <c:tx>
            <c:strRef>
              <c:f>'CREAS Gráfico 4'!$A$11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4'!$B$11:$F$11</c:f>
              <c:numCache>
                <c:formatCode>0.0%</c:formatCode>
                <c:ptCount val="5"/>
                <c:pt idx="0">
                  <c:v>0.287331455021131</c:v>
                </c:pt>
                <c:pt idx="1">
                  <c:v>0.28503199923583916</c:v>
                </c:pt>
                <c:pt idx="2">
                  <c:v>0.28317181414726927</c:v>
                </c:pt>
                <c:pt idx="3">
                  <c:v>0.27409368269921036</c:v>
                </c:pt>
                <c:pt idx="4">
                  <c:v>0.2694885361552028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001-AE2A-EAEC65811AFE}"/>
            </c:ext>
          </c:extLst>
        </c:ser>
        <c:ser>
          <c:idx val="2"/>
          <c:order val="2"/>
          <c:tx>
            <c:strRef>
              <c:f>'CREAS Gráfico 4'!$A$12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4'!$B$9:$F$9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4'!$B$12:$F$12</c:f>
              <c:numCache>
                <c:formatCode>0.0%</c:formatCode>
                <c:ptCount val="5"/>
                <c:pt idx="0">
                  <c:v>0.62945260615818077</c:v>
                </c:pt>
                <c:pt idx="1">
                  <c:v>0.62876110421243669</c:v>
                </c:pt>
                <c:pt idx="2">
                  <c:v>0.63481568698487456</c:v>
                </c:pt>
                <c:pt idx="3">
                  <c:v>0.64720926058865758</c:v>
                </c:pt>
                <c:pt idx="4">
                  <c:v>0.65533509700176362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B-4001-AE2A-EAEC65811A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155072"/>
        <c:axId val="361155632"/>
      </c:barChart>
      <c:catAx>
        <c:axId val="3611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155632"/>
        <c:crosses val="autoZero"/>
        <c:auto val="1"/>
        <c:lblAlgn val="ctr"/>
        <c:lblOffset val="100"/>
        <c:noMultiLvlLbl val="0"/>
      </c:catAx>
      <c:valAx>
        <c:axId val="3611556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11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'CREAS Gráfico 5'!$F$3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5'!$F$4:$F$11</c:f>
              <c:numCache>
                <c:formatCode>#,##0</c:formatCode>
                <c:ptCount val="8"/>
                <c:pt idx="0">
                  <c:v>6064</c:v>
                </c:pt>
                <c:pt idx="1">
                  <c:v>4376</c:v>
                </c:pt>
                <c:pt idx="2">
                  <c:v>3893</c:v>
                </c:pt>
                <c:pt idx="3">
                  <c:v>3865</c:v>
                </c:pt>
                <c:pt idx="4">
                  <c:v>1565</c:v>
                </c:pt>
                <c:pt idx="5">
                  <c:v>1372</c:v>
                </c:pt>
                <c:pt idx="6">
                  <c:v>1339</c:v>
                </c:pt>
                <c:pt idx="7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D-4717-8DC2-931F8E0C624A}"/>
            </c:ext>
          </c:extLst>
        </c:ser>
        <c:ser>
          <c:idx val="3"/>
          <c:order val="1"/>
          <c:tx>
            <c:strRef>
              <c:f>'CREAS Gráfico 5'!$E$3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5'!$E$4:$E$11</c:f>
              <c:numCache>
                <c:formatCode>#,##0</c:formatCode>
                <c:ptCount val="8"/>
                <c:pt idx="0">
                  <c:v>5795</c:v>
                </c:pt>
                <c:pt idx="1">
                  <c:v>4284</c:v>
                </c:pt>
                <c:pt idx="2">
                  <c:v>4076</c:v>
                </c:pt>
                <c:pt idx="3">
                  <c:v>3674</c:v>
                </c:pt>
                <c:pt idx="4">
                  <c:v>1569</c:v>
                </c:pt>
                <c:pt idx="5">
                  <c:v>1344</c:v>
                </c:pt>
                <c:pt idx="6">
                  <c:v>1330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D-4717-8DC2-931F8E0C624A}"/>
            </c:ext>
          </c:extLst>
        </c:ser>
        <c:ser>
          <c:idx val="2"/>
          <c:order val="2"/>
          <c:tx>
            <c:strRef>
              <c:f>'CREAS Gráfico 5'!$D$3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5'!$D$4:$D$11</c:f>
              <c:numCache>
                <c:formatCode>#,##0</c:formatCode>
                <c:ptCount val="8"/>
                <c:pt idx="0">
                  <c:v>5420</c:v>
                </c:pt>
                <c:pt idx="1">
                  <c:v>4160</c:v>
                </c:pt>
                <c:pt idx="2">
                  <c:v>4233</c:v>
                </c:pt>
                <c:pt idx="3">
                  <c:v>3288</c:v>
                </c:pt>
                <c:pt idx="4">
                  <c:v>1503</c:v>
                </c:pt>
                <c:pt idx="5">
                  <c:v>1188</c:v>
                </c:pt>
                <c:pt idx="6">
                  <c:v>1328</c:v>
                </c:pt>
                <c:pt idx="7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D-4717-8DC2-931F8E0C624A}"/>
            </c:ext>
          </c:extLst>
        </c:ser>
        <c:ser>
          <c:idx val="1"/>
          <c:order val="3"/>
          <c:tx>
            <c:strRef>
              <c:f>'CREAS Gráfico 5'!$C$3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5'!$C$4:$C$11</c:f>
              <c:numCache>
                <c:formatCode>#,##0</c:formatCode>
                <c:ptCount val="8"/>
                <c:pt idx="0">
                  <c:v>5006</c:v>
                </c:pt>
                <c:pt idx="1">
                  <c:v>3907</c:v>
                </c:pt>
                <c:pt idx="2">
                  <c:v>4273</c:v>
                </c:pt>
                <c:pt idx="3">
                  <c:v>2982</c:v>
                </c:pt>
                <c:pt idx="4">
                  <c:v>1373</c:v>
                </c:pt>
                <c:pt idx="5">
                  <c:v>1198</c:v>
                </c:pt>
                <c:pt idx="6">
                  <c:v>1302</c:v>
                </c:pt>
                <c:pt idx="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D-4717-8DC2-931F8E0C624A}"/>
            </c:ext>
          </c:extLst>
        </c:ser>
        <c:ser>
          <c:idx val="0"/>
          <c:order val="4"/>
          <c:tx>
            <c:strRef>
              <c:f>'CREAS Gráfico 5'!$B$3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5'!$B$4:$B$11</c:f>
              <c:numCache>
                <c:formatCode>#,##0</c:formatCode>
                <c:ptCount val="8"/>
                <c:pt idx="0">
                  <c:v>4713</c:v>
                </c:pt>
                <c:pt idx="1">
                  <c:v>3723</c:v>
                </c:pt>
                <c:pt idx="2">
                  <c:v>4280</c:v>
                </c:pt>
                <c:pt idx="3">
                  <c:v>2623</c:v>
                </c:pt>
                <c:pt idx="4">
                  <c:v>1245</c:v>
                </c:pt>
                <c:pt idx="5">
                  <c:v>1137</c:v>
                </c:pt>
                <c:pt idx="6">
                  <c:v>1401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D-4717-8DC2-931F8E0C6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1160672"/>
        <c:axId val="361161232"/>
      </c:barChart>
      <c:catAx>
        <c:axId val="3611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161232"/>
        <c:crosses val="autoZero"/>
        <c:auto val="1"/>
        <c:lblAlgn val="ctr"/>
        <c:lblOffset val="100"/>
        <c:noMultiLvlLbl val="0"/>
      </c:catAx>
      <c:valAx>
        <c:axId val="36116123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11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50190478158738E-2"/>
          <c:y val="5.3575902290192053E-2"/>
          <c:w val="0.91090265291641692"/>
          <c:h val="0.74241147654377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'CREAS Gráfico 6'!$A$5</c:f>
              <c:strCache>
                <c:ptCount val="1"/>
                <c:pt idx="0">
                  <c:v>Coordenador(a)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6'!$B$5:$F$5</c:f>
              <c:numCache>
                <c:formatCode>#,##0</c:formatCode>
                <c:ptCount val="5"/>
                <c:pt idx="0">
                  <c:v>2083</c:v>
                </c:pt>
                <c:pt idx="1">
                  <c:v>2192</c:v>
                </c:pt>
                <c:pt idx="2">
                  <c:v>2276</c:v>
                </c:pt>
                <c:pt idx="3">
                  <c:v>2310</c:v>
                </c:pt>
                <c:pt idx="4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D-46D2-B93A-C63DD8A84401}"/>
            </c:ext>
          </c:extLst>
        </c:ser>
        <c:ser>
          <c:idx val="1"/>
          <c:order val="1"/>
          <c:tx>
            <c:strRef>
              <c:f>'CREAS Gráfico 6'!$A$6</c:f>
              <c:strCache>
                <c:ptCount val="1"/>
                <c:pt idx="0">
                  <c:v>Educador(a) Social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6'!$B$6:$F$6</c:f>
              <c:numCache>
                <c:formatCode>#,##0</c:formatCode>
                <c:ptCount val="5"/>
                <c:pt idx="0">
                  <c:v>2377</c:v>
                </c:pt>
                <c:pt idx="1">
                  <c:v>2168</c:v>
                </c:pt>
                <c:pt idx="2">
                  <c:v>2437</c:v>
                </c:pt>
                <c:pt idx="3">
                  <c:v>2510</c:v>
                </c:pt>
                <c:pt idx="4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D-46D2-B93A-C63DD8A84401}"/>
            </c:ext>
          </c:extLst>
        </c:ser>
        <c:ser>
          <c:idx val="2"/>
          <c:order val="2"/>
          <c:tx>
            <c:strRef>
              <c:f>'CREAS Gráfico 6'!$A$7</c:f>
              <c:strCache>
                <c:ptCount val="1"/>
                <c:pt idx="0">
                  <c:v>Técnico(a) de nível superior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6'!$B$7:$F$7</c:f>
              <c:numCache>
                <c:formatCode>#,##0</c:formatCode>
                <c:ptCount val="5"/>
                <c:pt idx="0">
                  <c:v>8919</c:v>
                </c:pt>
                <c:pt idx="1">
                  <c:v>9659</c:v>
                </c:pt>
                <c:pt idx="2">
                  <c:v>10248</c:v>
                </c:pt>
                <c:pt idx="3">
                  <c:v>10526</c:v>
                </c:pt>
                <c:pt idx="4">
                  <c:v>10636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D-46D2-B93A-C63DD8A84401}"/>
            </c:ext>
          </c:extLst>
        </c:ser>
        <c:ser>
          <c:idx val="3"/>
          <c:order val="3"/>
          <c:tx>
            <c:strRef>
              <c:f>'CREAS Gráfico 6'!$A$8</c:f>
              <c:strCache>
                <c:ptCount val="1"/>
                <c:pt idx="0">
                  <c:v>Técnico(a) de nível médio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6'!$B$8:$F$8</c:f>
              <c:numCache>
                <c:formatCode>#,##0</c:formatCode>
                <c:ptCount val="5"/>
                <c:pt idx="0">
                  <c:v>890</c:v>
                </c:pt>
                <c:pt idx="1">
                  <c:v>930</c:v>
                </c:pt>
                <c:pt idx="2">
                  <c:v>1004</c:v>
                </c:pt>
                <c:pt idx="3">
                  <c:v>605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D-46D2-B93A-C63DD8A84401}"/>
            </c:ext>
          </c:extLst>
        </c:ser>
        <c:ser>
          <c:idx val="4"/>
          <c:order val="4"/>
          <c:tx>
            <c:strRef>
              <c:f>'CREAS Gráfico 6'!$A$9</c:f>
              <c:strCache>
                <c:ptCount val="1"/>
                <c:pt idx="0">
                  <c:v>Apoio Administrativo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6'!$B$9:$F$9</c:f>
              <c:numCache>
                <c:formatCode>#,##0</c:formatCode>
                <c:ptCount val="5"/>
                <c:pt idx="0">
                  <c:v>1907</c:v>
                </c:pt>
                <c:pt idx="1">
                  <c:v>2321</c:v>
                </c:pt>
                <c:pt idx="2">
                  <c:v>2264</c:v>
                </c:pt>
                <c:pt idx="3">
                  <c:v>2308</c:v>
                </c:pt>
                <c:pt idx="4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D-46D2-B93A-C63DD8A84401}"/>
            </c:ext>
          </c:extLst>
        </c:ser>
        <c:ser>
          <c:idx val="5"/>
          <c:order val="5"/>
          <c:tx>
            <c:strRef>
              <c:f>'CREAS Gráfico 6'!$A$10</c:f>
              <c:strCache>
                <c:ptCount val="1"/>
                <c:pt idx="0">
                  <c:v>Serviços Gerais (limpeza, conservação, motoristas, etc.)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6'!$B$10:$F$10</c:f>
              <c:numCache>
                <c:formatCode>#,##0</c:formatCode>
                <c:ptCount val="5"/>
                <c:pt idx="0">
                  <c:v>1466</c:v>
                </c:pt>
                <c:pt idx="1">
                  <c:v>1785</c:v>
                </c:pt>
                <c:pt idx="2">
                  <c:v>1893</c:v>
                </c:pt>
                <c:pt idx="3">
                  <c:v>1949</c:v>
                </c:pt>
                <c:pt idx="4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D-46D2-B93A-C63DD8A84401}"/>
            </c:ext>
          </c:extLst>
        </c:ser>
        <c:ser>
          <c:idx val="6"/>
          <c:order val="6"/>
          <c:tx>
            <c:strRef>
              <c:f>'CREAS Gráfico 6'!$A$11</c:f>
              <c:strCache>
                <c:ptCount val="1"/>
                <c:pt idx="0">
                  <c:v>Estagiário(a)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6'!$B$11:$F$11</c:f>
              <c:numCache>
                <c:formatCode>#,##0</c:formatCode>
                <c:ptCount val="5"/>
                <c:pt idx="0">
                  <c:v>535</c:v>
                </c:pt>
                <c:pt idx="1">
                  <c:v>530</c:v>
                </c:pt>
                <c:pt idx="2">
                  <c:v>480</c:v>
                </c:pt>
                <c:pt idx="3">
                  <c:v>501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D-46D2-B93A-C63DD8A84401}"/>
            </c:ext>
          </c:extLst>
        </c:ser>
        <c:ser>
          <c:idx val="7"/>
          <c:order val="7"/>
          <c:tx>
            <c:strRef>
              <c:f>'CREAS Gráfico 6'!$A$12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6'!$B$4:$F$4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'CREAS Gráfico 6'!$B$12:$F$12</c:f>
              <c:numCache>
                <c:formatCode>#,##0</c:formatCode>
                <c:ptCount val="5"/>
                <c:pt idx="0">
                  <c:v>1692</c:v>
                </c:pt>
                <c:pt idx="1">
                  <c:v>1353</c:v>
                </c:pt>
                <c:pt idx="2">
                  <c:v>1480</c:v>
                </c:pt>
                <c:pt idx="3">
                  <c:v>1579</c:v>
                </c:pt>
                <c:pt idx="4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D-46D2-B93A-C63DD8A844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461776"/>
        <c:axId val="361462336"/>
      </c:barChart>
      <c:catAx>
        <c:axId val="3614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462336"/>
        <c:crosses val="autoZero"/>
        <c:auto val="1"/>
        <c:lblAlgn val="ctr"/>
        <c:lblOffset val="100"/>
        <c:noMultiLvlLbl val="0"/>
      </c:catAx>
      <c:valAx>
        <c:axId val="361462336"/>
        <c:scaling>
          <c:orientation val="minMax"/>
          <c:max val="23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3614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495587657841982E-3"/>
          <c:y val="0.869590191117807"/>
          <c:w val="0.98790088246843155"/>
          <c:h val="0.1143454902072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34319526627219E-2"/>
          <c:y val="3.4509803921568626E-2"/>
          <c:w val="0.95660749506903353"/>
          <c:h val="0.892711316967731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1'!$A$3:$F$3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'CPOP Gráfico 1'!$A$4:$F$4</c:f>
              <c:numCache>
                <c:formatCode>#,##0</c:formatCode>
                <c:ptCount val="6"/>
                <c:pt idx="0">
                  <c:v>1187</c:v>
                </c:pt>
                <c:pt idx="1">
                  <c:v>1636</c:v>
                </c:pt>
                <c:pt idx="2">
                  <c:v>1914</c:v>
                </c:pt>
                <c:pt idx="3">
                  <c:v>3028</c:v>
                </c:pt>
                <c:pt idx="4">
                  <c:v>3108</c:v>
                </c:pt>
                <c:pt idx="5">
                  <c:v>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444-9775-A226AC6247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1465136"/>
        <c:axId val="361465696"/>
      </c:lineChart>
      <c:catAx>
        <c:axId val="3614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465696"/>
        <c:crosses val="autoZero"/>
        <c:auto val="1"/>
        <c:lblAlgn val="ctr"/>
        <c:lblOffset val="100"/>
        <c:noMultiLvlLbl val="0"/>
      </c:catAx>
      <c:valAx>
        <c:axId val="3614656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14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83703529596115E-2"/>
          <c:y val="5.9510622244884452E-2"/>
          <c:w val="0.92377417375066928"/>
          <c:h val="0.780723123236637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'CPOP Gráfico 2'!$A$4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2'!$B$4:$F$4</c:f>
              <c:numCache>
                <c:formatCode>0.0%</c:formatCode>
                <c:ptCount val="5"/>
                <c:pt idx="0">
                  <c:v>0.39486552567237199</c:v>
                </c:pt>
                <c:pt idx="1">
                  <c:v>0.40229885057471299</c:v>
                </c:pt>
                <c:pt idx="2">
                  <c:v>0.36955085865257598</c:v>
                </c:pt>
                <c:pt idx="3">
                  <c:v>0.37548262548262501</c:v>
                </c:pt>
                <c:pt idx="4">
                  <c:v>0.41399229781771502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EFF-B99F-057E63563F00}"/>
            </c:ext>
          </c:extLst>
        </c:ser>
        <c:ser>
          <c:idx val="1"/>
          <c:order val="1"/>
          <c:tx>
            <c:strRef>
              <c:f>'CPOP Gráfico 2'!$A$5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2'!$B$5:$F$5</c:f>
              <c:numCache>
                <c:formatCode>0.0%</c:formatCode>
                <c:ptCount val="5"/>
                <c:pt idx="0">
                  <c:v>0.121638141809291</c:v>
                </c:pt>
                <c:pt idx="1">
                  <c:v>0.13531870428422199</c:v>
                </c:pt>
                <c:pt idx="2">
                  <c:v>0.206406869220608</c:v>
                </c:pt>
                <c:pt idx="3">
                  <c:v>0.18243243243243201</c:v>
                </c:pt>
                <c:pt idx="4">
                  <c:v>0.16816431322208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1-4EFF-B99F-057E63563F00}"/>
            </c:ext>
          </c:extLst>
        </c:ser>
        <c:ser>
          <c:idx val="2"/>
          <c:order val="2"/>
          <c:tx>
            <c:strRef>
              <c:f>'CPOP Gráfico 2'!$A$6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2'!$B$6:$F$6</c:f>
              <c:numCache>
                <c:formatCode>0.0%</c:formatCode>
                <c:ptCount val="5"/>
                <c:pt idx="0">
                  <c:v>0.10574572127139401</c:v>
                </c:pt>
                <c:pt idx="1">
                  <c:v>0.126436781609195</c:v>
                </c:pt>
                <c:pt idx="2">
                  <c:v>0.11558784676354</c:v>
                </c:pt>
                <c:pt idx="3">
                  <c:v>0.11068211068211101</c:v>
                </c:pt>
                <c:pt idx="4">
                  <c:v>0.121309370988447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1-4EFF-B99F-057E63563F00}"/>
            </c:ext>
          </c:extLst>
        </c:ser>
        <c:ser>
          <c:idx val="3"/>
          <c:order val="3"/>
          <c:tx>
            <c:strRef>
              <c:f>'CPOP Gráfico 2'!$A$7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2'!$B$7:$F$7</c:f>
              <c:numCache>
                <c:formatCode>0.0%</c:formatCode>
                <c:ptCount val="5"/>
                <c:pt idx="0">
                  <c:v>7.2738386308068503E-2</c:v>
                </c:pt>
                <c:pt idx="1">
                  <c:v>9.2998955067920594E-2</c:v>
                </c:pt>
                <c:pt idx="2">
                  <c:v>0.10072655217965699</c:v>
                </c:pt>
                <c:pt idx="3">
                  <c:v>9.8133848133848095E-2</c:v>
                </c:pt>
                <c:pt idx="4">
                  <c:v>9.1784338896020501E-2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1-4EFF-B99F-057E63563F00}"/>
            </c:ext>
          </c:extLst>
        </c:ser>
        <c:ser>
          <c:idx val="4"/>
          <c:order val="4"/>
          <c:tx>
            <c:strRef>
              <c:f>'CPOP Gráfico 2'!$A$8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2'!$B$8:$F$8</c:f>
              <c:numCache>
                <c:formatCode>0.0%</c:formatCode>
                <c:ptCount val="5"/>
                <c:pt idx="0">
                  <c:v>5.0733496332518301E-2</c:v>
                </c:pt>
                <c:pt idx="1">
                  <c:v>5.3814002089864199E-2</c:v>
                </c:pt>
                <c:pt idx="2">
                  <c:v>6.3738441215323599E-2</c:v>
                </c:pt>
                <c:pt idx="3">
                  <c:v>7.5933075933075897E-2</c:v>
                </c:pt>
                <c:pt idx="4">
                  <c:v>7.1245186136071906E-2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1-4EFF-B99F-057E63563F00}"/>
            </c:ext>
          </c:extLst>
        </c:ser>
        <c:ser>
          <c:idx val="5"/>
          <c:order val="5"/>
          <c:tx>
            <c:strRef>
              <c:f>'CPOP Gráfico 2'!$A$9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2'!$B$9:$F$9</c:f>
              <c:numCache>
                <c:formatCode>0.0%</c:formatCode>
                <c:ptCount val="5"/>
                <c:pt idx="0">
                  <c:v>0.106356968215159</c:v>
                </c:pt>
                <c:pt idx="1">
                  <c:v>7.8369905956112901E-2</c:v>
                </c:pt>
                <c:pt idx="2">
                  <c:v>8.15719947159841E-2</c:v>
                </c:pt>
                <c:pt idx="3">
                  <c:v>7.2715572715572704E-2</c:v>
                </c:pt>
                <c:pt idx="4">
                  <c:v>7.06033376123235E-2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1-4EFF-B99F-057E63563F00}"/>
            </c:ext>
          </c:extLst>
        </c:ser>
        <c:ser>
          <c:idx val="6"/>
          <c:order val="6"/>
          <c:tx>
            <c:strRef>
              <c:f>'CPOP Gráfico 2'!$A$10</c:f>
              <c:strCache>
                <c:ptCount val="1"/>
                <c:pt idx="0">
                  <c:v>Trabalhador de Empresa / Cooperativa / Entidade Prestadora de Serviços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2'!$B$10:$F$10</c:f>
              <c:numCache>
                <c:formatCode>0.0%</c:formatCode>
                <c:ptCount val="5"/>
                <c:pt idx="0">
                  <c:v>0.128361858190709</c:v>
                </c:pt>
                <c:pt idx="1">
                  <c:v>0.102925809822362</c:v>
                </c:pt>
                <c:pt idx="2">
                  <c:v>5.7463672391017198E-2</c:v>
                </c:pt>
                <c:pt idx="3">
                  <c:v>7.2072072072072099E-2</c:v>
                </c:pt>
                <c:pt idx="4">
                  <c:v>5.07060333761232E-2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1-4EFF-B99F-057E63563F00}"/>
            </c:ext>
          </c:extLst>
        </c:ser>
        <c:ser>
          <c:idx val="7"/>
          <c:order val="7"/>
          <c:tx>
            <c:strRef>
              <c:f>'CPOP Gráfico 2'!$A$11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2'!$B$11:$F$11</c:f>
              <c:numCache>
                <c:formatCode>0.0%</c:formatCode>
                <c:ptCount val="5"/>
                <c:pt idx="0">
                  <c:v>1.8337408312958402E-2</c:v>
                </c:pt>
                <c:pt idx="1">
                  <c:v>5.74712643678161E-3</c:v>
                </c:pt>
                <c:pt idx="2">
                  <c:v>2.6420079260237798E-3</c:v>
                </c:pt>
                <c:pt idx="3">
                  <c:v>1.0939510939510899E-2</c:v>
                </c:pt>
                <c:pt idx="4">
                  <c:v>1.0269576379974299E-2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1-4EFF-B99F-057E63563F00}"/>
            </c:ext>
          </c:extLst>
        </c:ser>
        <c:ser>
          <c:idx val="8"/>
          <c:order val="8"/>
          <c:tx>
            <c:strRef>
              <c:f>'CPOP Gráfico 2'!$A$12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2'!$B$12:$F$12</c:f>
              <c:numCache>
                <c:formatCode>0.0%</c:formatCode>
                <c:ptCount val="5"/>
                <c:pt idx="0">
                  <c:v>1.22249388753056E-3</c:v>
                </c:pt>
                <c:pt idx="1">
                  <c:v>2.0898641588296802E-3</c:v>
                </c:pt>
                <c:pt idx="2">
                  <c:v>2.3117569352708099E-3</c:v>
                </c:pt>
                <c:pt idx="3">
                  <c:v>1.6087516087516099E-3</c:v>
                </c:pt>
                <c:pt idx="4">
                  <c:v>1.9255455712451899E-3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1-4EFF-B99F-057E63563F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472416"/>
        <c:axId val="361472976"/>
      </c:barChart>
      <c:catAx>
        <c:axId val="3614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472976"/>
        <c:crosses val="autoZero"/>
        <c:auto val="1"/>
        <c:lblAlgn val="ctr"/>
        <c:lblOffset val="100"/>
        <c:noMultiLvlLbl val="0"/>
      </c:catAx>
      <c:valAx>
        <c:axId val="3614729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14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99421811404007E-3"/>
          <c:y val="0.88677135946242014"/>
          <c:w val="0.98650107142404297"/>
          <c:h val="0.103601608622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40D-A2F9-08DDE7B5EC1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2-440D-A2F9-08DDE7B5EC1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2-440D-A2F9-08DDE7B5EC1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2-440D-A2F9-08DDE7B5EC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3337840"/>
        <c:axId val="563338400"/>
      </c:barChart>
      <c:catAx>
        <c:axId val="5633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38400"/>
        <c:crosses val="autoZero"/>
        <c:auto val="1"/>
        <c:lblAlgn val="ctr"/>
        <c:lblOffset val="100"/>
        <c:noMultiLvlLbl val="0"/>
      </c:catAx>
      <c:valAx>
        <c:axId val="563338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33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'CPOP Gráfico 4'!$A$4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4'!$B$4:$F$4</c:f>
              <c:numCache>
                <c:formatCode>0.0%</c:formatCode>
                <c:ptCount val="5"/>
                <c:pt idx="0">
                  <c:v>0.13325183374083099</c:v>
                </c:pt>
                <c:pt idx="1">
                  <c:v>0.130616509926855</c:v>
                </c:pt>
                <c:pt idx="2">
                  <c:v>0.128137384412153</c:v>
                </c:pt>
                <c:pt idx="3">
                  <c:v>0.119369369369369</c:v>
                </c:pt>
                <c:pt idx="4">
                  <c:v>0.111681643132221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B-40F7-B317-4327AE9DECE1}"/>
            </c:ext>
          </c:extLst>
        </c:ser>
        <c:ser>
          <c:idx val="1"/>
          <c:order val="1"/>
          <c:tx>
            <c:strRef>
              <c:f>'CPOP Gráfico 4'!$A$5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4'!$B$5:$F$5</c:f>
              <c:numCache>
                <c:formatCode>0.0%</c:formatCode>
                <c:ptCount val="5"/>
                <c:pt idx="0">
                  <c:v>0.420537897310513</c:v>
                </c:pt>
                <c:pt idx="1">
                  <c:v>0.43991640543364702</c:v>
                </c:pt>
                <c:pt idx="2">
                  <c:v>0.41083223249669798</c:v>
                </c:pt>
                <c:pt idx="3">
                  <c:v>0.41473616473616498</c:v>
                </c:pt>
                <c:pt idx="4">
                  <c:v>0.41270860077021798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B-40F7-B317-4327AE9DECE1}"/>
            </c:ext>
          </c:extLst>
        </c:ser>
        <c:ser>
          <c:idx val="2"/>
          <c:order val="2"/>
          <c:tx>
            <c:strRef>
              <c:f>'CPOP Gráfico 4'!$A$6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'CPOP Gráfico 4'!$B$6:$F$6</c:f>
              <c:numCache>
                <c:formatCode>0.0%</c:formatCode>
                <c:ptCount val="5"/>
                <c:pt idx="0">
                  <c:v>0.44621026894865501</c:v>
                </c:pt>
                <c:pt idx="1">
                  <c:v>0.42946708463949801</c:v>
                </c:pt>
                <c:pt idx="2">
                  <c:v>0.46103038309114902</c:v>
                </c:pt>
                <c:pt idx="3">
                  <c:v>0.46589446589446598</c:v>
                </c:pt>
                <c:pt idx="4">
                  <c:v>0.47560975609756101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B-40F7-B317-4327AE9DEC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2077920"/>
        <c:axId val="362078480"/>
      </c:barChart>
      <c:catAx>
        <c:axId val="3620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78480"/>
        <c:crosses val="autoZero"/>
        <c:auto val="1"/>
        <c:lblAlgn val="ctr"/>
        <c:lblOffset val="100"/>
        <c:noMultiLvlLbl val="0"/>
      </c:catAx>
      <c:valAx>
        <c:axId val="362078480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3620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'CPOP Gráfico 5'!$B$3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5'!$B$4:$B$10</c:f>
              <c:numCache>
                <c:formatCode>#,##0</c:formatCode>
                <c:ptCount val="7"/>
                <c:pt idx="0">
                  <c:v>25</c:v>
                </c:pt>
                <c:pt idx="1">
                  <c:v>307</c:v>
                </c:pt>
                <c:pt idx="2">
                  <c:v>138</c:v>
                </c:pt>
                <c:pt idx="3">
                  <c:v>58</c:v>
                </c:pt>
                <c:pt idx="4">
                  <c:v>430</c:v>
                </c:pt>
                <c:pt idx="5">
                  <c:v>165</c:v>
                </c:pt>
                <c:pt idx="6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9-4B8E-931A-61129DBEB4C9}"/>
            </c:ext>
          </c:extLst>
        </c:ser>
        <c:ser>
          <c:idx val="1"/>
          <c:order val="1"/>
          <c:tx>
            <c:strRef>
              <c:f>'CPOP Gráfico 5'!$C$3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5'!$C$4:$C$10</c:f>
              <c:numCache>
                <c:formatCode>#,##0</c:formatCode>
                <c:ptCount val="7"/>
                <c:pt idx="0">
                  <c:v>28</c:v>
                </c:pt>
                <c:pt idx="1">
                  <c:v>345</c:v>
                </c:pt>
                <c:pt idx="2">
                  <c:v>170</c:v>
                </c:pt>
                <c:pt idx="3">
                  <c:v>55</c:v>
                </c:pt>
                <c:pt idx="4">
                  <c:v>545</c:v>
                </c:pt>
                <c:pt idx="5">
                  <c:v>157</c:v>
                </c:pt>
                <c:pt idx="6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9-4B8E-931A-61129DBEB4C9}"/>
            </c:ext>
          </c:extLst>
        </c:ser>
        <c:ser>
          <c:idx val="2"/>
          <c:order val="2"/>
          <c:tx>
            <c:strRef>
              <c:f>'CPOP Gráfico 5'!$D$3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5'!$D$4:$D$10</c:f>
              <c:numCache>
                <c:formatCode>#,##0</c:formatCode>
                <c:ptCount val="7"/>
                <c:pt idx="0">
                  <c:v>48</c:v>
                </c:pt>
                <c:pt idx="1">
                  <c:v>590</c:v>
                </c:pt>
                <c:pt idx="2">
                  <c:v>286</c:v>
                </c:pt>
                <c:pt idx="3">
                  <c:v>95</c:v>
                </c:pt>
                <c:pt idx="5">
                  <c:v>269</c:v>
                </c:pt>
                <c:pt idx="6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9-4B8E-931A-61129DBEB4C9}"/>
            </c:ext>
          </c:extLst>
        </c:ser>
        <c:ser>
          <c:idx val="3"/>
          <c:order val="3"/>
          <c:tx>
            <c:strRef>
              <c:f>'CPOP Gráfico 5'!$E$3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5'!$E$4:$E$10</c:f>
              <c:numCache>
                <c:formatCode>#,##0</c:formatCode>
                <c:ptCount val="7"/>
                <c:pt idx="0">
                  <c:v>46</c:v>
                </c:pt>
                <c:pt idx="1">
                  <c:v>607</c:v>
                </c:pt>
                <c:pt idx="2">
                  <c:v>316</c:v>
                </c:pt>
                <c:pt idx="3">
                  <c:v>108</c:v>
                </c:pt>
                <c:pt idx="4">
                  <c:v>957</c:v>
                </c:pt>
                <c:pt idx="5">
                  <c:v>338</c:v>
                </c:pt>
                <c:pt idx="6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9-4B8E-931A-61129DBEB4C9}"/>
            </c:ext>
          </c:extLst>
        </c:ser>
        <c:ser>
          <c:idx val="4"/>
          <c:order val="4"/>
          <c:tx>
            <c:strRef>
              <c:f>'CPOP Gráfico 5'!$F$3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5'!$F$4:$F$10</c:f>
              <c:numCache>
                <c:formatCode>#,##0</c:formatCode>
                <c:ptCount val="7"/>
                <c:pt idx="0">
                  <c:v>49</c:v>
                </c:pt>
                <c:pt idx="1">
                  <c:v>598</c:v>
                </c:pt>
                <c:pt idx="2">
                  <c:v>325</c:v>
                </c:pt>
                <c:pt idx="3">
                  <c:v>99</c:v>
                </c:pt>
                <c:pt idx="4">
                  <c:v>296</c:v>
                </c:pt>
                <c:pt idx="5">
                  <c:v>357</c:v>
                </c:pt>
                <c:pt idx="6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9-4B8E-931A-61129DBEB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083520"/>
        <c:axId val="362084080"/>
      </c:barChart>
      <c:catAx>
        <c:axId val="3620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080"/>
        <c:crosses val="autoZero"/>
        <c:auto val="1"/>
        <c:lblAlgn val="ctr"/>
        <c:lblOffset val="100"/>
        <c:noMultiLvlLbl val="0"/>
      </c:catAx>
      <c:valAx>
        <c:axId val="3620840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20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'CPOP Gráfico 6'!$F$5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6'!$F$6:$F$14</c:f>
              <c:numCache>
                <c:formatCode>###0</c:formatCode>
                <c:ptCount val="9"/>
                <c:pt idx="0">
                  <c:v>10</c:v>
                </c:pt>
                <c:pt idx="1">
                  <c:v>47</c:v>
                </c:pt>
                <c:pt idx="2">
                  <c:v>75</c:v>
                </c:pt>
                <c:pt idx="3">
                  <c:v>223</c:v>
                </c:pt>
                <c:pt idx="4">
                  <c:v>279</c:v>
                </c:pt>
                <c:pt idx="5">
                  <c:v>355</c:v>
                </c:pt>
                <c:pt idx="6">
                  <c:v>406</c:v>
                </c:pt>
                <c:pt idx="7">
                  <c:v>838</c:v>
                </c:pt>
                <c:pt idx="8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5-4347-A451-62084FF1458B}"/>
            </c:ext>
          </c:extLst>
        </c:ser>
        <c:ser>
          <c:idx val="3"/>
          <c:order val="1"/>
          <c:tx>
            <c:strRef>
              <c:f>'CPOP Gráfico 6'!$E$5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6'!$E$6:$E$14</c:f>
              <c:numCache>
                <c:formatCode>###0</c:formatCode>
                <c:ptCount val="9"/>
                <c:pt idx="0">
                  <c:v>13</c:v>
                </c:pt>
                <c:pt idx="1">
                  <c:v>72</c:v>
                </c:pt>
                <c:pt idx="2">
                  <c:v>108</c:v>
                </c:pt>
                <c:pt idx="3">
                  <c:v>227</c:v>
                </c:pt>
                <c:pt idx="4">
                  <c:v>265</c:v>
                </c:pt>
                <c:pt idx="5">
                  <c:v>320</c:v>
                </c:pt>
                <c:pt idx="6">
                  <c:v>389</c:v>
                </c:pt>
                <c:pt idx="7">
                  <c:v>837</c:v>
                </c:pt>
                <c:pt idx="8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5-4347-A451-62084FF1458B}"/>
            </c:ext>
          </c:extLst>
        </c:ser>
        <c:ser>
          <c:idx val="2"/>
          <c:order val="2"/>
          <c:tx>
            <c:strRef>
              <c:f>'CPOP Gráfico 6'!$D$5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6'!$D$6:$D$14</c:f>
              <c:numCache>
                <c:formatCode>###0</c:formatCode>
                <c:ptCount val="9"/>
                <c:pt idx="1">
                  <c:v>60</c:v>
                </c:pt>
                <c:pt idx="2">
                  <c:v>234</c:v>
                </c:pt>
                <c:pt idx="3">
                  <c:v>208</c:v>
                </c:pt>
                <c:pt idx="4">
                  <c:v>230</c:v>
                </c:pt>
                <c:pt idx="5">
                  <c:v>373</c:v>
                </c:pt>
                <c:pt idx="6">
                  <c:v>287</c:v>
                </c:pt>
                <c:pt idx="7">
                  <c:v>807</c:v>
                </c:pt>
                <c:pt idx="8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5-4347-A451-62084FF1458B}"/>
            </c:ext>
          </c:extLst>
        </c:ser>
        <c:ser>
          <c:idx val="1"/>
          <c:order val="3"/>
          <c:tx>
            <c:strRef>
              <c:f>'CPOP Gráfico 6'!$C$5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6'!$C$6:$C$14</c:f>
              <c:numCache>
                <c:formatCode>###0</c:formatCode>
                <c:ptCount val="9"/>
                <c:pt idx="1">
                  <c:v>57</c:v>
                </c:pt>
                <c:pt idx="2">
                  <c:v>165</c:v>
                </c:pt>
                <c:pt idx="3">
                  <c:v>131</c:v>
                </c:pt>
                <c:pt idx="4">
                  <c:v>148</c:v>
                </c:pt>
                <c:pt idx="5">
                  <c:v>260</c:v>
                </c:pt>
                <c:pt idx="6">
                  <c:v>165</c:v>
                </c:pt>
                <c:pt idx="7">
                  <c:v>489</c:v>
                </c:pt>
                <c:pt idx="8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5-4347-A451-62084FF1458B}"/>
            </c:ext>
          </c:extLst>
        </c:ser>
        <c:ser>
          <c:idx val="0"/>
          <c:order val="4"/>
          <c:tx>
            <c:strRef>
              <c:f>'CPOP Gráfico 6'!$B$5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6'!$B$6:$B$14</c:f>
              <c:numCache>
                <c:formatCode>###0</c:formatCode>
                <c:ptCount val="9"/>
                <c:pt idx="1">
                  <c:v>34</c:v>
                </c:pt>
                <c:pt idx="2">
                  <c:v>89</c:v>
                </c:pt>
                <c:pt idx="3">
                  <c:v>105</c:v>
                </c:pt>
                <c:pt idx="4">
                  <c:v>150</c:v>
                </c:pt>
                <c:pt idx="5">
                  <c:v>266</c:v>
                </c:pt>
                <c:pt idx="6">
                  <c:v>100</c:v>
                </c:pt>
                <c:pt idx="7">
                  <c:v>425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5-4347-A451-62084FF14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089120"/>
        <c:axId val="362089680"/>
      </c:barChart>
      <c:catAx>
        <c:axId val="36208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9680"/>
        <c:crosses val="autoZero"/>
        <c:auto val="1"/>
        <c:lblAlgn val="ctr"/>
        <c:lblOffset val="100"/>
        <c:noMultiLvlLbl val="0"/>
      </c:catAx>
      <c:valAx>
        <c:axId val="362089680"/>
        <c:scaling>
          <c:orientation val="minMax"/>
        </c:scaling>
        <c:delete val="1"/>
        <c:axPos val="b"/>
        <c:numFmt formatCode="###0" sourceLinked="1"/>
        <c:majorTickMark val="none"/>
        <c:minorTickMark val="none"/>
        <c:tickLblPos val="nextTo"/>
        <c:crossAx val="3620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E-46D8-B12B-9F05E9684792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E-46D8-B12B-9F05E9684792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E-46D8-B12B-9F05E9684792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E-46D8-B12B-9F05E9684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3971936"/>
        <c:axId val="553972496"/>
      </c:barChart>
      <c:catAx>
        <c:axId val="5539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72496"/>
        <c:crosses val="autoZero"/>
        <c:auto val="1"/>
        <c:lblAlgn val="ctr"/>
        <c:lblOffset val="100"/>
        <c:noMultiLvlLbl val="0"/>
      </c:catAx>
      <c:valAx>
        <c:axId val="5539724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39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'CCONV Gráfico 1'!$B$4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1'!$A$5:$A$7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'CCONV Gráfico 1'!$B$5:$B$7</c:f>
              <c:numCache>
                <c:formatCode>#,##0</c:formatCode>
                <c:ptCount val="3"/>
                <c:pt idx="0">
                  <c:v>94108</c:v>
                </c:pt>
                <c:pt idx="1">
                  <c:v>60224</c:v>
                </c:pt>
                <c:pt idx="2">
                  <c:v>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2D9-999C-F474879E7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825344"/>
        <c:axId val="359825904"/>
      </c:lineChart>
      <c:catAx>
        <c:axId val="3598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25904"/>
        <c:crosses val="autoZero"/>
        <c:auto val="1"/>
        <c:lblAlgn val="ctr"/>
        <c:lblOffset val="100"/>
        <c:noMultiLvlLbl val="0"/>
      </c:catAx>
      <c:valAx>
        <c:axId val="3598259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98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2'!$B$3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2'!$B$4:$B$11</c:f>
              <c:numCache>
                <c:formatCode>#,##0</c:formatCode>
                <c:ptCount val="8"/>
                <c:pt idx="0">
                  <c:v>2136</c:v>
                </c:pt>
                <c:pt idx="1">
                  <c:v>2941</c:v>
                </c:pt>
                <c:pt idx="2">
                  <c:v>3114</c:v>
                </c:pt>
                <c:pt idx="3">
                  <c:v>4258</c:v>
                </c:pt>
                <c:pt idx="4">
                  <c:v>6942</c:v>
                </c:pt>
                <c:pt idx="5">
                  <c:v>7586</c:v>
                </c:pt>
                <c:pt idx="6">
                  <c:v>7391</c:v>
                </c:pt>
                <c:pt idx="7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8-4569-BFF5-D366114E265F}"/>
            </c:ext>
          </c:extLst>
        </c:ser>
        <c:ser>
          <c:idx val="1"/>
          <c:order val="1"/>
          <c:tx>
            <c:strRef>
              <c:f>'CCONV Gráfico 2'!$C$3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2'!$C$4:$C$11</c:f>
              <c:numCache>
                <c:formatCode>#,##0</c:formatCode>
                <c:ptCount val="8"/>
                <c:pt idx="0">
                  <c:v>2305</c:v>
                </c:pt>
                <c:pt idx="1">
                  <c:v>3106</c:v>
                </c:pt>
                <c:pt idx="2">
                  <c:v>3692</c:v>
                </c:pt>
                <c:pt idx="3">
                  <c:v>4671</c:v>
                </c:pt>
                <c:pt idx="4">
                  <c:v>7646</c:v>
                </c:pt>
                <c:pt idx="5">
                  <c:v>7667</c:v>
                </c:pt>
                <c:pt idx="6">
                  <c:v>7911</c:v>
                </c:pt>
                <c:pt idx="7">
                  <c:v>28234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8-4569-BFF5-D366114E2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828704"/>
        <c:axId val="359829264"/>
      </c:barChart>
      <c:catAx>
        <c:axId val="3598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29264"/>
        <c:crosses val="autoZero"/>
        <c:auto val="1"/>
        <c:lblAlgn val="ctr"/>
        <c:lblOffset val="100"/>
        <c:noMultiLvlLbl val="0"/>
      </c:catAx>
      <c:valAx>
        <c:axId val="3598292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598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9-4755-8794-C92966BE8B4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9-4755-8794-C92966BE8B4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9-4755-8794-C92966BE8B4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9-4755-8794-C92966BE8B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222544"/>
        <c:axId val="565223104"/>
      </c:barChart>
      <c:catAx>
        <c:axId val="5652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223104"/>
        <c:crosses val="autoZero"/>
        <c:auto val="1"/>
        <c:lblAlgn val="ctr"/>
        <c:lblOffset val="100"/>
        <c:noMultiLvlLbl val="0"/>
      </c:catAx>
      <c:valAx>
        <c:axId val="5652231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52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91353660603647E-2"/>
          <c:y val="3.7898363479758827E-2"/>
          <c:w val="0.95061729267879269"/>
          <c:h val="0.782225477629249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'CCONV Gráfico 4'!$A$16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4'!$B$15:$C$15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'CCONV Gráfico 4'!$B$16:$C$16</c:f>
              <c:numCache>
                <c:formatCode>0.0%</c:formatCode>
                <c:ptCount val="2"/>
                <c:pt idx="0">
                  <c:v>0.17595975026567501</c:v>
                </c:pt>
                <c:pt idx="1">
                  <c:v>0.17389971333527501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8-4AAB-854A-8A090BFAFD0F}"/>
            </c:ext>
          </c:extLst>
        </c:ser>
        <c:ser>
          <c:idx val="1"/>
          <c:order val="1"/>
          <c:tx>
            <c:strRef>
              <c:f>'CCONV Gráfico 4'!$A$17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4'!$B$15:$C$15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'CCONV Gráfico 4'!$B$17:$C$17</c:f>
              <c:numCache>
                <c:formatCode>0.0%</c:formatCode>
                <c:ptCount val="2"/>
                <c:pt idx="0">
                  <c:v>0.42493026036131798</c:v>
                </c:pt>
                <c:pt idx="1">
                  <c:v>0.42406450722793698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8-4AAB-854A-8A090BFAFD0F}"/>
            </c:ext>
          </c:extLst>
        </c:ser>
        <c:ser>
          <c:idx val="2"/>
          <c:order val="2"/>
          <c:tx>
            <c:strRef>
              <c:f>'CCONV Gráfico 4'!$A$18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4'!$B$15:$C$15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'CCONV Gráfico 4'!$B$18:$C$18</c:f>
              <c:numCache>
                <c:formatCode>0.0%</c:formatCode>
                <c:ptCount val="2"/>
                <c:pt idx="0">
                  <c:v>0.39910998937300701</c:v>
                </c:pt>
                <c:pt idx="1">
                  <c:v>0.40202044977235402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8-4AAB-854A-8A090BFAFD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710464"/>
        <c:axId val="359711024"/>
      </c:barChart>
      <c:catAx>
        <c:axId val="3597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711024"/>
        <c:crosses val="autoZero"/>
        <c:auto val="1"/>
        <c:lblAlgn val="ctr"/>
        <c:lblOffset val="100"/>
        <c:noMultiLvlLbl val="0"/>
      </c:catAx>
      <c:valAx>
        <c:axId val="3597110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97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5'!$B$4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5'!$B$5:$B$23</c:f>
              <c:numCache>
                <c:formatCode>#,##0</c:formatCode>
                <c:ptCount val="19"/>
                <c:pt idx="0">
                  <c:v>17388</c:v>
                </c:pt>
                <c:pt idx="1">
                  <c:v>17510</c:v>
                </c:pt>
                <c:pt idx="2">
                  <c:v>9528</c:v>
                </c:pt>
                <c:pt idx="3">
                  <c:v>6451</c:v>
                </c:pt>
                <c:pt idx="4">
                  <c:v>4235</c:v>
                </c:pt>
                <c:pt idx="5">
                  <c:v>2592</c:v>
                </c:pt>
                <c:pt idx="6">
                  <c:v>895</c:v>
                </c:pt>
                <c:pt idx="7">
                  <c:v>381</c:v>
                </c:pt>
                <c:pt idx="8">
                  <c:v>232</c:v>
                </c:pt>
                <c:pt idx="9">
                  <c:v>214</c:v>
                </c:pt>
                <c:pt idx="10">
                  <c:v>174</c:v>
                </c:pt>
                <c:pt idx="11">
                  <c:v>195</c:v>
                </c:pt>
                <c:pt idx="12">
                  <c:v>101</c:v>
                </c:pt>
                <c:pt idx="13">
                  <c:v>107</c:v>
                </c:pt>
                <c:pt idx="14">
                  <c:v>80</c:v>
                </c:pt>
                <c:pt idx="15">
                  <c:v>55</c:v>
                </c:pt>
                <c:pt idx="16">
                  <c:v>34</c:v>
                </c:pt>
                <c:pt idx="17">
                  <c:v>42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7-415E-8F1F-05D08A6D821C}"/>
            </c:ext>
          </c:extLst>
        </c:ser>
        <c:ser>
          <c:idx val="1"/>
          <c:order val="1"/>
          <c:tx>
            <c:strRef>
              <c:f>'CCONV Gráfico 5'!$C$4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5'!$C$5:$C$23</c:f>
              <c:numCache>
                <c:formatCode>#,##0</c:formatCode>
                <c:ptCount val="19"/>
                <c:pt idx="0">
                  <c:v>18517</c:v>
                </c:pt>
                <c:pt idx="1">
                  <c:v>17362</c:v>
                </c:pt>
                <c:pt idx="2">
                  <c:v>9449</c:v>
                </c:pt>
                <c:pt idx="3">
                  <c:v>6378</c:v>
                </c:pt>
                <c:pt idx="4">
                  <c:v>4463</c:v>
                </c:pt>
                <c:pt idx="5">
                  <c:v>2626</c:v>
                </c:pt>
                <c:pt idx="6">
                  <c:v>828</c:v>
                </c:pt>
                <c:pt idx="7">
                  <c:v>367</c:v>
                </c:pt>
                <c:pt idx="8">
                  <c:v>262</c:v>
                </c:pt>
                <c:pt idx="9">
                  <c:v>218</c:v>
                </c:pt>
                <c:pt idx="10">
                  <c:v>186</c:v>
                </c:pt>
                <c:pt idx="11">
                  <c:v>157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60</c:v>
                </c:pt>
                <c:pt idx="16">
                  <c:v>39</c:v>
                </c:pt>
                <c:pt idx="17">
                  <c:v>26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7-415E-8F1F-05D08A6D8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714384"/>
        <c:axId val="359714944"/>
      </c:barChart>
      <c:catAx>
        <c:axId val="35971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714944"/>
        <c:crosses val="autoZero"/>
        <c:auto val="1"/>
        <c:lblAlgn val="ctr"/>
        <c:lblOffset val="100"/>
        <c:noMultiLvlLbl val="0"/>
      </c:catAx>
      <c:valAx>
        <c:axId val="35971494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597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6'!$A$3:$A$9</c:f>
              <c:strCache>
                <c:ptCount val="7"/>
                <c:pt idx="0">
                  <c:v>Estagiário(a)</c:v>
                </c:pt>
                <c:pt idx="1">
                  <c:v>Apoio Administrativo</c:v>
                </c:pt>
                <c:pt idx="2">
                  <c:v>Coordenador(a)</c:v>
                </c:pt>
                <c:pt idx="3">
                  <c:v>Técnico(a) de nível superior</c:v>
                </c:pt>
                <c:pt idx="4">
                  <c:v>Serviços Gerais</c:v>
                </c:pt>
                <c:pt idx="5">
                  <c:v>Outros</c:v>
                </c:pt>
                <c:pt idx="6">
                  <c:v>Educador(a) Social</c:v>
                </c:pt>
              </c:strCache>
            </c:strRef>
          </c:cat>
          <c:val>
            <c:numRef>
              <c:f>'CCONV Gráfico 6'!$B$3:$B$9</c:f>
              <c:numCache>
                <c:formatCode>#,##0</c:formatCode>
                <c:ptCount val="7"/>
                <c:pt idx="0">
                  <c:v>1130</c:v>
                </c:pt>
                <c:pt idx="1">
                  <c:v>4720</c:v>
                </c:pt>
                <c:pt idx="2">
                  <c:v>5164</c:v>
                </c:pt>
                <c:pt idx="3">
                  <c:v>9830</c:v>
                </c:pt>
                <c:pt idx="4">
                  <c:v>9961</c:v>
                </c:pt>
                <c:pt idx="5">
                  <c:v>15243</c:v>
                </c:pt>
                <c:pt idx="6">
                  <c:v>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0-4236-AA7B-56A5A5AAC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717744"/>
        <c:axId val="359718304"/>
      </c:barChart>
      <c:catAx>
        <c:axId val="35971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718304"/>
        <c:crosses val="autoZero"/>
        <c:auto val="1"/>
        <c:lblAlgn val="ctr"/>
        <c:lblOffset val="100"/>
        <c:noMultiLvlLbl val="0"/>
      </c:catAx>
      <c:valAx>
        <c:axId val="35971830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597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12081513828238E-2"/>
          <c:y val="3.2548197662342571E-2"/>
          <c:w val="0.90117586830030527"/>
          <c:h val="0.83008318516637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'CDIA Gráfico 1'!$A$4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1'!$B$3:$C$3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1'!$B$4:$C$4</c:f>
              <c:numCache>
                <c:formatCode>#,##0</c:formatCode>
                <c:ptCount val="2"/>
                <c:pt idx="0">
                  <c:v>249</c:v>
                </c:pt>
                <c:pt idx="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C7-9974-8C379B448CF8}"/>
            </c:ext>
          </c:extLst>
        </c:ser>
        <c:ser>
          <c:idx val="1"/>
          <c:order val="1"/>
          <c:tx>
            <c:strRef>
              <c:f>'CDIA Gráfico 1'!$A$5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1'!$B$3:$C$3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1'!$B$5:$C$5</c:f>
              <c:numCache>
                <c:formatCode>#,##0</c:formatCode>
                <c:ptCount val="2"/>
                <c:pt idx="0">
                  <c:v>1607</c:v>
                </c:pt>
                <c:pt idx="1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C7-9974-8C379B448CF8}"/>
            </c:ext>
          </c:extLst>
        </c:ser>
        <c:ser>
          <c:idx val="3"/>
          <c:order val="2"/>
          <c:tx>
            <c:strRef>
              <c:f>'CDIA Gráfico 1'!$A$6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1'!$B$6:$C$6</c:f>
              <c:numCache>
                <c:formatCode>#,##0</c:formatCode>
                <c:ptCount val="2"/>
                <c:pt idx="0">
                  <c:v>13449</c:v>
                </c:pt>
                <c:pt idx="1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7-43C7-9974-8C379B448CF8}"/>
            </c:ext>
          </c:extLst>
        </c:ser>
        <c:ser>
          <c:idx val="4"/>
          <c:order val="3"/>
          <c:tx>
            <c:strRef>
              <c:f>'CDIA Gráfico 1'!$A$7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1'!$B$7:$C$7</c:f>
              <c:numCache>
                <c:formatCode>#,##0</c:formatCode>
                <c:ptCount val="2"/>
                <c:pt idx="0">
                  <c:v>4979</c:v>
                </c:pt>
                <c:pt idx="1">
                  <c:v>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7-43C7-9974-8C379B448CF8}"/>
            </c:ext>
          </c:extLst>
        </c:ser>
        <c:ser>
          <c:idx val="5"/>
          <c:order val="4"/>
          <c:tx>
            <c:strRef>
              <c:f>'CDIA Gráfico 1'!$A$8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1'!$B$8:$C$8</c:f>
              <c:numCache>
                <c:formatCode>#,##0</c:formatCode>
                <c:ptCount val="2"/>
                <c:pt idx="0">
                  <c:v>2200</c:v>
                </c:pt>
                <c:pt idx="1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865520"/>
        <c:axId val="362866080"/>
      </c:barChart>
      <c:lineChart>
        <c:grouping val="standard"/>
        <c:varyColors val="0"/>
        <c:ser>
          <c:idx val="2"/>
          <c:order val="5"/>
          <c:tx>
            <c:strRef>
              <c:f>'CDIA Gráfico 1'!$A$9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1'!$B$3:$C$3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1'!$B$9:$C$9</c:f>
              <c:numCache>
                <c:formatCode>#,##0</c:formatCode>
                <c:ptCount val="2"/>
                <c:pt idx="0">
                  <c:v>22484</c:v>
                </c:pt>
                <c:pt idx="1">
                  <c:v>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67200"/>
        <c:axId val="362866640"/>
      </c:lineChart>
      <c:catAx>
        <c:axId val="3628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866080"/>
        <c:crosses val="autoZero"/>
        <c:auto val="1"/>
        <c:lblAlgn val="ctr"/>
        <c:lblOffset val="100"/>
        <c:noMultiLvlLbl val="0"/>
      </c:catAx>
      <c:valAx>
        <c:axId val="3628660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2865520"/>
        <c:crosses val="autoZero"/>
        <c:crossBetween val="between"/>
      </c:valAx>
      <c:valAx>
        <c:axId val="3628666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867200"/>
        <c:crosses val="max"/>
        <c:crossBetween val="between"/>
      </c:valAx>
      <c:catAx>
        <c:axId val="36286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6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817812286387E-2"/>
          <c:y val="2.9042904290429043E-2"/>
          <c:w val="0.93372186826547277"/>
          <c:h val="0.823765702554507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'CDIA Gráfico 2'!$A$5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2'!$B$5:$C$5</c:f>
              <c:numCache>
                <c:formatCode>0.0%</c:formatCode>
                <c:ptCount val="2"/>
                <c:pt idx="0">
                  <c:v>0.137564490304216</c:v>
                </c:pt>
                <c:pt idx="1">
                  <c:v>0.12913999443362101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12B-B579-5E6D2133D965}"/>
            </c:ext>
          </c:extLst>
        </c:ser>
        <c:ser>
          <c:idx val="1"/>
          <c:order val="1"/>
          <c:tx>
            <c:strRef>
              <c:f>'CDIA Gráfico 2'!$A$6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2'!$B$6:$C$6</c:f>
              <c:numCache>
                <c:formatCode>0.0%</c:formatCode>
                <c:ptCount val="2"/>
                <c:pt idx="0">
                  <c:v>6.3378402419498298E-2</c:v>
                </c:pt>
                <c:pt idx="1">
                  <c:v>7.9320901753409404E-2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12B-B579-5E6D2133D965}"/>
            </c:ext>
          </c:extLst>
        </c:ser>
        <c:ser>
          <c:idx val="2"/>
          <c:order val="2"/>
          <c:tx>
            <c:strRef>
              <c:f>'CDIA Gráfico 2'!$A$7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2'!$B$7:$C$7</c:f>
              <c:numCache>
                <c:formatCode>0.0%</c:formatCode>
                <c:ptCount val="2"/>
                <c:pt idx="0">
                  <c:v>9.5312222024550794E-2</c:v>
                </c:pt>
                <c:pt idx="1">
                  <c:v>9.4429644944534999E-2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12B-B579-5E6D2133D965}"/>
            </c:ext>
          </c:extLst>
        </c:ser>
        <c:ser>
          <c:idx val="3"/>
          <c:order val="3"/>
          <c:tx>
            <c:strRef>
              <c:f>'CDIA Gráfico 2'!$A$8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2'!$B$8:$C$8</c:f>
              <c:numCache>
                <c:formatCode>0.0%</c:formatCode>
                <c:ptCount val="2"/>
                <c:pt idx="0">
                  <c:v>1.7256715886852899E-2</c:v>
                </c:pt>
                <c:pt idx="1">
                  <c:v>2.0396803308019601E-2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12B-B579-5E6D2133D965}"/>
            </c:ext>
          </c:extLst>
        </c:ser>
        <c:ser>
          <c:idx val="4"/>
          <c:order val="4"/>
          <c:tx>
            <c:strRef>
              <c:f>'CDIA Gráfico 2'!$A$9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2'!$B$9:$C$9</c:f>
              <c:numCache>
                <c:formatCode>0.0%</c:formatCode>
                <c:ptCount val="2"/>
                <c:pt idx="0">
                  <c:v>6.3689734922611596E-2</c:v>
                </c:pt>
                <c:pt idx="1">
                  <c:v>6.2263925887638703E-2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12B-B579-5E6D2133D965}"/>
            </c:ext>
          </c:extLst>
        </c:ser>
        <c:ser>
          <c:idx val="5"/>
          <c:order val="5"/>
          <c:tx>
            <c:strRef>
              <c:f>'CDIA Gráfico 2'!$A$10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45214521452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0E-412B-B579-5E6D2133D965}"/>
                </c:ext>
              </c:extLst>
            </c:dLbl>
            <c:dLbl>
              <c:idx val="1"/>
              <c:layout>
                <c:manualLayout>
                  <c:x val="-9.7193487329615852E-17"/>
                  <c:y val="-0.110891089108910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30E-412B-B579-5E6D2133D9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2'!$B$10:$C$10</c:f>
              <c:numCache>
                <c:formatCode>0.0%</c:formatCode>
                <c:ptCount val="2"/>
                <c:pt idx="0">
                  <c:v>7.9612168653264495E-3</c:v>
                </c:pt>
                <c:pt idx="1">
                  <c:v>7.4350920440539097E-3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0E-412B-B579-5E6D2133D965}"/>
            </c:ext>
          </c:extLst>
        </c:ser>
        <c:ser>
          <c:idx val="6"/>
          <c:order val="6"/>
          <c:tx>
            <c:strRef>
              <c:f>'CDIA Gráfico 2'!$A$11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2'!$B$11:$C$11</c:f>
              <c:numCache>
                <c:formatCode>0.0%</c:formatCode>
                <c:ptCount val="2"/>
                <c:pt idx="0">
                  <c:v>4.3586550435865498E-2</c:v>
                </c:pt>
                <c:pt idx="1">
                  <c:v>4.6240706134944902E-2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0E-412B-B579-5E6D2133D965}"/>
            </c:ext>
          </c:extLst>
        </c:ser>
        <c:ser>
          <c:idx val="7"/>
          <c:order val="7"/>
          <c:tx>
            <c:strRef>
              <c:f>'CDIA Gráfico 2'!$A$12</c:f>
              <c:strCache>
                <c:ptCount val="1"/>
                <c:pt idx="0">
                  <c:v>Empregado Celetista do setor privado - CLT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2'!$B$4:$C$4</c:f>
              <c:numCache>
                <c:formatCode>General</c:formatCode>
                <c:ptCount val="2"/>
                <c:pt idx="0">
                  <c:v>2015</c:v>
                </c:pt>
                <c:pt idx="1">
                  <c:v>2016</c:v>
                </c:pt>
              </c:numCache>
            </c:numRef>
          </c:cat>
          <c:val>
            <c:numRef>
              <c:f>'CDIA Gráfico 2'!$B$12:$C$12</c:f>
              <c:numCache>
                <c:formatCode>0.0%</c:formatCode>
                <c:ptCount val="2"/>
                <c:pt idx="0">
                  <c:v>0.57125066714107797</c:v>
                </c:pt>
                <c:pt idx="1">
                  <c:v>0.56077293149377805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E-412B-B579-5E6D2133D9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362873920"/>
        <c:axId val="362874480"/>
      </c:barChart>
      <c:catAx>
        <c:axId val="36287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874480"/>
        <c:crosses val="autoZero"/>
        <c:auto val="1"/>
        <c:lblAlgn val="ctr"/>
        <c:lblOffset val="100"/>
        <c:noMultiLvlLbl val="0"/>
      </c:catAx>
      <c:valAx>
        <c:axId val="362874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62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76673293571907E-3"/>
          <c:y val="0.85544887087133925"/>
          <c:w val="0.9814446653412856"/>
          <c:h val="0.1392706010758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BEC-A5EC-C4A13D57E42A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B-4BEC-A5EC-C4A13D57E42A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B-4BEC-A5EC-C4A13D57E42A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B-4BEC-A5EC-C4A13D57E4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1489280"/>
        <c:axId val="681489840"/>
      </c:barChart>
      <c:catAx>
        <c:axId val="6814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489840"/>
        <c:crosses val="autoZero"/>
        <c:auto val="1"/>
        <c:lblAlgn val="ctr"/>
        <c:lblOffset val="100"/>
        <c:noMultiLvlLbl val="0"/>
      </c:catAx>
      <c:valAx>
        <c:axId val="6814898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814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'CDIA Gráfico 4'!$B$8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4'!$A$9:$A$11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'CDIA Gráfico 4'!$B$9:$B$11</c:f>
              <c:numCache>
                <c:formatCode>#,##0</c:formatCode>
                <c:ptCount val="3"/>
                <c:pt idx="0">
                  <c:v>3025</c:v>
                </c:pt>
                <c:pt idx="1">
                  <c:v>5526</c:v>
                </c:pt>
                <c:pt idx="2">
                  <c:v>13933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B07-9935-10B7F5E8D73B}"/>
            </c:ext>
          </c:extLst>
        </c:ser>
        <c:ser>
          <c:idx val="1"/>
          <c:order val="1"/>
          <c:tx>
            <c:strRef>
              <c:f>'CDIA Gráfico 4'!$C$8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4'!$A$9:$A$11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'CDIA Gráfico 4'!$C$9:$C$11</c:f>
              <c:numCache>
                <c:formatCode>#,##0</c:formatCode>
                <c:ptCount val="3"/>
                <c:pt idx="0">
                  <c:v>3469</c:v>
                </c:pt>
                <c:pt idx="1">
                  <c:v>6419</c:v>
                </c:pt>
                <c:pt idx="2">
                  <c:v>15263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B-4B07-9935-10B7F5E8D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877840"/>
        <c:axId val="363474272"/>
      </c:barChart>
      <c:catAx>
        <c:axId val="36287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474272"/>
        <c:crosses val="autoZero"/>
        <c:auto val="1"/>
        <c:lblAlgn val="ctr"/>
        <c:lblOffset val="100"/>
        <c:noMultiLvlLbl val="0"/>
      </c:catAx>
      <c:valAx>
        <c:axId val="3634742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28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4'!$B$5:$H$5</c:f>
              <c:numCache>
                <c:formatCode>0.0%</c:formatCode>
                <c:ptCount val="7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46C-9477-1136599D4F8E}"/>
            </c:ext>
          </c:extLst>
        </c:ser>
        <c:ser>
          <c:idx val="1"/>
          <c:order val="1"/>
          <c:tx>
            <c:strRef>
              <c:f>'GE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4'!$B$6:$H$6</c:f>
              <c:numCache>
                <c:formatCode>0.0%</c:formatCode>
                <c:ptCount val="7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9-446C-9477-1136599D4F8E}"/>
            </c:ext>
          </c:extLst>
        </c:ser>
        <c:ser>
          <c:idx val="2"/>
          <c:order val="2"/>
          <c:tx>
            <c:strRef>
              <c:f>'GE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4'!$B$7:$H$7</c:f>
              <c:numCache>
                <c:formatCode>0.0%</c:formatCode>
                <c:ptCount val="7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9-446C-9477-1136599D4F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884736"/>
        <c:axId val="209885296"/>
      </c:barChart>
      <c:catAx>
        <c:axId val="2098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85296"/>
        <c:crosses val="autoZero"/>
        <c:auto val="1"/>
        <c:lblAlgn val="ctr"/>
        <c:lblOffset val="100"/>
        <c:noMultiLvlLbl val="0"/>
      </c:catAx>
      <c:valAx>
        <c:axId val="209885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98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'CDIA Gráfico 5'!$C$3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5'!$C$4:$C$16</c:f>
              <c:numCache>
                <c:formatCode>#,##0</c:formatCode>
                <c:ptCount val="13"/>
                <c:pt idx="0">
                  <c:v>111</c:v>
                </c:pt>
                <c:pt idx="1">
                  <c:v>134</c:v>
                </c:pt>
                <c:pt idx="2">
                  <c:v>188</c:v>
                </c:pt>
                <c:pt idx="3">
                  <c:v>236</c:v>
                </c:pt>
                <c:pt idx="4">
                  <c:v>605</c:v>
                </c:pt>
                <c:pt idx="5">
                  <c:v>1008</c:v>
                </c:pt>
                <c:pt idx="6">
                  <c:v>1096</c:v>
                </c:pt>
                <c:pt idx="7">
                  <c:v>1267</c:v>
                </c:pt>
                <c:pt idx="8">
                  <c:v>2584</c:v>
                </c:pt>
                <c:pt idx="9">
                  <c:v>3315</c:v>
                </c:pt>
                <c:pt idx="10">
                  <c:v>3555</c:v>
                </c:pt>
                <c:pt idx="11">
                  <c:v>4233</c:v>
                </c:pt>
                <c:pt idx="12">
                  <c:v>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ECD-ABD6-7E526D61DB69}"/>
            </c:ext>
          </c:extLst>
        </c:ser>
        <c:ser>
          <c:idx val="0"/>
          <c:order val="1"/>
          <c:tx>
            <c:strRef>
              <c:f>'CDIA Gráfico 5'!$B$3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5'!$B$4:$B$16</c:f>
              <c:numCache>
                <c:formatCode>#,##0</c:formatCode>
                <c:ptCount val="13"/>
                <c:pt idx="0">
                  <c:v>133</c:v>
                </c:pt>
                <c:pt idx="1">
                  <c:v>138</c:v>
                </c:pt>
                <c:pt idx="2">
                  <c:v>198</c:v>
                </c:pt>
                <c:pt idx="3">
                  <c:v>239</c:v>
                </c:pt>
                <c:pt idx="4">
                  <c:v>654</c:v>
                </c:pt>
                <c:pt idx="5">
                  <c:v>1088</c:v>
                </c:pt>
                <c:pt idx="6">
                  <c:v>1343</c:v>
                </c:pt>
                <c:pt idx="7">
                  <c:v>1477</c:v>
                </c:pt>
                <c:pt idx="8">
                  <c:v>3524</c:v>
                </c:pt>
                <c:pt idx="9">
                  <c:v>3823</c:v>
                </c:pt>
                <c:pt idx="10">
                  <c:v>4483</c:v>
                </c:pt>
                <c:pt idx="11">
                  <c:v>4620</c:v>
                </c:pt>
                <c:pt idx="1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6-4ECD-ABD6-7E526D61D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3477632"/>
        <c:axId val="363478192"/>
      </c:barChart>
      <c:catAx>
        <c:axId val="36347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478192"/>
        <c:crosses val="autoZero"/>
        <c:auto val="1"/>
        <c:lblAlgn val="ctr"/>
        <c:lblOffset val="100"/>
        <c:noMultiLvlLbl val="0"/>
      </c:catAx>
      <c:valAx>
        <c:axId val="36347819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34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7868771235066E-3"/>
          <c:y val="2.7964991986570063E-2"/>
          <c:w val="0.97411002516535206"/>
          <c:h val="0.862299616885583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'CDIA Gráfico 6'!$G$5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3.4986706677372803E-2"/>
                  <c:y val="-1.30805514978236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31-4EA0-BB8F-677C3C817DA1}"/>
                </c:ext>
              </c:extLst>
            </c:dLbl>
            <c:dLbl>
              <c:idx val="7"/>
              <c:layout>
                <c:manualLayout>
                  <c:x val="3.8358410544266211E-2"/>
                  <c:y val="-1.08378645462637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31-4EA0-BB8F-677C3C817DA1}"/>
                </c:ext>
              </c:extLst>
            </c:dLbl>
            <c:dLbl>
              <c:idx val="8"/>
              <c:layout>
                <c:manualLayout>
                  <c:x val="4.150255034973712E-2"/>
                  <c:y val="-1.47430616708804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6'!$F$6:$F$14</c:f>
              <c:numCache>
                <c:formatCode>#,##0</c:formatCode>
                <c:ptCount val="9"/>
                <c:pt idx="0">
                  <c:v>701</c:v>
                </c:pt>
                <c:pt idx="1">
                  <c:v>804</c:v>
                </c:pt>
                <c:pt idx="2">
                  <c:v>271</c:v>
                </c:pt>
                <c:pt idx="3">
                  <c:v>252</c:v>
                </c:pt>
                <c:pt idx="4">
                  <c:v>191</c:v>
                </c:pt>
                <c:pt idx="5">
                  <c:v>108</c:v>
                </c:pt>
                <c:pt idx="6">
                  <c:v>77</c:v>
                </c:pt>
                <c:pt idx="7">
                  <c:v>39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1-4EA0-BB8F-677C3C817DA1}"/>
            </c:ext>
          </c:extLst>
        </c:ser>
        <c:ser>
          <c:idx val="3"/>
          <c:order val="1"/>
          <c:tx>
            <c:strRef>
              <c:f>'CDIA Gráfico 6'!$F$5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3.9685207274253058E-2"/>
                  <c:y val="-3.00664310265764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31-4EA0-BB8F-677C3C817DA1}"/>
                </c:ext>
              </c:extLst>
            </c:dLbl>
            <c:dLbl>
              <c:idx val="8"/>
              <c:layout>
                <c:manualLayout>
                  <c:x val="4.2162581210339715E-2"/>
                  <c:y val="-3.44737847672439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6'!$E$6:$E$14</c:f>
              <c:numCache>
                <c:formatCode>#,##0</c:formatCode>
                <c:ptCount val="9"/>
                <c:pt idx="0">
                  <c:v>1903</c:v>
                </c:pt>
                <c:pt idx="1">
                  <c:v>1271</c:v>
                </c:pt>
                <c:pt idx="2">
                  <c:v>516</c:v>
                </c:pt>
                <c:pt idx="3">
                  <c:v>531</c:v>
                </c:pt>
                <c:pt idx="4">
                  <c:v>392</c:v>
                </c:pt>
                <c:pt idx="5">
                  <c:v>160</c:v>
                </c:pt>
                <c:pt idx="6">
                  <c:v>200</c:v>
                </c:pt>
                <c:pt idx="7">
                  <c:v>51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1-4EA0-BB8F-677C3C817DA1}"/>
            </c:ext>
          </c:extLst>
        </c:ser>
        <c:ser>
          <c:idx val="2"/>
          <c:order val="2"/>
          <c:tx>
            <c:strRef>
              <c:f>'CDIA Gráfico 6'!$E$5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1.0787364897876819E-17"/>
                  <c:y val="-1.483712180220983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231-4EA0-BB8F-677C3C817DA1}"/>
                </c:ext>
              </c:extLst>
            </c:dLbl>
            <c:dLbl>
              <c:idx val="7"/>
              <c:layout>
                <c:manualLayout>
                  <c:x val="3.7596166020977415E-2"/>
                  <c:y val="-4.03241187943372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231-4EA0-BB8F-677C3C817DA1}"/>
                </c:ext>
              </c:extLst>
            </c:dLbl>
            <c:dLbl>
              <c:idx val="8"/>
              <c:layout>
                <c:manualLayout>
                  <c:x val="4.3277581722992585E-2"/>
                  <c:y val="-4.92168464381243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6'!$D$6:$D$14</c:f>
              <c:numCache>
                <c:formatCode>#,##0</c:formatCode>
                <c:ptCount val="9"/>
                <c:pt idx="0">
                  <c:v>4779</c:v>
                </c:pt>
                <c:pt idx="1">
                  <c:v>3650</c:v>
                </c:pt>
                <c:pt idx="2">
                  <c:v>1871</c:v>
                </c:pt>
                <c:pt idx="3">
                  <c:v>1715</c:v>
                </c:pt>
                <c:pt idx="4">
                  <c:v>1104</c:v>
                </c:pt>
                <c:pt idx="5">
                  <c:v>807</c:v>
                </c:pt>
                <c:pt idx="6">
                  <c:v>567</c:v>
                </c:pt>
                <c:pt idx="7">
                  <c:v>148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EA0-BB8F-677C3C817DA1}"/>
            </c:ext>
          </c:extLst>
        </c:ser>
        <c:ser>
          <c:idx val="1"/>
          <c:order val="3"/>
          <c:tx>
            <c:strRef>
              <c:f>'CDIA Gráfico 6'!$D$5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7681703793849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231-4EA0-BB8F-677C3C817DA1}"/>
                </c:ext>
              </c:extLst>
            </c:dLbl>
            <c:dLbl>
              <c:idx val="5"/>
              <c:layout>
                <c:manualLayout>
                  <c:x val="3.7275738073765226E-2"/>
                  <c:y val="-2.744843567610810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231-4EA0-BB8F-677C3C817DA1}"/>
                </c:ext>
              </c:extLst>
            </c:dLbl>
            <c:dLbl>
              <c:idx val="6"/>
              <c:layout>
                <c:manualLayout>
                  <c:x val="3.609893395111588E-2"/>
                  <c:y val="-4.40735374066752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231-4EA0-BB8F-677C3C817DA1}"/>
                </c:ext>
              </c:extLst>
            </c:dLbl>
            <c:dLbl>
              <c:idx val="7"/>
              <c:layout>
                <c:manualLayout>
                  <c:x val="3.7299270986802392E-2"/>
                  <c:y val="-5.01578010148119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231-4EA0-BB8F-677C3C817DA1}"/>
                </c:ext>
              </c:extLst>
            </c:dLbl>
            <c:dLbl>
              <c:idx val="8"/>
              <c:layout>
                <c:manualLayout>
                  <c:x val="4.2171455574852017E-2"/>
                  <c:y val="-6.28777056207636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6'!$C$6:$C$14</c:f>
              <c:numCache>
                <c:formatCode>#,##0</c:formatCode>
                <c:ptCount val="9"/>
                <c:pt idx="0">
                  <c:v>1034</c:v>
                </c:pt>
                <c:pt idx="1">
                  <c:v>538</c:v>
                </c:pt>
                <c:pt idx="2">
                  <c:v>237</c:v>
                </c:pt>
                <c:pt idx="3">
                  <c:v>201</c:v>
                </c:pt>
                <c:pt idx="4">
                  <c:v>330</c:v>
                </c:pt>
                <c:pt idx="5">
                  <c:v>110</c:v>
                </c:pt>
                <c:pt idx="6">
                  <c:v>65</c:v>
                </c:pt>
                <c:pt idx="7">
                  <c:v>52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31-4EA0-BB8F-677C3C817DA1}"/>
            </c:ext>
          </c:extLst>
        </c:ser>
        <c:ser>
          <c:idx val="0"/>
          <c:order val="4"/>
          <c:tx>
            <c:strRef>
              <c:f>'CDIA Gráfico 6'!$C$5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3149459591507277E-17"/>
                  <c:y val="-2.22559398028604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231-4EA0-BB8F-677C3C817DA1}"/>
                </c:ext>
              </c:extLst>
            </c:dLbl>
            <c:dLbl>
              <c:idx val="1"/>
              <c:layout>
                <c:manualLayout>
                  <c:x val="1.3473186979215447E-3"/>
                  <c:y val="-3.4176103811847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231-4EA0-BB8F-677C3C817DA1}"/>
                </c:ext>
              </c:extLst>
            </c:dLbl>
            <c:dLbl>
              <c:idx val="2"/>
              <c:layout>
                <c:manualLayout>
                  <c:x val="1.0062895473772636E-3"/>
                  <c:y val="-2.68045075232512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231-4EA0-BB8F-677C3C817DA1}"/>
                </c:ext>
              </c:extLst>
            </c:dLbl>
            <c:dLbl>
              <c:idx val="3"/>
              <c:layout>
                <c:manualLayout>
                  <c:x val="-1.1768170379386289E-3"/>
                  <c:y val="-2.4279207057666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231-4EA0-BB8F-677C3C817DA1}"/>
                </c:ext>
              </c:extLst>
            </c:dLbl>
            <c:dLbl>
              <c:idx val="4"/>
              <c:layout>
                <c:manualLayout>
                  <c:x val="0"/>
                  <c:y val="-2.42792070576659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231-4EA0-BB8F-677C3C817DA1}"/>
                </c:ext>
              </c:extLst>
            </c:dLbl>
            <c:dLbl>
              <c:idx val="5"/>
              <c:layout>
                <c:manualLayout>
                  <c:x val="1.0062895473773004E-3"/>
                  <c:y val="-2.71652853214358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231-4EA0-BB8F-677C3C817DA1}"/>
                </c:ext>
              </c:extLst>
            </c:dLbl>
            <c:dLbl>
              <c:idx val="6"/>
              <c:layout>
                <c:manualLayout>
                  <c:x val="0"/>
                  <c:y val="-3.03490088220824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231-4EA0-BB8F-677C3C817DA1}"/>
                </c:ext>
              </c:extLst>
            </c:dLbl>
            <c:dLbl>
              <c:idx val="7"/>
              <c:layout>
                <c:manualLayout>
                  <c:x val="3.6332282196551012E-2"/>
                  <c:y val="-6.5983196080246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231-4EA0-BB8F-677C3C817DA1}"/>
                </c:ext>
              </c:extLst>
            </c:dLbl>
            <c:dLbl>
              <c:idx val="8"/>
              <c:layout>
                <c:manualLayout>
                  <c:x val="4.2093646414574346E-2"/>
                  <c:y val="-8.68744036399286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2231-4EA0-BB8F-677C3C817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6'!$B$6:$B$14</c:f>
              <c:numCache>
                <c:formatCode>#,##0</c:formatCode>
                <c:ptCount val="9"/>
                <c:pt idx="0">
                  <c:v>76</c:v>
                </c:pt>
                <c:pt idx="1">
                  <c:v>61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31-4EA0-BB8F-677C3C817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3483232"/>
        <c:axId val="363483792"/>
      </c:barChart>
      <c:catAx>
        <c:axId val="3634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483792"/>
        <c:crosses val="autoZero"/>
        <c:auto val="1"/>
        <c:lblAlgn val="ctr"/>
        <c:lblOffset val="100"/>
        <c:noMultiLvlLbl val="0"/>
      </c:catAx>
      <c:valAx>
        <c:axId val="363483792"/>
        <c:scaling>
          <c:orientation val="minMax"/>
          <c:max val="8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3634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1'!$A$4:$A$8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'UNACOL Gráfico 1'!$B$4:$B$8</c:f>
              <c:numCache>
                <c:formatCode>#,##0</c:formatCode>
                <c:ptCount val="5"/>
                <c:pt idx="0">
                  <c:v>67026</c:v>
                </c:pt>
                <c:pt idx="1">
                  <c:v>59086</c:v>
                </c:pt>
                <c:pt idx="2">
                  <c:v>75613</c:v>
                </c:pt>
                <c:pt idx="3">
                  <c:v>83824</c:v>
                </c:pt>
                <c:pt idx="4">
                  <c:v>89384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D-41DC-8A6B-16A15EA1D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3486592"/>
        <c:axId val="363487152"/>
      </c:lineChart>
      <c:catAx>
        <c:axId val="3634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487152"/>
        <c:crosses val="autoZero"/>
        <c:auto val="1"/>
        <c:lblAlgn val="ctr"/>
        <c:lblOffset val="100"/>
        <c:noMultiLvlLbl val="0"/>
      </c:catAx>
      <c:valAx>
        <c:axId val="3634871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34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04012154082402"/>
          <c:y val="3.3324282740519504E-2"/>
          <c:w val="0.40194349150339609"/>
          <c:h val="0.66805780311943763"/>
        </c:manualLayout>
      </c:layout>
      <c:pieChart>
        <c:varyColors val="1"/>
        <c:ser>
          <c:idx val="0"/>
          <c:order val="0"/>
          <c:tx>
            <c:strRef>
              <c:f>'UNACOL Gráfico 2'!$B$3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9-47CA-B4E4-6C87EA24EED6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9-47CA-B4E4-6C87EA24EED6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9-47CA-B4E4-6C87EA24EED6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9-47CA-B4E4-6C87EA24EED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29-47CA-B4E4-6C87EA24EED6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29-47CA-B4E4-6C87EA24EED6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29-47CA-B4E4-6C87EA24EED6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29-47CA-B4E4-6C87EA24EED6}"/>
              </c:ext>
            </c:extLst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29-47CA-B4E4-6C87EA24EED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776EA9D-F7D1-4914-A812-C21F17E80B1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29-47CA-B4E4-6C87EA24EED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BC61CA-B428-43E5-B435-0665CBBDF06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29-47CA-B4E4-6C87EA24EE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'UNACOL Gráfico 2'!$A$4:$A$12</c:f>
              <c:strCache>
                <c:ptCount val="9"/>
                <c:pt idx="0">
                  <c:v>Servidor/Estatutário</c:v>
                </c:pt>
                <c:pt idx="1">
                  <c:v>Empregado Público Celetista</c:v>
                </c:pt>
                <c:pt idx="2">
                  <c:v>Outro vínculo não permanente</c:v>
                </c:pt>
                <c:pt idx="3">
                  <c:v>Trabalhador de empresa/cooperativa/entidade prestadora de serviço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Terceirizado</c:v>
                </c:pt>
                <c:pt idx="8">
                  <c:v>Empregado Celetista do Setor Privado</c:v>
                </c:pt>
              </c:strCache>
            </c:strRef>
          </c:cat>
          <c:val>
            <c:numRef>
              <c:f>'UNACOL Gráfico 2'!$B$4:$B$12</c:f>
              <c:numCache>
                <c:formatCode>0.0%</c:formatCode>
                <c:ptCount val="9"/>
                <c:pt idx="0">
                  <c:v>0.13444240579969599</c:v>
                </c:pt>
                <c:pt idx="1">
                  <c:v>0.16520853844088401</c:v>
                </c:pt>
                <c:pt idx="2">
                  <c:v>8.5384408842745896E-2</c:v>
                </c:pt>
                <c:pt idx="3">
                  <c:v>0.121364002506041</c:v>
                </c:pt>
                <c:pt idx="4">
                  <c:v>2.5519108565291299E-2</c:v>
                </c:pt>
                <c:pt idx="5">
                  <c:v>9.61581491094603E-2</c:v>
                </c:pt>
                <c:pt idx="6">
                  <c:v>9.7444732838091793E-3</c:v>
                </c:pt>
                <c:pt idx="7">
                  <c:v>4.4582923118231498E-2</c:v>
                </c:pt>
                <c:pt idx="8">
                  <c:v>0.31759599033384001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29-47CA-B4E4-6C87EA24E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19327129563332E-3"/>
          <c:y val="0.76276240449477328"/>
          <c:w val="0.98491281950752019"/>
          <c:h val="0.2188467623844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F-4367-9525-4E9C37B28E5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F-4367-9525-4E9C37B28E5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F-4367-9525-4E9C37B28E5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F-4367-9525-4E9C37B28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2890672"/>
        <c:axId val="682891232"/>
      </c:barChart>
      <c:catAx>
        <c:axId val="682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891232"/>
        <c:crosses val="autoZero"/>
        <c:auto val="1"/>
        <c:lblAlgn val="ctr"/>
        <c:lblOffset val="100"/>
        <c:noMultiLvlLbl val="0"/>
      </c:catAx>
      <c:valAx>
        <c:axId val="682891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82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439502702573755E-2"/>
          <c:y val="1.5220696503865937E-2"/>
          <c:w val="0.96512088783194605"/>
          <c:h val="0.82757419730001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'UNACOL Gráfico 4'!$A$4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4'!$B$3:$E$3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'UNACOL Gráfico 4'!$B$4:$E$4</c:f>
              <c:numCache>
                <c:formatCode>0.0%</c:formatCode>
                <c:ptCount val="4"/>
                <c:pt idx="0">
                  <c:v>0.29553532139593136</c:v>
                </c:pt>
                <c:pt idx="1">
                  <c:v>0.29631344329951453</c:v>
                </c:pt>
                <c:pt idx="2">
                  <c:v>0.28938012979576255</c:v>
                </c:pt>
                <c:pt idx="3">
                  <c:v>0.27610086816432472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4164-A36D-F2F7AA0D63D9}"/>
            </c:ext>
          </c:extLst>
        </c:ser>
        <c:ser>
          <c:idx val="1"/>
          <c:order val="1"/>
          <c:tx>
            <c:strRef>
              <c:f>'UNACOL Gráfico 4'!$A$5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4'!$B$3:$E$3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'UNACOL Gráfico 4'!$B$5:$E$5</c:f>
              <c:numCache>
                <c:formatCode>0.0%</c:formatCode>
                <c:ptCount val="4"/>
                <c:pt idx="0">
                  <c:v>0.46115831161358023</c:v>
                </c:pt>
                <c:pt idx="1">
                  <c:v>0.46082620140478048</c:v>
                </c:pt>
                <c:pt idx="2">
                  <c:v>0.46591668257301011</c:v>
                </c:pt>
                <c:pt idx="3">
                  <c:v>0.47752394164503714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4164-A36D-F2F7AA0D63D9}"/>
            </c:ext>
          </c:extLst>
        </c:ser>
        <c:ser>
          <c:idx val="2"/>
          <c:order val="2"/>
          <c:tx>
            <c:strRef>
              <c:f>'UNACOL Gráfico 4'!$A$6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4'!$B$3:$E$3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'UNACOL Gráfico 4'!$B$6:$E$6</c:f>
              <c:numCache>
                <c:formatCode>0.0%</c:formatCode>
                <c:ptCount val="4"/>
                <c:pt idx="0">
                  <c:v>0.24330636699048844</c:v>
                </c:pt>
                <c:pt idx="1">
                  <c:v>0.24286035529570496</c:v>
                </c:pt>
                <c:pt idx="2">
                  <c:v>0.24470318763122734</c:v>
                </c:pt>
                <c:pt idx="3">
                  <c:v>0.24637519019063814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4-4164-A36D-F2F7AA0D63D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310048"/>
        <c:axId val="361310608"/>
      </c:barChart>
      <c:catAx>
        <c:axId val="3613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10608"/>
        <c:crosses val="autoZero"/>
        <c:auto val="1"/>
        <c:lblAlgn val="ctr"/>
        <c:lblOffset val="100"/>
        <c:noMultiLvlLbl val="0"/>
      </c:catAx>
      <c:valAx>
        <c:axId val="36131060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613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7191011235955E-2"/>
          <c:y val="2.1317829457364341E-2"/>
          <c:w val="0.95880149812734083"/>
          <c:h val="0.821488433131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'UNACOL Gráfico 5'!$A$4</c:f>
              <c:strCache>
                <c:ptCount val="1"/>
                <c:pt idx="0">
                  <c:v>Profissional de nível médio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5'!$B$4:$D$4</c:f>
              <c:numCache>
                <c:formatCode>#,##0</c:formatCode>
                <c:ptCount val="3"/>
                <c:pt idx="0">
                  <c:v>20853</c:v>
                </c:pt>
                <c:pt idx="1">
                  <c:v>25366</c:v>
                </c:pt>
                <c:pt idx="2">
                  <c:v>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E-432A-8DB7-0BF845CB6088}"/>
            </c:ext>
          </c:extLst>
        </c:ser>
        <c:ser>
          <c:idx val="1"/>
          <c:order val="1"/>
          <c:tx>
            <c:strRef>
              <c:f>'UNACOL Gráfico 5'!$A$5</c:f>
              <c:strCache>
                <c:ptCount val="1"/>
                <c:pt idx="0">
                  <c:v>Sem formação profissional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5'!$B$5:$D$5</c:f>
              <c:numCache>
                <c:formatCode>#,##0</c:formatCode>
                <c:ptCount val="3"/>
                <c:pt idx="0">
                  <c:v>34458</c:v>
                </c:pt>
                <c:pt idx="1">
                  <c:v>37538</c:v>
                </c:pt>
                <c:pt idx="2">
                  <c:v>24692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E-432A-8DB7-0BF845CB6088}"/>
            </c:ext>
          </c:extLst>
        </c:ser>
        <c:ser>
          <c:idx val="2"/>
          <c:order val="2"/>
          <c:tx>
            <c:strRef>
              <c:f>'UNACOL Gráfico 5'!$A$6</c:f>
              <c:strCache>
                <c:ptCount val="1"/>
                <c:pt idx="0">
                  <c:v>Outra formação de nível superior*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5'!$B$6:$D$6</c:f>
              <c:numCache>
                <c:formatCode>#,##0</c:formatCode>
                <c:ptCount val="3"/>
                <c:pt idx="0">
                  <c:v>6159</c:v>
                </c:pt>
                <c:pt idx="1">
                  <c:v>7535</c:v>
                </c:pt>
                <c:pt idx="2">
                  <c:v>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E-432A-8DB7-0BF845CB6088}"/>
            </c:ext>
          </c:extLst>
        </c:ser>
        <c:ser>
          <c:idx val="3"/>
          <c:order val="3"/>
          <c:tx>
            <c:strRef>
              <c:f>'UNACOL Gráfico 5'!$A$7</c:f>
              <c:strCache>
                <c:ptCount val="1"/>
                <c:pt idx="0">
                  <c:v>Assistente 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5'!$B$7:$D$7</c:f>
              <c:numCache>
                <c:formatCode>#,##0</c:formatCode>
                <c:ptCount val="3"/>
                <c:pt idx="0">
                  <c:v>4789</c:v>
                </c:pt>
                <c:pt idx="1">
                  <c:v>5610</c:v>
                </c:pt>
                <c:pt idx="2">
                  <c:v>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E-432A-8DB7-0BF845CB6088}"/>
            </c:ext>
          </c:extLst>
        </c:ser>
        <c:ser>
          <c:idx val="4"/>
          <c:order val="4"/>
          <c:tx>
            <c:strRef>
              <c:f>'UNACOL Gráfico 5'!$A$8</c:f>
              <c:strCache>
                <c:ptCount val="1"/>
                <c:pt idx="0">
                  <c:v>Psicólogo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5'!$B$8:$D$8</c:f>
              <c:numCache>
                <c:formatCode>#,##0</c:formatCode>
                <c:ptCount val="3"/>
                <c:pt idx="0">
                  <c:v>3212</c:v>
                </c:pt>
                <c:pt idx="1">
                  <c:v>3753</c:v>
                </c:pt>
                <c:pt idx="2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E-432A-8DB7-0BF845CB6088}"/>
            </c:ext>
          </c:extLst>
        </c:ser>
        <c:ser>
          <c:idx val="5"/>
          <c:order val="5"/>
          <c:tx>
            <c:strRef>
              <c:f>'UNACOL Gráfico 5'!$A$9</c:f>
              <c:strCache>
                <c:ptCount val="1"/>
                <c:pt idx="0">
                  <c:v>Pedagogo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5'!$B$9:$D$9</c:f>
              <c:numCache>
                <c:formatCode>#,##0</c:formatCode>
                <c:ptCount val="3"/>
                <c:pt idx="0">
                  <c:v>1848</c:v>
                </c:pt>
                <c:pt idx="1">
                  <c:v>2078</c:v>
                </c:pt>
                <c:pt idx="2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E-432A-8DB7-0BF845CB6088}"/>
            </c:ext>
          </c:extLst>
        </c:ser>
        <c:ser>
          <c:idx val="6"/>
          <c:order val="6"/>
          <c:tx>
            <c:strRef>
              <c:f>'UNACOL Gráfico 5'!$A$10</c:f>
              <c:strCache>
                <c:ptCount val="1"/>
                <c:pt idx="0">
                  <c:v>Enfermeiro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5'!$B$3:$D$3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'UNACOL Gráfico 5'!$B$10:$D$10</c:f>
              <c:numCache>
                <c:formatCode>#,##0</c:formatCode>
                <c:ptCount val="3"/>
                <c:pt idx="0">
                  <c:v>1369</c:v>
                </c:pt>
                <c:pt idx="1">
                  <c:v>1944</c:v>
                </c:pt>
                <c:pt idx="2">
                  <c:v>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E-432A-8DB7-0BF845CB608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316768"/>
        <c:axId val="361317328"/>
      </c:barChart>
      <c:catAx>
        <c:axId val="3613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17328"/>
        <c:crosses val="autoZero"/>
        <c:auto val="1"/>
        <c:lblAlgn val="ctr"/>
        <c:lblOffset val="100"/>
        <c:noMultiLvlLbl val="0"/>
      </c:catAx>
      <c:valAx>
        <c:axId val="361317328"/>
        <c:scaling>
          <c:orientation val="minMax"/>
          <c:max val="90000"/>
        </c:scaling>
        <c:delete val="1"/>
        <c:axPos val="l"/>
        <c:numFmt formatCode="#,##0" sourceLinked="1"/>
        <c:majorTickMark val="none"/>
        <c:minorTickMark val="none"/>
        <c:tickLblPos val="nextTo"/>
        <c:crossAx val="361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812380194048773E-2"/>
          <c:y val="0.92587163523164251"/>
          <c:w val="0.9660396944763926"/>
          <c:h val="6.250045779161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'UNACOL Gráfico 6'!$C$5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6'!$C$6:$C$18</c:f>
              <c:numCache>
                <c:formatCode>#,##0</c:formatCode>
                <c:ptCount val="13"/>
                <c:pt idx="0">
                  <c:v>235</c:v>
                </c:pt>
                <c:pt idx="1">
                  <c:v>277</c:v>
                </c:pt>
                <c:pt idx="2">
                  <c:v>1144</c:v>
                </c:pt>
                <c:pt idx="3">
                  <c:v>1731</c:v>
                </c:pt>
                <c:pt idx="4">
                  <c:v>1853</c:v>
                </c:pt>
                <c:pt idx="5">
                  <c:v>3479</c:v>
                </c:pt>
                <c:pt idx="6">
                  <c:v>4131</c:v>
                </c:pt>
                <c:pt idx="7">
                  <c:v>5438</c:v>
                </c:pt>
                <c:pt idx="8">
                  <c:v>9697</c:v>
                </c:pt>
                <c:pt idx="9">
                  <c:v>9790</c:v>
                </c:pt>
                <c:pt idx="10">
                  <c:v>13011</c:v>
                </c:pt>
                <c:pt idx="11">
                  <c:v>17941</c:v>
                </c:pt>
                <c:pt idx="12">
                  <c:v>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266-9A7F-B59A388E4CB0}"/>
            </c:ext>
          </c:extLst>
        </c:ser>
        <c:ser>
          <c:idx val="0"/>
          <c:order val="1"/>
          <c:tx>
            <c:strRef>
              <c:f>'UNACOL Gráfico 6'!$B$5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6'!$B$6:$B$18</c:f>
              <c:numCache>
                <c:formatCode>#,##0</c:formatCode>
                <c:ptCount val="13"/>
                <c:pt idx="0">
                  <c:v>390</c:v>
                </c:pt>
                <c:pt idx="1">
                  <c:v>235</c:v>
                </c:pt>
                <c:pt idx="2">
                  <c:v>686</c:v>
                </c:pt>
                <c:pt idx="3">
                  <c:v>1589</c:v>
                </c:pt>
                <c:pt idx="4">
                  <c:v>1068</c:v>
                </c:pt>
                <c:pt idx="5">
                  <c:v>2260</c:v>
                </c:pt>
                <c:pt idx="6">
                  <c:v>3907</c:v>
                </c:pt>
                <c:pt idx="7">
                  <c:v>5890</c:v>
                </c:pt>
                <c:pt idx="8">
                  <c:v>9809</c:v>
                </c:pt>
                <c:pt idx="9">
                  <c:v>5853</c:v>
                </c:pt>
                <c:pt idx="10">
                  <c:v>12597</c:v>
                </c:pt>
                <c:pt idx="11">
                  <c:v>19321</c:v>
                </c:pt>
                <c:pt idx="12">
                  <c:v>20219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266-9A7F-B59A388E4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1320688"/>
        <c:axId val="361321248"/>
      </c:barChart>
      <c:catAx>
        <c:axId val="36132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21248"/>
        <c:crosses val="autoZero"/>
        <c:auto val="1"/>
        <c:lblAlgn val="ctr"/>
        <c:lblOffset val="100"/>
        <c:noMultiLvlLbl val="0"/>
      </c:catAx>
      <c:valAx>
        <c:axId val="36132124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3613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'COMP Gráfico 41'!$B$12</c:f>
              <c:strCache>
                <c:ptCount val="1"/>
                <c:pt idx="0">
                  <c:v>Feminino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 Gráfico 41'!$A$13:$A$18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'COMP Gráfico 41'!$B$13:$B$18</c:f>
              <c:numCache>
                <c:formatCode>0.0%</c:formatCode>
                <c:ptCount val="6"/>
                <c:pt idx="0">
                  <c:v>0.81822367977717381</c:v>
                </c:pt>
                <c:pt idx="1">
                  <c:v>0.77351953765732073</c:v>
                </c:pt>
                <c:pt idx="2">
                  <c:v>0.81040564373897706</c:v>
                </c:pt>
                <c:pt idx="3">
                  <c:v>0.65340179717586655</c:v>
                </c:pt>
                <c:pt idx="4">
                  <c:v>0.84509562244045966</c:v>
                </c:pt>
                <c:pt idx="5">
                  <c:v>0.80659849637519021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D-4C4E-BE27-EBC0E300B20F}"/>
            </c:ext>
          </c:extLst>
        </c:ser>
        <c:ser>
          <c:idx val="1"/>
          <c:order val="1"/>
          <c:tx>
            <c:strRef>
              <c:f>'COMP Gráfico 41'!$C$12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 Gráfico 41'!$A$13:$A$18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'COMP Gráfico 41'!$C$13:$C$18</c:f>
              <c:numCache>
                <c:formatCode>0.0%</c:formatCode>
                <c:ptCount val="6"/>
                <c:pt idx="0">
                  <c:v>0.18177632022282622</c:v>
                </c:pt>
                <c:pt idx="1">
                  <c:v>0.22648046234267932</c:v>
                </c:pt>
                <c:pt idx="2">
                  <c:v>0.18959435626102292</c:v>
                </c:pt>
                <c:pt idx="3">
                  <c:v>0.34659820282413351</c:v>
                </c:pt>
                <c:pt idx="4">
                  <c:v>0.15490437755954037</c:v>
                </c:pt>
                <c:pt idx="5">
                  <c:v>0.19340150362480982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D-4C4E-BE27-EBC0E300B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4601328"/>
        <c:axId val="364601888"/>
      </c:barChart>
      <c:catAx>
        <c:axId val="3646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601888"/>
        <c:crosses val="autoZero"/>
        <c:auto val="1"/>
        <c:lblAlgn val="ctr"/>
        <c:lblOffset val="100"/>
        <c:noMultiLvlLbl val="0"/>
      </c:catAx>
      <c:valAx>
        <c:axId val="364601888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364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Gráfico _5'!$A$5:$A$21</c:f>
              <c:strCache>
                <c:ptCount val="17"/>
                <c:pt idx="0">
                  <c:v>Musicoterapeuta</c:v>
                </c:pt>
                <c:pt idx="1">
                  <c:v>Antropólogo</c:v>
                </c:pt>
                <c:pt idx="2">
                  <c:v>Estatístico</c:v>
                </c:pt>
                <c:pt idx="3">
                  <c:v>Economista Doméstico</c:v>
                </c:pt>
                <c:pt idx="4">
                  <c:v>Terapeuta Ocupacional</c:v>
                </c:pt>
                <c:pt idx="5">
                  <c:v>Geógrafo</c:v>
                </c:pt>
                <c:pt idx="6">
                  <c:v>Profissional de Educação Física</c:v>
                </c:pt>
                <c:pt idx="7">
                  <c:v>Administrador público/Gestão pública</c:v>
                </c:pt>
                <c:pt idx="8">
                  <c:v>Economista</c:v>
                </c:pt>
                <c:pt idx="9">
                  <c:v>Contador</c:v>
                </c:pt>
                <c:pt idx="10">
                  <c:v>Sociólogo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Psicólogo</c:v>
                </c:pt>
                <c:pt idx="15">
                  <c:v>Outras formações de nível superior</c:v>
                </c:pt>
                <c:pt idx="16">
                  <c:v>Assistente Social</c:v>
                </c:pt>
              </c:strCache>
            </c:strRef>
          </c:cat>
          <c:val>
            <c:numRef>
              <c:f>'GE Gráfico _5'!$B$5:$B$21</c:f>
              <c:numCache>
                <c:formatCode>###0</c:formatCode>
                <c:ptCount val="17"/>
                <c:pt idx="0">
                  <c:v>1</c:v>
                </c:pt>
                <c:pt idx="1">
                  <c:v>1.0000000000000002</c:v>
                </c:pt>
                <c:pt idx="2">
                  <c:v>7.0000000000000009</c:v>
                </c:pt>
                <c:pt idx="3">
                  <c:v>8</c:v>
                </c:pt>
                <c:pt idx="4">
                  <c:v>16</c:v>
                </c:pt>
                <c:pt idx="5">
                  <c:v>17.000000000000004</c:v>
                </c:pt>
                <c:pt idx="6">
                  <c:v>28.000000000000004</c:v>
                </c:pt>
                <c:pt idx="7">
                  <c:v>38</c:v>
                </c:pt>
                <c:pt idx="8">
                  <c:v>71</c:v>
                </c:pt>
                <c:pt idx="9">
                  <c:v>82.000000000000014</c:v>
                </c:pt>
                <c:pt idx="10">
                  <c:v>101.00000000000001</c:v>
                </c:pt>
                <c:pt idx="11">
                  <c:v>247.00000000000006</c:v>
                </c:pt>
                <c:pt idx="12">
                  <c:v>274</c:v>
                </c:pt>
                <c:pt idx="13">
                  <c:v>309.99999999999994</c:v>
                </c:pt>
                <c:pt idx="14" formatCode="General">
                  <c:v>344</c:v>
                </c:pt>
                <c:pt idx="15">
                  <c:v>863</c:v>
                </c:pt>
                <c:pt idx="16" formatCode="General">
                  <c:v>999.00000000000011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543-9703-A6543B8D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888096"/>
        <c:axId val="209888656"/>
      </c:barChart>
      <c:catAx>
        <c:axId val="2098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88656"/>
        <c:crosses val="autoZero"/>
        <c:auto val="1"/>
        <c:lblAlgn val="ctr"/>
        <c:lblOffset val="100"/>
        <c:noMultiLvlLbl val="0"/>
      </c:catAx>
      <c:valAx>
        <c:axId val="209888656"/>
        <c:scaling>
          <c:orientation val="minMax"/>
        </c:scaling>
        <c:delete val="1"/>
        <c:axPos val="b"/>
        <c:numFmt formatCode="###0" sourceLinked="1"/>
        <c:majorTickMark val="none"/>
        <c:minorTickMark val="none"/>
        <c:tickLblPos val="nextTo"/>
        <c:crossAx val="2098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1'!$A$4:$A$10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'GM Gráfico 1'!$B$4:$B$10</c:f>
              <c:numCache>
                <c:formatCode>#,##0</c:formatCode>
                <c:ptCount val="7"/>
                <c:pt idx="0">
                  <c:v>220730</c:v>
                </c:pt>
                <c:pt idx="1">
                  <c:v>232085</c:v>
                </c:pt>
                <c:pt idx="2">
                  <c:v>243136</c:v>
                </c:pt>
                <c:pt idx="3">
                  <c:v>245239</c:v>
                </c:pt>
                <c:pt idx="4">
                  <c:v>256858</c:v>
                </c:pt>
                <c:pt idx="5">
                  <c:v>244478</c:v>
                </c:pt>
                <c:pt idx="6">
                  <c:v>239815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860-AB12-BAAD596D34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016000"/>
        <c:axId val="208016560"/>
      </c:lineChart>
      <c:catAx>
        <c:axId val="208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16560"/>
        <c:crosses val="autoZero"/>
        <c:auto val="1"/>
        <c:lblAlgn val="ctr"/>
        <c:lblOffset val="100"/>
        <c:noMultiLvlLbl val="0"/>
      </c:catAx>
      <c:valAx>
        <c:axId val="2080165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80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87079261672096E-2"/>
          <c:y val="3.4879090397264598E-2"/>
          <c:w val="0.95222584147665579"/>
          <c:h val="0.819030201497279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'GM Gráfico 2'!$B$4:$H$4</c:f>
              <c:numCache>
                <c:formatCode>0.0%</c:formatCode>
                <c:ptCount val="7"/>
                <c:pt idx="0">
                  <c:v>0.38600000000000001</c:v>
                </c:pt>
                <c:pt idx="1">
                  <c:v>0.34</c:v>
                </c:pt>
                <c:pt idx="2">
                  <c:v>0.35894118325737856</c:v>
                </c:pt>
                <c:pt idx="3">
                  <c:v>0.35799999999999998</c:v>
                </c:pt>
                <c:pt idx="4">
                  <c:v>0.35099999999999998</c:v>
                </c:pt>
                <c:pt idx="5">
                  <c:v>0.36199999999999999</c:v>
                </c:pt>
                <c:pt idx="6">
                  <c:v>0.38092696453516184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4F12-B2E5-7A99EB0B32CA}"/>
            </c:ext>
          </c:extLst>
        </c:ser>
        <c:ser>
          <c:idx val="1"/>
          <c:order val="1"/>
          <c:tx>
            <c:strRef>
              <c:f>'GM Gráfico 2'!$A$5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'GM Gráfico 2'!$B$5:$H$5</c:f>
              <c:numCache>
                <c:formatCode>0.0%</c:formatCode>
                <c:ptCount val="7"/>
                <c:pt idx="0">
                  <c:v>0.128</c:v>
                </c:pt>
                <c:pt idx="1">
                  <c:v>0.13500000000000001</c:v>
                </c:pt>
                <c:pt idx="2">
                  <c:v>0.12938941677723478</c:v>
                </c:pt>
                <c:pt idx="3">
                  <c:v>0.107</c:v>
                </c:pt>
                <c:pt idx="4">
                  <c:v>0.11</c:v>
                </c:pt>
                <c:pt idx="5">
                  <c:v>0.108</c:v>
                </c:pt>
                <c:pt idx="6">
                  <c:v>0.11618539290703286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7-4F12-B2E5-7A99EB0B32CA}"/>
            </c:ext>
          </c:extLst>
        </c:ser>
        <c:ser>
          <c:idx val="2"/>
          <c:order val="2"/>
          <c:tx>
            <c:strRef>
              <c:f>'GM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'GM Gráfico 2'!$B$6:$H$6</c:f>
              <c:numCache>
                <c:formatCode>0.0%</c:formatCode>
                <c:ptCount val="7"/>
                <c:pt idx="0">
                  <c:v>0.17499999999999999</c:v>
                </c:pt>
                <c:pt idx="1">
                  <c:v>0.17199999999999999</c:v>
                </c:pt>
                <c:pt idx="2">
                  <c:v>0.15217606289608795</c:v>
                </c:pt>
                <c:pt idx="3">
                  <c:v>0.16800000000000001</c:v>
                </c:pt>
                <c:pt idx="4">
                  <c:v>0.16900000000000001</c:v>
                </c:pt>
                <c:pt idx="5">
                  <c:v>0.16400000000000001</c:v>
                </c:pt>
                <c:pt idx="6">
                  <c:v>0.15678335383524858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7-4F12-B2E5-7A99EB0B32CA}"/>
            </c:ext>
          </c:extLst>
        </c:ser>
        <c:ser>
          <c:idx val="3"/>
          <c:order val="3"/>
          <c:tx>
            <c:strRef>
              <c:f>'GM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2'!$B$3:$H$3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'GM Gráfico 2'!$B$7:$H$7</c:f>
              <c:numCache>
                <c:formatCode>0.0%</c:formatCode>
                <c:ptCount val="7"/>
                <c:pt idx="0">
                  <c:v>0.311</c:v>
                </c:pt>
                <c:pt idx="1">
                  <c:v>0.35399999999999998</c:v>
                </c:pt>
                <c:pt idx="2">
                  <c:v>0.3594933370692987</c:v>
                </c:pt>
                <c:pt idx="3">
                  <c:v>0.36699999999999999</c:v>
                </c:pt>
                <c:pt idx="4">
                  <c:v>0.37</c:v>
                </c:pt>
                <c:pt idx="5">
                  <c:v>0.36599999999999999</c:v>
                </c:pt>
                <c:pt idx="6">
                  <c:v>0.34610428872255744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7-4F12-B2E5-7A99EB0B32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020480"/>
        <c:axId val="208021040"/>
      </c:barChart>
      <c:catAx>
        <c:axId val="208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21040"/>
        <c:crosses val="autoZero"/>
        <c:auto val="1"/>
        <c:lblAlgn val="ctr"/>
        <c:lblOffset val="100"/>
        <c:noMultiLvlLbl val="0"/>
      </c:catAx>
      <c:valAx>
        <c:axId val="208021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80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0.43120000000000003</c:v>
                </c:pt>
                <c:pt idx="1">
                  <c:v>0.3271</c:v>
                </c:pt>
                <c:pt idx="2">
                  <c:v>0.42809999999999998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0-4AD2-9DD5-8ABCC62128E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0.12470000000000001</c:v>
                </c:pt>
                <c:pt idx="1">
                  <c:v>0.1167</c:v>
                </c:pt>
                <c:pt idx="2">
                  <c:v>0.11210000000000001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0-4AD2-9DD5-8ABCC62128E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0.1046</c:v>
                </c:pt>
                <c:pt idx="1">
                  <c:v>0.15129999999999999</c:v>
                </c:pt>
                <c:pt idx="2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0-4AD2-9DD5-8ABCC62128E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0.33950000000000002</c:v>
                </c:pt>
                <c:pt idx="1">
                  <c:v>0.40489999999999998</c:v>
                </c:pt>
                <c:pt idx="2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0-4AD2-9DD5-8ABCC6212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025520"/>
        <c:axId val="208026080"/>
      </c:barChart>
      <c:catAx>
        <c:axId val="2080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26080"/>
        <c:crosses val="autoZero"/>
        <c:auto val="1"/>
        <c:lblAlgn val="ctr"/>
        <c:lblOffset val="100"/>
        <c:noMultiLvlLbl val="0"/>
      </c:catAx>
      <c:valAx>
        <c:axId val="2080260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80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4'!$B$5:$H$5</c:f>
              <c:numCache>
                <c:formatCode>0.0%</c:formatCode>
                <c:ptCount val="7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C-4434-91B1-CCB64FFB0166}"/>
            </c:ext>
          </c:extLst>
        </c:ser>
        <c:ser>
          <c:idx val="1"/>
          <c:order val="1"/>
          <c:tx>
            <c:strRef>
              <c:f>'GE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4'!$B$6:$H$6</c:f>
              <c:numCache>
                <c:formatCode>0.0%</c:formatCode>
                <c:ptCount val="7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C-4434-91B1-CCB64FFB0166}"/>
            </c:ext>
          </c:extLst>
        </c:ser>
        <c:ser>
          <c:idx val="2"/>
          <c:order val="2"/>
          <c:tx>
            <c:strRef>
              <c:f>'GE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4'!$B$7:$H$7</c:f>
              <c:numCache>
                <c:formatCode>0.0%</c:formatCode>
                <c:ptCount val="7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C-4434-91B1-CCB64FFB0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9738016"/>
        <c:axId val="559738576"/>
      </c:barChart>
      <c:catAx>
        <c:axId val="5597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38576"/>
        <c:crosses val="autoZero"/>
        <c:auto val="1"/>
        <c:lblAlgn val="ctr"/>
        <c:lblOffset val="100"/>
        <c:noMultiLvlLbl val="0"/>
      </c:catAx>
      <c:valAx>
        <c:axId val="5597385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97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152400</xdr:rowOff>
    </xdr:from>
    <xdr:to>
      <xdr:col>13</xdr:col>
      <xdr:colOff>495300</xdr:colOff>
      <xdr:row>24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4761</xdr:rowOff>
    </xdr:from>
    <xdr:to>
      <xdr:col>24</xdr:col>
      <xdr:colOff>95250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9525</xdr:rowOff>
    </xdr:from>
    <xdr:to>
      <xdr:col>20</xdr:col>
      <xdr:colOff>504825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4762</xdr:rowOff>
    </xdr:from>
    <xdr:to>
      <xdr:col>15</xdr:col>
      <xdr:colOff>123824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28574</xdr:rowOff>
    </xdr:from>
    <xdr:to>
      <xdr:col>19</xdr:col>
      <xdr:colOff>571499</xdr:colOff>
      <xdr:row>23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38099</xdr:rowOff>
    </xdr:from>
    <xdr:to>
      <xdr:col>20</xdr:col>
      <xdr:colOff>381000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19</xdr:col>
      <xdr:colOff>9525</xdr:colOff>
      <xdr:row>29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9525</xdr:rowOff>
    </xdr:from>
    <xdr:to>
      <xdr:col>19</xdr:col>
      <xdr:colOff>247650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180974</xdr:rowOff>
    </xdr:from>
    <xdr:to>
      <xdr:col>19</xdr:col>
      <xdr:colOff>247650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190499</xdr:rowOff>
    </xdr:from>
    <xdr:to>
      <xdr:col>18</xdr:col>
      <xdr:colOff>600075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66674</xdr:rowOff>
    </xdr:from>
    <xdr:to>
      <xdr:col>22</xdr:col>
      <xdr:colOff>38100</xdr:colOff>
      <xdr:row>27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152400</xdr:rowOff>
    </xdr:from>
    <xdr:to>
      <xdr:col>19</xdr:col>
      <xdr:colOff>419100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24</xdr:col>
      <xdr:colOff>38100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0</xdr:rowOff>
    </xdr:from>
    <xdr:to>
      <xdr:col>17</xdr:col>
      <xdr:colOff>200025</xdr:colOff>
      <xdr:row>30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104774</xdr:rowOff>
    </xdr:from>
    <xdr:to>
      <xdr:col>11</xdr:col>
      <xdr:colOff>0</xdr:colOff>
      <xdr:row>27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22</xdr:col>
      <xdr:colOff>581025</xdr:colOff>
      <xdr:row>34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95249</xdr:rowOff>
    </xdr:from>
    <xdr:to>
      <xdr:col>17</xdr:col>
      <xdr:colOff>600074</xdr:colOff>
      <xdr:row>22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47623</xdr:colOff>
      <xdr:row>2</xdr:row>
      <xdr:rowOff>85725</xdr:rowOff>
    </xdr:from>
    <xdr:to>
      <xdr:col>20</xdr:col>
      <xdr:colOff>581024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</xdr:rowOff>
    </xdr:from>
    <xdr:to>
      <xdr:col>19</xdr:col>
      <xdr:colOff>19049</xdr:colOff>
      <xdr:row>34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</xdr:rowOff>
    </xdr:from>
    <xdr:to>
      <xdr:col>19</xdr:col>
      <xdr:colOff>171450</xdr:colOff>
      <xdr:row>27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180975</xdr:rowOff>
    </xdr:from>
    <xdr:to>
      <xdr:col>15</xdr:col>
      <xdr:colOff>161925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190499</xdr:rowOff>
    </xdr:from>
    <xdr:to>
      <xdr:col>13</xdr:col>
      <xdr:colOff>428625</xdr:colOff>
      <xdr:row>22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190498</xdr:rowOff>
    </xdr:from>
    <xdr:to>
      <xdr:col>21</xdr:col>
      <xdr:colOff>0</xdr:colOff>
      <xdr:row>37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180974</xdr:rowOff>
    </xdr:from>
    <xdr:to>
      <xdr:col>17</xdr:col>
      <xdr:colOff>419099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19050</xdr:rowOff>
    </xdr:from>
    <xdr:to>
      <xdr:col>19</xdr:col>
      <xdr:colOff>457199</xdr:colOff>
      <xdr:row>28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2</xdr:row>
      <xdr:rowOff>123824</xdr:rowOff>
    </xdr:from>
    <xdr:to>
      <xdr:col>17</xdr:col>
      <xdr:colOff>200025</xdr:colOff>
      <xdr:row>27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17</xdr:col>
      <xdr:colOff>428625</xdr:colOff>
      <xdr:row>25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</xdr:row>
      <xdr:rowOff>190499</xdr:rowOff>
    </xdr:from>
    <xdr:to>
      <xdr:col>20</xdr:col>
      <xdr:colOff>47624</xdr:colOff>
      <xdr:row>21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190499</xdr:rowOff>
    </xdr:from>
    <xdr:to>
      <xdr:col>23</xdr:col>
      <xdr:colOff>0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57158</xdr:colOff>
      <xdr:row>4</xdr:row>
      <xdr:rowOff>57150</xdr:rowOff>
    </xdr:from>
    <xdr:to>
      <xdr:col>25</xdr:col>
      <xdr:colOff>447675</xdr:colOff>
      <xdr:row>44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180974</xdr:rowOff>
    </xdr:from>
    <xdr:to>
      <xdr:col>20</xdr:col>
      <xdr:colOff>285749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19049</xdr:rowOff>
    </xdr:from>
    <xdr:to>
      <xdr:col>15</xdr:col>
      <xdr:colOff>0</xdr:colOff>
      <xdr:row>27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</xdr:row>
      <xdr:rowOff>9524</xdr:rowOff>
    </xdr:from>
    <xdr:to>
      <xdr:col>18</xdr:col>
      <xdr:colOff>0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0</xdr:rowOff>
    </xdr:from>
    <xdr:to>
      <xdr:col>19</xdr:col>
      <xdr:colOff>600075</xdr:colOff>
      <xdr:row>35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0</xdr:rowOff>
    </xdr:from>
    <xdr:to>
      <xdr:col>17</xdr:col>
      <xdr:colOff>581025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166687</xdr:rowOff>
    </xdr:from>
    <xdr:to>
      <xdr:col>17</xdr:col>
      <xdr:colOff>561974</xdr:colOff>
      <xdr:row>25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190499</xdr:rowOff>
    </xdr:from>
    <xdr:to>
      <xdr:col>19</xdr:col>
      <xdr:colOff>314324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176212</xdr:rowOff>
    </xdr:from>
    <xdr:to>
      <xdr:col>13</xdr:col>
      <xdr:colOff>600075</xdr:colOff>
      <xdr:row>23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185735</xdr:rowOff>
    </xdr:from>
    <xdr:to>
      <xdr:col>21</xdr:col>
      <xdr:colOff>600074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</xdr:row>
      <xdr:rowOff>190499</xdr:rowOff>
    </xdr:from>
    <xdr:to>
      <xdr:col>20</xdr:col>
      <xdr:colOff>47624</xdr:colOff>
      <xdr:row>21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Q37"/>
  <sheetViews>
    <sheetView workbookViewId="0">
      <selection activeCell="N35" sqref="N35"/>
    </sheetView>
  </sheetViews>
  <sheetFormatPr defaultRowHeight="15" x14ac:dyDescent="0.25"/>
  <sheetData>
    <row r="3" spans="2:17" ht="15" customHeight="1" x14ac:dyDescent="0.25">
      <c r="B3" s="195" t="s">
        <v>128</v>
      </c>
      <c r="C3" s="195"/>
      <c r="D3" s="195"/>
      <c r="E3" s="195"/>
      <c r="F3" s="195"/>
      <c r="G3" s="195"/>
      <c r="H3" s="195"/>
      <c r="I3" s="195"/>
      <c r="J3" s="195"/>
      <c r="K3" s="195"/>
      <c r="L3" s="190"/>
      <c r="M3" s="190"/>
      <c r="N3" s="190"/>
      <c r="O3" s="167"/>
      <c r="P3" s="167"/>
      <c r="Q3" s="167"/>
    </row>
    <row r="4" spans="2:17" x14ac:dyDescent="0.25"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0"/>
      <c r="M4" s="190"/>
      <c r="N4" s="190"/>
      <c r="O4" s="167"/>
      <c r="P4" s="167"/>
      <c r="Q4" s="167"/>
    </row>
    <row r="5" spans="2:17" x14ac:dyDescent="0.25"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0"/>
      <c r="M5" s="190"/>
      <c r="N5" s="190"/>
      <c r="O5" s="167"/>
      <c r="P5" s="167"/>
      <c r="Q5" s="167"/>
    </row>
    <row r="6" spans="2:17" x14ac:dyDescent="0.25"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0"/>
      <c r="M6" s="190"/>
      <c r="N6" s="190"/>
      <c r="O6" s="167"/>
      <c r="P6" s="167"/>
      <c r="Q6" s="167"/>
    </row>
    <row r="7" spans="2:17" x14ac:dyDescent="0.25"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0"/>
      <c r="M7" s="190"/>
      <c r="N7" s="190"/>
      <c r="O7" s="167"/>
      <c r="P7" s="167"/>
      <c r="Q7" s="167"/>
    </row>
    <row r="8" spans="2:17" x14ac:dyDescent="0.25"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0"/>
      <c r="M8" s="190"/>
      <c r="N8" s="190"/>
      <c r="O8" s="167"/>
      <c r="P8" s="167"/>
      <c r="Q8" s="167"/>
    </row>
    <row r="9" spans="2:17" x14ac:dyDescent="0.25"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0"/>
      <c r="M9" s="190"/>
      <c r="N9" s="190"/>
      <c r="O9" s="167"/>
      <c r="P9" s="167"/>
      <c r="Q9" s="167"/>
    </row>
    <row r="10" spans="2:17" x14ac:dyDescent="0.25"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0"/>
      <c r="M10" s="190"/>
      <c r="N10" s="190"/>
      <c r="O10" s="167"/>
      <c r="P10" s="167"/>
      <c r="Q10" s="167"/>
    </row>
    <row r="11" spans="2:17" x14ac:dyDescent="0.25"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0"/>
      <c r="M11" s="190"/>
      <c r="N11" s="190"/>
      <c r="O11" s="167"/>
      <c r="P11" s="167"/>
      <c r="Q11" s="167"/>
    </row>
    <row r="12" spans="2:17" x14ac:dyDescent="0.25"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0"/>
      <c r="M12" s="190"/>
      <c r="N12" s="190"/>
      <c r="O12" s="167"/>
      <c r="P12" s="167"/>
      <c r="Q12" s="167"/>
    </row>
    <row r="13" spans="2:17" x14ac:dyDescent="0.25"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0"/>
      <c r="M13" s="190"/>
      <c r="N13" s="190"/>
      <c r="O13" s="167"/>
      <c r="P13" s="167"/>
      <c r="Q13" s="167"/>
    </row>
    <row r="14" spans="2:17" x14ac:dyDescent="0.25"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0"/>
      <c r="M14" s="190"/>
      <c r="N14" s="190"/>
      <c r="O14" s="167"/>
      <c r="P14" s="167"/>
      <c r="Q14" s="167"/>
    </row>
    <row r="15" spans="2:17" x14ac:dyDescent="0.25"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0"/>
      <c r="M15" s="190"/>
      <c r="N15" s="190"/>
      <c r="O15" s="167"/>
      <c r="P15" s="167"/>
      <c r="Q15" s="167"/>
    </row>
    <row r="16" spans="2:17" x14ac:dyDescent="0.25"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0"/>
      <c r="M16" s="190"/>
      <c r="N16" s="190"/>
      <c r="O16" s="167"/>
      <c r="P16" s="167"/>
      <c r="Q16" s="167"/>
    </row>
    <row r="17" spans="2:17" x14ac:dyDescent="0.25"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0"/>
      <c r="M17" s="190"/>
      <c r="N17" s="190"/>
      <c r="O17" s="167"/>
      <c r="P17" s="167"/>
      <c r="Q17" s="167"/>
    </row>
    <row r="18" spans="2:17" x14ac:dyDescent="0.25"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0"/>
      <c r="M18" s="190"/>
      <c r="N18" s="190"/>
      <c r="O18" s="167"/>
      <c r="P18" s="167"/>
      <c r="Q18" s="167"/>
    </row>
    <row r="19" spans="2:17" x14ac:dyDescent="0.25"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0"/>
      <c r="M19" s="190"/>
      <c r="N19" s="190"/>
      <c r="O19" s="167"/>
      <c r="P19" s="167"/>
      <c r="Q19" s="167"/>
    </row>
    <row r="20" spans="2:17" x14ac:dyDescent="0.25"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0"/>
      <c r="M20" s="190"/>
      <c r="N20" s="190"/>
      <c r="O20" s="167"/>
      <c r="P20" s="167"/>
      <c r="Q20" s="167"/>
    </row>
    <row r="21" spans="2:17" x14ac:dyDescent="0.25"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0"/>
      <c r="M21" s="190"/>
      <c r="N21" s="190"/>
      <c r="O21" s="167"/>
      <c r="P21" s="167"/>
      <c r="Q21" s="167"/>
    </row>
    <row r="22" spans="2:17" x14ac:dyDescent="0.25"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0"/>
      <c r="M22" s="190"/>
      <c r="N22" s="190"/>
      <c r="O22" s="167"/>
      <c r="P22" s="167"/>
      <c r="Q22" s="167"/>
    </row>
    <row r="23" spans="2:17" x14ac:dyDescent="0.25"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0"/>
      <c r="M23" s="190"/>
      <c r="N23" s="190"/>
      <c r="O23" s="167"/>
      <c r="P23" s="167"/>
      <c r="Q23" s="167"/>
    </row>
    <row r="24" spans="2:17" x14ac:dyDescent="0.25"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0"/>
      <c r="M24" s="190"/>
      <c r="N24" s="190"/>
      <c r="O24" s="167"/>
      <c r="P24" s="167"/>
      <c r="Q24" s="167"/>
    </row>
    <row r="25" spans="2:17" x14ac:dyDescent="0.25"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0"/>
      <c r="M25" s="190"/>
      <c r="N25" s="190"/>
      <c r="O25" s="167"/>
      <c r="P25" s="167"/>
      <c r="Q25" s="167"/>
    </row>
    <row r="26" spans="2:17" x14ac:dyDescent="0.25"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0"/>
      <c r="M26" s="190"/>
      <c r="N26" s="190"/>
      <c r="O26" s="167"/>
      <c r="P26" s="167"/>
      <c r="Q26" s="167"/>
    </row>
    <row r="27" spans="2:17" x14ac:dyDescent="0.25"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0"/>
      <c r="M27" s="190"/>
      <c r="N27" s="190"/>
      <c r="O27" s="167"/>
      <c r="P27" s="167"/>
      <c r="Q27" s="167"/>
    </row>
    <row r="28" spans="2:17" x14ac:dyDescent="0.25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</row>
    <row r="29" spans="2:17" ht="53.25" customHeight="1" x14ac:dyDescent="0.25">
      <c r="B29" s="194" t="s">
        <v>129</v>
      </c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67"/>
      <c r="P29" s="167"/>
      <c r="Q29" s="167"/>
    </row>
    <row r="30" spans="2:17" x14ac:dyDescent="0.25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</row>
    <row r="31" spans="2:17" x14ac:dyDescent="0.25"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2:17" x14ac:dyDescent="0.25"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</row>
    <row r="33" spans="2:17" x14ac:dyDescent="0.25">
      <c r="B33" s="188"/>
      <c r="C33" s="189"/>
      <c r="D33" s="188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</row>
    <row r="34" spans="2:17" x14ac:dyDescent="0.25">
      <c r="B34" s="188"/>
      <c r="C34" s="189"/>
      <c r="D34" s="188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</row>
    <row r="35" spans="2:17" x14ac:dyDescent="0.25">
      <c r="B35" s="188"/>
      <c r="C35" s="189"/>
      <c r="D35" s="188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</row>
    <row r="36" spans="2:17" x14ac:dyDescent="0.25">
      <c r="B36" s="167"/>
      <c r="C36" s="167"/>
      <c r="D36" s="188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</row>
    <row r="37" spans="2:17" x14ac:dyDescent="0.25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</row>
  </sheetData>
  <mergeCells count="2">
    <mergeCell ref="B29:N29"/>
    <mergeCell ref="B3:K2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31"/>
  <sheetViews>
    <sheetView view="pageBreakPreview" zoomScale="60" workbookViewId="0"/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8" width="9.28515625" customWidth="1"/>
  </cols>
  <sheetData>
    <row r="1" spans="1:9" x14ac:dyDescent="0.25">
      <c r="A1" s="20" t="s">
        <v>137</v>
      </c>
    </row>
    <row r="3" spans="1:9" x14ac:dyDescent="0.25">
      <c r="B3" s="200" t="s">
        <v>74</v>
      </c>
      <c r="C3" s="200"/>
    </row>
    <row r="4" spans="1:9" s="11" customFormat="1" x14ac:dyDescent="0.25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</row>
    <row r="5" spans="1:9" x14ac:dyDescent="0.25">
      <c r="A5" s="30" t="s">
        <v>81</v>
      </c>
      <c r="B5" s="115">
        <v>0.216</v>
      </c>
      <c r="C5" s="115">
        <v>0.24</v>
      </c>
      <c r="D5" s="115">
        <v>0.24357902281686775</v>
      </c>
      <c r="E5" s="115">
        <v>0.19800000000000001</v>
      </c>
      <c r="F5" s="115">
        <v>0.19565375920659228</v>
      </c>
      <c r="G5" s="115">
        <v>0.16552838363809944</v>
      </c>
      <c r="H5" s="18">
        <v>0.16777681243363257</v>
      </c>
      <c r="I5" s="28">
        <f>H5-B5</f>
        <v>-4.8223187566367426E-2</v>
      </c>
    </row>
    <row r="6" spans="1:9" x14ac:dyDescent="0.25">
      <c r="A6" s="30" t="s">
        <v>82</v>
      </c>
      <c r="B6" s="115">
        <v>0.52700000000000002</v>
      </c>
      <c r="C6" s="115">
        <v>0.42799999999999999</v>
      </c>
      <c r="D6" s="115">
        <v>0.43859753912316329</v>
      </c>
      <c r="E6" s="115">
        <v>0.45900000000000002</v>
      </c>
      <c r="F6" s="115">
        <v>0.4047983665135273</v>
      </c>
      <c r="G6" s="115">
        <v>0.42630535360211502</v>
      </c>
      <c r="H6" s="18">
        <v>0.39434308330919976</v>
      </c>
      <c r="I6" s="28">
        <f t="shared" ref="I6:I7" si="0">H6-B6</f>
        <v>-0.13265691669080026</v>
      </c>
    </row>
    <row r="7" spans="1:9" x14ac:dyDescent="0.25">
      <c r="A7" s="30" t="s">
        <v>83</v>
      </c>
      <c r="B7" s="115">
        <v>0.26300000000000001</v>
      </c>
      <c r="C7" s="115">
        <v>0.33200000000000002</v>
      </c>
      <c r="D7" s="115">
        <v>0.31782343805996893</v>
      </c>
      <c r="E7" s="115">
        <v>0.34300000000000003</v>
      </c>
      <c r="F7" s="115">
        <v>0.39954787427988042</v>
      </c>
      <c r="G7" s="115">
        <v>0.40816626275978557</v>
      </c>
      <c r="H7" s="18">
        <v>0.43788010425716772</v>
      </c>
      <c r="I7" s="28">
        <f t="shared" si="0"/>
        <v>0.17488010425716771</v>
      </c>
    </row>
    <row r="8" spans="1:9" x14ac:dyDescent="0.25">
      <c r="B8" s="28">
        <f>B7-B6</f>
        <v>-0.26400000000000001</v>
      </c>
      <c r="C8" s="28">
        <f t="shared" ref="C8:F8" si="1">C7-C6</f>
        <v>-9.5999999999999974E-2</v>
      </c>
      <c r="D8" s="28">
        <f t="shared" si="1"/>
        <v>-0.12077410106319436</v>
      </c>
      <c r="E8" s="28">
        <f t="shared" si="1"/>
        <v>-0.11599999999999999</v>
      </c>
      <c r="F8" s="28">
        <f t="shared" si="1"/>
        <v>-5.2504922336468751E-3</v>
      </c>
      <c r="G8" s="28">
        <f>G7-G6</f>
        <v>-1.8139090842329453E-2</v>
      </c>
      <c r="H8" s="28">
        <f>H7-H6</f>
        <v>4.3537020947967964E-2</v>
      </c>
    </row>
    <row r="9" spans="1:9" x14ac:dyDescent="0.25">
      <c r="A9" s="197"/>
      <c r="B9" s="197"/>
      <c r="C9" s="197"/>
      <c r="D9" s="197"/>
      <c r="E9" s="197"/>
      <c r="F9" s="197"/>
      <c r="G9" s="197"/>
      <c r="H9" s="197"/>
    </row>
    <row r="10" spans="1:9" x14ac:dyDescent="0.25">
      <c r="A10" s="197"/>
      <c r="B10" s="197"/>
      <c r="C10" s="197"/>
      <c r="D10" s="197"/>
      <c r="E10" s="197"/>
      <c r="F10" s="197"/>
      <c r="G10" s="197"/>
      <c r="H10" s="197"/>
    </row>
    <row r="11" spans="1:9" x14ac:dyDescent="0.25">
      <c r="A11" s="197"/>
      <c r="B11" s="197"/>
      <c r="C11" s="197"/>
      <c r="D11" s="197"/>
      <c r="E11" s="197"/>
      <c r="F11" s="197"/>
      <c r="G11" s="197"/>
      <c r="H11" s="197"/>
    </row>
    <row r="12" spans="1:9" x14ac:dyDescent="0.25">
      <c r="A12" s="197"/>
      <c r="B12" s="197"/>
      <c r="C12" s="197"/>
      <c r="D12" s="197"/>
      <c r="E12" s="197"/>
      <c r="F12" s="197"/>
      <c r="G12" s="197"/>
      <c r="H12" s="197"/>
    </row>
    <row r="13" spans="1:9" x14ac:dyDescent="0.25">
      <c r="A13" s="197"/>
      <c r="B13" s="197"/>
      <c r="C13" s="197"/>
      <c r="D13" s="197"/>
      <c r="E13" s="197"/>
      <c r="F13" s="197"/>
      <c r="G13" s="197"/>
      <c r="H13" s="197"/>
    </row>
    <row r="14" spans="1:9" x14ac:dyDescent="0.25">
      <c r="A14" s="197"/>
      <c r="B14" s="197"/>
      <c r="C14" s="197"/>
      <c r="D14" s="197"/>
      <c r="E14" s="197"/>
      <c r="F14" s="197"/>
      <c r="G14" s="197"/>
      <c r="H14" s="197"/>
    </row>
    <row r="15" spans="1:9" x14ac:dyDescent="0.25">
      <c r="A15" s="197"/>
      <c r="B15" s="197"/>
      <c r="C15" s="197"/>
      <c r="D15" s="197"/>
      <c r="E15" s="197"/>
      <c r="F15" s="197"/>
      <c r="G15" s="197"/>
      <c r="H15" s="197"/>
    </row>
    <row r="16" spans="1:9" x14ac:dyDescent="0.25">
      <c r="A16" s="197"/>
      <c r="B16" s="197"/>
      <c r="C16" s="197"/>
      <c r="D16" s="197"/>
      <c r="E16" s="197"/>
      <c r="F16" s="197"/>
      <c r="G16" s="197"/>
      <c r="H16" s="197"/>
    </row>
    <row r="17" spans="1:13" x14ac:dyDescent="0.25">
      <c r="A17" s="197"/>
      <c r="B17" s="197"/>
      <c r="C17" s="197"/>
      <c r="D17" s="197"/>
      <c r="E17" s="197"/>
      <c r="F17" s="197"/>
      <c r="G17" s="197"/>
      <c r="H17" s="197"/>
    </row>
    <row r="18" spans="1:13" x14ac:dyDescent="0.25">
      <c r="A18" s="197"/>
      <c r="B18" s="197"/>
      <c r="C18" s="197"/>
      <c r="D18" s="197"/>
      <c r="E18" s="197"/>
      <c r="F18" s="197"/>
      <c r="G18" s="197"/>
      <c r="H18" s="197"/>
    </row>
    <row r="19" spans="1:13" x14ac:dyDescent="0.25">
      <c r="A19" s="197"/>
      <c r="B19" s="197"/>
      <c r="C19" s="197"/>
      <c r="D19" s="197"/>
      <c r="E19" s="197"/>
      <c r="F19" s="197"/>
      <c r="G19" s="197"/>
      <c r="H19" s="197"/>
    </row>
    <row r="22" spans="1:13" x14ac:dyDescent="0.25">
      <c r="J22" s="198" t="s">
        <v>86</v>
      </c>
      <c r="K22" s="198"/>
      <c r="L22" s="198"/>
      <c r="M22" s="198"/>
    </row>
    <row r="23" spans="1:13" x14ac:dyDescent="0.25">
      <c r="A23" s="178"/>
    </row>
    <row r="26" spans="1:13" x14ac:dyDescent="0.25">
      <c r="B26" s="28"/>
    </row>
    <row r="29" spans="1:13" x14ac:dyDescent="0.25">
      <c r="B29" s="28"/>
    </row>
    <row r="30" spans="1:13" x14ac:dyDescent="0.25">
      <c r="B30" s="28"/>
    </row>
    <row r="31" spans="1:13" x14ac:dyDescent="0.25">
      <c r="B31" s="28"/>
    </row>
  </sheetData>
  <mergeCells count="3">
    <mergeCell ref="B3:C3"/>
    <mergeCell ref="A9:H19"/>
    <mergeCell ref="J22:M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9"/>
  <sheetViews>
    <sheetView zoomScale="73" zoomScaleNormal="73" workbookViewId="0"/>
  </sheetViews>
  <sheetFormatPr defaultRowHeight="15" x14ac:dyDescent="0.25"/>
  <cols>
    <col min="1" max="1" width="24.7109375" style="170" customWidth="1"/>
    <col min="2" max="2" width="9.140625" style="169"/>
    <col min="3" max="3" width="16.28515625" style="169" customWidth="1"/>
    <col min="4" max="4" width="11.140625" style="169" bestFit="1" customWidth="1"/>
    <col min="5" max="16384" width="9.140625" style="169"/>
  </cols>
  <sheetData>
    <row r="1" spans="1:9" x14ac:dyDescent="0.25">
      <c r="A1" s="20" t="s">
        <v>173</v>
      </c>
    </row>
    <row r="3" spans="1:9" x14ac:dyDescent="0.25">
      <c r="A3" s="30" t="s">
        <v>73</v>
      </c>
      <c r="B3" s="16">
        <v>2016</v>
      </c>
      <c r="E3" s="201"/>
      <c r="F3" s="201"/>
      <c r="G3" s="201"/>
      <c r="H3" s="201"/>
      <c r="I3" s="201"/>
    </row>
    <row r="4" spans="1:9" x14ac:dyDescent="0.25">
      <c r="A4" s="171" t="s">
        <v>28</v>
      </c>
      <c r="B4" s="26">
        <v>19</v>
      </c>
      <c r="C4" s="27">
        <f>B4/$C$21</f>
        <v>2.235004881721189E-4</v>
      </c>
      <c r="E4" s="201"/>
      <c r="F4" s="201"/>
      <c r="G4" s="201"/>
      <c r="H4" s="201"/>
      <c r="I4" s="201"/>
    </row>
    <row r="5" spans="1:9" x14ac:dyDescent="0.25">
      <c r="A5" s="171" t="s">
        <v>77</v>
      </c>
      <c r="B5" s="26">
        <v>16</v>
      </c>
      <c r="C5" s="27">
        <f>B5/$C$21</f>
        <v>1.8821093740810013E-4</v>
      </c>
      <c r="E5" s="201"/>
      <c r="F5" s="201"/>
      <c r="G5" s="201"/>
      <c r="H5" s="201"/>
      <c r="I5" s="201"/>
    </row>
    <row r="6" spans="1:9" x14ac:dyDescent="0.25">
      <c r="A6" s="171" t="s">
        <v>76</v>
      </c>
      <c r="B6" s="26">
        <v>43</v>
      </c>
      <c r="C6" s="27">
        <f t="shared" ref="C6:C20" si="0">B6/$C$21</f>
        <v>5.0581689428426911E-4</v>
      </c>
      <c r="E6" s="201"/>
      <c r="F6" s="201"/>
      <c r="G6" s="201"/>
      <c r="H6" s="201"/>
      <c r="I6" s="201"/>
    </row>
    <row r="7" spans="1:9" x14ac:dyDescent="0.25">
      <c r="A7" s="171" t="s">
        <v>78</v>
      </c>
      <c r="B7" s="26">
        <v>80</v>
      </c>
      <c r="C7" s="27">
        <f t="shared" si="0"/>
        <v>9.4105468704050064E-4</v>
      </c>
      <c r="E7" s="201"/>
      <c r="F7" s="201"/>
      <c r="G7" s="201"/>
      <c r="H7" s="201"/>
      <c r="I7" s="201"/>
    </row>
    <row r="8" spans="1:9" x14ac:dyDescent="0.25">
      <c r="A8" s="171" t="s">
        <v>79</v>
      </c>
      <c r="B8" s="26">
        <v>162</v>
      </c>
      <c r="C8" s="27">
        <f t="shared" si="0"/>
        <v>1.9056357412570138E-3</v>
      </c>
      <c r="E8" s="201"/>
      <c r="F8" s="201"/>
      <c r="G8" s="201"/>
      <c r="H8" s="201"/>
      <c r="I8" s="201"/>
    </row>
    <row r="9" spans="1:9" x14ac:dyDescent="0.25">
      <c r="A9" s="171" t="s">
        <v>32</v>
      </c>
      <c r="B9" s="26">
        <v>217</v>
      </c>
      <c r="C9" s="27">
        <f t="shared" si="0"/>
        <v>2.5526108385973581E-3</v>
      </c>
      <c r="E9" s="201"/>
      <c r="F9" s="201"/>
      <c r="G9" s="201"/>
      <c r="H9" s="201"/>
      <c r="I9" s="201"/>
    </row>
    <row r="10" spans="1:9" x14ac:dyDescent="0.25">
      <c r="A10" s="171" t="s">
        <v>41</v>
      </c>
      <c r="B10" s="26">
        <v>286</v>
      </c>
      <c r="C10" s="27">
        <f t="shared" si="0"/>
        <v>3.3642705061697896E-3</v>
      </c>
      <c r="E10" s="201"/>
      <c r="F10" s="201"/>
      <c r="G10" s="201"/>
      <c r="H10" s="201"/>
      <c r="I10" s="201"/>
    </row>
    <row r="11" spans="1:9" x14ac:dyDescent="0.25">
      <c r="A11" s="171" t="s">
        <v>27</v>
      </c>
      <c r="B11" s="26">
        <v>370</v>
      </c>
      <c r="C11" s="27">
        <f t="shared" si="0"/>
        <v>4.3523779275623153E-3</v>
      </c>
      <c r="E11" s="201"/>
      <c r="F11" s="201"/>
      <c r="G11" s="201"/>
      <c r="H11" s="201"/>
      <c r="I11" s="201"/>
    </row>
    <row r="12" spans="1:9" ht="30" x14ac:dyDescent="0.25">
      <c r="A12" s="171" t="s">
        <v>88</v>
      </c>
      <c r="B12" s="26">
        <v>792</v>
      </c>
      <c r="C12" s="27">
        <f t="shared" si="0"/>
        <v>9.3164414017009572E-3</v>
      </c>
      <c r="E12" s="201"/>
      <c r="F12" s="201"/>
      <c r="G12" s="201"/>
      <c r="H12" s="201"/>
      <c r="I12" s="201"/>
    </row>
    <row r="13" spans="1:9" x14ac:dyDescent="0.25">
      <c r="A13" s="171" t="s">
        <v>75</v>
      </c>
      <c r="B13" s="26">
        <v>1123</v>
      </c>
      <c r="C13" s="27">
        <f t="shared" si="0"/>
        <v>1.3210055169331028E-2</v>
      </c>
      <c r="E13" s="201"/>
      <c r="F13" s="201"/>
      <c r="G13" s="201"/>
      <c r="H13" s="201"/>
      <c r="I13" s="201"/>
    </row>
    <row r="14" spans="1:9" ht="30" x14ac:dyDescent="0.25">
      <c r="A14" s="171" t="s">
        <v>80</v>
      </c>
      <c r="B14" s="26">
        <v>2149</v>
      </c>
      <c r="C14" s="27">
        <f t="shared" si="0"/>
        <v>2.5279081530625448E-2</v>
      </c>
      <c r="E14" s="201"/>
      <c r="F14" s="201"/>
      <c r="G14" s="201"/>
      <c r="H14" s="201"/>
      <c r="I14" s="201"/>
    </row>
    <row r="15" spans="1:9" x14ac:dyDescent="0.25">
      <c r="A15" s="171" t="s">
        <v>30</v>
      </c>
      <c r="B15" s="26">
        <v>2253</v>
      </c>
      <c r="C15" s="27">
        <f t="shared" si="0"/>
        <v>2.6502452623778098E-2</v>
      </c>
      <c r="E15" s="201"/>
      <c r="F15" s="201"/>
      <c r="G15" s="201"/>
      <c r="H15" s="201"/>
      <c r="I15" s="201"/>
    </row>
    <row r="16" spans="1:9" x14ac:dyDescent="0.25">
      <c r="A16" s="171" t="s">
        <v>26</v>
      </c>
      <c r="B16" s="26">
        <v>3179</v>
      </c>
      <c r="C16" s="27">
        <f t="shared" si="0"/>
        <v>3.7395160626271892E-2</v>
      </c>
      <c r="E16" s="201"/>
      <c r="F16" s="201"/>
      <c r="G16" s="201"/>
      <c r="H16" s="201"/>
      <c r="I16" s="201"/>
    </row>
    <row r="17" spans="1:14" x14ac:dyDescent="0.25">
      <c r="A17" s="171" t="s">
        <v>33</v>
      </c>
      <c r="B17" s="26">
        <v>10069</v>
      </c>
      <c r="C17" s="27">
        <f t="shared" si="0"/>
        <v>0.11844349554763502</v>
      </c>
      <c r="E17" s="201"/>
      <c r="F17" s="201"/>
      <c r="G17" s="201"/>
      <c r="H17" s="201"/>
      <c r="I17" s="201"/>
    </row>
    <row r="18" spans="1:14" ht="30" x14ac:dyDescent="0.25">
      <c r="A18" s="172" t="s">
        <v>36</v>
      </c>
      <c r="B18" s="26">
        <v>14992</v>
      </c>
      <c r="C18" s="27">
        <f t="shared" si="0"/>
        <v>0.17635364835138981</v>
      </c>
      <c r="E18" s="201"/>
      <c r="F18" s="201"/>
      <c r="G18" s="201"/>
      <c r="H18" s="201"/>
      <c r="I18" s="201"/>
    </row>
    <row r="19" spans="1:14" x14ac:dyDescent="0.25">
      <c r="A19" s="171" t="s">
        <v>31</v>
      </c>
      <c r="B19" s="26">
        <v>15702</v>
      </c>
      <c r="C19" s="27">
        <f t="shared" si="0"/>
        <v>0.18470550869887425</v>
      </c>
      <c r="E19" s="201"/>
      <c r="F19" s="201"/>
      <c r="G19" s="201"/>
      <c r="H19" s="201"/>
      <c r="I19" s="201"/>
    </row>
    <row r="20" spans="1:14" x14ac:dyDescent="0.25">
      <c r="A20" s="171" t="s">
        <v>40</v>
      </c>
      <c r="B20" s="26">
        <v>33559</v>
      </c>
      <c r="C20" s="27">
        <f t="shared" si="0"/>
        <v>0.394760678029902</v>
      </c>
      <c r="E20" s="201"/>
      <c r="F20" s="201"/>
      <c r="G20" s="201"/>
      <c r="H20" s="201"/>
      <c r="I20" s="201"/>
    </row>
    <row r="21" spans="1:14" x14ac:dyDescent="0.25">
      <c r="C21" s="173">
        <f>SUM(B4:B20)</f>
        <v>85011</v>
      </c>
      <c r="E21" s="201"/>
      <c r="F21" s="201"/>
      <c r="G21" s="201"/>
      <c r="H21" s="201"/>
      <c r="I21" s="201"/>
    </row>
    <row r="22" spans="1:14" x14ac:dyDescent="0.25">
      <c r="E22" s="201"/>
      <c r="F22" s="201"/>
      <c r="G22" s="201"/>
      <c r="H22" s="201"/>
      <c r="I22" s="201"/>
    </row>
    <row r="23" spans="1:14" x14ac:dyDescent="0.25">
      <c r="E23" s="201"/>
      <c r="F23" s="201"/>
      <c r="G23" s="201"/>
      <c r="H23" s="201"/>
      <c r="I23" s="201"/>
    </row>
    <row r="24" spans="1:14" x14ac:dyDescent="0.25">
      <c r="E24" s="201"/>
      <c r="F24" s="201"/>
      <c r="G24" s="201"/>
      <c r="H24" s="201"/>
      <c r="I24" s="201"/>
    </row>
    <row r="25" spans="1:14" x14ac:dyDescent="0.25">
      <c r="E25" s="201"/>
      <c r="F25" s="201"/>
      <c r="G25" s="201"/>
      <c r="H25" s="201"/>
      <c r="I25" s="201"/>
    </row>
    <row r="26" spans="1:14" x14ac:dyDescent="0.25">
      <c r="E26" s="201"/>
      <c r="F26" s="201"/>
      <c r="G26" s="201"/>
      <c r="H26" s="201"/>
      <c r="I26" s="201"/>
    </row>
    <row r="28" spans="1:14" x14ac:dyDescent="0.25">
      <c r="K28" s="202" t="s">
        <v>86</v>
      </c>
      <c r="L28" s="202"/>
      <c r="M28" s="202"/>
      <c r="N28" s="202"/>
    </row>
    <row r="29" spans="1:14" x14ac:dyDescent="0.25">
      <c r="E29" s="178"/>
    </row>
  </sheetData>
  <sortState ref="A4:C21">
    <sortCondition ref="B4"/>
  </sortState>
  <mergeCells count="2">
    <mergeCell ref="E3:I26"/>
    <mergeCell ref="K28:N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5"/>
  <sheetViews>
    <sheetView zoomScale="73" zoomScaleNormal="73" workbookViewId="0">
      <selection activeCell="M33" sqref="M33"/>
    </sheetView>
  </sheetViews>
  <sheetFormatPr defaultRowHeight="15" x14ac:dyDescent="0.25"/>
  <sheetData>
    <row r="1" spans="1:8" x14ac:dyDescent="0.25">
      <c r="A1" s="20" t="s">
        <v>174</v>
      </c>
    </row>
    <row r="3" spans="1:8" x14ac:dyDescent="0.25">
      <c r="A3" s="203" t="s">
        <v>73</v>
      </c>
      <c r="B3" s="204"/>
      <c r="C3" s="204"/>
      <c r="D3" s="204"/>
      <c r="E3" s="205"/>
    </row>
    <row r="4" spans="1:8" x14ac:dyDescent="0.25">
      <c r="A4" s="10"/>
      <c r="B4" s="16">
        <v>2013</v>
      </c>
      <c r="C4" s="16">
        <v>2014</v>
      </c>
      <c r="D4" s="16">
        <v>2015</v>
      </c>
      <c r="E4" s="16">
        <v>2016</v>
      </c>
    </row>
    <row r="5" spans="1:8" x14ac:dyDescent="0.25">
      <c r="A5" s="10" t="s">
        <v>1</v>
      </c>
      <c r="B5" s="14">
        <v>0.53509739066519701</v>
      </c>
      <c r="C5" s="14">
        <v>0.61543985637342902</v>
      </c>
      <c r="D5" s="14">
        <v>0.687818181818182</v>
      </c>
      <c r="E5" s="14">
        <v>0.70023718299580395</v>
      </c>
    </row>
    <row r="6" spans="1:8" x14ac:dyDescent="0.25">
      <c r="A6" s="10" t="s">
        <v>89</v>
      </c>
      <c r="B6" s="26">
        <v>2912</v>
      </c>
      <c r="C6" s="26">
        <v>3428</v>
      </c>
      <c r="D6" s="26">
        <v>3783</v>
      </c>
      <c r="E6" s="26">
        <v>3838</v>
      </c>
    </row>
    <row r="8" spans="1:8" x14ac:dyDescent="0.25">
      <c r="A8" s="197"/>
      <c r="B8" s="197"/>
      <c r="C8" s="197"/>
      <c r="D8" s="197"/>
      <c r="E8" s="197"/>
      <c r="F8" s="197"/>
      <c r="G8" s="197"/>
      <c r="H8" s="197"/>
    </row>
    <row r="9" spans="1:8" x14ac:dyDescent="0.25">
      <c r="A9" s="197"/>
      <c r="B9" s="197"/>
      <c r="C9" s="197"/>
      <c r="D9" s="197"/>
      <c r="E9" s="197"/>
      <c r="F9" s="197"/>
      <c r="G9" s="197"/>
      <c r="H9" s="197"/>
    </row>
    <row r="10" spans="1:8" x14ac:dyDescent="0.25">
      <c r="A10" s="197"/>
      <c r="B10" s="197"/>
      <c r="C10" s="197"/>
      <c r="D10" s="197"/>
      <c r="E10" s="197"/>
      <c r="F10" s="197"/>
      <c r="G10" s="197"/>
      <c r="H10" s="197"/>
    </row>
    <row r="11" spans="1:8" x14ac:dyDescent="0.25">
      <c r="A11" s="197"/>
      <c r="B11" s="197"/>
      <c r="C11" s="197"/>
      <c r="D11" s="197"/>
      <c r="E11" s="197"/>
      <c r="F11" s="197"/>
      <c r="G11" s="197"/>
      <c r="H11" s="197"/>
    </row>
    <row r="12" spans="1:8" x14ac:dyDescent="0.25">
      <c r="A12" s="197"/>
      <c r="B12" s="197"/>
      <c r="C12" s="197"/>
      <c r="D12" s="197"/>
      <c r="E12" s="197"/>
      <c r="F12" s="197"/>
      <c r="G12" s="197"/>
      <c r="H12" s="197"/>
    </row>
    <row r="13" spans="1:8" x14ac:dyDescent="0.25">
      <c r="A13" s="197"/>
      <c r="B13" s="197"/>
      <c r="C13" s="197"/>
      <c r="D13" s="197"/>
      <c r="E13" s="197"/>
      <c r="F13" s="197"/>
      <c r="G13" s="197"/>
      <c r="H13" s="197"/>
    </row>
    <row r="14" spans="1:8" x14ac:dyDescent="0.25">
      <c r="A14" s="197"/>
      <c r="B14" s="197"/>
      <c r="C14" s="197"/>
      <c r="D14" s="197"/>
      <c r="E14" s="197"/>
      <c r="F14" s="197"/>
      <c r="G14" s="197"/>
      <c r="H14" s="197"/>
    </row>
    <row r="15" spans="1:8" x14ac:dyDescent="0.25">
      <c r="A15" s="197"/>
      <c r="B15" s="197"/>
      <c r="C15" s="197"/>
      <c r="D15" s="197"/>
      <c r="E15" s="197"/>
      <c r="F15" s="197"/>
      <c r="G15" s="197"/>
      <c r="H15" s="197"/>
    </row>
    <row r="16" spans="1:8" x14ac:dyDescent="0.25">
      <c r="A16" s="197"/>
      <c r="B16" s="197"/>
      <c r="C16" s="197"/>
      <c r="D16" s="197"/>
      <c r="E16" s="197"/>
      <c r="F16" s="197"/>
      <c r="G16" s="197"/>
      <c r="H16" s="197"/>
    </row>
    <row r="17" spans="1:13" x14ac:dyDescent="0.25">
      <c r="A17" s="197"/>
      <c r="B17" s="197"/>
      <c r="C17" s="197"/>
      <c r="D17" s="197"/>
      <c r="E17" s="197"/>
      <c r="F17" s="197"/>
      <c r="G17" s="197"/>
      <c r="H17" s="197"/>
    </row>
    <row r="18" spans="1:13" x14ac:dyDescent="0.25">
      <c r="A18" s="197"/>
      <c r="B18" s="197"/>
      <c r="C18" s="197"/>
      <c r="D18" s="197"/>
      <c r="E18" s="197"/>
      <c r="F18" s="197"/>
      <c r="G18" s="197"/>
      <c r="H18" s="197"/>
    </row>
    <row r="19" spans="1:13" x14ac:dyDescent="0.25">
      <c r="A19" s="197"/>
      <c r="B19" s="197"/>
      <c r="C19" s="197"/>
      <c r="D19" s="197"/>
      <c r="E19" s="197"/>
      <c r="F19" s="197"/>
      <c r="G19" s="197"/>
      <c r="H19" s="197"/>
    </row>
    <row r="20" spans="1:13" x14ac:dyDescent="0.25">
      <c r="A20" s="197"/>
      <c r="B20" s="197"/>
      <c r="C20" s="197"/>
      <c r="D20" s="197"/>
      <c r="E20" s="197"/>
      <c r="F20" s="197"/>
      <c r="G20" s="197"/>
      <c r="H20" s="197"/>
    </row>
    <row r="21" spans="1:13" x14ac:dyDescent="0.25">
      <c r="A21" s="197"/>
      <c r="B21" s="197"/>
      <c r="C21" s="197"/>
      <c r="D21" s="197"/>
      <c r="E21" s="197"/>
      <c r="F21" s="197"/>
      <c r="G21" s="197"/>
      <c r="H21" s="197"/>
    </row>
    <row r="22" spans="1:13" x14ac:dyDescent="0.25">
      <c r="A22" s="197"/>
      <c r="B22" s="197"/>
      <c r="C22" s="197"/>
      <c r="D22" s="197"/>
      <c r="E22" s="197"/>
      <c r="F22" s="197"/>
      <c r="G22" s="197"/>
      <c r="H22" s="197"/>
    </row>
    <row r="23" spans="1:13" x14ac:dyDescent="0.25">
      <c r="A23" s="197"/>
      <c r="B23" s="197"/>
      <c r="C23" s="197"/>
      <c r="D23" s="197"/>
      <c r="E23" s="197"/>
      <c r="F23" s="197"/>
      <c r="G23" s="197"/>
      <c r="H23" s="197"/>
      <c r="J23" s="198" t="s">
        <v>86</v>
      </c>
      <c r="K23" s="198"/>
      <c r="L23" s="198"/>
      <c r="M23" s="198"/>
    </row>
    <row r="24" spans="1:13" x14ac:dyDescent="0.25">
      <c r="A24" s="197"/>
      <c r="B24" s="197"/>
      <c r="C24" s="197"/>
      <c r="D24" s="197"/>
      <c r="E24" s="197"/>
      <c r="F24" s="197"/>
      <c r="G24" s="197"/>
      <c r="H24" s="197"/>
    </row>
    <row r="25" spans="1:13" x14ac:dyDescent="0.25">
      <c r="J25" s="178"/>
    </row>
  </sheetData>
  <mergeCells count="3">
    <mergeCell ref="A8:H24"/>
    <mergeCell ref="J23:M23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47"/>
  <sheetViews>
    <sheetView zoomScale="84" zoomScaleNormal="84" workbookViewId="0">
      <selection activeCell="E24" sqref="E24"/>
    </sheetView>
  </sheetViews>
  <sheetFormatPr defaultRowHeight="15" x14ac:dyDescent="0.25"/>
  <cols>
    <col min="2" max="2" width="35.28515625" customWidth="1"/>
  </cols>
  <sheetData>
    <row r="1" spans="1:15" ht="15.75" x14ac:dyDescent="0.25">
      <c r="A1" s="199" t="s">
        <v>138</v>
      </c>
      <c r="B1" s="199"/>
      <c r="C1" s="199"/>
      <c r="D1" s="199"/>
      <c r="E1" s="199"/>
      <c r="F1" s="199"/>
      <c r="G1" s="199"/>
      <c r="H1" s="199"/>
      <c r="I1" s="2"/>
      <c r="J1" s="2"/>
      <c r="K1" s="2"/>
      <c r="L1" s="2"/>
    </row>
    <row r="2" spans="1:15" x14ac:dyDescent="0.25"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x14ac:dyDescent="0.25">
      <c r="A3" s="3"/>
      <c r="B3" s="4" t="s">
        <v>0</v>
      </c>
    </row>
    <row r="4" spans="1:15" x14ac:dyDescent="0.25">
      <c r="A4" s="4">
        <v>2010</v>
      </c>
      <c r="B4" s="57">
        <v>51692</v>
      </c>
      <c r="C4" s="9">
        <f>B10-B4</f>
        <v>37346</v>
      </c>
    </row>
    <row r="5" spans="1:15" x14ac:dyDescent="0.25">
      <c r="A5" s="4">
        <v>2011</v>
      </c>
      <c r="B5" s="57">
        <v>59107</v>
      </c>
    </row>
    <row r="6" spans="1:15" x14ac:dyDescent="0.25">
      <c r="A6" s="4">
        <v>2012</v>
      </c>
      <c r="B6" s="5">
        <v>68275</v>
      </c>
    </row>
    <row r="7" spans="1:15" x14ac:dyDescent="0.25">
      <c r="A7" s="4">
        <v>2013</v>
      </c>
      <c r="B7" s="5">
        <v>75241</v>
      </c>
    </row>
    <row r="8" spans="1:15" x14ac:dyDescent="0.25">
      <c r="A8" s="4">
        <v>2014</v>
      </c>
      <c r="B8" s="5">
        <v>95325</v>
      </c>
      <c r="C8" s="9">
        <f>B10-B8</f>
        <v>-6287</v>
      </c>
    </row>
    <row r="9" spans="1:15" x14ac:dyDescent="0.25">
      <c r="A9" s="4">
        <v>2015</v>
      </c>
      <c r="B9" s="5">
        <v>91965</v>
      </c>
      <c r="C9" s="9">
        <f>B10-B9</f>
        <v>-2927</v>
      </c>
    </row>
    <row r="10" spans="1:15" x14ac:dyDescent="0.25">
      <c r="A10" s="4">
        <v>2016</v>
      </c>
      <c r="B10" s="5">
        <v>89038</v>
      </c>
      <c r="C10" s="9"/>
      <c r="D10" s="9"/>
    </row>
    <row r="12" spans="1:15" x14ac:dyDescent="0.25">
      <c r="B12" s="6" t="s">
        <v>0</v>
      </c>
      <c r="C12" s="7" t="s">
        <v>1</v>
      </c>
    </row>
    <row r="13" spans="1:15" x14ac:dyDescent="0.25">
      <c r="A13" s="6" t="s">
        <v>2</v>
      </c>
      <c r="B13" s="8">
        <v>72853</v>
      </c>
      <c r="C13" s="40">
        <v>0.81799999999999995</v>
      </c>
    </row>
    <row r="14" spans="1:15" x14ac:dyDescent="0.25">
      <c r="A14" s="6" t="s">
        <v>3</v>
      </c>
      <c r="B14" s="8">
        <v>16185</v>
      </c>
      <c r="C14" s="40">
        <v>0.182</v>
      </c>
    </row>
    <row r="16" spans="1:15" x14ac:dyDescent="0.25">
      <c r="A16" s="206"/>
      <c r="B16" s="206"/>
      <c r="C16" s="206"/>
      <c r="D16" s="206"/>
    </row>
    <row r="17" spans="1:8" x14ac:dyDescent="0.25">
      <c r="A17" s="206"/>
      <c r="B17" s="206"/>
      <c r="C17" s="206"/>
      <c r="D17" s="206"/>
    </row>
    <row r="18" spans="1:8" x14ac:dyDescent="0.25">
      <c r="A18" s="206"/>
      <c r="B18" s="206"/>
      <c r="C18" s="206"/>
      <c r="D18" s="206"/>
    </row>
    <row r="19" spans="1:8" x14ac:dyDescent="0.25">
      <c r="A19" s="206"/>
      <c r="B19" s="206"/>
      <c r="C19" s="206"/>
      <c r="D19" s="206"/>
    </row>
    <row r="20" spans="1:8" x14ac:dyDescent="0.25">
      <c r="A20" s="206"/>
      <c r="B20" s="206"/>
      <c r="C20" s="206"/>
      <c r="D20" s="206"/>
    </row>
    <row r="21" spans="1:8" x14ac:dyDescent="0.25">
      <c r="A21" s="206"/>
      <c r="B21" s="206"/>
      <c r="C21" s="206"/>
      <c r="D21" s="206"/>
    </row>
    <row r="22" spans="1:8" x14ac:dyDescent="0.25">
      <c r="A22" s="206"/>
      <c r="B22" s="206"/>
      <c r="C22" s="206"/>
      <c r="D22" s="206"/>
    </row>
    <row r="23" spans="1:8" x14ac:dyDescent="0.25">
      <c r="A23" s="206"/>
      <c r="B23" s="206"/>
      <c r="C23" s="206"/>
      <c r="D23" s="206"/>
    </row>
    <row r="24" spans="1:8" x14ac:dyDescent="0.25">
      <c r="A24" s="206"/>
      <c r="B24" s="206"/>
      <c r="C24" s="206"/>
      <c r="D24" s="206"/>
    </row>
    <row r="25" spans="1:8" x14ac:dyDescent="0.25">
      <c r="A25" s="206"/>
      <c r="B25" s="206"/>
      <c r="C25" s="206"/>
      <c r="D25" s="206"/>
    </row>
    <row r="26" spans="1:8" x14ac:dyDescent="0.25">
      <c r="A26" s="206"/>
      <c r="B26" s="206"/>
      <c r="C26" s="206"/>
      <c r="D26" s="206"/>
    </row>
    <row r="27" spans="1:8" x14ac:dyDescent="0.25">
      <c r="A27" s="206"/>
      <c r="B27" s="206"/>
      <c r="C27" s="206"/>
      <c r="D27" s="206"/>
    </row>
    <row r="28" spans="1:8" x14ac:dyDescent="0.25">
      <c r="A28" s="206"/>
      <c r="B28" s="206"/>
      <c r="C28" s="206"/>
      <c r="D28" s="206"/>
      <c r="F28" s="207" t="s">
        <v>86</v>
      </c>
      <c r="G28" s="207"/>
      <c r="H28" s="207"/>
    </row>
    <row r="31" spans="1:8" x14ac:dyDescent="0.25">
      <c r="B31" s="178"/>
    </row>
    <row r="35" spans="1:12" ht="15.75" x14ac:dyDescent="0.25">
      <c r="A35" s="2"/>
      <c r="B35" s="118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B36" s="119"/>
    </row>
    <row r="37" spans="1:12" x14ac:dyDescent="0.25">
      <c r="B37" s="119"/>
    </row>
    <row r="38" spans="1:12" x14ac:dyDescent="0.25">
      <c r="B38" s="119"/>
    </row>
    <row r="39" spans="1:12" x14ac:dyDescent="0.25">
      <c r="B39" s="119"/>
    </row>
    <row r="40" spans="1:12" x14ac:dyDescent="0.25">
      <c r="B40" s="119"/>
    </row>
    <row r="41" spans="1:12" x14ac:dyDescent="0.25">
      <c r="B41" s="119"/>
    </row>
    <row r="42" spans="1:12" x14ac:dyDescent="0.25">
      <c r="B42" s="119"/>
    </row>
    <row r="43" spans="1:12" x14ac:dyDescent="0.25">
      <c r="B43" s="119"/>
    </row>
    <row r="44" spans="1:12" x14ac:dyDescent="0.25">
      <c r="B44" s="119"/>
    </row>
    <row r="45" spans="1:12" x14ac:dyDescent="0.25">
      <c r="B45" s="119"/>
    </row>
    <row r="46" spans="1:12" x14ac:dyDescent="0.25">
      <c r="B46" s="119"/>
    </row>
    <row r="47" spans="1:12" x14ac:dyDescent="0.25">
      <c r="B47" s="119"/>
      <c r="C47" s="27"/>
    </row>
  </sheetData>
  <mergeCells count="4">
    <mergeCell ref="A1:H1"/>
    <mergeCell ref="A16:D28"/>
    <mergeCell ref="F28:H28"/>
    <mergeCell ref="D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7"/>
  <sheetViews>
    <sheetView zoomScale="62" zoomScaleNormal="62" workbookViewId="0">
      <selection sqref="A1:N1"/>
    </sheetView>
  </sheetViews>
  <sheetFormatPr defaultRowHeight="15" x14ac:dyDescent="0.25"/>
  <cols>
    <col min="1" max="1" width="15.42578125" customWidth="1"/>
    <col min="2" max="2" width="12.140625" customWidth="1"/>
    <col min="5" max="5" width="10.42578125" customWidth="1"/>
    <col min="6" max="6" width="9.140625" customWidth="1"/>
    <col min="9" max="9" width="9.140625" customWidth="1"/>
  </cols>
  <sheetData>
    <row r="1" spans="1:19" x14ac:dyDescent="0.25">
      <c r="A1" s="196" t="s">
        <v>139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9" x14ac:dyDescent="0.25"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</row>
    <row r="3" spans="1:19" x14ac:dyDescent="0.25">
      <c r="A3" s="16"/>
      <c r="B3" s="16">
        <v>2012</v>
      </c>
      <c r="C3" s="16">
        <v>2013</v>
      </c>
      <c r="D3" s="16">
        <v>2014</v>
      </c>
      <c r="E3" s="16">
        <v>2015</v>
      </c>
      <c r="F3" s="16">
        <v>2016</v>
      </c>
    </row>
    <row r="4" spans="1:19" x14ac:dyDescent="0.25">
      <c r="A4" s="16" t="s">
        <v>87</v>
      </c>
      <c r="B4" s="42">
        <v>0.32864152325155599</v>
      </c>
      <c r="C4" s="42">
        <v>0.33683762842067499</v>
      </c>
      <c r="D4" s="42">
        <v>0.29890375032782601</v>
      </c>
      <c r="E4" s="42">
        <v>0.32039362801065624</v>
      </c>
      <c r="F4" s="14">
        <v>0.34262898986949403</v>
      </c>
      <c r="G4" s="28">
        <f>F4-D4</f>
        <v>4.3725239541668015E-2</v>
      </c>
    </row>
    <row r="5" spans="1:19" x14ac:dyDescent="0.25">
      <c r="A5" s="16" t="s">
        <v>95</v>
      </c>
      <c r="B5" s="42">
        <v>7.2164042475283796E-2</v>
      </c>
      <c r="C5" s="42">
        <v>7.2114937334697801E-2</v>
      </c>
      <c r="D5" s="42">
        <v>6.8135326514555505E-2</v>
      </c>
      <c r="E5" s="42">
        <v>6.7721415755994094E-2</v>
      </c>
      <c r="F5" s="14">
        <v>6.5612435140052605E-2</v>
      </c>
      <c r="G5" s="28">
        <f t="shared" ref="G5:G7" si="0">F5-D5</f>
        <v>-2.5228913745029002E-3</v>
      </c>
    </row>
    <row r="6" spans="1:19" x14ac:dyDescent="0.25">
      <c r="A6" s="16" t="s">
        <v>84</v>
      </c>
      <c r="B6" s="42">
        <v>8.6634932259245706E-2</v>
      </c>
      <c r="C6" s="42">
        <v>0.100144867824723</v>
      </c>
      <c r="D6" s="42">
        <v>9.8977183320220305E-2</v>
      </c>
      <c r="E6" s="42">
        <v>9.6895558092752701E-2</v>
      </c>
      <c r="F6" s="14">
        <v>9.4117118533659797E-2</v>
      </c>
      <c r="G6" s="28">
        <f t="shared" si="0"/>
        <v>-4.8600647865605084E-3</v>
      </c>
    </row>
    <row r="7" spans="1:19" x14ac:dyDescent="0.25">
      <c r="A7" s="16" t="s">
        <v>85</v>
      </c>
      <c r="B7" s="42">
        <v>0.51255950201391398</v>
      </c>
      <c r="C7" s="42">
        <v>0.49090256641990399</v>
      </c>
      <c r="D7" s="42">
        <v>0.533983739837398</v>
      </c>
      <c r="E7" s="42">
        <v>0.51498939814059697</v>
      </c>
      <c r="F7" s="14">
        <v>0.49764145645679397</v>
      </c>
      <c r="G7" s="28">
        <f t="shared" si="0"/>
        <v>-3.6342283380604024E-2</v>
      </c>
    </row>
    <row r="8" spans="1:19" s="12" customFormat="1" x14ac:dyDescent="0.25">
      <c r="A8" s="43"/>
      <c r="B8" s="44"/>
    </row>
    <row r="9" spans="1:19" x14ac:dyDescent="0.25">
      <c r="C9" s="12"/>
      <c r="D9" s="12"/>
      <c r="E9" s="12"/>
      <c r="F9" s="12"/>
    </row>
    <row r="10" spans="1:19" ht="15" customHeight="1" x14ac:dyDescent="0.25">
      <c r="A10" s="208"/>
      <c r="B10" s="209"/>
      <c r="C10" s="209"/>
      <c r="D10" s="209"/>
      <c r="E10" s="209"/>
      <c r="F10" s="209"/>
      <c r="G10" s="209"/>
      <c r="H10" s="209"/>
    </row>
    <row r="11" spans="1:19" x14ac:dyDescent="0.25">
      <c r="A11" s="208"/>
      <c r="B11" s="209"/>
      <c r="C11" s="209"/>
      <c r="D11" s="209"/>
      <c r="E11" s="209"/>
      <c r="F11" s="209"/>
      <c r="G11" s="209"/>
      <c r="H11" s="209"/>
    </row>
    <row r="12" spans="1:19" x14ac:dyDescent="0.25">
      <c r="A12" s="208"/>
      <c r="B12" s="209"/>
      <c r="C12" s="209"/>
      <c r="D12" s="209"/>
      <c r="E12" s="209"/>
      <c r="F12" s="209"/>
      <c r="G12" s="209"/>
      <c r="H12" s="209"/>
    </row>
    <row r="13" spans="1:19" x14ac:dyDescent="0.25">
      <c r="A13" s="208"/>
      <c r="B13" s="209"/>
      <c r="C13" s="209"/>
      <c r="D13" s="209"/>
      <c r="E13" s="209"/>
      <c r="F13" s="209"/>
      <c r="G13" s="209"/>
      <c r="H13" s="209"/>
    </row>
    <row r="14" spans="1:19" x14ac:dyDescent="0.25">
      <c r="A14" s="208"/>
      <c r="B14" s="209"/>
      <c r="C14" s="209"/>
      <c r="D14" s="209"/>
      <c r="E14" s="209"/>
      <c r="F14" s="209"/>
      <c r="G14" s="209"/>
      <c r="H14" s="209"/>
    </row>
    <row r="15" spans="1:19" x14ac:dyDescent="0.25">
      <c r="A15" s="208"/>
      <c r="B15" s="209"/>
      <c r="C15" s="209"/>
      <c r="D15" s="209"/>
      <c r="E15" s="209"/>
      <c r="F15" s="209"/>
      <c r="G15" s="209"/>
      <c r="H15" s="209"/>
    </row>
    <row r="16" spans="1:19" x14ac:dyDescent="0.25">
      <c r="A16" s="208"/>
      <c r="B16" s="209"/>
      <c r="C16" s="209"/>
      <c r="D16" s="209"/>
      <c r="E16" s="209"/>
      <c r="F16" s="209"/>
      <c r="G16" s="209"/>
      <c r="H16" s="209"/>
    </row>
    <row r="17" spans="1:12" x14ac:dyDescent="0.25">
      <c r="A17" s="208"/>
      <c r="B17" s="209"/>
      <c r="C17" s="209"/>
      <c r="D17" s="209"/>
      <c r="E17" s="209"/>
      <c r="F17" s="209"/>
      <c r="G17" s="209"/>
      <c r="H17" s="209"/>
    </row>
    <row r="18" spans="1:12" x14ac:dyDescent="0.25">
      <c r="A18" s="208"/>
      <c r="B18" s="209"/>
      <c r="C18" s="209"/>
      <c r="D18" s="209"/>
      <c r="E18" s="209"/>
      <c r="F18" s="209"/>
      <c r="G18" s="209"/>
      <c r="H18" s="209"/>
    </row>
    <row r="19" spans="1:12" x14ac:dyDescent="0.25">
      <c r="A19" s="208"/>
      <c r="B19" s="209"/>
      <c r="C19" s="209"/>
      <c r="D19" s="209"/>
      <c r="E19" s="209"/>
      <c r="F19" s="209"/>
      <c r="G19" s="209"/>
      <c r="H19" s="209"/>
    </row>
    <row r="20" spans="1:12" x14ac:dyDescent="0.25">
      <c r="A20" s="208"/>
      <c r="B20" s="209"/>
      <c r="C20" s="209"/>
      <c r="D20" s="209"/>
      <c r="E20" s="209"/>
      <c r="F20" s="209"/>
      <c r="G20" s="209"/>
      <c r="H20" s="209"/>
    </row>
    <row r="21" spans="1:12" x14ac:dyDescent="0.25">
      <c r="A21" s="208"/>
      <c r="B21" s="209"/>
      <c r="C21" s="209"/>
      <c r="D21" s="209"/>
      <c r="E21" s="209"/>
      <c r="F21" s="209"/>
      <c r="G21" s="209"/>
      <c r="H21" s="209"/>
    </row>
    <row r="23" spans="1:12" x14ac:dyDescent="0.25">
      <c r="A23" s="45"/>
      <c r="B23" s="45"/>
    </row>
    <row r="25" spans="1:12" x14ac:dyDescent="0.25">
      <c r="J25" s="207" t="s">
        <v>86</v>
      </c>
      <c r="K25" s="207"/>
      <c r="L25" s="207"/>
    </row>
    <row r="26" spans="1:12" x14ac:dyDescent="0.25">
      <c r="J26" s="29"/>
      <c r="K26" s="29"/>
      <c r="L26" s="29"/>
    </row>
    <row r="27" spans="1:12" ht="19.5" customHeight="1" x14ac:dyDescent="0.25">
      <c r="A27" s="178"/>
      <c r="J27" s="29"/>
      <c r="K27" s="29"/>
      <c r="L27" s="29"/>
    </row>
  </sheetData>
  <mergeCells count="4">
    <mergeCell ref="A1:N1"/>
    <mergeCell ref="J25:L25"/>
    <mergeCell ref="A10:H21"/>
    <mergeCell ref="F2:S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view="pageBreakPreview" zoomScale="60" workbookViewId="0">
      <selection sqref="A1:XFD1048576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140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6" spans="1:9" x14ac:dyDescent="0.25">
      <c r="F26" s="198" t="s">
        <v>86</v>
      </c>
      <c r="G26" s="198"/>
      <c r="H26" s="198"/>
      <c r="I26" s="198"/>
    </row>
    <row r="27" spans="1:9" x14ac:dyDescent="0.25">
      <c r="A27" s="178"/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29"/>
  <sheetViews>
    <sheetView zoomScale="82" zoomScaleNormal="82" workbookViewId="0"/>
  </sheetViews>
  <sheetFormatPr defaultRowHeight="15" x14ac:dyDescent="0.25"/>
  <cols>
    <col min="1" max="1" width="20.140625" customWidth="1"/>
  </cols>
  <sheetData>
    <row r="1" spans="1:16" x14ac:dyDescent="0.25">
      <c r="A1" s="20" t="s">
        <v>155</v>
      </c>
    </row>
    <row r="2" spans="1:16" x14ac:dyDescent="0.25"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6" x14ac:dyDescent="0.25">
      <c r="A3" s="10"/>
      <c r="B3" s="47">
        <v>2012</v>
      </c>
      <c r="C3" s="15">
        <v>2013</v>
      </c>
      <c r="D3" s="15">
        <v>2014</v>
      </c>
      <c r="E3" s="36">
        <v>2015</v>
      </c>
      <c r="F3" s="36">
        <v>2016</v>
      </c>
    </row>
    <row r="4" spans="1:16" x14ac:dyDescent="0.25">
      <c r="A4" s="10" t="s">
        <v>23</v>
      </c>
      <c r="B4" s="14">
        <v>0.124935920908092</v>
      </c>
      <c r="C4" s="14">
        <v>0.12454645738360701</v>
      </c>
      <c r="D4" s="14">
        <v>0.110432730133753</v>
      </c>
      <c r="E4" s="14">
        <v>0.107366933072364</v>
      </c>
      <c r="F4" s="14">
        <v>0.100945663649228</v>
      </c>
    </row>
    <row r="5" spans="1:16" x14ac:dyDescent="0.25">
      <c r="A5" s="10" t="s">
        <v>24</v>
      </c>
      <c r="B5" s="14">
        <v>0.38220432076162603</v>
      </c>
      <c r="C5" s="14">
        <v>0.394851211440571</v>
      </c>
      <c r="D5" s="14">
        <v>0.44899029635457599</v>
      </c>
      <c r="E5" s="14">
        <v>0.44228782689066498</v>
      </c>
      <c r="F5" s="14">
        <v>0.43561176127046902</v>
      </c>
    </row>
    <row r="6" spans="1:16" x14ac:dyDescent="0.25">
      <c r="A6" s="10" t="s">
        <v>25</v>
      </c>
      <c r="B6" s="14">
        <v>0.49285975833028201</v>
      </c>
      <c r="C6" s="14">
        <v>0.48060233117582202</v>
      </c>
      <c r="D6" s="14">
        <v>0.44057697351167102</v>
      </c>
      <c r="E6" s="14">
        <v>0.45034524003697102</v>
      </c>
      <c r="F6" s="14">
        <v>0.46344257508030301</v>
      </c>
    </row>
    <row r="7" spans="1:16" x14ac:dyDescent="0.25">
      <c r="A7" s="12"/>
      <c r="B7" s="33"/>
      <c r="C7" s="12"/>
      <c r="D7" s="12"/>
      <c r="E7" s="12"/>
      <c r="F7" s="12"/>
      <c r="G7" s="12"/>
    </row>
    <row r="8" spans="1:16" x14ac:dyDescent="0.25">
      <c r="A8" s="210"/>
      <c r="B8" s="210"/>
      <c r="C8" s="210"/>
      <c r="D8" s="210"/>
      <c r="E8" s="210"/>
      <c r="F8" s="210"/>
      <c r="G8" s="210"/>
    </row>
    <row r="9" spans="1:16" x14ac:dyDescent="0.25">
      <c r="A9" s="210"/>
      <c r="B9" s="210"/>
      <c r="C9" s="210"/>
      <c r="D9" s="210"/>
      <c r="E9" s="210"/>
      <c r="F9" s="210"/>
      <c r="G9" s="210"/>
    </row>
    <row r="10" spans="1:16" x14ac:dyDescent="0.25">
      <c r="A10" s="210"/>
      <c r="B10" s="210"/>
      <c r="C10" s="210"/>
      <c r="D10" s="210"/>
      <c r="E10" s="210"/>
      <c r="F10" s="210"/>
      <c r="G10" s="210"/>
    </row>
    <row r="11" spans="1:16" x14ac:dyDescent="0.25">
      <c r="A11" s="210"/>
      <c r="B11" s="210"/>
      <c r="C11" s="210"/>
      <c r="D11" s="210"/>
      <c r="E11" s="210"/>
      <c r="F11" s="210"/>
      <c r="G11" s="210"/>
    </row>
    <row r="12" spans="1:16" x14ac:dyDescent="0.25">
      <c r="A12" s="210"/>
      <c r="B12" s="210"/>
      <c r="C12" s="210"/>
      <c r="D12" s="210"/>
      <c r="E12" s="210"/>
      <c r="F12" s="210"/>
      <c r="G12" s="210"/>
    </row>
    <row r="13" spans="1:16" ht="15" customHeight="1" x14ac:dyDescent="0.25">
      <c r="A13" s="210"/>
      <c r="B13" s="210"/>
      <c r="C13" s="210"/>
      <c r="D13" s="210"/>
      <c r="E13" s="210"/>
      <c r="F13" s="210"/>
      <c r="G13" s="210"/>
    </row>
    <row r="14" spans="1:16" x14ac:dyDescent="0.25">
      <c r="A14" s="210"/>
      <c r="B14" s="210"/>
      <c r="C14" s="210"/>
      <c r="D14" s="210"/>
      <c r="E14" s="210"/>
      <c r="F14" s="210"/>
      <c r="G14" s="210"/>
    </row>
    <row r="15" spans="1:16" x14ac:dyDescent="0.25">
      <c r="A15" s="210"/>
      <c r="B15" s="210"/>
      <c r="C15" s="210"/>
      <c r="D15" s="210"/>
      <c r="E15" s="210"/>
      <c r="F15" s="210"/>
      <c r="G15" s="210"/>
    </row>
    <row r="16" spans="1:16" x14ac:dyDescent="0.25">
      <c r="A16" s="210"/>
      <c r="B16" s="210"/>
      <c r="C16" s="210"/>
      <c r="D16" s="210"/>
      <c r="E16" s="210"/>
      <c r="F16" s="210"/>
      <c r="G16" s="210"/>
    </row>
    <row r="17" spans="1:11" x14ac:dyDescent="0.25">
      <c r="A17" s="210"/>
      <c r="B17" s="210"/>
      <c r="C17" s="210"/>
      <c r="D17" s="210"/>
      <c r="E17" s="210"/>
      <c r="F17" s="210"/>
      <c r="G17" s="210"/>
    </row>
    <row r="18" spans="1:11" x14ac:dyDescent="0.25">
      <c r="A18" s="210"/>
      <c r="B18" s="210"/>
      <c r="C18" s="210"/>
      <c r="D18" s="210"/>
      <c r="E18" s="210"/>
      <c r="F18" s="210"/>
      <c r="G18" s="210"/>
    </row>
    <row r="19" spans="1:11" x14ac:dyDescent="0.25">
      <c r="A19" s="210"/>
      <c r="B19" s="210"/>
      <c r="C19" s="210"/>
      <c r="D19" s="210"/>
      <c r="E19" s="210"/>
      <c r="F19" s="210"/>
      <c r="G19" s="210"/>
    </row>
    <row r="20" spans="1:11" x14ac:dyDescent="0.25">
      <c r="A20" s="210"/>
      <c r="B20" s="210"/>
      <c r="C20" s="210"/>
      <c r="D20" s="210"/>
      <c r="E20" s="210"/>
      <c r="F20" s="210"/>
      <c r="G20" s="210"/>
    </row>
    <row r="21" spans="1:11" x14ac:dyDescent="0.25">
      <c r="A21" s="210"/>
      <c r="B21" s="210"/>
      <c r="C21" s="210"/>
      <c r="D21" s="210"/>
      <c r="E21" s="210"/>
      <c r="F21" s="210"/>
      <c r="G21" s="210"/>
    </row>
    <row r="22" spans="1:11" x14ac:dyDescent="0.25">
      <c r="A22" s="13"/>
      <c r="B22" s="13"/>
      <c r="C22" s="13"/>
      <c r="D22" s="13"/>
      <c r="E22" s="13"/>
      <c r="F22" s="12"/>
      <c r="G22" s="12"/>
    </row>
    <row r="23" spans="1:11" x14ac:dyDescent="0.25">
      <c r="A23" s="13"/>
      <c r="B23" s="13"/>
      <c r="C23" s="13"/>
      <c r="D23" s="13"/>
      <c r="E23" s="13"/>
      <c r="F23" s="12"/>
      <c r="G23" s="12"/>
    </row>
    <row r="24" spans="1:11" x14ac:dyDescent="0.25">
      <c r="A24" s="13"/>
      <c r="B24" s="13"/>
      <c r="C24" s="13"/>
      <c r="D24" s="13"/>
      <c r="E24" s="13"/>
      <c r="F24" s="12"/>
      <c r="G24" s="12"/>
    </row>
    <row r="26" spans="1:11" x14ac:dyDescent="0.25">
      <c r="A26" s="179"/>
      <c r="B26" s="168"/>
    </row>
    <row r="29" spans="1:11" x14ac:dyDescent="0.25">
      <c r="I29" s="207" t="s">
        <v>86</v>
      </c>
      <c r="J29" s="207"/>
      <c r="K29" s="207"/>
    </row>
  </sheetData>
  <sortState ref="A3:B12">
    <sortCondition ref="B3"/>
  </sortState>
  <mergeCells count="3">
    <mergeCell ref="A8:G21"/>
    <mergeCell ref="I29:K29"/>
    <mergeCell ref="E2:P2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3"/>
  <sheetViews>
    <sheetView zoomScale="64" zoomScaleNormal="64" workbookViewId="0"/>
  </sheetViews>
  <sheetFormatPr defaultRowHeight="15" x14ac:dyDescent="0.25"/>
  <cols>
    <col min="1" max="1" width="33.28515625" customWidth="1"/>
    <col min="13" max="13" width="32.28515625" customWidth="1"/>
  </cols>
  <sheetData>
    <row r="1" spans="1:8" ht="15" customHeight="1" x14ac:dyDescent="0.25">
      <c r="A1" s="192" t="s">
        <v>146</v>
      </c>
      <c r="B1" s="192"/>
      <c r="C1" s="192"/>
      <c r="D1" s="192"/>
      <c r="E1" s="192"/>
      <c r="F1" s="192"/>
      <c r="G1" s="192"/>
      <c r="H1" s="192"/>
    </row>
    <row r="3" spans="1:8" x14ac:dyDescent="0.25">
      <c r="B3" s="49">
        <v>2012</v>
      </c>
      <c r="C3" s="49">
        <v>2013</v>
      </c>
      <c r="D3" s="49">
        <v>2014</v>
      </c>
      <c r="E3" s="49">
        <v>2015</v>
      </c>
      <c r="F3" s="49">
        <v>2016</v>
      </c>
    </row>
    <row r="4" spans="1:8" x14ac:dyDescent="0.25">
      <c r="A4" s="48" t="s">
        <v>26</v>
      </c>
      <c r="B4" s="37">
        <v>251</v>
      </c>
      <c r="C4" s="37">
        <v>245</v>
      </c>
      <c r="D4" s="37">
        <v>280</v>
      </c>
      <c r="E4" s="37">
        <v>302</v>
      </c>
      <c r="F4" s="37">
        <v>283</v>
      </c>
    </row>
    <row r="5" spans="1:8" x14ac:dyDescent="0.25">
      <c r="A5" s="48" t="s">
        <v>33</v>
      </c>
      <c r="B5" s="71">
        <v>3827</v>
      </c>
      <c r="C5" s="71">
        <v>4211</v>
      </c>
      <c r="D5" s="71">
        <v>5690</v>
      </c>
      <c r="E5" s="71">
        <v>5332</v>
      </c>
      <c r="F5" s="71">
        <v>5066</v>
      </c>
    </row>
    <row r="6" spans="1:8" x14ac:dyDescent="0.25">
      <c r="A6" s="48" t="s">
        <v>114</v>
      </c>
      <c r="B6" s="71">
        <v>5184</v>
      </c>
      <c r="C6" s="71">
        <v>5790</v>
      </c>
      <c r="D6" s="71">
        <v>7705</v>
      </c>
      <c r="E6" s="71">
        <v>7495</v>
      </c>
      <c r="F6" s="71">
        <v>7548</v>
      </c>
    </row>
    <row r="7" spans="1:8" x14ac:dyDescent="0.25">
      <c r="A7" s="48" t="s">
        <v>31</v>
      </c>
      <c r="B7" s="71">
        <v>8712</v>
      </c>
      <c r="C7" s="71">
        <v>8975</v>
      </c>
      <c r="D7" s="71">
        <v>9507</v>
      </c>
      <c r="E7" s="71">
        <v>9447</v>
      </c>
      <c r="F7" s="71">
        <v>9448</v>
      </c>
    </row>
    <row r="8" spans="1:8" x14ac:dyDescent="0.25">
      <c r="A8" s="48" t="s">
        <v>29</v>
      </c>
      <c r="B8" s="71">
        <v>15062</v>
      </c>
      <c r="C8" s="71">
        <v>16078</v>
      </c>
      <c r="D8" s="71">
        <v>17567</v>
      </c>
      <c r="E8" s="71">
        <v>17542</v>
      </c>
      <c r="F8" s="71">
        <v>17551</v>
      </c>
    </row>
    <row r="9" spans="1:8" x14ac:dyDescent="0.25">
      <c r="A9" s="48" t="s">
        <v>35</v>
      </c>
      <c r="B9" s="71">
        <v>10968</v>
      </c>
      <c r="C9" s="71">
        <v>14989</v>
      </c>
      <c r="D9" s="71">
        <v>23934</v>
      </c>
      <c r="E9" s="71">
        <v>23376</v>
      </c>
      <c r="F9" s="71">
        <v>22543</v>
      </c>
    </row>
    <row r="10" spans="1:8" x14ac:dyDescent="0.25">
      <c r="A10" s="48" t="s">
        <v>37</v>
      </c>
      <c r="B10" s="71">
        <v>21763</v>
      </c>
      <c r="C10" s="71">
        <v>21730</v>
      </c>
      <c r="D10" s="71">
        <v>26038</v>
      </c>
      <c r="E10" s="71">
        <v>24234</v>
      </c>
      <c r="F10" s="71">
        <v>22618</v>
      </c>
    </row>
    <row r="11" spans="1:8" x14ac:dyDescent="0.25">
      <c r="A11" s="50"/>
      <c r="B11" s="51">
        <f>SUM(B4:B10)</f>
        <v>65767</v>
      </c>
      <c r="C11" s="51">
        <f>SUM(C4:C10)</f>
        <v>72018</v>
      </c>
      <c r="D11" s="51">
        <f>SUM(D4:D10)</f>
        <v>90721</v>
      </c>
      <c r="E11" s="51">
        <f>SUM(E4:E10)</f>
        <v>87728</v>
      </c>
      <c r="F11" s="51">
        <f>SUM(F4:F10)</f>
        <v>85057</v>
      </c>
      <c r="G11" s="52"/>
      <c r="H11" s="52"/>
    </row>
    <row r="12" spans="1:8" x14ac:dyDescent="0.25">
      <c r="A12" s="212"/>
      <c r="B12" s="212"/>
      <c r="C12" s="212"/>
      <c r="D12" s="212"/>
      <c r="E12" s="212"/>
      <c r="F12" s="212"/>
      <c r="G12" s="212"/>
      <c r="H12" s="52"/>
    </row>
    <row r="13" spans="1:8" x14ac:dyDescent="0.25">
      <c r="A13" s="212"/>
      <c r="B13" s="212"/>
      <c r="C13" s="212"/>
      <c r="D13" s="212"/>
      <c r="E13" s="212"/>
      <c r="F13" s="212"/>
      <c r="G13" s="212"/>
      <c r="H13" s="52"/>
    </row>
    <row r="14" spans="1:8" x14ac:dyDescent="0.25">
      <c r="A14" s="212"/>
      <c r="B14" s="212"/>
      <c r="C14" s="212"/>
      <c r="D14" s="212"/>
      <c r="E14" s="212"/>
      <c r="F14" s="212"/>
      <c r="G14" s="212"/>
      <c r="H14" s="52"/>
    </row>
    <row r="15" spans="1:8" x14ac:dyDescent="0.25">
      <c r="A15" s="212"/>
      <c r="B15" s="212"/>
      <c r="C15" s="212"/>
      <c r="D15" s="212"/>
      <c r="E15" s="212"/>
      <c r="F15" s="212"/>
      <c r="G15" s="212"/>
      <c r="H15" s="52"/>
    </row>
    <row r="16" spans="1:8" x14ac:dyDescent="0.25">
      <c r="A16" s="212"/>
      <c r="B16" s="212"/>
      <c r="C16" s="212"/>
      <c r="D16" s="212"/>
      <c r="E16" s="212"/>
      <c r="F16" s="212"/>
      <c r="G16" s="212"/>
      <c r="H16" s="52"/>
    </row>
    <row r="17" spans="1:19" x14ac:dyDescent="0.25">
      <c r="A17" s="212"/>
      <c r="B17" s="212"/>
      <c r="C17" s="212"/>
      <c r="D17" s="212"/>
      <c r="E17" s="212"/>
      <c r="F17" s="212"/>
      <c r="G17" s="212"/>
      <c r="H17" s="52"/>
    </row>
    <row r="18" spans="1:19" x14ac:dyDescent="0.25">
      <c r="A18" s="212"/>
      <c r="B18" s="212"/>
      <c r="C18" s="212"/>
      <c r="D18" s="212"/>
      <c r="E18" s="212"/>
      <c r="F18" s="212"/>
      <c r="G18" s="212"/>
      <c r="H18" s="52"/>
    </row>
    <row r="19" spans="1:19" x14ac:dyDescent="0.25">
      <c r="A19" s="212"/>
      <c r="B19" s="212"/>
      <c r="C19" s="212"/>
      <c r="D19" s="212"/>
      <c r="E19" s="212"/>
      <c r="F19" s="212"/>
      <c r="G19" s="212"/>
      <c r="H19" s="52"/>
    </row>
    <row r="20" spans="1:19" x14ac:dyDescent="0.25">
      <c r="A20" s="212"/>
      <c r="B20" s="212"/>
      <c r="C20" s="212"/>
      <c r="D20" s="212"/>
      <c r="E20" s="212"/>
      <c r="F20" s="212"/>
      <c r="G20" s="212"/>
      <c r="H20" s="52"/>
    </row>
    <row r="21" spans="1:19" x14ac:dyDescent="0.25">
      <c r="A21" s="212"/>
      <c r="B21" s="212"/>
      <c r="C21" s="212"/>
      <c r="D21" s="212"/>
      <c r="E21" s="212"/>
      <c r="F21" s="212"/>
      <c r="G21" s="212"/>
      <c r="H21" s="52"/>
    </row>
    <row r="22" spans="1:19" x14ac:dyDescent="0.25">
      <c r="A22" s="212"/>
      <c r="B22" s="212"/>
      <c r="C22" s="212"/>
      <c r="D22" s="212"/>
      <c r="E22" s="212"/>
      <c r="F22" s="212"/>
      <c r="G22" s="212"/>
      <c r="H22" s="52"/>
    </row>
    <row r="23" spans="1:19" x14ac:dyDescent="0.25">
      <c r="A23" s="212"/>
      <c r="B23" s="212"/>
      <c r="C23" s="212"/>
      <c r="D23" s="212"/>
      <c r="E23" s="212"/>
      <c r="F23" s="212"/>
      <c r="G23" s="212"/>
      <c r="H23" s="52"/>
    </row>
    <row r="24" spans="1:19" x14ac:dyDescent="0.25">
      <c r="A24" s="212"/>
      <c r="B24" s="212"/>
      <c r="C24" s="212"/>
      <c r="D24" s="212"/>
      <c r="E24" s="212"/>
      <c r="F24" s="212"/>
      <c r="G24" s="212"/>
      <c r="H24" s="52"/>
    </row>
    <row r="25" spans="1:19" x14ac:dyDescent="0.25">
      <c r="A25" s="212"/>
      <c r="B25" s="212"/>
      <c r="C25" s="212"/>
      <c r="D25" s="212"/>
      <c r="E25" s="212"/>
      <c r="F25" s="212"/>
      <c r="G25" s="212"/>
      <c r="H25" s="52"/>
    </row>
    <row r="26" spans="1:19" x14ac:dyDescent="0.25">
      <c r="A26" s="212"/>
      <c r="B26" s="212"/>
      <c r="C26" s="212"/>
      <c r="D26" s="212"/>
      <c r="E26" s="212"/>
      <c r="F26" s="212"/>
      <c r="G26" s="212"/>
      <c r="H26" s="52"/>
    </row>
    <row r="27" spans="1:19" x14ac:dyDescent="0.25">
      <c r="A27" s="212"/>
      <c r="B27" s="212"/>
      <c r="C27" s="212"/>
      <c r="D27" s="212"/>
      <c r="E27" s="212"/>
      <c r="F27" s="212"/>
      <c r="G27" s="212"/>
      <c r="H27" s="52"/>
    </row>
    <row r="28" spans="1:19" x14ac:dyDescent="0.25">
      <c r="A28" s="212"/>
      <c r="B28" s="212"/>
      <c r="C28" s="212"/>
      <c r="D28" s="212"/>
      <c r="E28" s="212"/>
      <c r="F28" s="212"/>
      <c r="G28" s="212"/>
      <c r="H28" s="52"/>
    </row>
    <row r="29" spans="1:19" x14ac:dyDescent="0.25">
      <c r="A29" s="50"/>
      <c r="B29" s="51"/>
      <c r="C29" s="51"/>
      <c r="D29" s="51"/>
      <c r="E29" s="51"/>
      <c r="F29" s="51"/>
      <c r="G29" s="52"/>
      <c r="H29" s="52"/>
    </row>
    <row r="30" spans="1:19" ht="48.75" customHeight="1" x14ac:dyDescent="0.25">
      <c r="A30" s="50"/>
      <c r="B30" s="51"/>
      <c r="C30" s="51"/>
      <c r="D30" s="51"/>
      <c r="E30" s="51"/>
      <c r="F30" s="51"/>
      <c r="G30" s="52"/>
      <c r="H30" s="52"/>
      <c r="I30" s="211" t="s">
        <v>118</v>
      </c>
      <c r="J30" s="211"/>
      <c r="K30" s="211"/>
      <c r="L30" s="211"/>
      <c r="M30" s="211"/>
      <c r="N30" s="211"/>
      <c r="O30" s="211"/>
      <c r="P30" s="211"/>
      <c r="Q30" s="211"/>
      <c r="R30" s="211"/>
      <c r="S30" s="211"/>
    </row>
    <row r="31" spans="1:19" x14ac:dyDescent="0.25">
      <c r="A31" s="50"/>
      <c r="B31" s="51"/>
      <c r="C31" s="51"/>
      <c r="D31" s="51"/>
      <c r="E31" s="51"/>
      <c r="F31" s="51"/>
      <c r="G31" s="52"/>
      <c r="H31" s="52"/>
    </row>
    <row r="33" spans="1:1" x14ac:dyDescent="0.25">
      <c r="A33" s="178"/>
    </row>
  </sheetData>
  <sortState ref="A4:F11">
    <sortCondition ref="F4"/>
  </sortState>
  <mergeCells count="2">
    <mergeCell ref="I30:S30"/>
    <mergeCell ref="A12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1"/>
  <sheetViews>
    <sheetView topLeftCell="A16" workbookViewId="0">
      <selection activeCell="A14" sqref="A14:F29"/>
    </sheetView>
  </sheetViews>
  <sheetFormatPr defaultRowHeight="15" x14ac:dyDescent="0.25"/>
  <cols>
    <col min="1" max="1" width="26.28515625" customWidth="1"/>
    <col min="10" max="10" width="21.7109375" customWidth="1"/>
  </cols>
  <sheetData>
    <row r="1" spans="1:9" x14ac:dyDescent="0.25">
      <c r="A1" s="213" t="s">
        <v>175</v>
      </c>
      <c r="B1" s="213"/>
      <c r="C1" s="213"/>
      <c r="D1" s="213"/>
      <c r="E1" s="213"/>
      <c r="F1" s="213"/>
      <c r="G1" s="213"/>
      <c r="H1" s="213"/>
      <c r="I1" s="213"/>
    </row>
    <row r="3" spans="1:9" x14ac:dyDescent="0.25">
      <c r="A3" s="10" t="s">
        <v>50</v>
      </c>
      <c r="B3" s="17">
        <v>1830</v>
      </c>
      <c r="C3" s="27">
        <f>B3/$B$12</f>
        <v>2.0553022305083223E-2</v>
      </c>
    </row>
    <row r="4" spans="1:9" x14ac:dyDescent="0.25">
      <c r="A4" s="10" t="s">
        <v>52</v>
      </c>
      <c r="B4" s="17">
        <v>2430</v>
      </c>
      <c r="C4" s="27">
        <f t="shared" ref="C4:C11" si="0">B4/$B$12</f>
        <v>2.7291718142815426E-2</v>
      </c>
    </row>
    <row r="5" spans="1:9" x14ac:dyDescent="0.25">
      <c r="A5" s="10" t="s">
        <v>54</v>
      </c>
      <c r="B5" s="17">
        <v>2973</v>
      </c>
      <c r="C5" s="27">
        <f t="shared" si="0"/>
        <v>3.3390237875963069E-2</v>
      </c>
    </row>
    <row r="6" spans="1:9" x14ac:dyDescent="0.25">
      <c r="A6" s="10" t="s">
        <v>48</v>
      </c>
      <c r="B6" s="17">
        <v>7907</v>
      </c>
      <c r="C6" s="27">
        <f t="shared" si="0"/>
        <v>8.88047799815809E-2</v>
      </c>
    </row>
    <row r="7" spans="1:9" x14ac:dyDescent="0.25">
      <c r="A7" s="10" t="s">
        <v>51</v>
      </c>
      <c r="B7" s="17">
        <v>9671</v>
      </c>
      <c r="C7" s="27">
        <f t="shared" si="0"/>
        <v>0.10861654574451358</v>
      </c>
    </row>
    <row r="8" spans="1:9" x14ac:dyDescent="0.25">
      <c r="A8" s="10" t="s">
        <v>47</v>
      </c>
      <c r="B8" s="17">
        <v>10164</v>
      </c>
      <c r="C8" s="27">
        <f t="shared" si="0"/>
        <v>0.11415350749118354</v>
      </c>
    </row>
    <row r="9" spans="1:9" x14ac:dyDescent="0.25">
      <c r="A9" s="10" t="s">
        <v>55</v>
      </c>
      <c r="B9" s="17">
        <v>11053</v>
      </c>
      <c r="C9" s="27">
        <f t="shared" si="0"/>
        <v>0.12413800849075675</v>
      </c>
    </row>
    <row r="10" spans="1:9" x14ac:dyDescent="0.25">
      <c r="A10" s="10" t="s">
        <v>49</v>
      </c>
      <c r="B10" s="17">
        <v>18124</v>
      </c>
      <c r="C10" s="27">
        <f t="shared" si="0"/>
        <v>0.20355353893843078</v>
      </c>
    </row>
    <row r="11" spans="1:9" x14ac:dyDescent="0.25">
      <c r="A11" s="10" t="s">
        <v>53</v>
      </c>
      <c r="B11" s="17">
        <v>24886</v>
      </c>
      <c r="C11" s="27">
        <f t="shared" si="0"/>
        <v>0.2794986410296727</v>
      </c>
    </row>
    <row r="12" spans="1:9" x14ac:dyDescent="0.25">
      <c r="B12" s="9">
        <f>SUM(B3:B11)</f>
        <v>89038</v>
      </c>
    </row>
    <row r="14" spans="1:9" x14ac:dyDescent="0.25">
      <c r="A14" s="197"/>
      <c r="B14" s="197"/>
      <c r="C14" s="197"/>
      <c r="D14" s="197"/>
      <c r="E14" s="197"/>
      <c r="F14" s="197"/>
    </row>
    <row r="15" spans="1:9" x14ac:dyDescent="0.25">
      <c r="A15" s="197"/>
      <c r="B15" s="197"/>
      <c r="C15" s="197"/>
      <c r="D15" s="197"/>
      <c r="E15" s="197"/>
      <c r="F15" s="197"/>
    </row>
    <row r="16" spans="1:9" x14ac:dyDescent="0.25">
      <c r="A16" s="197"/>
      <c r="B16" s="197"/>
      <c r="C16" s="197"/>
      <c r="D16" s="197"/>
      <c r="E16" s="197"/>
      <c r="F16" s="197"/>
    </row>
    <row r="17" spans="1:10" x14ac:dyDescent="0.25">
      <c r="A17" s="197"/>
      <c r="B17" s="197"/>
      <c r="C17" s="197"/>
      <c r="D17" s="197"/>
      <c r="E17" s="197"/>
      <c r="F17" s="197"/>
    </row>
    <row r="18" spans="1:10" x14ac:dyDescent="0.25">
      <c r="A18" s="197"/>
      <c r="B18" s="197"/>
      <c r="C18" s="197"/>
      <c r="D18" s="197"/>
      <c r="E18" s="197"/>
      <c r="F18" s="197"/>
    </row>
    <row r="19" spans="1:10" x14ac:dyDescent="0.25">
      <c r="A19" s="197"/>
      <c r="B19" s="197"/>
      <c r="C19" s="197"/>
      <c r="D19" s="197"/>
      <c r="E19" s="197"/>
      <c r="F19" s="197"/>
    </row>
    <row r="20" spans="1:10" x14ac:dyDescent="0.25">
      <c r="A20" s="197"/>
      <c r="B20" s="197"/>
      <c r="C20" s="197"/>
      <c r="D20" s="197"/>
      <c r="E20" s="197"/>
      <c r="F20" s="197"/>
    </row>
    <row r="21" spans="1:10" x14ac:dyDescent="0.25">
      <c r="A21" s="197"/>
      <c r="B21" s="197"/>
      <c r="C21" s="197"/>
      <c r="D21" s="197"/>
      <c r="E21" s="197"/>
      <c r="F21" s="197"/>
    </row>
    <row r="22" spans="1:10" x14ac:dyDescent="0.25">
      <c r="A22" s="197"/>
      <c r="B22" s="197"/>
      <c r="C22" s="197"/>
      <c r="D22" s="197"/>
      <c r="E22" s="197"/>
      <c r="F22" s="197"/>
    </row>
    <row r="23" spans="1:10" x14ac:dyDescent="0.25">
      <c r="A23" s="197"/>
      <c r="B23" s="197"/>
      <c r="C23" s="197"/>
      <c r="D23" s="197"/>
      <c r="E23" s="197"/>
      <c r="F23" s="197"/>
    </row>
    <row r="24" spans="1:10" x14ac:dyDescent="0.25">
      <c r="A24" s="197"/>
      <c r="B24" s="197"/>
      <c r="C24" s="197"/>
      <c r="D24" s="197"/>
      <c r="E24" s="197"/>
      <c r="F24" s="197"/>
    </row>
    <row r="25" spans="1:10" x14ac:dyDescent="0.25">
      <c r="A25" s="197"/>
      <c r="B25" s="197"/>
      <c r="C25" s="197"/>
      <c r="D25" s="197"/>
      <c r="E25" s="197"/>
      <c r="F25" s="197"/>
    </row>
    <row r="26" spans="1:10" x14ac:dyDescent="0.25">
      <c r="A26" s="197"/>
      <c r="B26" s="197"/>
      <c r="C26" s="197"/>
      <c r="D26" s="197"/>
      <c r="E26" s="197"/>
      <c r="F26" s="197"/>
    </row>
    <row r="27" spans="1:10" x14ac:dyDescent="0.25">
      <c r="A27" s="197"/>
      <c r="B27" s="197"/>
      <c r="C27" s="197"/>
      <c r="D27" s="197"/>
      <c r="E27" s="197"/>
      <c r="F27" s="197"/>
      <c r="H27" s="207" t="s">
        <v>86</v>
      </c>
      <c r="I27" s="207"/>
      <c r="J27" s="207"/>
    </row>
    <row r="28" spans="1:10" x14ac:dyDescent="0.25">
      <c r="A28" s="197"/>
      <c r="B28" s="197"/>
      <c r="C28" s="197"/>
      <c r="D28" s="197"/>
      <c r="E28" s="197"/>
      <c r="F28" s="197"/>
    </row>
    <row r="29" spans="1:10" x14ac:dyDescent="0.25">
      <c r="A29" s="197"/>
      <c r="B29" s="197"/>
      <c r="C29" s="197"/>
      <c r="D29" s="197"/>
      <c r="E29" s="197"/>
      <c r="F29" s="197"/>
    </row>
    <row r="31" spans="1:10" x14ac:dyDescent="0.25">
      <c r="A31" s="178"/>
    </row>
  </sheetData>
  <sortState ref="A3:B11">
    <sortCondition ref="B3"/>
  </sortState>
  <mergeCells count="3">
    <mergeCell ref="A1:I1"/>
    <mergeCell ref="H27:J27"/>
    <mergeCell ref="A14:F29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8"/>
  <sheetViews>
    <sheetView workbookViewId="0"/>
  </sheetViews>
  <sheetFormatPr defaultRowHeight="15" x14ac:dyDescent="0.25"/>
  <cols>
    <col min="2" max="2" width="16.85546875" customWidth="1"/>
    <col min="4" max="4" width="10.28515625" customWidth="1"/>
    <col min="6" max="6" width="10.140625" customWidth="1"/>
    <col min="10" max="10" width="10.140625" customWidth="1"/>
  </cols>
  <sheetData>
    <row r="1" spans="1:13" x14ac:dyDescent="0.25">
      <c r="A1" s="20" t="s">
        <v>143</v>
      </c>
    </row>
    <row r="2" spans="1:13" x14ac:dyDescent="0.25"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13" x14ac:dyDescent="0.25">
      <c r="A3" s="10" t="s">
        <v>58</v>
      </c>
      <c r="B3" s="10" t="s">
        <v>59</v>
      </c>
      <c r="C3" s="12"/>
    </row>
    <row r="4" spans="1:13" x14ac:dyDescent="0.25">
      <c r="A4" s="10">
        <v>2010</v>
      </c>
      <c r="B4" s="71">
        <v>14575</v>
      </c>
    </row>
    <row r="5" spans="1:13" x14ac:dyDescent="0.25">
      <c r="A5" s="10">
        <v>2011</v>
      </c>
      <c r="B5" s="71">
        <v>18265</v>
      </c>
    </row>
    <row r="6" spans="1:13" x14ac:dyDescent="0.25">
      <c r="A6" s="10">
        <v>2012</v>
      </c>
      <c r="B6" s="71">
        <v>19876</v>
      </c>
    </row>
    <row r="7" spans="1:13" x14ac:dyDescent="0.25">
      <c r="A7" s="10">
        <v>2013</v>
      </c>
      <c r="B7" s="71">
        <v>20938</v>
      </c>
    </row>
    <row r="8" spans="1:13" x14ac:dyDescent="0.25">
      <c r="A8" s="10">
        <v>2014</v>
      </c>
      <c r="B8" s="71">
        <v>22082</v>
      </c>
    </row>
    <row r="9" spans="1:13" x14ac:dyDescent="0.25">
      <c r="A9" s="10">
        <v>2015</v>
      </c>
      <c r="B9" s="17">
        <v>22288</v>
      </c>
    </row>
    <row r="10" spans="1:13" x14ac:dyDescent="0.25">
      <c r="A10" s="10">
        <v>2016</v>
      </c>
      <c r="B10" s="17">
        <v>22680</v>
      </c>
      <c r="C10" s="27">
        <f>B9/B10</f>
        <v>0.98271604938271606</v>
      </c>
      <c r="D10" s="27">
        <f>B10/B9</f>
        <v>1.0175879396984924</v>
      </c>
      <c r="E10" s="9">
        <f>B10-B9</f>
        <v>392</v>
      </c>
      <c r="F10" s="9">
        <f>B10-B4</f>
        <v>8105</v>
      </c>
      <c r="G10" s="9">
        <f>B10-B8</f>
        <v>598</v>
      </c>
    </row>
    <row r="11" spans="1:13" x14ac:dyDescent="0.25">
      <c r="A11" s="12"/>
      <c r="B11" s="41"/>
    </row>
    <row r="12" spans="1:13" x14ac:dyDescent="0.25">
      <c r="A12" s="197"/>
      <c r="B12" s="197"/>
      <c r="C12" s="197"/>
      <c r="D12" s="197"/>
      <c r="E12" s="197"/>
      <c r="F12" s="197"/>
      <c r="G12" s="197"/>
    </row>
    <row r="13" spans="1:13" x14ac:dyDescent="0.25">
      <c r="A13" s="197"/>
      <c r="B13" s="197"/>
      <c r="C13" s="197"/>
      <c r="D13" s="197"/>
      <c r="E13" s="197"/>
      <c r="F13" s="197"/>
      <c r="G13" s="197"/>
    </row>
    <row r="14" spans="1:13" x14ac:dyDescent="0.25">
      <c r="A14" s="197"/>
      <c r="B14" s="197"/>
      <c r="C14" s="197"/>
      <c r="D14" s="197"/>
      <c r="E14" s="197"/>
      <c r="F14" s="197"/>
      <c r="G14" s="197"/>
    </row>
    <row r="15" spans="1:13" x14ac:dyDescent="0.25">
      <c r="A15" s="197"/>
      <c r="B15" s="197"/>
      <c r="C15" s="197"/>
      <c r="D15" s="197"/>
      <c r="E15" s="197"/>
      <c r="F15" s="197"/>
      <c r="G15" s="197"/>
    </row>
    <row r="16" spans="1:13" x14ac:dyDescent="0.25">
      <c r="A16" s="197"/>
      <c r="B16" s="197"/>
      <c r="C16" s="197"/>
      <c r="D16" s="197"/>
      <c r="E16" s="197"/>
      <c r="F16" s="197"/>
      <c r="G16" s="197"/>
    </row>
    <row r="17" spans="1:11" x14ac:dyDescent="0.25">
      <c r="A17" s="197"/>
      <c r="B17" s="197"/>
      <c r="C17" s="197"/>
      <c r="D17" s="197"/>
      <c r="E17" s="197"/>
      <c r="F17" s="197"/>
      <c r="G17" s="197"/>
    </row>
    <row r="18" spans="1:11" x14ac:dyDescent="0.25">
      <c r="A18" s="197"/>
      <c r="B18" s="197"/>
      <c r="C18" s="197"/>
      <c r="D18" s="197"/>
      <c r="E18" s="197"/>
      <c r="F18" s="197"/>
      <c r="G18" s="197"/>
    </row>
    <row r="19" spans="1:11" x14ac:dyDescent="0.25">
      <c r="A19" s="197"/>
      <c r="B19" s="197"/>
      <c r="C19" s="197"/>
      <c r="D19" s="197"/>
      <c r="E19" s="197"/>
      <c r="F19" s="197"/>
      <c r="G19" s="197"/>
    </row>
    <row r="20" spans="1:11" x14ac:dyDescent="0.25">
      <c r="A20" s="197"/>
      <c r="B20" s="197"/>
      <c r="C20" s="197"/>
      <c r="D20" s="197"/>
      <c r="E20" s="197"/>
      <c r="F20" s="197"/>
      <c r="G20" s="197"/>
    </row>
    <row r="21" spans="1:11" x14ac:dyDescent="0.25">
      <c r="A21" s="197"/>
      <c r="B21" s="197"/>
      <c r="C21" s="197"/>
      <c r="D21" s="197"/>
      <c r="E21" s="197"/>
      <c r="F21" s="197"/>
      <c r="G21" s="197"/>
    </row>
    <row r="22" spans="1:11" x14ac:dyDescent="0.25">
      <c r="A22" s="197"/>
      <c r="B22" s="197"/>
      <c r="C22" s="197"/>
      <c r="D22" s="197"/>
      <c r="E22" s="197"/>
      <c r="F22" s="197"/>
      <c r="G22" s="197"/>
    </row>
    <row r="23" spans="1:11" x14ac:dyDescent="0.25">
      <c r="A23" s="197"/>
      <c r="B23" s="197"/>
      <c r="C23" s="197"/>
      <c r="D23" s="197"/>
      <c r="E23" s="197"/>
      <c r="F23" s="197"/>
      <c r="G23" s="197"/>
      <c r="I23" s="198" t="s">
        <v>86</v>
      </c>
      <c r="J23" s="198"/>
      <c r="K23" s="198"/>
    </row>
    <row r="24" spans="1:11" x14ac:dyDescent="0.25">
      <c r="A24" s="197"/>
      <c r="B24" s="197"/>
      <c r="C24" s="197"/>
      <c r="D24" s="197"/>
      <c r="E24" s="197"/>
      <c r="F24" s="197"/>
      <c r="G24" s="197"/>
    </row>
    <row r="25" spans="1:11" x14ac:dyDescent="0.25">
      <c r="A25" s="197"/>
      <c r="B25" s="197"/>
      <c r="C25" s="197"/>
      <c r="D25" s="197"/>
      <c r="E25" s="197"/>
      <c r="F25" s="197"/>
      <c r="G25" s="197"/>
    </row>
    <row r="28" spans="1:11" x14ac:dyDescent="0.25">
      <c r="A28" s="178"/>
    </row>
  </sheetData>
  <mergeCells count="3">
    <mergeCell ref="A12:G25"/>
    <mergeCell ref="I23:K23"/>
    <mergeCell ref="C2:M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8"/>
  <sheetViews>
    <sheetView zoomScale="68" zoomScaleNormal="68" workbookViewId="0">
      <selection sqref="A1:L1"/>
    </sheetView>
  </sheetViews>
  <sheetFormatPr defaultRowHeight="15" x14ac:dyDescent="0.25"/>
  <cols>
    <col min="1" max="1" width="37.140625" customWidth="1"/>
    <col min="6" max="6" width="44.42578125" customWidth="1"/>
  </cols>
  <sheetData>
    <row r="1" spans="1:14" x14ac:dyDescent="0.25">
      <c r="A1" s="196" t="s">
        <v>132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4" x14ac:dyDescent="0.25"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</row>
    <row r="3" spans="1:14" x14ac:dyDescent="0.25">
      <c r="A3" s="10">
        <v>2010</v>
      </c>
      <c r="B3" s="71">
        <v>19785</v>
      </c>
    </row>
    <row r="4" spans="1:14" x14ac:dyDescent="0.25">
      <c r="A4" s="10">
        <v>2011</v>
      </c>
      <c r="B4" s="71">
        <v>17506</v>
      </c>
    </row>
    <row r="5" spans="1:14" x14ac:dyDescent="0.25">
      <c r="A5" s="10">
        <v>2012</v>
      </c>
      <c r="B5" s="71">
        <v>16742</v>
      </c>
    </row>
    <row r="6" spans="1:14" x14ac:dyDescent="0.25">
      <c r="A6" s="10">
        <v>2013</v>
      </c>
      <c r="B6" s="71">
        <v>14742</v>
      </c>
    </row>
    <row r="7" spans="1:14" x14ac:dyDescent="0.25">
      <c r="A7" s="10">
        <v>2014</v>
      </c>
      <c r="B7" s="71">
        <v>13713</v>
      </c>
    </row>
    <row r="8" spans="1:14" x14ac:dyDescent="0.25">
      <c r="A8" s="10">
        <v>2015</v>
      </c>
      <c r="B8" s="71">
        <v>13617</v>
      </c>
      <c r="C8" s="9">
        <f>B9-B8</f>
        <v>-3258</v>
      </c>
    </row>
    <row r="9" spans="1:14" x14ac:dyDescent="0.25">
      <c r="A9" s="10">
        <v>2016</v>
      </c>
      <c r="B9" s="17">
        <v>10359</v>
      </c>
      <c r="C9" s="9">
        <f>B9-B3</f>
        <v>-9426</v>
      </c>
    </row>
    <row r="11" spans="1:14" x14ac:dyDescent="0.25">
      <c r="A11" s="197"/>
      <c r="B11" s="197"/>
      <c r="C11" s="197"/>
      <c r="D11" s="197"/>
    </row>
    <row r="12" spans="1:14" x14ac:dyDescent="0.25">
      <c r="A12" s="197"/>
      <c r="B12" s="197"/>
      <c r="C12" s="197"/>
      <c r="D12" s="197"/>
    </row>
    <row r="13" spans="1:14" x14ac:dyDescent="0.25">
      <c r="A13" s="197"/>
      <c r="B13" s="197"/>
      <c r="C13" s="197"/>
      <c r="D13" s="197"/>
    </row>
    <row r="14" spans="1:14" x14ac:dyDescent="0.25">
      <c r="A14" s="197"/>
      <c r="B14" s="197"/>
      <c r="C14" s="197"/>
      <c r="D14" s="197"/>
    </row>
    <row r="15" spans="1:14" x14ac:dyDescent="0.25">
      <c r="A15" s="197"/>
      <c r="B15" s="197"/>
      <c r="C15" s="197"/>
      <c r="D15" s="197"/>
    </row>
    <row r="16" spans="1:14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3" spans="1:9" x14ac:dyDescent="0.25">
      <c r="A23" s="197"/>
      <c r="B23" s="197"/>
      <c r="C23" s="197"/>
      <c r="D23" s="197"/>
    </row>
    <row r="24" spans="1:9" x14ac:dyDescent="0.25">
      <c r="A24" s="197"/>
      <c r="B24" s="197"/>
      <c r="C24" s="197"/>
      <c r="D24" s="197"/>
    </row>
    <row r="25" spans="1:9" x14ac:dyDescent="0.25">
      <c r="A25" s="197"/>
      <c r="B25" s="197"/>
      <c r="C25" s="197"/>
      <c r="D25" s="197"/>
    </row>
    <row r="26" spans="1:9" x14ac:dyDescent="0.25">
      <c r="F26" s="198" t="s">
        <v>86</v>
      </c>
      <c r="G26" s="198"/>
      <c r="H26" s="198"/>
      <c r="I26" s="198"/>
    </row>
    <row r="28" spans="1:9" x14ac:dyDescent="0.25">
      <c r="A28" s="178"/>
    </row>
  </sheetData>
  <mergeCells count="4">
    <mergeCell ref="A1:L1"/>
    <mergeCell ref="A11:D25"/>
    <mergeCell ref="F26:I26"/>
    <mergeCell ref="C2:N2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G34"/>
  <sheetViews>
    <sheetView workbookViewId="0">
      <selection sqref="A1:H1"/>
    </sheetView>
  </sheetViews>
  <sheetFormatPr defaultRowHeight="15" x14ac:dyDescent="0.25"/>
  <cols>
    <col min="1" max="1" width="29" customWidth="1"/>
    <col min="2" max="2" width="11.7109375" customWidth="1"/>
    <col min="5" max="5" width="11.140625" bestFit="1" customWidth="1"/>
  </cols>
  <sheetData>
    <row r="1" spans="1:33" x14ac:dyDescent="0.25">
      <c r="A1" s="199" t="s">
        <v>144</v>
      </c>
      <c r="B1" s="199"/>
      <c r="C1" s="199"/>
      <c r="D1" s="199"/>
      <c r="E1" s="199"/>
      <c r="F1" s="199"/>
      <c r="G1" s="199"/>
      <c r="H1" s="199"/>
    </row>
    <row r="2" spans="1:33" x14ac:dyDescent="0.25"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</row>
    <row r="3" spans="1:33" ht="15" customHeight="1" x14ac:dyDescent="0.25"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U3" s="214"/>
      <c r="V3" s="214"/>
      <c r="W3" s="214"/>
      <c r="X3" s="214"/>
      <c r="Y3" s="214"/>
      <c r="Z3" s="214"/>
      <c r="AA3" s="58"/>
      <c r="AB3" s="58"/>
      <c r="AC3" s="58"/>
      <c r="AD3" s="58"/>
      <c r="AE3" s="58"/>
      <c r="AF3" s="58"/>
      <c r="AG3" s="58"/>
    </row>
    <row r="4" spans="1:33" x14ac:dyDescent="0.25">
      <c r="A4" s="16" t="s">
        <v>62</v>
      </c>
      <c r="B4" s="71">
        <v>6549</v>
      </c>
      <c r="C4" s="71">
        <v>7410</v>
      </c>
      <c r="D4" s="71">
        <v>7931</v>
      </c>
      <c r="E4" s="71">
        <v>8401</v>
      </c>
      <c r="F4" s="71">
        <v>9233</v>
      </c>
      <c r="G4" s="31">
        <f>F4-B4</f>
        <v>2684</v>
      </c>
      <c r="H4" s="31"/>
      <c r="U4" s="214"/>
      <c r="V4" s="214"/>
      <c r="W4" s="214"/>
      <c r="X4" s="214"/>
      <c r="Y4" s="214"/>
      <c r="Z4" s="214"/>
      <c r="AA4" s="58"/>
      <c r="AB4" s="58"/>
      <c r="AC4" s="58"/>
      <c r="AD4" s="58"/>
      <c r="AE4" s="58"/>
      <c r="AF4" s="58"/>
      <c r="AG4" s="58"/>
    </row>
    <row r="5" spans="1:33" x14ac:dyDescent="0.25">
      <c r="A5" s="16" t="s">
        <v>64</v>
      </c>
      <c r="B5" s="71">
        <v>1451</v>
      </c>
      <c r="C5" s="71">
        <v>1595</v>
      </c>
      <c r="D5" s="71">
        <v>1658</v>
      </c>
      <c r="E5" s="71">
        <v>1661</v>
      </c>
      <c r="F5" s="71">
        <v>1559</v>
      </c>
      <c r="G5" s="31"/>
      <c r="H5" s="31"/>
      <c r="U5" s="214"/>
      <c r="V5" s="214"/>
      <c r="W5" s="214"/>
      <c r="X5" s="214"/>
      <c r="Y5" s="214"/>
      <c r="Z5" s="214"/>
      <c r="AA5" s="58"/>
      <c r="AB5" s="58"/>
      <c r="AC5" s="58"/>
      <c r="AD5" s="58"/>
      <c r="AE5" s="58"/>
      <c r="AF5" s="58"/>
      <c r="AG5" s="58"/>
    </row>
    <row r="6" spans="1:33" x14ac:dyDescent="0.25">
      <c r="A6" s="16" t="s">
        <v>63</v>
      </c>
      <c r="B6" s="71">
        <v>1982</v>
      </c>
      <c r="C6" s="71">
        <v>2186</v>
      </c>
      <c r="D6" s="71">
        <v>2314</v>
      </c>
      <c r="E6" s="71">
        <v>2221</v>
      </c>
      <c r="F6" s="71">
        <v>2061</v>
      </c>
      <c r="G6" s="31"/>
      <c r="H6" s="31"/>
      <c r="U6" s="214"/>
      <c r="V6" s="214"/>
      <c r="W6" s="214"/>
      <c r="X6" s="214"/>
      <c r="Y6" s="214"/>
      <c r="Z6" s="214"/>
      <c r="AA6" s="58"/>
      <c r="AB6" s="58"/>
      <c r="AC6" s="58"/>
      <c r="AD6" s="58"/>
      <c r="AE6" s="58"/>
      <c r="AF6" s="58"/>
      <c r="AG6" s="58"/>
    </row>
    <row r="7" spans="1:33" ht="45" x14ac:dyDescent="0.25">
      <c r="A7" s="30" t="s">
        <v>96</v>
      </c>
      <c r="B7" s="71">
        <v>706</v>
      </c>
      <c r="C7" s="71">
        <v>752</v>
      </c>
      <c r="D7" s="71">
        <v>684</v>
      </c>
      <c r="E7" s="71">
        <v>613</v>
      </c>
      <c r="F7" s="71">
        <v>576</v>
      </c>
      <c r="G7" s="31"/>
      <c r="H7" s="31"/>
      <c r="U7" s="214"/>
      <c r="V7" s="214"/>
      <c r="W7" s="214"/>
      <c r="X7" s="214"/>
      <c r="Y7" s="214"/>
      <c r="Z7" s="214"/>
      <c r="AA7" s="58"/>
      <c r="AB7" s="58"/>
      <c r="AC7" s="58"/>
      <c r="AD7" s="58"/>
      <c r="AE7" s="58"/>
      <c r="AF7" s="58"/>
      <c r="AG7" s="58"/>
    </row>
    <row r="8" spans="1:33" x14ac:dyDescent="0.25">
      <c r="A8" s="30" t="s">
        <v>7</v>
      </c>
      <c r="B8" s="71">
        <v>31</v>
      </c>
      <c r="C8" s="71">
        <v>10</v>
      </c>
      <c r="D8" s="71">
        <v>28</v>
      </c>
      <c r="E8" s="71">
        <v>26</v>
      </c>
      <c r="F8" s="71">
        <v>24</v>
      </c>
      <c r="G8" s="31"/>
      <c r="H8" s="31"/>
      <c r="U8" s="214"/>
      <c r="V8" s="214"/>
      <c r="W8" s="214"/>
      <c r="X8" s="214"/>
      <c r="Y8" s="214"/>
      <c r="Z8" s="214"/>
      <c r="AA8" s="58"/>
      <c r="AB8" s="58"/>
      <c r="AC8" s="58"/>
      <c r="AD8" s="58"/>
      <c r="AE8" s="58"/>
      <c r="AF8" s="58"/>
      <c r="AG8" s="58"/>
    </row>
    <row r="9" spans="1:33" x14ac:dyDescent="0.25">
      <c r="A9" s="16" t="s">
        <v>8</v>
      </c>
      <c r="B9" s="71">
        <v>5871</v>
      </c>
      <c r="C9" s="71">
        <v>5818</v>
      </c>
      <c r="D9" s="71">
        <v>6153</v>
      </c>
      <c r="E9" s="71">
        <v>6042</v>
      </c>
      <c r="F9" s="71">
        <v>5906</v>
      </c>
      <c r="G9" s="31"/>
      <c r="H9" s="31"/>
      <c r="U9" s="214"/>
      <c r="V9" s="214"/>
      <c r="W9" s="214"/>
      <c r="X9" s="214"/>
      <c r="Y9" s="214"/>
      <c r="Z9" s="214"/>
      <c r="AA9" s="58"/>
      <c r="AB9" s="58"/>
      <c r="AC9" s="58"/>
      <c r="AD9" s="58"/>
      <c r="AE9" s="58"/>
      <c r="AF9" s="58"/>
      <c r="AG9" s="58"/>
    </row>
    <row r="10" spans="1:33" x14ac:dyDescent="0.25">
      <c r="A10" s="16" t="s">
        <v>9</v>
      </c>
      <c r="B10" s="71">
        <v>240</v>
      </c>
      <c r="C10" s="71">
        <v>217</v>
      </c>
      <c r="D10" s="71">
        <v>209</v>
      </c>
      <c r="E10" s="71">
        <v>166</v>
      </c>
      <c r="F10" s="71">
        <v>219</v>
      </c>
      <c r="G10" s="31"/>
      <c r="H10" s="31"/>
      <c r="U10" s="214"/>
      <c r="V10" s="214"/>
      <c r="W10" s="214"/>
      <c r="X10" s="214"/>
      <c r="Y10" s="214"/>
      <c r="Z10" s="214"/>
      <c r="AA10" s="58"/>
      <c r="AB10" s="58"/>
      <c r="AC10" s="58"/>
      <c r="AD10" s="58"/>
      <c r="AE10" s="58"/>
      <c r="AF10" s="58"/>
      <c r="AG10" s="58"/>
    </row>
    <row r="11" spans="1:33" x14ac:dyDescent="0.25">
      <c r="A11" s="16" t="s">
        <v>10</v>
      </c>
      <c r="B11" s="71">
        <v>1489</v>
      </c>
      <c r="C11" s="71">
        <v>1797</v>
      </c>
      <c r="D11" s="71">
        <v>1944</v>
      </c>
      <c r="E11" s="71">
        <v>1973</v>
      </c>
      <c r="F11" s="71">
        <v>1867</v>
      </c>
      <c r="G11" s="31"/>
      <c r="H11" s="31"/>
      <c r="U11" s="214"/>
      <c r="V11" s="214"/>
      <c r="W11" s="214"/>
      <c r="X11" s="214"/>
      <c r="Y11" s="214"/>
      <c r="Z11" s="214"/>
      <c r="AA11" s="58"/>
      <c r="AB11" s="58"/>
      <c r="AC11" s="58"/>
      <c r="AD11" s="58"/>
      <c r="AE11" s="58"/>
      <c r="AF11" s="58"/>
      <c r="AG11" s="58"/>
    </row>
    <row r="12" spans="1:33" x14ac:dyDescent="0.25">
      <c r="A12" s="16" t="s">
        <v>11</v>
      </c>
      <c r="B12" s="71">
        <v>1557</v>
      </c>
      <c r="C12" s="71">
        <v>1153</v>
      </c>
      <c r="D12" s="71">
        <v>1161</v>
      </c>
      <c r="E12" s="71">
        <v>1185</v>
      </c>
      <c r="F12" s="71">
        <v>1235</v>
      </c>
      <c r="G12" s="31"/>
      <c r="H12" s="31"/>
      <c r="U12" s="214"/>
      <c r="V12" s="214"/>
      <c r="W12" s="214"/>
      <c r="X12" s="214"/>
      <c r="Y12" s="214"/>
      <c r="Z12" s="214"/>
      <c r="AA12" s="58"/>
      <c r="AB12" s="58"/>
      <c r="AC12" s="58"/>
      <c r="AD12" s="58"/>
      <c r="AE12" s="58"/>
      <c r="AF12" s="58"/>
      <c r="AG12" s="58"/>
    </row>
    <row r="13" spans="1:33" x14ac:dyDescent="0.25">
      <c r="A13" s="32" t="s">
        <v>22</v>
      </c>
      <c r="B13" s="51">
        <v>19876</v>
      </c>
      <c r="C13" s="74">
        <v>20938</v>
      </c>
      <c r="D13" s="51">
        <v>22082</v>
      </c>
      <c r="E13" s="51">
        <v>22288</v>
      </c>
      <c r="F13" s="51">
        <v>22680</v>
      </c>
      <c r="U13" s="214"/>
      <c r="V13" s="214"/>
      <c r="W13" s="214"/>
      <c r="X13" s="214"/>
      <c r="Y13" s="214"/>
      <c r="Z13" s="214"/>
      <c r="AA13" s="58"/>
      <c r="AB13" s="58"/>
      <c r="AC13" s="58"/>
      <c r="AD13" s="58"/>
      <c r="AE13" s="58"/>
      <c r="AF13" s="58"/>
      <c r="AG13" s="58"/>
    </row>
    <row r="14" spans="1:33" x14ac:dyDescent="0.25">
      <c r="A14" s="32"/>
      <c r="B14" s="51"/>
      <c r="C14" s="51">
        <f>C13-B13</f>
        <v>1062</v>
      </c>
      <c r="D14" s="51">
        <f>D13-C13</f>
        <v>1144</v>
      </c>
      <c r="E14" s="51">
        <f>E13-D13</f>
        <v>206</v>
      </c>
      <c r="F14" s="51">
        <f>F13-E13</f>
        <v>392</v>
      </c>
      <c r="U14" s="214"/>
      <c r="V14" s="214"/>
      <c r="W14" s="214"/>
      <c r="X14" s="214"/>
      <c r="Y14" s="214"/>
      <c r="Z14" s="214"/>
      <c r="AA14" s="58"/>
      <c r="AB14" s="58"/>
      <c r="AC14" s="58"/>
      <c r="AD14" s="58"/>
      <c r="AE14" s="58"/>
      <c r="AF14" s="58"/>
      <c r="AG14" s="58"/>
    </row>
    <row r="15" spans="1:33" x14ac:dyDescent="0.25">
      <c r="A15" s="32"/>
      <c r="B15" s="51"/>
      <c r="C15" s="72"/>
      <c r="D15" s="51">
        <f>D13-B13</f>
        <v>2206</v>
      </c>
      <c r="E15" s="51">
        <f>E13-C13</f>
        <v>1350</v>
      </c>
      <c r="F15" s="51">
        <f>F13-D13</f>
        <v>598</v>
      </c>
      <c r="U15" s="214"/>
      <c r="V15" s="214"/>
      <c r="W15" s="214"/>
      <c r="X15" s="214"/>
      <c r="Y15" s="214"/>
      <c r="Z15" s="214"/>
      <c r="AA15" s="58"/>
      <c r="AB15" s="58"/>
      <c r="AC15" s="58"/>
      <c r="AD15" s="58"/>
      <c r="AE15" s="58"/>
      <c r="AF15" s="58"/>
      <c r="AG15" s="58"/>
    </row>
    <row r="16" spans="1:33" x14ac:dyDescent="0.25">
      <c r="A16" s="32"/>
      <c r="B16" s="51"/>
      <c r="C16" s="72"/>
      <c r="D16" s="51"/>
      <c r="E16" s="51">
        <f>E13-B13</f>
        <v>2412</v>
      </c>
      <c r="F16" s="51">
        <f>F13-C13</f>
        <v>1742</v>
      </c>
      <c r="U16" s="214"/>
      <c r="V16" s="214"/>
      <c r="W16" s="214"/>
      <c r="X16" s="214"/>
      <c r="Y16" s="214"/>
      <c r="Z16" s="214"/>
      <c r="AA16" s="58"/>
      <c r="AB16" s="58"/>
      <c r="AC16" s="58"/>
      <c r="AD16" s="58"/>
      <c r="AE16" s="58"/>
      <c r="AF16" s="58"/>
      <c r="AG16" s="58"/>
    </row>
    <row r="17" spans="1:33" x14ac:dyDescent="0.25">
      <c r="A17" s="32"/>
      <c r="B17" s="51"/>
      <c r="C17" s="72"/>
      <c r="D17" s="51"/>
      <c r="E17" s="51"/>
      <c r="F17" s="51">
        <f>F13-B13</f>
        <v>2804</v>
      </c>
      <c r="G17" s="27">
        <f>G4/F17</f>
        <v>0.95720399429386593</v>
      </c>
      <c r="U17" s="214"/>
      <c r="V17" s="214"/>
      <c r="W17" s="214"/>
      <c r="X17" s="214"/>
      <c r="Y17" s="214"/>
      <c r="Z17" s="214"/>
      <c r="AA17" s="58"/>
      <c r="AB17" s="58"/>
      <c r="AC17" s="58"/>
      <c r="AD17" s="58"/>
      <c r="AE17" s="58"/>
      <c r="AF17" s="58"/>
      <c r="AG17" s="58"/>
    </row>
    <row r="18" spans="1:33" x14ac:dyDescent="0.25">
      <c r="B18" s="52"/>
      <c r="C18" s="52"/>
      <c r="D18" s="52"/>
      <c r="E18" s="52"/>
      <c r="F18" s="52"/>
      <c r="U18" s="214"/>
      <c r="V18" s="214"/>
      <c r="W18" s="214"/>
      <c r="X18" s="214"/>
      <c r="Y18" s="214"/>
      <c r="Z18" s="214"/>
      <c r="AA18" s="58"/>
      <c r="AB18" s="58"/>
      <c r="AC18" s="58"/>
      <c r="AD18" s="58"/>
      <c r="AE18" s="58"/>
      <c r="AF18" s="58"/>
      <c r="AG18" s="58"/>
    </row>
    <row r="19" spans="1:33" x14ac:dyDescent="0.25">
      <c r="A19" s="32"/>
      <c r="B19" s="25">
        <v>2012</v>
      </c>
      <c r="C19" s="25">
        <v>2013</v>
      </c>
      <c r="D19" s="25">
        <v>2014</v>
      </c>
      <c r="E19" s="25">
        <v>2015</v>
      </c>
      <c r="F19" s="25">
        <v>2016</v>
      </c>
      <c r="U19" s="214"/>
      <c r="V19" s="214"/>
      <c r="W19" s="214"/>
      <c r="X19" s="214"/>
      <c r="Y19" s="214"/>
      <c r="Z19" s="214"/>
      <c r="AA19" s="58"/>
      <c r="AB19" s="58"/>
      <c r="AC19" s="58"/>
      <c r="AD19" s="58"/>
      <c r="AE19" s="58"/>
      <c r="AF19" s="58"/>
      <c r="AG19" s="58"/>
    </row>
    <row r="20" spans="1:33" x14ac:dyDescent="0.25">
      <c r="A20" s="16" t="s">
        <v>62</v>
      </c>
      <c r="B20" s="42">
        <v>0.32949285570537329</v>
      </c>
      <c r="C20" s="42">
        <v>0.35390199637023595</v>
      </c>
      <c r="D20" s="42">
        <v>0.35916130785254957</v>
      </c>
      <c r="E20" s="42">
        <v>0.37692928930366115</v>
      </c>
      <c r="F20" s="42">
        <v>0.40709876543209877</v>
      </c>
      <c r="U20" s="214"/>
      <c r="V20" s="214"/>
      <c r="W20" s="214"/>
      <c r="X20" s="214"/>
      <c r="Y20" s="214"/>
      <c r="Z20" s="214"/>
      <c r="AA20" s="58"/>
      <c r="AB20" s="58"/>
      <c r="AC20" s="58"/>
      <c r="AD20" s="58"/>
      <c r="AE20" s="58"/>
      <c r="AF20" s="58"/>
      <c r="AG20" s="58"/>
    </row>
    <row r="21" spans="1:33" x14ac:dyDescent="0.25">
      <c r="A21" s="16" t="s">
        <v>64</v>
      </c>
      <c r="B21" s="42">
        <v>7.3002616220567515E-2</v>
      </c>
      <c r="C21" s="42">
        <v>7.6177285318559551E-2</v>
      </c>
      <c r="D21" s="42">
        <v>7.5083778643238841E-2</v>
      </c>
      <c r="E21" s="42">
        <v>7.452440775305097E-2</v>
      </c>
      <c r="F21" s="42">
        <v>6.87389770723104E-2</v>
      </c>
      <c r="U21" s="214"/>
      <c r="V21" s="214"/>
      <c r="W21" s="214"/>
      <c r="X21" s="214"/>
      <c r="Y21" s="214"/>
      <c r="Z21" s="214"/>
      <c r="AA21" s="58"/>
      <c r="AB21" s="58"/>
      <c r="AC21" s="58"/>
      <c r="AD21" s="58"/>
      <c r="AE21" s="58"/>
      <c r="AF21" s="58"/>
      <c r="AG21" s="58"/>
    </row>
    <row r="22" spans="1:33" x14ac:dyDescent="0.25">
      <c r="A22" s="16" t="s">
        <v>63</v>
      </c>
      <c r="B22" s="42">
        <v>9.9718253169651841E-2</v>
      </c>
      <c r="C22" s="42">
        <v>0.10440347693189417</v>
      </c>
      <c r="D22" s="42">
        <v>0.10479123267819944</v>
      </c>
      <c r="E22" s="42">
        <v>9.9650035893754485E-2</v>
      </c>
      <c r="F22" s="42">
        <v>9.0873015873015869E-2</v>
      </c>
      <c r="U22" s="214"/>
      <c r="V22" s="214"/>
      <c r="W22" s="214"/>
      <c r="X22" s="214"/>
      <c r="Y22" s="214"/>
      <c r="Z22" s="214"/>
      <c r="AA22" s="58"/>
      <c r="AB22" s="58"/>
      <c r="AC22" s="58"/>
      <c r="AD22" s="58"/>
      <c r="AE22" s="58"/>
      <c r="AF22" s="58"/>
      <c r="AG22" s="58"/>
    </row>
    <row r="23" spans="1:33" ht="45" x14ac:dyDescent="0.25">
      <c r="A23" s="30" t="s">
        <v>96</v>
      </c>
      <c r="B23" s="42">
        <v>3.5520225397464279E-2</v>
      </c>
      <c r="C23" s="42">
        <v>3.5915560225427454E-2</v>
      </c>
      <c r="D23" s="42">
        <v>3.0975455121818676E-2</v>
      </c>
      <c r="E23" s="42">
        <v>2.7503589375448671E-2</v>
      </c>
      <c r="F23" s="42">
        <v>2.5396825396825397E-2</v>
      </c>
      <c r="U23" s="214"/>
      <c r="V23" s="214"/>
      <c r="W23" s="214"/>
      <c r="X23" s="214"/>
      <c r="Y23" s="214"/>
      <c r="Z23" s="214"/>
      <c r="AA23" s="58"/>
      <c r="AB23" s="58"/>
      <c r="AC23" s="58"/>
      <c r="AD23" s="58"/>
      <c r="AE23" s="58"/>
      <c r="AF23" s="58"/>
      <c r="AG23" s="58"/>
    </row>
    <row r="24" spans="1:33" x14ac:dyDescent="0.25">
      <c r="A24" s="30" t="s">
        <v>7</v>
      </c>
      <c r="B24" s="42">
        <v>1.5596699537130207E-3</v>
      </c>
      <c r="C24" s="42">
        <v>4.7760053491259909E-4</v>
      </c>
      <c r="D24" s="42">
        <v>1.2680010868580745E-3</v>
      </c>
      <c r="E24" s="42">
        <v>1.1665470208183776E-3</v>
      </c>
      <c r="F24" s="42">
        <v>1.0582010582010583E-3</v>
      </c>
      <c r="U24" s="214"/>
      <c r="V24" s="214"/>
      <c r="W24" s="214"/>
      <c r="X24" s="214"/>
      <c r="Y24" s="214"/>
      <c r="Z24" s="214"/>
    </row>
    <row r="25" spans="1:33" x14ac:dyDescent="0.25">
      <c r="A25" s="16" t="s">
        <v>8</v>
      </c>
      <c r="B25" s="42">
        <v>0.29538136445964985</v>
      </c>
      <c r="C25" s="42">
        <v>0.27786799121215017</v>
      </c>
      <c r="D25" s="42">
        <v>0.27864323883706188</v>
      </c>
      <c r="E25" s="42">
        <v>0.27108758076094758</v>
      </c>
      <c r="F25" s="42">
        <v>0.26040564373897707</v>
      </c>
      <c r="U25" s="214"/>
      <c r="V25" s="214"/>
      <c r="W25" s="214"/>
      <c r="X25" s="214"/>
      <c r="Y25" s="214"/>
      <c r="Z25" s="214"/>
    </row>
    <row r="26" spans="1:33" x14ac:dyDescent="0.25">
      <c r="A26" s="16" t="s">
        <v>9</v>
      </c>
      <c r="B26" s="42">
        <v>1.2074864157778226E-2</v>
      </c>
      <c r="C26" s="42">
        <v>1.03639316076034E-2</v>
      </c>
      <c r="D26" s="42">
        <v>9.4647223983334843E-3</v>
      </c>
      <c r="E26" s="42">
        <v>7.4479540559942567E-3</v>
      </c>
      <c r="F26" s="42">
        <v>9.6560846560846559E-3</v>
      </c>
      <c r="U26" s="214"/>
      <c r="V26" s="214"/>
      <c r="W26" s="214"/>
      <c r="X26" s="214"/>
      <c r="Y26" s="214"/>
      <c r="Z26" s="214"/>
    </row>
    <row r="27" spans="1:33" x14ac:dyDescent="0.25">
      <c r="A27" s="16" t="s">
        <v>10</v>
      </c>
      <c r="B27" s="42">
        <v>7.4914469712215742E-2</v>
      </c>
      <c r="C27" s="42">
        <v>8.5824816123794057E-2</v>
      </c>
      <c r="D27" s="42">
        <v>8.8035504030432032E-2</v>
      </c>
      <c r="E27" s="42">
        <v>8.85229720028715E-2</v>
      </c>
      <c r="F27" s="42">
        <v>8.2319223985890658E-2</v>
      </c>
      <c r="U27" s="214"/>
      <c r="V27" s="214"/>
      <c r="W27" s="214"/>
      <c r="X27" s="214"/>
      <c r="Y27" s="214"/>
      <c r="Z27" s="214"/>
    </row>
    <row r="28" spans="1:33" x14ac:dyDescent="0.25">
      <c r="A28" s="16" t="s">
        <v>11</v>
      </c>
      <c r="B28" s="42">
        <v>7.8335681223586237E-2</v>
      </c>
      <c r="C28" s="42">
        <v>5.5067341675422675E-2</v>
      </c>
      <c r="D28" s="42">
        <v>5.2576759351508018E-2</v>
      </c>
      <c r="E28" s="42">
        <v>5.3167623833452977E-2</v>
      </c>
      <c r="F28" s="42">
        <v>5.4453262786596117E-2</v>
      </c>
      <c r="U28" s="214"/>
      <c r="V28" s="214"/>
      <c r="W28" s="214"/>
      <c r="X28" s="214"/>
      <c r="Y28" s="214"/>
      <c r="Z28" s="214"/>
    </row>
    <row r="30" spans="1:33" x14ac:dyDescent="0.25">
      <c r="T30" s="178"/>
    </row>
    <row r="31" spans="1:33" ht="16.5" customHeight="1" x14ac:dyDescent="0.25"/>
    <row r="32" spans="1:33" x14ac:dyDescent="0.25">
      <c r="G32" s="70"/>
      <c r="J32" s="198" t="s">
        <v>86</v>
      </c>
      <c r="K32" s="198"/>
      <c r="L32" s="198"/>
    </row>
    <row r="33" spans="7:7" x14ac:dyDescent="0.25">
      <c r="G33" s="70"/>
    </row>
    <row r="34" spans="7:7" x14ac:dyDescent="0.25">
      <c r="G34" s="70"/>
    </row>
  </sheetData>
  <mergeCells count="4">
    <mergeCell ref="J32:L32"/>
    <mergeCell ref="U3:Z28"/>
    <mergeCell ref="A1:H1"/>
    <mergeCell ref="C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9"/>
  <sheetViews>
    <sheetView view="pageBreakPreview" zoomScale="60" workbookViewId="0">
      <selection sqref="A1:XFD1048576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145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7" spans="1:9" x14ac:dyDescent="0.25">
      <c r="A27" s="178"/>
    </row>
    <row r="29" spans="1:9" x14ac:dyDescent="0.25">
      <c r="F29" s="198" t="s">
        <v>86</v>
      </c>
      <c r="G29" s="198"/>
      <c r="H29" s="198"/>
      <c r="I29" s="198"/>
    </row>
  </sheetData>
  <mergeCells count="3">
    <mergeCell ref="A1:L1"/>
    <mergeCell ref="A10:D22"/>
    <mergeCell ref="F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6"/>
  <sheetViews>
    <sheetView workbookViewId="0">
      <selection sqref="A1:I1"/>
    </sheetView>
  </sheetViews>
  <sheetFormatPr defaultRowHeight="15" x14ac:dyDescent="0.25"/>
  <cols>
    <col min="1" max="1" width="19.140625" customWidth="1"/>
  </cols>
  <sheetData>
    <row r="1" spans="1:19" x14ac:dyDescent="0.25">
      <c r="A1" s="213" t="s">
        <v>154</v>
      </c>
      <c r="B1" s="213"/>
      <c r="C1" s="213"/>
      <c r="D1" s="213"/>
      <c r="E1" s="213"/>
      <c r="F1" s="213"/>
      <c r="G1" s="213"/>
      <c r="H1" s="213"/>
      <c r="I1" s="213"/>
      <c r="K1" s="213"/>
      <c r="L1" s="213"/>
      <c r="M1" s="213"/>
      <c r="N1" s="213"/>
      <c r="O1" s="213"/>
      <c r="P1" s="213"/>
      <c r="Q1" s="213"/>
      <c r="R1" s="213"/>
      <c r="S1" s="213"/>
    </row>
    <row r="2" spans="1:19" x14ac:dyDescent="0.25"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1:19" x14ac:dyDescent="0.25"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</row>
    <row r="4" spans="1:19" x14ac:dyDescent="0.25">
      <c r="A4" s="76" t="s">
        <v>97</v>
      </c>
      <c r="B4" s="17">
        <v>1654</v>
      </c>
      <c r="C4" s="17">
        <v>1805</v>
      </c>
      <c r="D4" s="17">
        <v>1811</v>
      </c>
      <c r="E4" s="17">
        <v>1754</v>
      </c>
      <c r="F4" s="17">
        <v>1705</v>
      </c>
    </row>
    <row r="5" spans="1:19" x14ac:dyDescent="0.25">
      <c r="A5" s="75" t="s">
        <v>24</v>
      </c>
      <c r="B5" s="17">
        <v>5711</v>
      </c>
      <c r="C5" s="17">
        <v>5968</v>
      </c>
      <c r="D5" s="17">
        <v>6253</v>
      </c>
      <c r="E5" s="17">
        <v>6109</v>
      </c>
      <c r="F5" s="17">
        <v>6112</v>
      </c>
    </row>
    <row r="6" spans="1:19" x14ac:dyDescent="0.25">
      <c r="A6" s="75" t="s">
        <v>25</v>
      </c>
      <c r="B6" s="17">
        <v>12511</v>
      </c>
      <c r="C6" s="17">
        <v>13165</v>
      </c>
      <c r="D6" s="17">
        <v>14018</v>
      </c>
      <c r="E6" s="17">
        <v>14425</v>
      </c>
      <c r="F6" s="17">
        <v>14863</v>
      </c>
    </row>
    <row r="7" spans="1:19" x14ac:dyDescent="0.25">
      <c r="B7" s="9">
        <f>SUM(B4:B6)</f>
        <v>19876</v>
      </c>
      <c r="C7" s="9">
        <f>SUM(C4:C6)</f>
        <v>20938</v>
      </c>
      <c r="D7" s="9">
        <f>SUM(D4:D6)</f>
        <v>22082</v>
      </c>
      <c r="E7" s="9">
        <f>SUM(E4:E6)</f>
        <v>22288</v>
      </c>
      <c r="F7" s="9">
        <f>SUM(F4:F6)</f>
        <v>22680</v>
      </c>
    </row>
    <row r="9" spans="1:19" x14ac:dyDescent="0.25">
      <c r="B9" s="10">
        <v>2012</v>
      </c>
      <c r="C9" s="10">
        <v>2013</v>
      </c>
      <c r="D9" s="10">
        <v>2014</v>
      </c>
      <c r="E9" s="10">
        <v>2015</v>
      </c>
      <c r="F9" s="10">
        <v>2016</v>
      </c>
    </row>
    <row r="10" spans="1:19" x14ac:dyDescent="0.25">
      <c r="A10" s="76" t="s">
        <v>97</v>
      </c>
      <c r="B10" s="14">
        <f>B4/$B$7</f>
        <v>8.3215938820688271E-2</v>
      </c>
      <c r="C10" s="14">
        <f>C4/$C$7</f>
        <v>8.6206896551724144E-2</v>
      </c>
      <c r="D10" s="14">
        <f>D4/$D$7</f>
        <v>8.2012498867856179E-2</v>
      </c>
      <c r="E10" s="14">
        <f>E4/$E$7</f>
        <v>7.8697056712132091E-2</v>
      </c>
      <c r="F10" s="14">
        <f>F4/$F$7</f>
        <v>7.5176366843033512E-2</v>
      </c>
    </row>
    <row r="11" spans="1:19" x14ac:dyDescent="0.25">
      <c r="A11" s="75" t="s">
        <v>24</v>
      </c>
      <c r="B11" s="14">
        <f t="shared" ref="B11:B12" si="0">B5/$B$7</f>
        <v>0.287331455021131</v>
      </c>
      <c r="C11" s="14">
        <f t="shared" ref="C11:C12" si="1">C5/$C$7</f>
        <v>0.28503199923583916</v>
      </c>
      <c r="D11" s="14">
        <f t="shared" ref="D11:D12" si="2">D5/$D$7</f>
        <v>0.28317181414726927</v>
      </c>
      <c r="E11" s="14">
        <f t="shared" ref="E11:E12" si="3">E5/$E$7</f>
        <v>0.27409368269921036</v>
      </c>
      <c r="F11" s="14">
        <f t="shared" ref="F11:F12" si="4">F5/$F$7</f>
        <v>0.2694885361552028</v>
      </c>
    </row>
    <row r="12" spans="1:19" x14ac:dyDescent="0.25">
      <c r="A12" s="75" t="s">
        <v>25</v>
      </c>
      <c r="B12" s="14">
        <f t="shared" si="0"/>
        <v>0.62945260615818077</v>
      </c>
      <c r="C12" s="14">
        <f t="shared" si="1"/>
        <v>0.62876110421243669</v>
      </c>
      <c r="D12" s="14">
        <f t="shared" si="2"/>
        <v>0.63481568698487456</v>
      </c>
      <c r="E12" s="14">
        <f t="shared" si="3"/>
        <v>0.64720926058865758</v>
      </c>
      <c r="F12" s="14">
        <f t="shared" si="4"/>
        <v>0.65533509700176362</v>
      </c>
    </row>
    <row r="13" spans="1:19" x14ac:dyDescent="0.25">
      <c r="B13" s="31"/>
      <c r="C13" s="31"/>
      <c r="D13" s="31"/>
      <c r="E13" s="31"/>
      <c r="F13" s="31"/>
    </row>
    <row r="14" spans="1:19" x14ac:dyDescent="0.25">
      <c r="A14" s="214"/>
      <c r="B14" s="214"/>
      <c r="C14" s="214"/>
      <c r="D14" s="214"/>
      <c r="E14" s="214"/>
      <c r="F14" s="214"/>
      <c r="G14" s="214"/>
      <c r="H14" s="214"/>
    </row>
    <row r="15" spans="1:19" x14ac:dyDescent="0.25">
      <c r="A15" s="214"/>
      <c r="B15" s="214"/>
      <c r="C15" s="214"/>
      <c r="D15" s="214"/>
      <c r="E15" s="214"/>
      <c r="F15" s="214"/>
      <c r="G15" s="214"/>
      <c r="H15" s="214"/>
    </row>
    <row r="16" spans="1:19" x14ac:dyDescent="0.25">
      <c r="A16" s="214"/>
      <c r="B16" s="214"/>
      <c r="C16" s="214"/>
      <c r="D16" s="214"/>
      <c r="E16" s="214"/>
      <c r="F16" s="214"/>
      <c r="G16" s="214"/>
      <c r="H16" s="214"/>
    </row>
    <row r="17" spans="1:12" x14ac:dyDescent="0.25">
      <c r="A17" s="214"/>
      <c r="B17" s="214"/>
      <c r="C17" s="214"/>
      <c r="D17" s="214"/>
      <c r="E17" s="214"/>
      <c r="F17" s="214"/>
      <c r="G17" s="214"/>
      <c r="H17" s="214"/>
    </row>
    <row r="18" spans="1:12" x14ac:dyDescent="0.25">
      <c r="A18" s="214"/>
      <c r="B18" s="214"/>
      <c r="C18" s="214"/>
      <c r="D18" s="214"/>
      <c r="E18" s="214"/>
      <c r="F18" s="214"/>
      <c r="G18" s="214"/>
      <c r="H18" s="214"/>
    </row>
    <row r="19" spans="1:12" x14ac:dyDescent="0.25">
      <c r="A19" s="214"/>
      <c r="B19" s="214"/>
      <c r="C19" s="214"/>
      <c r="D19" s="214"/>
      <c r="E19" s="214"/>
      <c r="F19" s="214"/>
      <c r="G19" s="214"/>
      <c r="H19" s="214"/>
    </row>
    <row r="20" spans="1:12" x14ac:dyDescent="0.25">
      <c r="A20" s="214"/>
      <c r="B20" s="214"/>
      <c r="C20" s="214"/>
      <c r="D20" s="214"/>
      <c r="E20" s="214"/>
      <c r="F20" s="214"/>
      <c r="G20" s="214"/>
      <c r="H20" s="214"/>
    </row>
    <row r="21" spans="1:12" x14ac:dyDescent="0.25">
      <c r="A21" s="214"/>
      <c r="B21" s="214"/>
      <c r="C21" s="214"/>
      <c r="D21" s="214"/>
      <c r="E21" s="214"/>
      <c r="F21" s="214"/>
      <c r="G21" s="214"/>
      <c r="H21" s="214"/>
    </row>
    <row r="22" spans="1:12" x14ac:dyDescent="0.25">
      <c r="A22" s="214"/>
      <c r="B22" s="214"/>
      <c r="C22" s="214"/>
      <c r="D22" s="214"/>
      <c r="E22" s="214"/>
      <c r="F22" s="214"/>
      <c r="G22" s="214"/>
      <c r="H22" s="214"/>
    </row>
    <row r="23" spans="1:12" x14ac:dyDescent="0.25">
      <c r="A23" s="214"/>
      <c r="B23" s="214"/>
      <c r="C23" s="214"/>
      <c r="D23" s="214"/>
      <c r="E23" s="214"/>
      <c r="F23" s="214"/>
      <c r="G23" s="214"/>
      <c r="H23" s="214"/>
    </row>
    <row r="24" spans="1:12" x14ac:dyDescent="0.25">
      <c r="A24" s="214"/>
      <c r="B24" s="214"/>
      <c r="C24" s="214"/>
      <c r="D24" s="214"/>
      <c r="E24" s="214"/>
      <c r="F24" s="214"/>
      <c r="G24" s="214"/>
      <c r="H24" s="214"/>
    </row>
    <row r="25" spans="1:12" x14ac:dyDescent="0.25">
      <c r="J25" s="198" t="s">
        <v>86</v>
      </c>
      <c r="K25" s="198"/>
      <c r="L25" s="198"/>
    </row>
    <row r="26" spans="1:12" x14ac:dyDescent="0.25">
      <c r="C26" s="178"/>
    </row>
  </sheetData>
  <mergeCells count="5">
    <mergeCell ref="A1:I1"/>
    <mergeCell ref="J25:L25"/>
    <mergeCell ref="A14:H24"/>
    <mergeCell ref="C2:N2"/>
    <mergeCell ref="K1:S1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55"/>
  <sheetViews>
    <sheetView workbookViewId="0">
      <selection activeCell="A41" sqref="A41"/>
    </sheetView>
  </sheetViews>
  <sheetFormatPr defaultRowHeight="15" x14ac:dyDescent="0.25"/>
  <cols>
    <col min="1" max="1" width="22.5703125" customWidth="1"/>
    <col min="2" max="2" width="10.7109375" bestFit="1" customWidth="1"/>
    <col min="3" max="3" width="9.5703125" customWidth="1"/>
    <col min="4" max="4" width="7.7109375" bestFit="1" customWidth="1"/>
    <col min="6" max="6" width="9.7109375" customWidth="1"/>
    <col min="7" max="7" width="6.140625" customWidth="1"/>
    <col min="13" max="13" width="10.140625" customWidth="1"/>
    <col min="14" max="14" width="2.7109375" customWidth="1"/>
    <col min="20" max="20" width="10.42578125" customWidth="1"/>
    <col min="21" max="21" width="2.85546875" customWidth="1"/>
    <col min="27" max="27" width="10.7109375" customWidth="1"/>
    <col min="28" max="28" width="2.7109375" customWidth="1"/>
    <col min="34" max="34" width="10.42578125" customWidth="1"/>
  </cols>
  <sheetData>
    <row r="1" spans="1:21" ht="15" customHeight="1" x14ac:dyDescent="0.25">
      <c r="A1" s="215" t="s">
        <v>148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</row>
    <row r="3" spans="1:21" ht="15.75" x14ac:dyDescent="0.25">
      <c r="A3" s="78"/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x14ac:dyDescent="0.25">
      <c r="A4" s="79" t="s">
        <v>40</v>
      </c>
      <c r="B4" s="164">
        <v>4713</v>
      </c>
      <c r="C4" s="164">
        <v>5006</v>
      </c>
      <c r="D4" s="165">
        <v>5420</v>
      </c>
      <c r="E4" s="165">
        <v>5795</v>
      </c>
      <c r="F4" s="164">
        <v>6064</v>
      </c>
      <c r="G4" s="27">
        <f>F4/F$13</f>
        <v>0.26737213403880072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x14ac:dyDescent="0.25">
      <c r="A5" s="79" t="s">
        <v>31</v>
      </c>
      <c r="B5" s="164">
        <v>3723</v>
      </c>
      <c r="C5" s="164">
        <v>3907</v>
      </c>
      <c r="D5" s="165">
        <v>4160</v>
      </c>
      <c r="E5" s="165">
        <v>4284</v>
      </c>
      <c r="F5" s="164">
        <v>4376</v>
      </c>
      <c r="G5" s="27">
        <f t="shared" ref="G5:G11" si="0">F5/F$13</f>
        <v>0.19294532627865962</v>
      </c>
    </row>
    <row r="6" spans="1:21" ht="30" x14ac:dyDescent="0.25">
      <c r="A6" s="79" t="s">
        <v>37</v>
      </c>
      <c r="B6" s="164">
        <v>4280</v>
      </c>
      <c r="C6" s="164">
        <v>4273</v>
      </c>
      <c r="D6" s="165">
        <v>4233</v>
      </c>
      <c r="E6" s="165">
        <v>4076</v>
      </c>
      <c r="F6" s="164">
        <v>3893</v>
      </c>
      <c r="G6" s="27">
        <f t="shared" si="0"/>
        <v>0.17164902998236331</v>
      </c>
    </row>
    <row r="7" spans="1:21" ht="30" x14ac:dyDescent="0.25">
      <c r="A7" s="79" t="s">
        <v>35</v>
      </c>
      <c r="B7" s="164">
        <v>2623</v>
      </c>
      <c r="C7" s="164">
        <v>2982</v>
      </c>
      <c r="D7" s="165">
        <v>3288</v>
      </c>
      <c r="E7" s="165">
        <v>3674</v>
      </c>
      <c r="F7" s="164">
        <v>3865</v>
      </c>
      <c r="G7" s="27">
        <f t="shared" si="0"/>
        <v>0.17041446208112876</v>
      </c>
    </row>
    <row r="8" spans="1:21" x14ac:dyDescent="0.25">
      <c r="A8" s="79" t="s">
        <v>26</v>
      </c>
      <c r="B8" s="164">
        <v>1245</v>
      </c>
      <c r="C8" s="164">
        <v>1373</v>
      </c>
      <c r="D8" s="165">
        <v>1503</v>
      </c>
      <c r="E8" s="165">
        <v>1569</v>
      </c>
      <c r="F8" s="164">
        <v>1565</v>
      </c>
      <c r="G8" s="27">
        <f t="shared" si="0"/>
        <v>6.9003527336860673E-2</v>
      </c>
    </row>
    <row r="9" spans="1:21" ht="30" x14ac:dyDescent="0.25">
      <c r="A9" s="79" t="s">
        <v>99</v>
      </c>
      <c r="B9" s="164">
        <v>1137</v>
      </c>
      <c r="C9" s="164">
        <v>1198</v>
      </c>
      <c r="D9" s="165">
        <v>1188</v>
      </c>
      <c r="E9" s="165">
        <v>1344</v>
      </c>
      <c r="F9" s="164">
        <v>1372</v>
      </c>
      <c r="G9" s="27">
        <f t="shared" si="0"/>
        <v>6.0493827160493827E-2</v>
      </c>
    </row>
    <row r="10" spans="1:21" x14ac:dyDescent="0.25">
      <c r="A10" s="79" t="s">
        <v>33</v>
      </c>
      <c r="B10" s="164">
        <v>1401</v>
      </c>
      <c r="C10" s="164">
        <v>1302</v>
      </c>
      <c r="D10" s="165">
        <v>1328</v>
      </c>
      <c r="E10" s="165">
        <v>1330</v>
      </c>
      <c r="F10" s="164">
        <v>1339</v>
      </c>
      <c r="G10" s="27">
        <f t="shared" si="0"/>
        <v>5.9038800705467374E-2</v>
      </c>
    </row>
    <row r="11" spans="1:21" x14ac:dyDescent="0.25">
      <c r="A11" s="79" t="s">
        <v>30</v>
      </c>
      <c r="B11" s="164">
        <v>114</v>
      </c>
      <c r="C11" s="164">
        <v>136</v>
      </c>
      <c r="D11" s="165">
        <v>147</v>
      </c>
      <c r="E11" s="165">
        <v>216</v>
      </c>
      <c r="F11" s="164">
        <v>206</v>
      </c>
      <c r="G11" s="27">
        <f t="shared" si="0"/>
        <v>9.0828924162257487E-3</v>
      </c>
    </row>
    <row r="12" spans="1:21" x14ac:dyDescent="0.25">
      <c r="A12" s="80"/>
      <c r="B12" s="81"/>
      <c r="C12" s="81"/>
      <c r="D12" s="82"/>
      <c r="E12" s="82"/>
      <c r="F12" s="81"/>
      <c r="G12" s="73"/>
    </row>
    <row r="13" spans="1:21" x14ac:dyDescent="0.25">
      <c r="A13" s="77"/>
      <c r="B13" s="51">
        <f>SUM(B4:B11)</f>
        <v>19236</v>
      </c>
      <c r="C13" s="51">
        <f>SUM(C4:C11)</f>
        <v>20177</v>
      </c>
      <c r="D13" s="51">
        <f>SUM(D4:D11)</f>
        <v>21267</v>
      </c>
      <c r="E13" s="51">
        <f>SUM(E4:E11)</f>
        <v>22288</v>
      </c>
      <c r="F13" s="51">
        <f>SUM(F4:F11)</f>
        <v>22680</v>
      </c>
      <c r="G13" s="73"/>
    </row>
    <row r="14" spans="1:21" x14ac:dyDescent="0.25">
      <c r="A14" s="77"/>
      <c r="B14" s="50"/>
      <c r="C14" s="73"/>
      <c r="D14" s="73"/>
      <c r="E14" s="73"/>
      <c r="F14" s="51"/>
      <c r="G14" s="73"/>
    </row>
    <row r="15" spans="1:21" ht="15" customHeight="1" x14ac:dyDescent="0.25">
      <c r="A15" s="197"/>
      <c r="B15" s="197"/>
      <c r="C15" s="197"/>
      <c r="D15" s="197"/>
      <c r="E15" s="197"/>
      <c r="F15" s="197"/>
      <c r="G15" s="58"/>
      <c r="H15" s="58"/>
      <c r="I15" s="58"/>
      <c r="J15" s="58"/>
    </row>
    <row r="16" spans="1:21" x14ac:dyDescent="0.25">
      <c r="A16" s="197"/>
      <c r="B16" s="197"/>
      <c r="C16" s="197"/>
      <c r="D16" s="197"/>
      <c r="E16" s="197"/>
      <c r="F16" s="197"/>
      <c r="G16" s="58"/>
      <c r="H16" s="58"/>
      <c r="I16" s="58"/>
      <c r="J16" s="58"/>
    </row>
    <row r="17" spans="1:21" x14ac:dyDescent="0.25">
      <c r="A17" s="197"/>
      <c r="B17" s="197"/>
      <c r="C17" s="197"/>
      <c r="D17" s="197"/>
      <c r="E17" s="197"/>
      <c r="F17" s="197"/>
      <c r="G17" s="58"/>
      <c r="H17" s="58"/>
      <c r="I17" s="58"/>
      <c r="J17" s="58"/>
    </row>
    <row r="18" spans="1:21" x14ac:dyDescent="0.25">
      <c r="A18" s="197"/>
      <c r="B18" s="197"/>
      <c r="C18" s="197"/>
      <c r="D18" s="197"/>
      <c r="E18" s="197"/>
      <c r="F18" s="197"/>
      <c r="G18" s="58"/>
      <c r="H18" s="58"/>
      <c r="I18" s="58"/>
      <c r="J18" s="58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 x14ac:dyDescent="0.25">
      <c r="A19" s="197"/>
      <c r="B19" s="197"/>
      <c r="C19" s="197"/>
      <c r="D19" s="197"/>
      <c r="E19" s="197"/>
      <c r="F19" s="197"/>
      <c r="G19" s="58"/>
      <c r="H19" s="58"/>
      <c r="I19" s="58"/>
      <c r="J19" s="58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 x14ac:dyDescent="0.25">
      <c r="A20" s="197"/>
      <c r="B20" s="197"/>
      <c r="C20" s="197"/>
      <c r="D20" s="197"/>
      <c r="E20" s="197"/>
      <c r="F20" s="197"/>
      <c r="G20" s="58"/>
      <c r="H20" s="58"/>
      <c r="I20" s="58"/>
      <c r="J20" s="58"/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 spans="1:21" x14ac:dyDescent="0.25">
      <c r="A21" s="197"/>
      <c r="B21" s="197"/>
      <c r="C21" s="197"/>
      <c r="D21" s="197"/>
      <c r="E21" s="197"/>
      <c r="F21" s="197"/>
      <c r="G21" s="58"/>
      <c r="H21" s="58"/>
      <c r="I21" s="58"/>
      <c r="J21" s="58"/>
      <c r="L21" s="46"/>
      <c r="M21" s="46"/>
      <c r="N21" s="46"/>
      <c r="O21" s="46"/>
      <c r="P21" s="46"/>
      <c r="Q21" s="46"/>
      <c r="R21" s="46"/>
      <c r="S21" s="46"/>
      <c r="T21" s="46"/>
      <c r="U21" s="46"/>
    </row>
    <row r="22" spans="1:21" x14ac:dyDescent="0.25">
      <c r="A22" s="197"/>
      <c r="B22" s="197"/>
      <c r="C22" s="197"/>
      <c r="D22" s="197"/>
      <c r="E22" s="197"/>
      <c r="F22" s="197"/>
      <c r="G22" s="58"/>
      <c r="H22" s="58"/>
      <c r="I22" s="58"/>
      <c r="J22" s="58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 x14ac:dyDescent="0.25">
      <c r="A23" s="197"/>
      <c r="B23" s="197"/>
      <c r="C23" s="197"/>
      <c r="D23" s="197"/>
      <c r="E23" s="197"/>
      <c r="F23" s="197"/>
      <c r="G23" s="58"/>
      <c r="H23" s="58"/>
      <c r="I23" s="58"/>
      <c r="J23" s="58"/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 spans="1:21" x14ac:dyDescent="0.25">
      <c r="A24" s="197"/>
      <c r="B24" s="197"/>
      <c r="C24" s="197"/>
      <c r="D24" s="197"/>
      <c r="E24" s="197"/>
      <c r="F24" s="197"/>
      <c r="G24" s="58"/>
      <c r="H24" s="58"/>
      <c r="I24" s="58"/>
      <c r="J24" s="58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x14ac:dyDescent="0.25">
      <c r="A25" s="197"/>
      <c r="B25" s="197"/>
      <c r="C25" s="197"/>
      <c r="D25" s="197"/>
      <c r="E25" s="197"/>
      <c r="F25" s="197"/>
      <c r="G25" s="73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x14ac:dyDescent="0.25">
      <c r="A26" s="197"/>
      <c r="B26" s="197"/>
      <c r="C26" s="197"/>
      <c r="D26" s="197"/>
      <c r="E26" s="197"/>
      <c r="F26" s="197"/>
      <c r="G26" s="73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x14ac:dyDescent="0.25">
      <c r="A27" s="197"/>
      <c r="B27" s="197"/>
      <c r="C27" s="197"/>
      <c r="D27" s="197"/>
      <c r="E27" s="197"/>
      <c r="F27" s="197"/>
      <c r="G27" s="73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x14ac:dyDescent="0.25">
      <c r="A28" s="197"/>
      <c r="B28" s="197"/>
      <c r="C28" s="197"/>
      <c r="D28" s="197"/>
      <c r="E28" s="197"/>
      <c r="F28" s="197"/>
      <c r="G28" s="73"/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 spans="1:21" x14ac:dyDescent="0.25">
      <c r="A29" s="197"/>
      <c r="B29" s="197"/>
      <c r="C29" s="197"/>
      <c r="D29" s="197"/>
      <c r="E29" s="197"/>
      <c r="F29" s="197"/>
      <c r="G29" s="7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25">
      <c r="A30" s="197"/>
      <c r="B30" s="197"/>
      <c r="C30" s="197"/>
      <c r="D30" s="197"/>
      <c r="E30" s="197"/>
      <c r="F30" s="197"/>
      <c r="G30" s="73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25">
      <c r="A31" s="197"/>
      <c r="B31" s="197"/>
      <c r="C31" s="197"/>
      <c r="D31" s="197"/>
      <c r="E31" s="197"/>
      <c r="F31" s="197"/>
      <c r="G31" s="73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25">
      <c r="A32" s="197"/>
      <c r="B32" s="197"/>
      <c r="C32" s="197"/>
      <c r="D32" s="197"/>
      <c r="E32" s="197"/>
      <c r="F32" s="197"/>
      <c r="G32" s="73"/>
      <c r="H32" s="73"/>
      <c r="M32" s="58"/>
      <c r="N32" s="58"/>
      <c r="O32" s="58"/>
      <c r="P32" s="58"/>
      <c r="Q32" s="58"/>
      <c r="R32" s="58"/>
      <c r="S32" s="58"/>
      <c r="T32" s="58"/>
    </row>
    <row r="33" spans="1:24" x14ac:dyDescent="0.25">
      <c r="A33" s="46"/>
      <c r="B33" s="46"/>
      <c r="C33" s="46"/>
      <c r="D33" s="46"/>
      <c r="E33" s="46"/>
      <c r="F33" s="46"/>
      <c r="G33" s="73"/>
      <c r="H33" s="73"/>
      <c r="M33" s="58"/>
      <c r="N33" s="58"/>
      <c r="O33" s="58"/>
      <c r="P33" s="58"/>
      <c r="Q33" s="58"/>
      <c r="R33" s="58"/>
      <c r="S33" s="58"/>
      <c r="T33" s="58"/>
    </row>
    <row r="34" spans="1:24" x14ac:dyDescent="0.25">
      <c r="A34" s="46"/>
      <c r="B34" s="46"/>
      <c r="C34" s="46"/>
      <c r="D34" s="46"/>
      <c r="E34" s="46"/>
      <c r="F34" s="46"/>
      <c r="G34" s="73"/>
      <c r="H34" s="73"/>
      <c r="M34" s="58"/>
      <c r="N34" s="58"/>
      <c r="O34" s="58"/>
      <c r="P34" s="58"/>
      <c r="Q34" s="58"/>
      <c r="R34" s="58"/>
      <c r="S34" s="58"/>
      <c r="T34" s="58"/>
    </row>
    <row r="35" spans="1:24" x14ac:dyDescent="0.25">
      <c r="A35" s="174"/>
      <c r="B35" s="46"/>
      <c r="C35" s="46"/>
      <c r="D35" s="46"/>
      <c r="E35" s="46"/>
      <c r="F35" s="46"/>
      <c r="G35" s="73"/>
      <c r="H35" s="73"/>
      <c r="M35" s="58"/>
      <c r="N35" s="58"/>
      <c r="O35" s="58"/>
      <c r="P35" s="58"/>
      <c r="Q35" s="58"/>
      <c r="R35" s="58"/>
      <c r="S35" s="58"/>
      <c r="T35" s="58"/>
    </row>
    <row r="36" spans="1:24" x14ac:dyDescent="0.25">
      <c r="A36" s="174"/>
      <c r="B36" s="46"/>
      <c r="C36" s="46"/>
      <c r="D36" s="46"/>
      <c r="E36" s="46"/>
      <c r="F36" s="46"/>
      <c r="G36" s="73"/>
      <c r="H36" s="73"/>
      <c r="I36" s="216" t="s">
        <v>117</v>
      </c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</row>
    <row r="37" spans="1:24" x14ac:dyDescent="0.25">
      <c r="A37" s="174"/>
      <c r="B37" s="46"/>
      <c r="C37" s="46"/>
      <c r="D37" s="46"/>
      <c r="E37" s="46"/>
      <c r="F37" s="46"/>
      <c r="G37" s="73"/>
      <c r="H37" s="73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</row>
    <row r="38" spans="1:24" x14ac:dyDescent="0.25">
      <c r="A38" s="174"/>
      <c r="B38" s="46"/>
      <c r="C38" s="46"/>
      <c r="D38" s="46"/>
      <c r="E38" s="46"/>
      <c r="F38" s="46"/>
      <c r="G38" s="73"/>
      <c r="H38" s="73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</row>
    <row r="39" spans="1:24" x14ac:dyDescent="0.25">
      <c r="A39" s="46"/>
      <c r="B39" s="46"/>
      <c r="C39" s="46"/>
      <c r="D39" s="46"/>
      <c r="E39" s="46"/>
      <c r="F39" s="46"/>
      <c r="G39" s="73"/>
      <c r="H39" s="73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</row>
    <row r="40" spans="1:24" x14ac:dyDescent="0.25">
      <c r="A40" s="46"/>
      <c r="B40" s="46"/>
      <c r="C40" s="46"/>
      <c r="D40" s="46"/>
      <c r="E40" s="46"/>
      <c r="F40" s="46"/>
      <c r="G40" s="73"/>
      <c r="H40" s="7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</row>
    <row r="41" spans="1:24" x14ac:dyDescent="0.25">
      <c r="A41" s="178"/>
      <c r="B41" s="46"/>
      <c r="C41" s="46"/>
      <c r="D41" s="46"/>
      <c r="E41" s="46"/>
      <c r="F41" s="46"/>
      <c r="G41" s="73"/>
      <c r="H41" s="7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r="42" spans="1:24" x14ac:dyDescent="0.25">
      <c r="G42" s="73"/>
      <c r="H42" s="73"/>
      <c r="M42" s="58"/>
      <c r="N42" s="58"/>
      <c r="O42" s="58"/>
      <c r="P42" s="58"/>
      <c r="Q42" s="58"/>
      <c r="R42" s="58"/>
      <c r="S42" s="58"/>
      <c r="T42" s="58"/>
    </row>
    <row r="46" spans="1:24" x14ac:dyDescent="0.25">
      <c r="A46" s="101"/>
      <c r="B46" s="101"/>
    </row>
    <row r="47" spans="1:24" ht="15" customHeight="1" x14ac:dyDescent="0.25">
      <c r="A47" s="101"/>
      <c r="B47" s="101"/>
    </row>
    <row r="48" spans="1:24" x14ac:dyDescent="0.25">
      <c r="A48" s="101"/>
      <c r="B48" s="101"/>
    </row>
    <row r="49" spans="1:2" x14ac:dyDescent="0.25">
      <c r="A49" s="101"/>
      <c r="B49" s="101"/>
    </row>
    <row r="50" spans="1:2" x14ac:dyDescent="0.25">
      <c r="A50" s="101"/>
      <c r="B50" s="101"/>
    </row>
    <row r="51" spans="1:2" x14ac:dyDescent="0.25">
      <c r="A51" s="101"/>
      <c r="B51" s="101"/>
    </row>
    <row r="52" spans="1:2" x14ac:dyDescent="0.25">
      <c r="A52" s="101"/>
      <c r="B52" s="101"/>
    </row>
    <row r="53" spans="1:2" x14ac:dyDescent="0.25">
      <c r="A53" s="101"/>
      <c r="B53" s="101"/>
    </row>
    <row r="54" spans="1:2" x14ac:dyDescent="0.25">
      <c r="A54" s="101"/>
      <c r="B54" s="101"/>
    </row>
    <row r="55" spans="1:2" x14ac:dyDescent="0.25">
      <c r="B55" s="101"/>
    </row>
  </sheetData>
  <sortState ref="A4:F11">
    <sortCondition descending="1" ref="F4"/>
  </sortState>
  <mergeCells count="3">
    <mergeCell ref="A1:L1"/>
    <mergeCell ref="A15:F32"/>
    <mergeCell ref="I36:X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50"/>
  <sheetViews>
    <sheetView workbookViewId="0"/>
  </sheetViews>
  <sheetFormatPr defaultRowHeight="15" x14ac:dyDescent="0.25"/>
  <cols>
    <col min="1" max="1" width="28.85546875" customWidth="1"/>
    <col min="2" max="2" width="11.42578125" customWidth="1"/>
    <col min="3" max="3" width="13.28515625" customWidth="1"/>
    <col min="4" max="4" width="11.7109375" customWidth="1"/>
    <col min="5" max="5" width="12.85546875" customWidth="1"/>
    <col min="6" max="6" width="12.28515625" customWidth="1"/>
    <col min="7" max="7" width="13.140625" customWidth="1"/>
    <col min="9" max="9" width="14.140625" customWidth="1"/>
    <col min="10" max="10" width="12.7109375" customWidth="1"/>
    <col min="14" max="14" width="15.5703125" customWidth="1"/>
  </cols>
  <sheetData>
    <row r="1" spans="1:7" x14ac:dyDescent="0.25">
      <c r="A1" s="20" t="s">
        <v>176</v>
      </c>
    </row>
    <row r="4" spans="1:7" x14ac:dyDescent="0.25"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</row>
    <row r="5" spans="1:7" ht="15.75" x14ac:dyDescent="0.25">
      <c r="A5" s="127" t="s">
        <v>48</v>
      </c>
      <c r="B5" s="21">
        <v>2083</v>
      </c>
      <c r="C5" s="21">
        <v>2192</v>
      </c>
      <c r="D5" s="21">
        <v>2276</v>
      </c>
      <c r="E5" s="21">
        <v>2310</v>
      </c>
      <c r="F5" s="21">
        <v>2366</v>
      </c>
      <c r="G5" s="27"/>
    </row>
    <row r="6" spans="1:7" ht="15.75" x14ac:dyDescent="0.25">
      <c r="A6" s="127" t="s">
        <v>49</v>
      </c>
      <c r="B6" s="21">
        <v>2377</v>
      </c>
      <c r="C6" s="21">
        <v>2168</v>
      </c>
      <c r="D6" s="21">
        <v>2437</v>
      </c>
      <c r="E6" s="21">
        <v>2510</v>
      </c>
      <c r="F6" s="21">
        <v>2620</v>
      </c>
      <c r="G6" s="27"/>
    </row>
    <row r="7" spans="1:7" ht="15.75" x14ac:dyDescent="0.25">
      <c r="A7" s="127" t="s">
        <v>98</v>
      </c>
      <c r="B7" s="21">
        <v>8919</v>
      </c>
      <c r="C7" s="21">
        <v>9659</v>
      </c>
      <c r="D7" s="21">
        <v>10248</v>
      </c>
      <c r="E7" s="21">
        <v>10526</v>
      </c>
      <c r="F7" s="21">
        <v>10636</v>
      </c>
      <c r="G7" s="27"/>
    </row>
    <row r="8" spans="1:7" ht="15.75" x14ac:dyDescent="0.25">
      <c r="A8" s="127" t="s">
        <v>100</v>
      </c>
      <c r="B8" s="21">
        <v>890</v>
      </c>
      <c r="C8" s="21">
        <v>930</v>
      </c>
      <c r="D8" s="21">
        <v>1004</v>
      </c>
      <c r="E8" s="21">
        <v>605</v>
      </c>
      <c r="F8" s="21">
        <v>322</v>
      </c>
      <c r="G8" s="27"/>
    </row>
    <row r="9" spans="1:7" ht="15.75" x14ac:dyDescent="0.25">
      <c r="A9" s="127" t="s">
        <v>47</v>
      </c>
      <c r="B9" s="21">
        <v>1907</v>
      </c>
      <c r="C9" s="21">
        <v>2321</v>
      </c>
      <c r="D9" s="21">
        <v>2264</v>
      </c>
      <c r="E9" s="21">
        <v>2308</v>
      </c>
      <c r="F9" s="21">
        <v>2415</v>
      </c>
      <c r="G9" s="27"/>
    </row>
    <row r="10" spans="1:7" ht="30" x14ac:dyDescent="0.25">
      <c r="A10" s="127" t="s">
        <v>101</v>
      </c>
      <c r="B10" s="21">
        <v>1466</v>
      </c>
      <c r="C10" s="21">
        <v>1785</v>
      </c>
      <c r="D10" s="21">
        <v>1893</v>
      </c>
      <c r="E10" s="21">
        <v>1949</v>
      </c>
      <c r="F10" s="21">
        <v>1958</v>
      </c>
      <c r="G10" s="27"/>
    </row>
    <row r="11" spans="1:7" ht="15.75" x14ac:dyDescent="0.25">
      <c r="A11" s="127" t="s">
        <v>50</v>
      </c>
      <c r="B11" s="21">
        <v>535</v>
      </c>
      <c r="C11" s="21">
        <v>530</v>
      </c>
      <c r="D11" s="21">
        <v>480</v>
      </c>
      <c r="E11" s="21">
        <v>501</v>
      </c>
      <c r="F11" s="21">
        <v>500</v>
      </c>
      <c r="G11" s="27"/>
    </row>
    <row r="12" spans="1:7" ht="15.75" x14ac:dyDescent="0.25">
      <c r="A12" s="127" t="s">
        <v>55</v>
      </c>
      <c r="B12" s="21">
        <v>1692</v>
      </c>
      <c r="C12" s="21">
        <v>1353</v>
      </c>
      <c r="D12" s="21">
        <v>1480</v>
      </c>
      <c r="E12" s="21">
        <v>1579</v>
      </c>
      <c r="F12" s="21">
        <v>1740</v>
      </c>
      <c r="G12" s="27"/>
    </row>
    <row r="14" spans="1:7" x14ac:dyDescent="0.25">
      <c r="B14" s="31">
        <f>SUM(B5:B13)</f>
        <v>19869</v>
      </c>
      <c r="C14" s="31">
        <f>SUM(C5:C13)</f>
        <v>20938</v>
      </c>
      <c r="D14" s="31">
        <f>SUM(D5:D13)</f>
        <v>22082</v>
      </c>
      <c r="E14" s="31">
        <f>SUM(E5:E13)</f>
        <v>22288</v>
      </c>
      <c r="F14" s="31">
        <f>SUM(F5:F13)</f>
        <v>22557</v>
      </c>
    </row>
    <row r="16" spans="1:7" x14ac:dyDescent="0.25">
      <c r="A16" s="197"/>
      <c r="B16" s="197"/>
      <c r="C16" s="197"/>
      <c r="D16" s="197"/>
      <c r="E16" s="197"/>
      <c r="F16" s="197"/>
    </row>
    <row r="17" spans="1:10" x14ac:dyDescent="0.25">
      <c r="A17" s="197"/>
      <c r="B17" s="197"/>
      <c r="C17" s="197"/>
      <c r="D17" s="197"/>
      <c r="E17" s="197"/>
      <c r="F17" s="197"/>
    </row>
    <row r="18" spans="1:10" x14ac:dyDescent="0.25">
      <c r="A18" s="197"/>
      <c r="B18" s="197"/>
      <c r="C18" s="197"/>
      <c r="D18" s="197"/>
      <c r="E18" s="197"/>
      <c r="F18" s="197"/>
    </row>
    <row r="19" spans="1:10" x14ac:dyDescent="0.25">
      <c r="A19" s="197"/>
      <c r="B19" s="197"/>
      <c r="C19" s="197"/>
      <c r="D19" s="197"/>
      <c r="E19" s="197"/>
      <c r="F19" s="197"/>
    </row>
    <row r="20" spans="1:10" x14ac:dyDescent="0.25">
      <c r="A20" s="197"/>
      <c r="B20" s="197"/>
      <c r="C20" s="197"/>
      <c r="D20" s="197"/>
      <c r="E20" s="197"/>
      <c r="F20" s="197"/>
    </row>
    <row r="21" spans="1:10" x14ac:dyDescent="0.25">
      <c r="A21" s="197"/>
      <c r="B21" s="197"/>
      <c r="C21" s="197"/>
      <c r="D21" s="197"/>
      <c r="E21" s="197"/>
      <c r="F21" s="197"/>
    </row>
    <row r="22" spans="1:10" x14ac:dyDescent="0.25">
      <c r="A22" s="197"/>
      <c r="B22" s="197"/>
      <c r="C22" s="197"/>
      <c r="D22" s="197"/>
      <c r="E22" s="197"/>
      <c r="F22" s="197"/>
    </row>
    <row r="23" spans="1:10" x14ac:dyDescent="0.25">
      <c r="A23" s="197"/>
      <c r="B23" s="197"/>
      <c r="C23" s="197"/>
      <c r="D23" s="197"/>
      <c r="E23" s="197"/>
      <c r="F23" s="197"/>
    </row>
    <row r="24" spans="1:10" x14ac:dyDescent="0.25">
      <c r="A24" s="197"/>
      <c r="B24" s="197"/>
      <c r="C24" s="197"/>
      <c r="D24" s="197"/>
      <c r="E24" s="197"/>
      <c r="F24" s="197"/>
    </row>
    <row r="25" spans="1:10" x14ac:dyDescent="0.25">
      <c r="A25" s="197"/>
      <c r="B25" s="197"/>
      <c r="C25" s="197"/>
      <c r="D25" s="197"/>
      <c r="E25" s="197"/>
      <c r="F25" s="197"/>
    </row>
    <row r="26" spans="1:10" x14ac:dyDescent="0.25">
      <c r="A26" s="197"/>
      <c r="B26" s="197"/>
      <c r="C26" s="197"/>
      <c r="D26" s="197"/>
      <c r="E26" s="197"/>
      <c r="F26" s="197"/>
    </row>
    <row r="27" spans="1:10" x14ac:dyDescent="0.25">
      <c r="A27" s="197"/>
      <c r="B27" s="197"/>
      <c r="C27" s="197"/>
      <c r="D27" s="197"/>
      <c r="E27" s="197"/>
      <c r="F27" s="197"/>
    </row>
    <row r="28" spans="1:10" x14ac:dyDescent="0.25">
      <c r="A28" s="197"/>
      <c r="B28" s="197"/>
      <c r="C28" s="197"/>
      <c r="D28" s="197"/>
      <c r="E28" s="197"/>
      <c r="F28" s="197"/>
    </row>
    <row r="29" spans="1:10" x14ac:dyDescent="0.25">
      <c r="A29" s="197"/>
      <c r="B29" s="197"/>
      <c r="C29" s="197"/>
      <c r="D29" s="197"/>
      <c r="E29" s="197"/>
      <c r="F29" s="197"/>
    </row>
    <row r="30" spans="1:10" x14ac:dyDescent="0.25">
      <c r="A30" s="197"/>
      <c r="B30" s="197"/>
      <c r="C30" s="197"/>
      <c r="D30" s="197"/>
      <c r="E30" s="197"/>
      <c r="F30" s="197"/>
    </row>
    <row r="31" spans="1:10" x14ac:dyDescent="0.25">
      <c r="A31" s="197"/>
      <c r="B31" s="197"/>
      <c r="C31" s="197"/>
      <c r="D31" s="197"/>
      <c r="E31" s="197"/>
      <c r="F31" s="197"/>
      <c r="H31" s="198" t="s">
        <v>86</v>
      </c>
      <c r="I31" s="198"/>
      <c r="J31" s="198"/>
    </row>
    <row r="32" spans="1:10" x14ac:dyDescent="0.25">
      <c r="A32" s="197"/>
      <c r="B32" s="197"/>
      <c r="C32" s="197"/>
      <c r="D32" s="197"/>
      <c r="E32" s="197"/>
      <c r="F32" s="197"/>
    </row>
    <row r="33" spans="1:6" x14ac:dyDescent="0.25">
      <c r="A33" s="197"/>
      <c r="B33" s="197"/>
      <c r="C33" s="197"/>
      <c r="D33" s="197"/>
      <c r="E33" s="197"/>
      <c r="F33" s="197"/>
    </row>
    <row r="34" spans="1:6" x14ac:dyDescent="0.25">
      <c r="A34" s="197"/>
      <c r="B34" s="197"/>
      <c r="C34" s="197"/>
      <c r="D34" s="197"/>
      <c r="E34" s="197"/>
      <c r="F34" s="197"/>
    </row>
    <row r="35" spans="1:6" x14ac:dyDescent="0.25">
      <c r="A35" s="197"/>
      <c r="B35" s="197"/>
      <c r="C35" s="197"/>
      <c r="D35" s="197"/>
      <c r="E35" s="197"/>
      <c r="F35" s="197"/>
    </row>
    <row r="36" spans="1:6" x14ac:dyDescent="0.25">
      <c r="A36" s="197"/>
      <c r="B36" s="197"/>
      <c r="C36" s="197"/>
      <c r="D36" s="197"/>
      <c r="E36" s="197"/>
      <c r="F36" s="197"/>
    </row>
    <row r="39" spans="1:6" x14ac:dyDescent="0.25">
      <c r="A39" s="178"/>
    </row>
    <row r="42" spans="1:6" x14ac:dyDescent="0.25">
      <c r="B42" s="16">
        <v>2012</v>
      </c>
      <c r="C42" s="16">
        <v>2013</v>
      </c>
      <c r="D42" s="16">
        <v>2014</v>
      </c>
      <c r="E42" s="16">
        <v>2015</v>
      </c>
      <c r="F42" s="16">
        <v>2016</v>
      </c>
    </row>
    <row r="43" spans="1:6" ht="15.75" x14ac:dyDescent="0.25">
      <c r="A43" s="127" t="s">
        <v>48</v>
      </c>
      <c r="B43" s="181">
        <f>B5/B$14</f>
        <v>0.10483668025567466</v>
      </c>
      <c r="C43" s="181">
        <f t="shared" ref="C43:F43" si="0">C5/C$14</f>
        <v>0.10469003725284172</v>
      </c>
      <c r="D43" s="181">
        <f t="shared" si="0"/>
        <v>0.10307037406032063</v>
      </c>
      <c r="E43" s="181">
        <f t="shared" si="0"/>
        <v>0.10364321608040201</v>
      </c>
      <c r="F43" s="181">
        <f t="shared" si="0"/>
        <v>0.10488983464113136</v>
      </c>
    </row>
    <row r="44" spans="1:6" ht="15.75" x14ac:dyDescent="0.25">
      <c r="A44" s="127" t="s">
        <v>49</v>
      </c>
      <c r="B44" s="181">
        <f t="shared" ref="B44:F50" si="1">B6/B$14</f>
        <v>0.11963360008052745</v>
      </c>
      <c r="C44" s="181">
        <f t="shared" si="1"/>
        <v>0.10354379596905149</v>
      </c>
      <c r="D44" s="181">
        <f t="shared" si="1"/>
        <v>0.11036138030975455</v>
      </c>
      <c r="E44" s="181">
        <f t="shared" si="1"/>
        <v>0.11261665470208183</v>
      </c>
      <c r="F44" s="181">
        <f t="shared" si="1"/>
        <v>0.11615019727800682</v>
      </c>
    </row>
    <row r="45" spans="1:6" ht="15.75" x14ac:dyDescent="0.25">
      <c r="A45" s="127" t="s">
        <v>98</v>
      </c>
      <c r="B45" s="181">
        <f t="shared" si="1"/>
        <v>0.44889023101313602</v>
      </c>
      <c r="C45" s="181">
        <f t="shared" si="1"/>
        <v>0.46131435667207948</v>
      </c>
      <c r="D45" s="181">
        <f t="shared" si="1"/>
        <v>0.46408839779005523</v>
      </c>
      <c r="E45" s="181">
        <f t="shared" si="1"/>
        <v>0.47227207465900933</v>
      </c>
      <c r="F45" s="181">
        <f t="shared" si="1"/>
        <v>0.47151660238506893</v>
      </c>
    </row>
    <row r="46" spans="1:6" ht="15.75" x14ac:dyDescent="0.25">
      <c r="A46" s="127" t="s">
        <v>100</v>
      </c>
      <c r="B46" s="181">
        <f t="shared" si="1"/>
        <v>4.4793396748704015E-2</v>
      </c>
      <c r="C46" s="181">
        <f t="shared" si="1"/>
        <v>4.4416849746871719E-2</v>
      </c>
      <c r="D46" s="181">
        <f t="shared" si="1"/>
        <v>4.5466896114482382E-2</v>
      </c>
      <c r="E46" s="181">
        <f t="shared" si="1"/>
        <v>2.7144651830581477E-2</v>
      </c>
      <c r="F46" s="181">
        <f t="shared" si="1"/>
        <v>1.4274947909739771E-2</v>
      </c>
    </row>
    <row r="47" spans="1:6" ht="15.75" x14ac:dyDescent="0.25">
      <c r="A47" s="127" t="s">
        <v>47</v>
      </c>
      <c r="B47" s="181">
        <f t="shared" si="1"/>
        <v>9.5978660224470283E-2</v>
      </c>
      <c r="C47" s="181">
        <f t="shared" si="1"/>
        <v>0.11085108415321425</v>
      </c>
      <c r="D47" s="181">
        <f t="shared" si="1"/>
        <v>0.10252694502309573</v>
      </c>
      <c r="E47" s="181">
        <f t="shared" si="1"/>
        <v>0.10355348169418521</v>
      </c>
      <c r="F47" s="181">
        <f t="shared" si="1"/>
        <v>0.10706210932304827</v>
      </c>
    </row>
    <row r="48" spans="1:6" ht="30" x14ac:dyDescent="0.25">
      <c r="A48" s="127" t="s">
        <v>101</v>
      </c>
      <c r="B48" s="181">
        <f t="shared" si="1"/>
        <v>7.37832804871911E-2</v>
      </c>
      <c r="C48" s="181">
        <f t="shared" si="1"/>
        <v>8.525169548189894E-2</v>
      </c>
      <c r="D48" s="181">
        <f t="shared" si="1"/>
        <v>8.5725930622226248E-2</v>
      </c>
      <c r="E48" s="181">
        <f t="shared" si="1"/>
        <v>8.7446159368269924E-2</v>
      </c>
      <c r="F48" s="181">
        <f t="shared" si="1"/>
        <v>8.6802323003945567E-2</v>
      </c>
    </row>
    <row r="49" spans="1:6" ht="15.75" x14ac:dyDescent="0.25">
      <c r="A49" s="127" t="s">
        <v>50</v>
      </c>
      <c r="B49" s="181">
        <f t="shared" si="1"/>
        <v>2.6926367708490613E-2</v>
      </c>
      <c r="C49" s="181">
        <f t="shared" si="1"/>
        <v>2.5312828350367751E-2</v>
      </c>
      <c r="D49" s="181">
        <f t="shared" si="1"/>
        <v>2.1737161488995561E-2</v>
      </c>
      <c r="E49" s="181">
        <f t="shared" si="1"/>
        <v>2.247846374730797E-2</v>
      </c>
      <c r="F49" s="181">
        <f t="shared" si="1"/>
        <v>2.2166068182825731E-2</v>
      </c>
    </row>
    <row r="50" spans="1:6" ht="15.75" x14ac:dyDescent="0.25">
      <c r="A50" s="127" t="s">
        <v>55</v>
      </c>
      <c r="B50" s="181">
        <f t="shared" si="1"/>
        <v>8.5157783481805832E-2</v>
      </c>
      <c r="C50" s="181">
        <f t="shared" si="1"/>
        <v>6.4619352373674652E-2</v>
      </c>
      <c r="D50" s="181">
        <f t="shared" si="1"/>
        <v>6.7022914591069654E-2</v>
      </c>
      <c r="E50" s="181">
        <f t="shared" si="1"/>
        <v>7.0845297918162242E-2</v>
      </c>
      <c r="F50" s="181">
        <f t="shared" si="1"/>
        <v>7.7137917276233536E-2</v>
      </c>
    </row>
  </sheetData>
  <mergeCells count="2">
    <mergeCell ref="H31:J31"/>
    <mergeCell ref="A16:F36"/>
  </mergeCells>
  <conditionalFormatting sqref="B43:F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{289920F5-9765-4ABE-A785-25927039CCE5}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920F5-9765-4ABE-A785-25927039C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B43:F50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U32"/>
  <sheetViews>
    <sheetView workbookViewId="0">
      <selection activeCell="N31" sqref="N31"/>
    </sheetView>
  </sheetViews>
  <sheetFormatPr defaultRowHeight="15" x14ac:dyDescent="0.25"/>
  <cols>
    <col min="8" max="8" width="4.42578125" customWidth="1"/>
    <col min="9" max="10" width="10" customWidth="1"/>
  </cols>
  <sheetData>
    <row r="1" spans="1:21" x14ac:dyDescent="0.25">
      <c r="A1" s="20" t="s">
        <v>150</v>
      </c>
    </row>
    <row r="2" spans="1:21" x14ac:dyDescent="0.25">
      <c r="C2" s="20"/>
    </row>
    <row r="3" spans="1:21" x14ac:dyDescent="0.25">
      <c r="A3" s="10">
        <v>2011</v>
      </c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  <c r="M3" s="197"/>
      <c r="N3" s="197"/>
      <c r="O3" s="197"/>
      <c r="P3" s="197"/>
      <c r="Q3" s="197"/>
      <c r="R3" s="197"/>
      <c r="S3" s="197"/>
      <c r="T3" s="197"/>
      <c r="U3" s="197"/>
    </row>
    <row r="4" spans="1:21" x14ac:dyDescent="0.25">
      <c r="A4" s="71">
        <v>1187</v>
      </c>
      <c r="B4" s="71">
        <v>1636</v>
      </c>
      <c r="C4" s="71">
        <v>1914</v>
      </c>
      <c r="D4" s="71">
        <v>3028</v>
      </c>
      <c r="E4" s="71">
        <v>3108</v>
      </c>
      <c r="F4" s="22">
        <v>3116</v>
      </c>
      <c r="M4" s="197"/>
      <c r="N4" s="197"/>
      <c r="O4" s="197"/>
      <c r="P4" s="197"/>
      <c r="Q4" s="197"/>
      <c r="R4" s="197"/>
      <c r="S4" s="197"/>
      <c r="T4" s="197"/>
      <c r="U4" s="197"/>
    </row>
    <row r="5" spans="1:21" x14ac:dyDescent="0.25">
      <c r="D5" s="9">
        <f>D4-C4</f>
        <v>1114</v>
      </c>
      <c r="F5" s="9">
        <f>F4-A4</f>
        <v>1929</v>
      </c>
      <c r="M5" s="197"/>
      <c r="N5" s="197"/>
      <c r="O5" s="197"/>
      <c r="P5" s="197"/>
      <c r="Q5" s="197"/>
      <c r="R5" s="197"/>
      <c r="S5" s="197"/>
      <c r="T5" s="197"/>
      <c r="U5" s="197"/>
    </row>
    <row r="6" spans="1:21" x14ac:dyDescent="0.25">
      <c r="B6" s="9">
        <f>B4-A4</f>
        <v>449</v>
      </c>
      <c r="C6" s="9">
        <f t="shared" ref="C6:F6" si="0">C4-B4</f>
        <v>278</v>
      </c>
      <c r="D6" s="9">
        <f t="shared" si="0"/>
        <v>1114</v>
      </c>
      <c r="E6" s="9">
        <f t="shared" si="0"/>
        <v>80</v>
      </c>
      <c r="F6" s="9">
        <f t="shared" si="0"/>
        <v>8</v>
      </c>
      <c r="M6" s="197"/>
      <c r="N6" s="197"/>
      <c r="O6" s="197"/>
      <c r="P6" s="197"/>
      <c r="Q6" s="197"/>
      <c r="R6" s="197"/>
      <c r="S6" s="197"/>
      <c r="T6" s="197"/>
      <c r="U6" s="197"/>
    </row>
    <row r="7" spans="1:21" x14ac:dyDescent="0.25">
      <c r="M7" s="197"/>
      <c r="N7" s="197"/>
      <c r="O7" s="197"/>
      <c r="P7" s="197"/>
      <c r="Q7" s="197"/>
      <c r="R7" s="197"/>
      <c r="S7" s="197"/>
      <c r="T7" s="197"/>
      <c r="U7" s="197"/>
    </row>
    <row r="8" spans="1:21" x14ac:dyDescent="0.25">
      <c r="M8" s="197"/>
      <c r="N8" s="197"/>
      <c r="O8" s="197"/>
      <c r="P8" s="197"/>
      <c r="Q8" s="197"/>
      <c r="R8" s="197"/>
      <c r="S8" s="197"/>
      <c r="T8" s="197"/>
      <c r="U8" s="197"/>
    </row>
    <row r="9" spans="1:21" x14ac:dyDescent="0.25">
      <c r="M9" s="197"/>
      <c r="N9" s="197"/>
      <c r="O9" s="197"/>
      <c r="P9" s="197"/>
      <c r="Q9" s="197"/>
      <c r="R9" s="197"/>
      <c r="S9" s="197"/>
      <c r="T9" s="197"/>
      <c r="U9" s="197"/>
    </row>
    <row r="10" spans="1:21" x14ac:dyDescent="0.25">
      <c r="M10" s="197"/>
      <c r="N10" s="197"/>
      <c r="O10" s="197"/>
      <c r="P10" s="197"/>
      <c r="Q10" s="197"/>
      <c r="R10" s="197"/>
      <c r="S10" s="197"/>
      <c r="T10" s="197"/>
      <c r="U10" s="197"/>
    </row>
    <row r="11" spans="1:21" x14ac:dyDescent="0.25">
      <c r="M11" s="197"/>
      <c r="N11" s="197"/>
      <c r="O11" s="197"/>
      <c r="P11" s="197"/>
      <c r="Q11" s="197"/>
      <c r="R11" s="197"/>
      <c r="S11" s="197"/>
      <c r="T11" s="197"/>
      <c r="U11" s="197"/>
    </row>
    <row r="12" spans="1:21" x14ac:dyDescent="0.25">
      <c r="M12" s="197"/>
      <c r="N12" s="197"/>
      <c r="O12" s="197"/>
      <c r="P12" s="197"/>
      <c r="Q12" s="197"/>
      <c r="R12" s="197"/>
      <c r="S12" s="197"/>
      <c r="T12" s="197"/>
      <c r="U12" s="197"/>
    </row>
    <row r="13" spans="1:21" x14ac:dyDescent="0.25">
      <c r="M13" s="197"/>
      <c r="N13" s="197"/>
      <c r="O13" s="197"/>
      <c r="P13" s="197"/>
      <c r="Q13" s="197"/>
      <c r="R13" s="197"/>
      <c r="S13" s="197"/>
      <c r="T13" s="197"/>
      <c r="U13" s="197"/>
    </row>
    <row r="16" spans="1:21" x14ac:dyDescent="0.25">
      <c r="M16" s="178"/>
    </row>
    <row r="17" spans="2:21" ht="15" customHeight="1" x14ac:dyDescent="0.25"/>
    <row r="28" spans="2:21" x14ac:dyDescent="0.25">
      <c r="M28" s="58"/>
      <c r="N28" s="58"/>
      <c r="O28" s="58"/>
      <c r="P28" s="58"/>
      <c r="Q28" s="58"/>
      <c r="R28" s="58"/>
      <c r="S28" s="58"/>
      <c r="T28" s="58"/>
      <c r="U28" s="58"/>
    </row>
    <row r="29" spans="2:21" x14ac:dyDescent="0.25">
      <c r="B29" t="s">
        <v>86</v>
      </c>
      <c r="M29" s="58"/>
      <c r="N29" s="58"/>
      <c r="O29" s="58"/>
      <c r="P29" s="58"/>
      <c r="Q29" s="58"/>
      <c r="R29" s="58"/>
      <c r="S29" s="58"/>
      <c r="T29" s="58"/>
      <c r="U29" s="58"/>
    </row>
    <row r="30" spans="2:21" x14ac:dyDescent="0.25">
      <c r="M30" s="58"/>
      <c r="N30" s="58"/>
      <c r="O30" s="58"/>
      <c r="P30" s="58"/>
      <c r="Q30" s="58"/>
      <c r="R30" s="58"/>
      <c r="S30" s="58"/>
      <c r="T30" s="58"/>
      <c r="U30" s="58"/>
    </row>
    <row r="31" spans="2:21" x14ac:dyDescent="0.25">
      <c r="M31" s="58"/>
      <c r="N31" s="58"/>
      <c r="O31" s="58"/>
      <c r="P31" s="58"/>
      <c r="Q31" s="58"/>
      <c r="R31" s="58"/>
      <c r="S31" s="58"/>
      <c r="T31" s="58"/>
      <c r="U31" s="58"/>
    </row>
    <row r="32" spans="2:21" x14ac:dyDescent="0.25">
      <c r="M32" s="58"/>
      <c r="N32" s="58"/>
      <c r="O32" s="58"/>
      <c r="P32" s="58"/>
      <c r="Q32" s="58"/>
      <c r="R32" s="58"/>
      <c r="S32" s="58"/>
      <c r="T32" s="58"/>
      <c r="U32" s="58"/>
    </row>
  </sheetData>
  <mergeCells count="1">
    <mergeCell ref="M3:U13"/>
  </mergeCell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9"/>
  <sheetViews>
    <sheetView workbookViewId="0"/>
  </sheetViews>
  <sheetFormatPr defaultRowHeight="15" x14ac:dyDescent="0.25"/>
  <cols>
    <col min="1" max="1" width="35.7109375" customWidth="1"/>
    <col min="2" max="2" width="11.5703125" customWidth="1"/>
    <col min="3" max="3" width="11.42578125" bestFit="1" customWidth="1"/>
    <col min="8" max="9" width="11.42578125" bestFit="1" customWidth="1"/>
  </cols>
  <sheetData>
    <row r="1" spans="1:9" x14ac:dyDescent="0.25">
      <c r="A1" s="20" t="s">
        <v>151</v>
      </c>
    </row>
    <row r="2" spans="1:9" x14ac:dyDescent="0.25">
      <c r="A2" s="20"/>
      <c r="H2" s="12"/>
    </row>
    <row r="3" spans="1:9" x14ac:dyDescent="0.25">
      <c r="B3" s="16">
        <v>2012</v>
      </c>
      <c r="C3" s="16">
        <v>2013</v>
      </c>
      <c r="D3" s="16">
        <v>2014</v>
      </c>
      <c r="E3" s="16">
        <v>2015</v>
      </c>
      <c r="F3" s="6">
        <v>2016</v>
      </c>
      <c r="G3" s="86"/>
      <c r="H3" s="10" t="s">
        <v>61</v>
      </c>
    </row>
    <row r="4" spans="1:9" x14ac:dyDescent="0.25">
      <c r="A4" s="175" t="s">
        <v>4</v>
      </c>
      <c r="B4" s="87">
        <v>0.39486552567237199</v>
      </c>
      <c r="C4" s="87">
        <v>0.40229885057471299</v>
      </c>
      <c r="D4" s="87">
        <v>0.36955085865257598</v>
      </c>
      <c r="E4" s="14">
        <v>0.37548262548262501</v>
      </c>
      <c r="F4" s="14">
        <v>0.41399229781771502</v>
      </c>
      <c r="G4" s="33"/>
      <c r="H4" s="17">
        <v>1290</v>
      </c>
      <c r="I4" s="27">
        <f>H4/3116</f>
        <v>0.41399229781771502</v>
      </c>
    </row>
    <row r="5" spans="1:9" x14ac:dyDescent="0.25">
      <c r="A5" s="175" t="s">
        <v>8</v>
      </c>
      <c r="B5" s="87">
        <v>0.121638141809291</v>
      </c>
      <c r="C5" s="87">
        <v>0.13531870428422199</v>
      </c>
      <c r="D5" s="87">
        <v>0.206406869220608</v>
      </c>
      <c r="E5" s="14">
        <v>0.18243243243243201</v>
      </c>
      <c r="F5" s="14">
        <v>0.16816431322208</v>
      </c>
      <c r="G5" s="33"/>
      <c r="H5" s="17">
        <v>524</v>
      </c>
      <c r="I5" s="27">
        <f t="shared" ref="I5:I12" si="0">H5/3116</f>
        <v>0.16816431322207959</v>
      </c>
    </row>
    <row r="6" spans="1:9" x14ac:dyDescent="0.25">
      <c r="A6" s="175" t="s">
        <v>11</v>
      </c>
      <c r="B6" s="87">
        <v>0.10574572127139401</v>
      </c>
      <c r="C6" s="87">
        <v>0.126436781609195</v>
      </c>
      <c r="D6" s="87">
        <v>0.11558784676354</v>
      </c>
      <c r="E6" s="14">
        <v>0.11068211068211101</v>
      </c>
      <c r="F6" s="14">
        <v>0.121309370988447</v>
      </c>
      <c r="G6" s="33"/>
      <c r="H6" s="17">
        <v>378</v>
      </c>
      <c r="I6" s="27">
        <f t="shared" si="0"/>
        <v>0.12130937098844673</v>
      </c>
    </row>
    <row r="7" spans="1:9" x14ac:dyDescent="0.25">
      <c r="A7" s="175" t="s">
        <v>6</v>
      </c>
      <c r="B7" s="87">
        <v>7.2738386308068503E-2</v>
      </c>
      <c r="C7" s="87">
        <v>9.2998955067920594E-2</v>
      </c>
      <c r="D7" s="87">
        <v>0.10072655217965699</v>
      </c>
      <c r="E7" s="14">
        <v>9.8133848133848095E-2</v>
      </c>
      <c r="F7" s="14">
        <v>9.1784338896020501E-2</v>
      </c>
      <c r="G7" s="33"/>
      <c r="H7" s="17">
        <v>286</v>
      </c>
      <c r="I7" s="27">
        <f t="shared" si="0"/>
        <v>9.1784338896020543E-2</v>
      </c>
    </row>
    <row r="8" spans="1:9" x14ac:dyDescent="0.25">
      <c r="A8" s="175" t="s">
        <v>10</v>
      </c>
      <c r="B8" s="87">
        <v>5.0733496332518301E-2</v>
      </c>
      <c r="C8" s="87">
        <v>5.3814002089864199E-2</v>
      </c>
      <c r="D8" s="87">
        <v>6.3738441215323599E-2</v>
      </c>
      <c r="E8" s="14">
        <v>7.5933075933075897E-2</v>
      </c>
      <c r="F8" s="14">
        <v>7.1245186136071906E-2</v>
      </c>
      <c r="G8" s="33"/>
      <c r="H8" s="17">
        <v>222</v>
      </c>
      <c r="I8" s="27">
        <f t="shared" si="0"/>
        <v>7.1245186136071892E-2</v>
      </c>
    </row>
    <row r="9" spans="1:9" x14ac:dyDescent="0.25">
      <c r="A9" s="175" t="s">
        <v>5</v>
      </c>
      <c r="B9" s="87">
        <v>0.106356968215159</v>
      </c>
      <c r="C9" s="87">
        <v>7.8369905956112901E-2</v>
      </c>
      <c r="D9" s="87">
        <v>8.15719947159841E-2</v>
      </c>
      <c r="E9" s="14">
        <v>7.2715572715572704E-2</v>
      </c>
      <c r="F9" s="14">
        <v>7.06033376123235E-2</v>
      </c>
      <c r="G9" s="33"/>
      <c r="H9" s="17">
        <v>220</v>
      </c>
      <c r="I9" s="27">
        <f t="shared" si="0"/>
        <v>7.0603337612323486E-2</v>
      </c>
    </row>
    <row r="10" spans="1:9" ht="30" x14ac:dyDescent="0.25">
      <c r="A10" s="175" t="s">
        <v>102</v>
      </c>
      <c r="B10" s="87">
        <v>0.128361858190709</v>
      </c>
      <c r="C10" s="87">
        <v>0.102925809822362</v>
      </c>
      <c r="D10" s="87">
        <v>5.7463672391017198E-2</v>
      </c>
      <c r="E10" s="14">
        <v>7.2072072072072099E-2</v>
      </c>
      <c r="F10" s="14">
        <v>5.07060333761232E-2</v>
      </c>
      <c r="G10" s="33"/>
      <c r="H10" s="17">
        <v>158</v>
      </c>
      <c r="I10" s="27">
        <f t="shared" si="0"/>
        <v>5.0706033376123234E-2</v>
      </c>
    </row>
    <row r="11" spans="1:9" x14ac:dyDescent="0.25">
      <c r="A11" s="175" t="s">
        <v>9</v>
      </c>
      <c r="B11" s="87">
        <v>1.8337408312958402E-2</v>
      </c>
      <c r="C11" s="87">
        <v>5.74712643678161E-3</v>
      </c>
      <c r="D11" s="87">
        <v>2.6420079260237798E-3</v>
      </c>
      <c r="E11" s="14">
        <v>1.0939510939510899E-2</v>
      </c>
      <c r="F11" s="14">
        <v>1.0269576379974299E-2</v>
      </c>
      <c r="G11" s="33"/>
      <c r="H11" s="17">
        <v>32</v>
      </c>
      <c r="I11" s="27">
        <f t="shared" si="0"/>
        <v>1.0269576379974325E-2</v>
      </c>
    </row>
    <row r="12" spans="1:9" x14ac:dyDescent="0.25">
      <c r="A12" s="176" t="s">
        <v>7</v>
      </c>
      <c r="B12" s="87">
        <v>1.22249388753056E-3</v>
      </c>
      <c r="C12" s="87">
        <v>2.0898641588296802E-3</v>
      </c>
      <c r="D12" s="87">
        <v>2.3117569352708099E-3</v>
      </c>
      <c r="E12" s="14">
        <v>1.6087516087516099E-3</v>
      </c>
      <c r="F12" s="14">
        <v>1.9255455712451899E-3</v>
      </c>
      <c r="G12" s="33"/>
      <c r="H12" s="17">
        <v>6</v>
      </c>
      <c r="I12" s="27">
        <f t="shared" si="0"/>
        <v>1.9255455712451862E-3</v>
      </c>
    </row>
    <row r="13" spans="1:9" x14ac:dyDescent="0.25">
      <c r="H13" s="12"/>
    </row>
    <row r="14" spans="1:9" x14ac:dyDescent="0.25">
      <c r="A14" s="214"/>
      <c r="B14" s="214"/>
      <c r="C14" s="214"/>
      <c r="D14" s="214"/>
      <c r="E14" s="214"/>
      <c r="F14" s="214"/>
      <c r="G14" s="214"/>
      <c r="H14" s="214"/>
    </row>
    <row r="15" spans="1:9" x14ac:dyDescent="0.25">
      <c r="A15" s="214"/>
      <c r="B15" s="214"/>
      <c r="C15" s="214"/>
      <c r="D15" s="214"/>
      <c r="E15" s="214"/>
      <c r="F15" s="214"/>
      <c r="G15" s="214"/>
      <c r="H15" s="214"/>
    </row>
    <row r="16" spans="1:9" x14ac:dyDescent="0.25">
      <c r="A16" s="214"/>
      <c r="B16" s="214"/>
      <c r="C16" s="214"/>
      <c r="D16" s="214"/>
      <c r="E16" s="214"/>
      <c r="F16" s="214"/>
      <c r="G16" s="214"/>
      <c r="H16" s="214"/>
    </row>
    <row r="17" spans="1:13" x14ac:dyDescent="0.25">
      <c r="A17" s="214"/>
      <c r="B17" s="214"/>
      <c r="C17" s="214"/>
      <c r="D17" s="214"/>
      <c r="E17" s="214"/>
      <c r="F17" s="214"/>
      <c r="G17" s="214"/>
      <c r="H17" s="214"/>
    </row>
    <row r="18" spans="1:13" x14ac:dyDescent="0.25">
      <c r="A18" s="214"/>
      <c r="B18" s="214"/>
      <c r="C18" s="214"/>
      <c r="D18" s="214"/>
      <c r="E18" s="214"/>
      <c r="F18" s="214"/>
      <c r="G18" s="214"/>
      <c r="H18" s="214"/>
    </row>
    <row r="19" spans="1:13" x14ac:dyDescent="0.25">
      <c r="A19" s="214"/>
      <c r="B19" s="214"/>
      <c r="C19" s="214"/>
      <c r="D19" s="214"/>
      <c r="E19" s="214"/>
      <c r="F19" s="214"/>
      <c r="G19" s="214"/>
      <c r="H19" s="214"/>
    </row>
    <row r="20" spans="1:13" x14ac:dyDescent="0.25">
      <c r="A20" s="214"/>
      <c r="B20" s="214"/>
      <c r="C20" s="214"/>
      <c r="D20" s="214"/>
      <c r="E20" s="214"/>
      <c r="F20" s="214"/>
      <c r="G20" s="214"/>
      <c r="H20" s="214"/>
    </row>
    <row r="21" spans="1:13" x14ac:dyDescent="0.25">
      <c r="A21" s="214"/>
      <c r="B21" s="214"/>
      <c r="C21" s="214"/>
      <c r="D21" s="214"/>
      <c r="E21" s="214"/>
      <c r="F21" s="214"/>
      <c r="G21" s="214"/>
      <c r="H21" s="214"/>
    </row>
    <row r="22" spans="1:13" x14ac:dyDescent="0.25">
      <c r="A22" s="214"/>
      <c r="B22" s="214"/>
      <c r="C22" s="214"/>
      <c r="D22" s="214"/>
      <c r="E22" s="214"/>
      <c r="F22" s="214"/>
      <c r="G22" s="214"/>
      <c r="H22" s="214"/>
    </row>
    <row r="23" spans="1:13" x14ac:dyDescent="0.25">
      <c r="A23" s="214"/>
      <c r="B23" s="214"/>
      <c r="C23" s="214"/>
      <c r="D23" s="214"/>
      <c r="E23" s="214"/>
      <c r="F23" s="214"/>
      <c r="G23" s="214"/>
      <c r="H23" s="214"/>
    </row>
    <row r="24" spans="1:13" x14ac:dyDescent="0.25">
      <c r="A24" s="214"/>
      <c r="B24" s="214"/>
      <c r="C24" s="214"/>
      <c r="D24" s="214"/>
      <c r="E24" s="214"/>
      <c r="F24" s="214"/>
      <c r="G24" s="214"/>
      <c r="H24" s="214"/>
    </row>
    <row r="25" spans="1:13" x14ac:dyDescent="0.25">
      <c r="A25" s="214"/>
      <c r="B25" s="214"/>
      <c r="C25" s="214"/>
      <c r="D25" s="214"/>
      <c r="E25" s="214"/>
      <c r="F25" s="214"/>
      <c r="G25" s="214"/>
      <c r="H25" s="214"/>
    </row>
    <row r="26" spans="1:13" x14ac:dyDescent="0.25">
      <c r="A26" s="214"/>
      <c r="B26" s="214"/>
      <c r="C26" s="214"/>
      <c r="D26" s="214"/>
      <c r="E26" s="214"/>
      <c r="F26" s="214"/>
      <c r="G26" s="214"/>
      <c r="H26" s="214"/>
    </row>
    <row r="27" spans="1:13" x14ac:dyDescent="0.25">
      <c r="A27" s="214"/>
      <c r="B27" s="214"/>
      <c r="C27" s="214"/>
      <c r="D27" s="214"/>
      <c r="E27" s="214"/>
      <c r="F27" s="214"/>
      <c r="G27" s="214"/>
      <c r="H27" s="214"/>
    </row>
    <row r="28" spans="1:13" x14ac:dyDescent="0.25">
      <c r="A28" s="214"/>
      <c r="B28" s="214"/>
      <c r="C28" s="214"/>
      <c r="D28" s="214"/>
      <c r="E28" s="214"/>
      <c r="F28" s="214"/>
      <c r="G28" s="214"/>
      <c r="H28" s="214"/>
    </row>
    <row r="29" spans="1:13" x14ac:dyDescent="0.25">
      <c r="A29" s="214"/>
      <c r="B29" s="214"/>
      <c r="C29" s="214"/>
      <c r="D29" s="214"/>
      <c r="E29" s="214"/>
      <c r="F29" s="214"/>
      <c r="G29" s="214"/>
      <c r="H29" s="214"/>
    </row>
    <row r="30" spans="1:13" x14ac:dyDescent="0.25">
      <c r="K30" s="198"/>
      <c r="L30" s="198"/>
      <c r="M30" s="198"/>
    </row>
    <row r="31" spans="1:13" x14ac:dyDescent="0.25">
      <c r="K31" s="84"/>
      <c r="L31" s="84"/>
      <c r="M31" s="84"/>
    </row>
    <row r="32" spans="1:13" x14ac:dyDescent="0.25">
      <c r="K32" s="84"/>
      <c r="L32" s="84"/>
      <c r="M32" s="84"/>
    </row>
    <row r="33" spans="1:14" x14ac:dyDescent="0.25">
      <c r="K33" s="84"/>
      <c r="L33" s="84"/>
      <c r="M33" s="84"/>
    </row>
    <row r="34" spans="1:14" x14ac:dyDescent="0.25">
      <c r="K34" s="84"/>
      <c r="L34" s="84"/>
      <c r="M34" s="84"/>
    </row>
    <row r="35" spans="1:14" x14ac:dyDescent="0.25">
      <c r="K35" s="84"/>
      <c r="L35" s="84"/>
      <c r="M35" s="84"/>
    </row>
    <row r="37" spans="1:14" x14ac:dyDescent="0.25">
      <c r="K37" s="84"/>
      <c r="L37" s="84"/>
      <c r="M37" s="84"/>
    </row>
    <row r="39" spans="1:14" x14ac:dyDescent="0.25">
      <c r="A39" s="178"/>
      <c r="L39" s="198" t="s">
        <v>86</v>
      </c>
      <c r="M39" s="198"/>
      <c r="N39" s="198"/>
    </row>
  </sheetData>
  <sortState ref="A4:F12">
    <sortCondition descending="1" ref="F4"/>
  </sortState>
  <mergeCells count="3">
    <mergeCell ref="A14:H29"/>
    <mergeCell ref="K30:M30"/>
    <mergeCell ref="L39:N39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9"/>
  <sheetViews>
    <sheetView view="pageBreakPreview" zoomScale="60" workbookViewId="0">
      <selection activeCell="F29" sqref="F29:I29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152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7" spans="1:9" x14ac:dyDescent="0.25">
      <c r="A27" s="178"/>
    </row>
    <row r="29" spans="1:9" x14ac:dyDescent="0.25">
      <c r="F29" s="198" t="s">
        <v>86</v>
      </c>
      <c r="G29" s="198"/>
      <c r="H29" s="198"/>
      <c r="I29" s="198"/>
    </row>
  </sheetData>
  <mergeCells count="3">
    <mergeCell ref="A1:L1"/>
    <mergeCell ref="A10:D22"/>
    <mergeCell ref="F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6"/>
  <sheetViews>
    <sheetView workbookViewId="0">
      <selection activeCell="A26" sqref="A26"/>
    </sheetView>
  </sheetViews>
  <sheetFormatPr defaultRowHeight="15" x14ac:dyDescent="0.25"/>
  <cols>
    <col min="1" max="1" width="18" bestFit="1" customWidth="1"/>
    <col min="2" max="2" width="12.42578125" customWidth="1"/>
  </cols>
  <sheetData>
    <row r="1" spans="1:13" x14ac:dyDescent="0.25">
      <c r="A1" s="213" t="s">
        <v>153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3" x14ac:dyDescent="0.25">
      <c r="E2" s="213"/>
      <c r="F2" s="213"/>
      <c r="G2" s="213"/>
      <c r="H2" s="213"/>
      <c r="I2" s="213"/>
      <c r="J2" s="213"/>
      <c r="K2" s="213"/>
      <c r="L2" s="213"/>
      <c r="M2" s="213"/>
    </row>
    <row r="3" spans="1:13" x14ac:dyDescent="0.25">
      <c r="B3" s="10">
        <v>2012</v>
      </c>
      <c r="C3" s="10">
        <v>2013</v>
      </c>
      <c r="D3" s="10">
        <v>2014</v>
      </c>
      <c r="E3" s="36">
        <v>2015</v>
      </c>
      <c r="F3" s="63">
        <v>2016</v>
      </c>
    </row>
    <row r="4" spans="1:13" x14ac:dyDescent="0.25">
      <c r="A4" s="59" t="s">
        <v>23</v>
      </c>
      <c r="B4" s="88">
        <v>0.13325183374083099</v>
      </c>
      <c r="C4" s="88">
        <v>0.130616509926855</v>
      </c>
      <c r="D4" s="88">
        <v>0.128137384412153</v>
      </c>
      <c r="E4" s="61">
        <v>0.119369369369369</v>
      </c>
      <c r="F4" s="61">
        <v>0.111681643132221</v>
      </c>
    </row>
    <row r="5" spans="1:13" x14ac:dyDescent="0.25">
      <c r="A5" s="59" t="s">
        <v>24</v>
      </c>
      <c r="B5" s="88">
        <v>0.420537897310513</v>
      </c>
      <c r="C5" s="88">
        <v>0.43991640543364702</v>
      </c>
      <c r="D5" s="88">
        <v>0.41083223249669798</v>
      </c>
      <c r="E5" s="61">
        <v>0.41473616473616498</v>
      </c>
      <c r="F5" s="61">
        <v>0.41270860077021798</v>
      </c>
    </row>
    <row r="6" spans="1:13" x14ac:dyDescent="0.25">
      <c r="A6" s="19" t="s">
        <v>25</v>
      </c>
      <c r="B6" s="88">
        <v>0.44621026894865501</v>
      </c>
      <c r="C6" s="88">
        <v>0.42946708463949801</v>
      </c>
      <c r="D6" s="88">
        <v>0.46103038309114902</v>
      </c>
      <c r="E6" s="61">
        <v>0.46589446589446598</v>
      </c>
      <c r="F6" s="61">
        <v>0.47560975609756101</v>
      </c>
    </row>
    <row r="8" spans="1:13" x14ac:dyDescent="0.25">
      <c r="A8" s="197"/>
      <c r="B8" s="197"/>
      <c r="C8" s="197"/>
      <c r="D8" s="197"/>
      <c r="E8" s="197"/>
      <c r="F8" s="197"/>
    </row>
    <row r="9" spans="1:13" x14ac:dyDescent="0.25">
      <c r="A9" s="197"/>
      <c r="B9" s="197"/>
      <c r="C9" s="197"/>
      <c r="D9" s="197"/>
      <c r="E9" s="197"/>
      <c r="F9" s="197"/>
    </row>
    <row r="10" spans="1:13" x14ac:dyDescent="0.25">
      <c r="A10" s="197"/>
      <c r="B10" s="197"/>
      <c r="C10" s="197"/>
      <c r="D10" s="197"/>
      <c r="E10" s="197"/>
      <c r="F10" s="197"/>
    </row>
    <row r="11" spans="1:13" x14ac:dyDescent="0.25">
      <c r="A11" s="197"/>
      <c r="B11" s="197"/>
      <c r="C11" s="197"/>
      <c r="D11" s="197"/>
      <c r="E11" s="197"/>
      <c r="F11" s="197"/>
    </row>
    <row r="12" spans="1:13" x14ac:dyDescent="0.25">
      <c r="A12" s="197"/>
      <c r="B12" s="197"/>
      <c r="C12" s="197"/>
      <c r="D12" s="197"/>
      <c r="E12" s="197"/>
      <c r="F12" s="197"/>
    </row>
    <row r="13" spans="1:13" x14ac:dyDescent="0.25">
      <c r="A13" s="197"/>
      <c r="B13" s="197"/>
      <c r="C13" s="197"/>
      <c r="D13" s="197"/>
      <c r="E13" s="197"/>
      <c r="F13" s="197"/>
    </row>
    <row r="14" spans="1:13" x14ac:dyDescent="0.25">
      <c r="A14" s="197"/>
      <c r="B14" s="197"/>
      <c r="C14" s="197"/>
      <c r="D14" s="197"/>
      <c r="E14" s="197"/>
      <c r="F14" s="197"/>
    </row>
    <row r="15" spans="1:13" x14ac:dyDescent="0.25">
      <c r="A15" s="197"/>
      <c r="B15" s="197"/>
      <c r="C15" s="197"/>
      <c r="D15" s="197"/>
      <c r="E15" s="197"/>
      <c r="F15" s="197"/>
    </row>
    <row r="16" spans="1:13" x14ac:dyDescent="0.25">
      <c r="A16" s="197"/>
      <c r="B16" s="197"/>
      <c r="C16" s="197"/>
      <c r="D16" s="197"/>
      <c r="E16" s="197"/>
      <c r="F16" s="197"/>
    </row>
    <row r="17" spans="1:10" x14ac:dyDescent="0.25">
      <c r="A17" s="197"/>
      <c r="B17" s="197"/>
      <c r="C17" s="197"/>
      <c r="D17" s="197"/>
      <c r="E17" s="197"/>
      <c r="F17" s="197"/>
    </row>
    <row r="18" spans="1:10" x14ac:dyDescent="0.25">
      <c r="A18" s="197"/>
      <c r="B18" s="197"/>
      <c r="C18" s="197"/>
      <c r="D18" s="197"/>
      <c r="E18" s="197"/>
      <c r="F18" s="197"/>
    </row>
    <row r="19" spans="1:10" x14ac:dyDescent="0.25">
      <c r="A19" s="197"/>
      <c r="B19" s="197"/>
      <c r="C19" s="197"/>
      <c r="D19" s="197"/>
      <c r="E19" s="197"/>
      <c r="F19" s="197"/>
    </row>
    <row r="20" spans="1:10" x14ac:dyDescent="0.25">
      <c r="A20" s="197"/>
      <c r="B20" s="197"/>
      <c r="C20" s="197"/>
      <c r="D20" s="197"/>
      <c r="E20" s="197"/>
      <c r="F20" s="197"/>
    </row>
    <row r="21" spans="1:10" x14ac:dyDescent="0.25">
      <c r="A21" s="197"/>
      <c r="B21" s="197"/>
      <c r="C21" s="197"/>
      <c r="D21" s="197"/>
      <c r="E21" s="197"/>
      <c r="F21" s="197"/>
    </row>
    <row r="22" spans="1:10" x14ac:dyDescent="0.25">
      <c r="A22" s="197"/>
      <c r="B22" s="197"/>
      <c r="C22" s="197"/>
      <c r="D22" s="197"/>
      <c r="E22" s="197"/>
      <c r="F22" s="197"/>
    </row>
    <row r="23" spans="1:10" x14ac:dyDescent="0.25">
      <c r="H23" s="198" t="s">
        <v>86</v>
      </c>
      <c r="I23" s="198"/>
      <c r="J23" s="198"/>
    </row>
    <row r="26" spans="1:10" x14ac:dyDescent="0.25">
      <c r="A26" s="178"/>
    </row>
  </sheetData>
  <mergeCells count="4">
    <mergeCell ref="A8:F22"/>
    <mergeCell ref="H23:J23"/>
    <mergeCell ref="A1:J1"/>
    <mergeCell ref="E2:M2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36"/>
  <sheetViews>
    <sheetView workbookViewId="0">
      <selection activeCell="A14" sqref="A14:F35"/>
    </sheetView>
  </sheetViews>
  <sheetFormatPr defaultRowHeight="15" x14ac:dyDescent="0.25"/>
  <cols>
    <col min="1" max="1" width="34.5703125" bestFit="1" customWidth="1"/>
    <col min="2" max="2" width="13" customWidth="1"/>
    <col min="3" max="4" width="9.5703125" customWidth="1"/>
    <col min="5" max="5" width="9.28515625" customWidth="1"/>
    <col min="6" max="6" width="10.85546875" customWidth="1"/>
    <col min="8" max="8" width="26" customWidth="1"/>
  </cols>
  <sheetData>
    <row r="1" spans="1:12" x14ac:dyDescent="0.25">
      <c r="A1" s="218" t="s">
        <v>156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 ht="15.75" x14ac:dyDescent="0.25">
      <c r="A3" s="89"/>
      <c r="B3" s="132">
        <v>2012</v>
      </c>
      <c r="C3" s="132">
        <v>2013</v>
      </c>
      <c r="D3" s="132">
        <v>2014</v>
      </c>
      <c r="E3" s="132">
        <v>2015</v>
      </c>
      <c r="F3" s="132">
        <v>2016</v>
      </c>
      <c r="H3" s="92"/>
      <c r="I3" s="93"/>
      <c r="J3" s="89"/>
      <c r="K3" s="89"/>
      <c r="L3" s="12"/>
    </row>
    <row r="4" spans="1:12" ht="15.75" x14ac:dyDescent="0.25">
      <c r="A4" s="130" t="s">
        <v>26</v>
      </c>
      <c r="B4" s="90">
        <v>25</v>
      </c>
      <c r="C4" s="91">
        <v>28</v>
      </c>
      <c r="D4" s="24">
        <v>48</v>
      </c>
      <c r="E4" s="24">
        <v>46</v>
      </c>
      <c r="F4" s="96">
        <v>49</v>
      </c>
      <c r="G4" s="27">
        <f>F4/F$11</f>
        <v>1.5725288831835688E-2</v>
      </c>
      <c r="H4" s="92"/>
      <c r="I4" s="93"/>
      <c r="J4" s="89"/>
      <c r="K4" s="89"/>
      <c r="L4" s="12"/>
    </row>
    <row r="5" spans="1:12" ht="15.75" x14ac:dyDescent="0.25">
      <c r="A5" s="130" t="s">
        <v>40</v>
      </c>
      <c r="B5" s="90">
        <v>307</v>
      </c>
      <c r="C5" s="91">
        <v>345</v>
      </c>
      <c r="D5" s="24">
        <v>590</v>
      </c>
      <c r="E5" s="24">
        <v>607</v>
      </c>
      <c r="F5" s="96">
        <v>598</v>
      </c>
      <c r="G5" s="27">
        <f t="shared" ref="G5:G10" si="0">F5/F$11</f>
        <v>0.19191270860077023</v>
      </c>
      <c r="H5" s="92"/>
      <c r="I5" s="93"/>
      <c r="J5" s="89"/>
      <c r="K5" s="89"/>
      <c r="L5" s="12"/>
    </row>
    <row r="6" spans="1:12" ht="15.75" x14ac:dyDescent="0.25">
      <c r="A6" s="130" t="s">
        <v>31</v>
      </c>
      <c r="B6" s="90">
        <v>138</v>
      </c>
      <c r="C6" s="91">
        <v>170</v>
      </c>
      <c r="D6" s="24">
        <v>286</v>
      </c>
      <c r="E6" s="24">
        <v>316</v>
      </c>
      <c r="F6" s="96">
        <v>325</v>
      </c>
      <c r="G6" s="27">
        <f t="shared" si="0"/>
        <v>0.10430038510911425</v>
      </c>
      <c r="H6" s="92"/>
      <c r="I6" s="93"/>
      <c r="J6" s="94"/>
      <c r="K6" s="94"/>
      <c r="L6" s="12"/>
    </row>
    <row r="7" spans="1:12" ht="15.75" x14ac:dyDescent="0.25">
      <c r="A7" s="130" t="s">
        <v>33</v>
      </c>
      <c r="B7" s="90">
        <v>58</v>
      </c>
      <c r="C7" s="91">
        <v>55</v>
      </c>
      <c r="D7" s="24">
        <v>95</v>
      </c>
      <c r="E7" s="24">
        <v>108</v>
      </c>
      <c r="F7" s="96">
        <v>99</v>
      </c>
      <c r="G7" s="27">
        <f t="shared" si="0"/>
        <v>3.1771501925545571E-2</v>
      </c>
      <c r="H7" s="92"/>
      <c r="I7" s="93"/>
      <c r="J7" s="94"/>
      <c r="K7" s="94"/>
      <c r="L7" s="12"/>
    </row>
    <row r="8" spans="1:12" ht="15.75" x14ac:dyDescent="0.25">
      <c r="A8" s="130" t="s">
        <v>35</v>
      </c>
      <c r="B8" s="90">
        <v>430</v>
      </c>
      <c r="C8" s="91">
        <v>545</v>
      </c>
      <c r="D8" s="97"/>
      <c r="E8" s="128">
        <v>957</v>
      </c>
      <c r="F8" s="129">
        <v>296</v>
      </c>
      <c r="G8" s="27">
        <f t="shared" si="0"/>
        <v>9.4993581514762518E-2</v>
      </c>
      <c r="H8" s="92"/>
      <c r="I8" s="93"/>
      <c r="J8" s="94"/>
      <c r="K8" s="94"/>
      <c r="L8" s="12"/>
    </row>
    <row r="9" spans="1:12" ht="31.5" x14ac:dyDescent="0.25">
      <c r="A9" s="130" t="s">
        <v>104</v>
      </c>
      <c r="B9" s="90">
        <v>165</v>
      </c>
      <c r="C9" s="91">
        <v>157</v>
      </c>
      <c r="D9" s="24">
        <v>269</v>
      </c>
      <c r="E9" s="128">
        <v>338</v>
      </c>
      <c r="F9" s="129">
        <v>357</v>
      </c>
      <c r="G9" s="27">
        <f t="shared" si="0"/>
        <v>0.11456996148908857</v>
      </c>
      <c r="H9" s="92"/>
      <c r="I9" s="93"/>
      <c r="J9" s="94"/>
      <c r="K9" s="94"/>
      <c r="L9" s="12"/>
    </row>
    <row r="10" spans="1:12" ht="31.5" x14ac:dyDescent="0.25">
      <c r="A10" s="131" t="s">
        <v>103</v>
      </c>
      <c r="B10" s="96">
        <v>513</v>
      </c>
      <c r="C10" s="96">
        <v>614</v>
      </c>
      <c r="D10" s="129">
        <v>1740</v>
      </c>
      <c r="E10" s="129">
        <v>736</v>
      </c>
      <c r="F10" s="129">
        <v>1392</v>
      </c>
      <c r="G10" s="27">
        <f t="shared" si="0"/>
        <v>0.4467265725288832</v>
      </c>
      <c r="H10" s="92"/>
      <c r="I10" s="93"/>
      <c r="J10" s="94"/>
      <c r="K10" s="94"/>
      <c r="L10" s="12"/>
    </row>
    <row r="11" spans="1:12" ht="15.75" x14ac:dyDescent="0.25">
      <c r="B11" s="96">
        <f>SUM(B4:B10)</f>
        <v>1636</v>
      </c>
      <c r="C11" s="96">
        <f>SUM(C4:C10)</f>
        <v>1914</v>
      </c>
      <c r="D11" s="96">
        <f>SUM(D4:D10)</f>
        <v>3028</v>
      </c>
      <c r="E11" s="96">
        <f>SUM(E4:E10)</f>
        <v>3108</v>
      </c>
      <c r="F11" s="96">
        <f>SUM(F4:F10)</f>
        <v>3116</v>
      </c>
      <c r="H11" s="92"/>
      <c r="I11" s="93"/>
      <c r="J11" s="94"/>
      <c r="K11" s="94"/>
      <c r="L11" s="12"/>
    </row>
    <row r="12" spans="1:12" ht="15.75" x14ac:dyDescent="0.25">
      <c r="F12" s="9">
        <f>E8-F8</f>
        <v>661</v>
      </c>
      <c r="H12" s="92"/>
      <c r="I12" s="93"/>
      <c r="J12" s="94"/>
      <c r="K12" s="94"/>
      <c r="L12" s="12"/>
    </row>
    <row r="13" spans="1:12" ht="15.75" x14ac:dyDescent="0.25">
      <c r="H13" s="92"/>
      <c r="I13" s="93"/>
      <c r="J13" s="94"/>
      <c r="K13" s="94"/>
      <c r="L13" s="12"/>
    </row>
    <row r="14" spans="1:12" x14ac:dyDescent="0.25">
      <c r="A14" s="197"/>
      <c r="B14" s="197"/>
      <c r="C14" s="197"/>
      <c r="D14" s="197"/>
      <c r="E14" s="197"/>
      <c r="F14" s="197"/>
    </row>
    <row r="15" spans="1:12" x14ac:dyDescent="0.25">
      <c r="A15" s="197"/>
      <c r="B15" s="197"/>
      <c r="C15" s="197"/>
      <c r="D15" s="197"/>
      <c r="E15" s="197"/>
      <c r="F15" s="197"/>
    </row>
    <row r="16" spans="1:12" x14ac:dyDescent="0.25">
      <c r="A16" s="197"/>
      <c r="B16" s="197"/>
      <c r="C16" s="197"/>
      <c r="D16" s="197"/>
      <c r="E16" s="197"/>
      <c r="F16" s="197"/>
    </row>
    <row r="17" spans="1:20" x14ac:dyDescent="0.25">
      <c r="A17" s="197"/>
      <c r="B17" s="197"/>
      <c r="C17" s="197"/>
      <c r="D17" s="197"/>
      <c r="E17" s="197"/>
      <c r="F17" s="197"/>
    </row>
    <row r="18" spans="1:20" x14ac:dyDescent="0.25">
      <c r="A18" s="197"/>
      <c r="B18" s="197"/>
      <c r="C18" s="197"/>
      <c r="D18" s="197"/>
      <c r="E18" s="197"/>
      <c r="F18" s="197"/>
    </row>
    <row r="19" spans="1:20" x14ac:dyDescent="0.25">
      <c r="A19" s="197"/>
      <c r="B19" s="197"/>
      <c r="C19" s="197"/>
      <c r="D19" s="197"/>
      <c r="E19" s="197"/>
      <c r="F19" s="197"/>
    </row>
    <row r="20" spans="1:20" x14ac:dyDescent="0.25">
      <c r="A20" s="197"/>
      <c r="B20" s="197"/>
      <c r="C20" s="197"/>
      <c r="D20" s="197"/>
      <c r="E20" s="197"/>
      <c r="F20" s="197"/>
    </row>
    <row r="21" spans="1:20" x14ac:dyDescent="0.25">
      <c r="A21" s="197"/>
      <c r="B21" s="197"/>
      <c r="C21" s="197"/>
      <c r="D21" s="197"/>
      <c r="E21" s="197"/>
      <c r="F21" s="197"/>
    </row>
    <row r="22" spans="1:20" ht="15" customHeight="1" x14ac:dyDescent="0.25">
      <c r="A22" s="197"/>
      <c r="B22" s="197"/>
      <c r="C22" s="197"/>
      <c r="D22" s="197"/>
      <c r="E22" s="197"/>
      <c r="F22" s="197"/>
      <c r="H22" s="216" t="s">
        <v>116</v>
      </c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197"/>
      <c r="B23" s="197"/>
      <c r="C23" s="197"/>
      <c r="D23" s="197"/>
      <c r="E23" s="197"/>
      <c r="F23" s="197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ht="15" customHeight="1" x14ac:dyDescent="0.25">
      <c r="A24" s="197"/>
      <c r="B24" s="197"/>
      <c r="C24" s="197"/>
      <c r="D24" s="197"/>
      <c r="E24" s="197"/>
      <c r="F24" s="197"/>
      <c r="G24" s="58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197"/>
      <c r="B25" s="197"/>
      <c r="C25" s="197"/>
      <c r="D25" s="197"/>
      <c r="E25" s="197"/>
      <c r="F25" s="197"/>
      <c r="G25" s="58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197"/>
      <c r="B26" s="197"/>
      <c r="C26" s="197"/>
      <c r="D26" s="197"/>
      <c r="E26" s="197"/>
      <c r="F26" s="197"/>
      <c r="G26" s="58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1"/>
    </row>
    <row r="27" spans="1:20" x14ac:dyDescent="0.25">
      <c r="A27" s="197"/>
      <c r="B27" s="197"/>
      <c r="C27" s="197"/>
      <c r="D27" s="197"/>
      <c r="E27" s="197"/>
      <c r="F27" s="197"/>
      <c r="G27" s="58"/>
      <c r="H27" s="58"/>
      <c r="I27" s="58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97"/>
      <c r="B28" s="197"/>
      <c r="C28" s="197"/>
      <c r="D28" s="197"/>
      <c r="E28" s="197"/>
      <c r="F28" s="197"/>
      <c r="G28" s="58"/>
      <c r="H28" s="58"/>
      <c r="I28" s="58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97"/>
      <c r="B29" s="197"/>
      <c r="C29" s="197"/>
      <c r="D29" s="197"/>
      <c r="E29" s="197"/>
      <c r="F29" s="197"/>
      <c r="G29" s="58"/>
      <c r="H29" s="178"/>
      <c r="I29" s="58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97"/>
      <c r="B30" s="197"/>
      <c r="C30" s="197"/>
      <c r="D30" s="197"/>
      <c r="E30" s="197"/>
      <c r="F30" s="197"/>
      <c r="G30" s="58"/>
      <c r="H30" s="58"/>
      <c r="I30" s="58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97"/>
      <c r="B31" s="197"/>
      <c r="C31" s="197"/>
      <c r="D31" s="197"/>
      <c r="E31" s="197"/>
      <c r="F31" s="197"/>
      <c r="G31" s="58"/>
      <c r="H31" s="58"/>
      <c r="I31" s="58"/>
    </row>
    <row r="32" spans="1:20" x14ac:dyDescent="0.25">
      <c r="A32" s="197"/>
      <c r="B32" s="197"/>
      <c r="C32" s="197"/>
      <c r="D32" s="197"/>
      <c r="E32" s="197"/>
      <c r="F32" s="197"/>
      <c r="G32" s="58"/>
      <c r="H32" s="58"/>
      <c r="I32" s="58"/>
    </row>
    <row r="33" spans="1:9" x14ac:dyDescent="0.25">
      <c r="A33" s="197"/>
      <c r="B33" s="197"/>
      <c r="C33" s="197"/>
      <c r="D33" s="197"/>
      <c r="E33" s="197"/>
      <c r="F33" s="197"/>
      <c r="G33" s="58"/>
      <c r="H33" s="58"/>
      <c r="I33" s="58"/>
    </row>
    <row r="34" spans="1:9" x14ac:dyDescent="0.25">
      <c r="A34" s="197"/>
      <c r="B34" s="197"/>
      <c r="C34" s="197"/>
      <c r="D34" s="197"/>
      <c r="E34" s="197"/>
      <c r="F34" s="197"/>
      <c r="G34" s="58"/>
      <c r="H34" s="58"/>
      <c r="I34" s="58"/>
    </row>
    <row r="35" spans="1:9" x14ac:dyDescent="0.25">
      <c r="A35" s="197"/>
      <c r="B35" s="197"/>
      <c r="C35" s="197"/>
      <c r="D35" s="197"/>
      <c r="E35" s="197"/>
      <c r="F35" s="197"/>
      <c r="G35" s="58"/>
      <c r="H35" s="58"/>
      <c r="I35" s="58"/>
    </row>
    <row r="36" spans="1:9" x14ac:dyDescent="0.25">
      <c r="B36" s="58"/>
      <c r="C36" s="58"/>
      <c r="D36" s="58"/>
      <c r="E36" s="58"/>
      <c r="F36" s="58"/>
      <c r="G36" s="58"/>
      <c r="H36" s="58"/>
      <c r="I36" s="58"/>
    </row>
  </sheetData>
  <sortState ref="B59:C74">
    <sortCondition descending="1" ref="C59"/>
  </sortState>
  <mergeCells count="3">
    <mergeCell ref="A1:L1"/>
    <mergeCell ref="A14:F35"/>
    <mergeCell ref="H22:T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32"/>
  <sheetViews>
    <sheetView zoomScale="75" zoomScaleNormal="75" workbookViewId="0">
      <selection activeCell="A29" sqref="A29"/>
    </sheetView>
  </sheetViews>
  <sheetFormatPr defaultRowHeight="15" x14ac:dyDescent="0.25"/>
  <cols>
    <col min="1" max="1" width="25.85546875" customWidth="1"/>
  </cols>
  <sheetData>
    <row r="1" spans="1:16" x14ac:dyDescent="0.25">
      <c r="A1" s="196" t="s">
        <v>134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6" x14ac:dyDescent="0.25"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</row>
    <row r="3" spans="1:16" x14ac:dyDescent="0.25">
      <c r="A3" s="16"/>
      <c r="B3" s="16">
        <v>2010</v>
      </c>
      <c r="C3" s="16">
        <v>2011</v>
      </c>
      <c r="D3" s="16">
        <v>2012</v>
      </c>
      <c r="E3" s="16">
        <v>2013</v>
      </c>
      <c r="F3" s="16">
        <v>2014</v>
      </c>
      <c r="G3" s="16">
        <v>2015</v>
      </c>
      <c r="H3" s="16">
        <v>2016</v>
      </c>
    </row>
    <row r="4" spans="1:16" x14ac:dyDescent="0.25">
      <c r="A4" s="16" t="s">
        <v>87</v>
      </c>
      <c r="B4" s="117">
        <v>0.497</v>
      </c>
      <c r="C4" s="115">
        <v>0.54800000000000004</v>
      </c>
      <c r="D4" s="116">
        <v>0.54500000000000004</v>
      </c>
      <c r="E4" s="115">
        <v>0.52900000000000003</v>
      </c>
      <c r="F4" s="115">
        <v>0.497</v>
      </c>
      <c r="G4" s="115">
        <v>0.44782257472277315</v>
      </c>
      <c r="H4" s="18">
        <v>0.48238246935032342</v>
      </c>
      <c r="I4" s="28">
        <f>H4-G4</f>
        <v>3.4559894627550269E-2</v>
      </c>
    </row>
    <row r="5" spans="1:16" x14ac:dyDescent="0.25">
      <c r="A5" s="16" t="s">
        <v>95</v>
      </c>
      <c r="B5" s="117">
        <v>8.0000000000000002E-3</v>
      </c>
      <c r="C5" s="115">
        <v>0.16500000000000001</v>
      </c>
      <c r="D5" s="116">
        <v>0.159</v>
      </c>
      <c r="E5" s="115">
        <v>6.5000000000000002E-2</v>
      </c>
      <c r="F5" s="115">
        <v>0.14699999999999999</v>
      </c>
      <c r="G5" s="115">
        <v>0.16435338180215905</v>
      </c>
      <c r="H5" s="18">
        <v>0.10879428516266051</v>
      </c>
      <c r="I5" s="28">
        <f t="shared" ref="I5:I7" si="0">H5-G5</f>
        <v>-5.555909663949854E-2</v>
      </c>
    </row>
    <row r="6" spans="1:16" x14ac:dyDescent="0.25">
      <c r="A6" s="16" t="s">
        <v>84</v>
      </c>
      <c r="B6" s="117">
        <v>0.22500000000000001</v>
      </c>
      <c r="C6" s="115">
        <v>0.186</v>
      </c>
      <c r="D6" s="116">
        <v>0.191</v>
      </c>
      <c r="E6" s="115">
        <v>0.217</v>
      </c>
      <c r="F6" s="115">
        <v>0.216</v>
      </c>
      <c r="G6" s="115">
        <v>0.17184401850627895</v>
      </c>
      <c r="H6" s="18">
        <v>0.23766772854522641</v>
      </c>
      <c r="I6" s="28">
        <f t="shared" si="0"/>
        <v>6.5823710038947464E-2</v>
      </c>
    </row>
    <row r="7" spans="1:16" x14ac:dyDescent="0.25">
      <c r="A7" s="16" t="s">
        <v>85</v>
      </c>
      <c r="B7" s="117">
        <v>0.26900000000000002</v>
      </c>
      <c r="C7" s="115">
        <v>0.10100000000000001</v>
      </c>
      <c r="D7" s="116">
        <v>0.105</v>
      </c>
      <c r="E7" s="115">
        <v>0.189</v>
      </c>
      <c r="F7" s="115">
        <v>0.14000000000000001</v>
      </c>
      <c r="G7" s="115">
        <v>0.21598002496878907</v>
      </c>
      <c r="H7" s="18">
        <v>0.17115551694178974</v>
      </c>
      <c r="I7" s="28">
        <f t="shared" si="0"/>
        <v>-4.4824508026999332E-2</v>
      </c>
    </row>
    <row r="9" spans="1:16" x14ac:dyDescent="0.25">
      <c r="A9" s="197"/>
      <c r="B9" s="197"/>
      <c r="C9" s="197"/>
      <c r="D9" s="197"/>
      <c r="E9" s="197"/>
      <c r="F9" s="197"/>
      <c r="G9" s="197"/>
      <c r="H9" s="197"/>
    </row>
    <row r="10" spans="1:16" x14ac:dyDescent="0.25">
      <c r="A10" s="197"/>
      <c r="B10" s="197"/>
      <c r="C10" s="197"/>
      <c r="D10" s="197"/>
      <c r="E10" s="197"/>
      <c r="F10" s="197"/>
      <c r="G10" s="197"/>
      <c r="H10" s="197"/>
    </row>
    <row r="11" spans="1:16" x14ac:dyDescent="0.25">
      <c r="A11" s="197"/>
      <c r="B11" s="197"/>
      <c r="C11" s="197"/>
      <c r="D11" s="197"/>
      <c r="E11" s="197"/>
      <c r="F11" s="197"/>
      <c r="G11" s="197"/>
      <c r="H11" s="197"/>
    </row>
    <row r="12" spans="1:16" x14ac:dyDescent="0.25">
      <c r="A12" s="197"/>
      <c r="B12" s="197"/>
      <c r="C12" s="197"/>
      <c r="D12" s="197"/>
      <c r="E12" s="197"/>
      <c r="F12" s="197"/>
      <c r="G12" s="197"/>
      <c r="H12" s="197"/>
    </row>
    <row r="13" spans="1:16" x14ac:dyDescent="0.25">
      <c r="A13" s="197"/>
      <c r="B13" s="197"/>
      <c r="C13" s="197"/>
      <c r="D13" s="197"/>
      <c r="E13" s="197"/>
      <c r="F13" s="197"/>
      <c r="G13" s="197"/>
      <c r="H13" s="197"/>
    </row>
    <row r="14" spans="1:16" x14ac:dyDescent="0.25">
      <c r="A14" s="197"/>
      <c r="B14" s="197"/>
      <c r="C14" s="197"/>
      <c r="D14" s="197"/>
      <c r="E14" s="197"/>
      <c r="F14" s="197"/>
      <c r="G14" s="197"/>
      <c r="H14" s="197"/>
    </row>
    <row r="15" spans="1:16" x14ac:dyDescent="0.25">
      <c r="A15" s="197"/>
      <c r="B15" s="197"/>
      <c r="C15" s="197"/>
      <c r="D15" s="197"/>
      <c r="E15" s="197"/>
      <c r="F15" s="197"/>
      <c r="G15" s="197"/>
      <c r="H15" s="197"/>
    </row>
    <row r="16" spans="1:16" x14ac:dyDescent="0.25">
      <c r="A16" s="197"/>
      <c r="B16" s="197"/>
      <c r="C16" s="197"/>
      <c r="D16" s="197"/>
      <c r="E16" s="197"/>
      <c r="F16" s="197"/>
      <c r="G16" s="197"/>
      <c r="H16" s="197"/>
    </row>
    <row r="17" spans="1:13" x14ac:dyDescent="0.25">
      <c r="A17" s="197"/>
      <c r="B17" s="197"/>
      <c r="C17" s="197"/>
      <c r="D17" s="197"/>
      <c r="E17" s="197"/>
      <c r="F17" s="197"/>
      <c r="G17" s="197"/>
      <c r="H17" s="197"/>
    </row>
    <row r="18" spans="1:13" x14ac:dyDescent="0.25">
      <c r="A18" s="197"/>
      <c r="B18" s="197"/>
      <c r="C18" s="197"/>
      <c r="D18" s="197"/>
      <c r="E18" s="197"/>
      <c r="F18" s="197"/>
      <c r="G18" s="197"/>
      <c r="H18" s="197"/>
    </row>
    <row r="19" spans="1:13" x14ac:dyDescent="0.25">
      <c r="A19" s="197"/>
      <c r="B19" s="197"/>
      <c r="C19" s="197"/>
      <c r="D19" s="197"/>
      <c r="E19" s="197"/>
      <c r="F19" s="197"/>
      <c r="G19" s="197"/>
      <c r="H19" s="197"/>
    </row>
    <row r="20" spans="1:13" x14ac:dyDescent="0.25">
      <c r="A20" s="197"/>
      <c r="B20" s="197"/>
      <c r="C20" s="197"/>
      <c r="D20" s="197"/>
      <c r="E20" s="197"/>
      <c r="F20" s="197"/>
      <c r="G20" s="197"/>
      <c r="H20" s="197"/>
    </row>
    <row r="21" spans="1:13" x14ac:dyDescent="0.25">
      <c r="A21" s="197"/>
      <c r="B21" s="197"/>
      <c r="C21" s="197"/>
      <c r="D21" s="197"/>
      <c r="E21" s="197"/>
      <c r="F21" s="197"/>
      <c r="G21" s="197"/>
      <c r="H21" s="197"/>
    </row>
    <row r="22" spans="1:13" x14ac:dyDescent="0.25">
      <c r="A22" s="197"/>
      <c r="B22" s="197"/>
      <c r="C22" s="197"/>
      <c r="D22" s="197"/>
      <c r="E22" s="197"/>
      <c r="F22" s="197"/>
      <c r="G22" s="197"/>
      <c r="H22" s="197"/>
    </row>
    <row r="23" spans="1:13" x14ac:dyDescent="0.25">
      <c r="A23" s="197"/>
      <c r="B23" s="197"/>
      <c r="C23" s="197"/>
      <c r="D23" s="197"/>
      <c r="E23" s="197"/>
      <c r="F23" s="197"/>
      <c r="G23" s="197"/>
      <c r="H23" s="197"/>
    </row>
    <row r="24" spans="1:13" x14ac:dyDescent="0.25">
      <c r="A24" s="197"/>
      <c r="B24" s="197"/>
      <c r="C24" s="197"/>
      <c r="D24" s="197"/>
      <c r="E24" s="197"/>
      <c r="F24" s="197"/>
      <c r="G24" s="197"/>
      <c r="H24" s="197"/>
    </row>
    <row r="26" spans="1:13" x14ac:dyDescent="0.25">
      <c r="A26" s="12"/>
      <c r="B26" s="12"/>
      <c r="C26" s="12"/>
      <c r="D26" s="12"/>
      <c r="E26" s="12"/>
      <c r="F26" s="12"/>
    </row>
    <row r="27" spans="1:13" x14ac:dyDescent="0.25">
      <c r="A27" s="156"/>
      <c r="B27" s="157"/>
      <c r="C27" s="157"/>
      <c r="D27" s="12"/>
      <c r="E27" s="12"/>
      <c r="F27" s="12"/>
    </row>
    <row r="28" spans="1:13" x14ac:dyDescent="0.25">
      <c r="A28" s="158"/>
      <c r="B28" s="159"/>
      <c r="C28" s="159"/>
      <c r="D28" s="33"/>
      <c r="E28" s="12"/>
      <c r="F28" s="12"/>
      <c r="J28" s="198" t="s">
        <v>86</v>
      </c>
      <c r="K28" s="198"/>
      <c r="L28" s="198"/>
      <c r="M28" s="198"/>
    </row>
    <row r="29" spans="1:13" x14ac:dyDescent="0.25">
      <c r="A29" s="178"/>
      <c r="B29" s="159"/>
      <c r="C29" s="159"/>
      <c r="D29" s="33"/>
      <c r="E29" s="12"/>
      <c r="F29" s="12"/>
    </row>
    <row r="30" spans="1:13" x14ac:dyDescent="0.25">
      <c r="A30" s="158"/>
      <c r="B30" s="159"/>
      <c r="C30" s="159"/>
      <c r="D30" s="33"/>
      <c r="E30" s="12"/>
      <c r="F30" s="12"/>
    </row>
    <row r="31" spans="1:13" x14ac:dyDescent="0.25">
      <c r="A31" s="158"/>
      <c r="B31" s="159"/>
      <c r="C31" s="159"/>
      <c r="D31" s="33"/>
      <c r="E31" s="12"/>
      <c r="F31" s="12"/>
    </row>
    <row r="32" spans="1:13" x14ac:dyDescent="0.25">
      <c r="A32" s="12"/>
      <c r="B32" s="12"/>
      <c r="C32" s="160"/>
      <c r="D32" s="12"/>
      <c r="E32" s="12"/>
      <c r="F32" s="12"/>
    </row>
  </sheetData>
  <mergeCells count="4">
    <mergeCell ref="A1:N1"/>
    <mergeCell ref="J28:M28"/>
    <mergeCell ref="A9:H24"/>
    <mergeCell ref="C2:P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38"/>
  <sheetViews>
    <sheetView workbookViewId="0">
      <selection activeCell="E43" sqref="E43"/>
    </sheetView>
  </sheetViews>
  <sheetFormatPr defaultRowHeight="15" x14ac:dyDescent="0.25"/>
  <cols>
    <col min="1" max="1" width="29.28515625" customWidth="1"/>
    <col min="3" max="3" width="11.28515625" customWidth="1"/>
    <col min="4" max="4" width="11.140625" customWidth="1"/>
    <col min="5" max="5" width="18.28515625" customWidth="1"/>
    <col min="7" max="7" width="10.7109375" customWidth="1"/>
    <col min="9" max="9" width="13.5703125" customWidth="1"/>
    <col min="10" max="10" width="12" customWidth="1"/>
    <col min="11" max="11" width="9.140625" customWidth="1"/>
    <col min="16" max="16" width="22.140625" customWidth="1"/>
  </cols>
  <sheetData>
    <row r="1" spans="1:22" x14ac:dyDescent="0.25">
      <c r="A1" s="199" t="s">
        <v>157</v>
      </c>
      <c r="B1" s="199"/>
      <c r="C1" s="199"/>
      <c r="D1" s="199"/>
      <c r="E1" s="199"/>
      <c r="F1" s="199"/>
      <c r="G1" s="199"/>
    </row>
    <row r="3" spans="1:22" ht="15.75" x14ac:dyDescent="0.25">
      <c r="A3" s="137"/>
      <c r="B3" s="138"/>
      <c r="C3" s="140"/>
      <c r="D3" s="138"/>
      <c r="E3" s="138"/>
      <c r="F3" s="139"/>
      <c r="V3" s="58"/>
    </row>
    <row r="4" spans="1:22" x14ac:dyDescent="0.25">
      <c r="O4" s="58"/>
      <c r="P4" s="58"/>
      <c r="Q4" s="58"/>
      <c r="R4" s="58"/>
      <c r="S4" s="58"/>
      <c r="T4" s="58"/>
      <c r="U4" s="58"/>
      <c r="V4" s="58"/>
    </row>
    <row r="5" spans="1:22" ht="15.75" x14ac:dyDescent="0.25">
      <c r="B5" s="133">
        <v>2012</v>
      </c>
      <c r="C5" s="133">
        <v>2013</v>
      </c>
      <c r="D5" s="133">
        <v>2014</v>
      </c>
      <c r="E5" s="133">
        <v>2015</v>
      </c>
      <c r="F5" s="166">
        <v>2016</v>
      </c>
      <c r="O5" s="58"/>
      <c r="P5" s="58"/>
      <c r="Q5" s="58"/>
      <c r="R5" s="58"/>
      <c r="S5" s="58"/>
      <c r="T5" s="58"/>
      <c r="U5" s="58"/>
      <c r="V5" s="58"/>
    </row>
    <row r="6" spans="1:22" ht="15.75" x14ac:dyDescent="0.25">
      <c r="A6" s="23" t="s">
        <v>52</v>
      </c>
      <c r="B6" s="136"/>
      <c r="C6" s="136"/>
      <c r="D6" s="136"/>
      <c r="E6" s="53">
        <v>13</v>
      </c>
      <c r="F6" s="53">
        <v>10</v>
      </c>
      <c r="O6" s="58"/>
      <c r="P6" s="58"/>
      <c r="Q6" s="58"/>
      <c r="R6" s="58"/>
      <c r="S6" s="58"/>
      <c r="T6" s="58"/>
      <c r="U6" s="58"/>
      <c r="V6" s="58"/>
    </row>
    <row r="7" spans="1:22" ht="15.75" x14ac:dyDescent="0.25">
      <c r="A7" s="23" t="s">
        <v>50</v>
      </c>
      <c r="B7" s="53">
        <v>34</v>
      </c>
      <c r="C7" s="53">
        <v>57</v>
      </c>
      <c r="D7" s="53">
        <v>60</v>
      </c>
      <c r="E7" s="53">
        <v>72</v>
      </c>
      <c r="F7" s="53">
        <v>47</v>
      </c>
      <c r="O7" s="58"/>
      <c r="P7" s="58"/>
      <c r="Q7" s="58"/>
      <c r="R7" s="58"/>
      <c r="S7" s="58"/>
      <c r="T7" s="58"/>
      <c r="U7" s="58"/>
      <c r="V7" s="58"/>
    </row>
    <row r="8" spans="1:22" ht="15.75" x14ac:dyDescent="0.25">
      <c r="A8" s="23" t="s">
        <v>100</v>
      </c>
      <c r="B8" s="53">
        <v>89</v>
      </c>
      <c r="C8" s="53">
        <v>165</v>
      </c>
      <c r="D8" s="53">
        <v>234</v>
      </c>
      <c r="E8" s="53">
        <v>108</v>
      </c>
      <c r="F8" s="53">
        <v>75</v>
      </c>
      <c r="O8" s="58"/>
      <c r="P8" s="58"/>
      <c r="Q8" s="58"/>
      <c r="R8" s="58"/>
      <c r="S8" s="58"/>
      <c r="T8" s="58"/>
      <c r="U8" s="58"/>
      <c r="V8" s="58"/>
    </row>
    <row r="9" spans="1:22" ht="15.75" x14ac:dyDescent="0.25">
      <c r="A9" s="23" t="s">
        <v>48</v>
      </c>
      <c r="B9" s="53">
        <v>105</v>
      </c>
      <c r="C9" s="53">
        <v>131</v>
      </c>
      <c r="D9" s="53">
        <v>208</v>
      </c>
      <c r="E9" s="53">
        <v>227</v>
      </c>
      <c r="F9" s="53">
        <v>223</v>
      </c>
    </row>
    <row r="10" spans="1:22" ht="15.75" x14ac:dyDescent="0.25">
      <c r="A10" s="23" t="s">
        <v>105</v>
      </c>
      <c r="B10" s="53">
        <v>150</v>
      </c>
      <c r="C10" s="53">
        <v>148</v>
      </c>
      <c r="D10" s="53">
        <v>230</v>
      </c>
      <c r="E10" s="53">
        <v>265</v>
      </c>
      <c r="F10" s="53">
        <v>279</v>
      </c>
    </row>
    <row r="11" spans="1:22" ht="15.75" x14ac:dyDescent="0.25">
      <c r="A11" s="23" t="s">
        <v>55</v>
      </c>
      <c r="B11" s="53">
        <v>266</v>
      </c>
      <c r="C11" s="53">
        <v>260</v>
      </c>
      <c r="D11" s="53">
        <v>373</v>
      </c>
      <c r="E11" s="53">
        <v>320</v>
      </c>
      <c r="F11" s="53">
        <v>355</v>
      </c>
    </row>
    <row r="12" spans="1:22" ht="15.75" x14ac:dyDescent="0.25">
      <c r="A12" s="23" t="s">
        <v>51</v>
      </c>
      <c r="B12" s="53">
        <v>100</v>
      </c>
      <c r="C12" s="53">
        <v>165</v>
      </c>
      <c r="D12" s="53">
        <v>287</v>
      </c>
      <c r="E12" s="53">
        <v>389</v>
      </c>
      <c r="F12" s="53">
        <v>406</v>
      </c>
    </row>
    <row r="13" spans="1:22" ht="15.75" x14ac:dyDescent="0.25">
      <c r="A13" s="23" t="s">
        <v>98</v>
      </c>
      <c r="B13" s="53">
        <v>425</v>
      </c>
      <c r="C13" s="53">
        <v>489</v>
      </c>
      <c r="D13" s="53">
        <v>807</v>
      </c>
      <c r="E13" s="53">
        <v>837</v>
      </c>
      <c r="F13" s="53">
        <v>838</v>
      </c>
    </row>
    <row r="14" spans="1:22" ht="15.75" x14ac:dyDescent="0.25">
      <c r="A14" s="23" t="s">
        <v>49</v>
      </c>
      <c r="B14" s="53">
        <v>467</v>
      </c>
      <c r="C14" s="53">
        <v>499</v>
      </c>
      <c r="D14" s="53">
        <v>829</v>
      </c>
      <c r="E14" s="53">
        <v>877</v>
      </c>
      <c r="F14" s="53">
        <v>883</v>
      </c>
    </row>
    <row r="15" spans="1:22" ht="15.75" x14ac:dyDescent="0.25">
      <c r="A15" s="23"/>
      <c r="B15" s="141"/>
      <c r="C15" s="141"/>
      <c r="D15" s="141"/>
      <c r="E15" s="53"/>
      <c r="F15" s="53"/>
    </row>
    <row r="16" spans="1:22" ht="15.75" x14ac:dyDescent="0.25">
      <c r="A16" s="134" t="s">
        <v>22</v>
      </c>
      <c r="B16" s="135">
        <f>SUM(B6:B14)</f>
        <v>1636</v>
      </c>
      <c r="C16" s="135">
        <f>SUM(C6:C14)</f>
        <v>1914</v>
      </c>
      <c r="D16" s="135">
        <f>SUM(D6:D14)</f>
        <v>3028</v>
      </c>
      <c r="E16" s="135">
        <f>SUM(E6:E14)</f>
        <v>3108</v>
      </c>
      <c r="F16" s="135">
        <f>SUM(F6:F14)</f>
        <v>3116</v>
      </c>
    </row>
    <row r="19" spans="1:7" ht="15" customHeight="1" x14ac:dyDescent="0.25">
      <c r="A19" s="197"/>
      <c r="B19" s="197"/>
      <c r="C19" s="197"/>
      <c r="D19" s="197"/>
      <c r="E19" s="197"/>
      <c r="F19" s="197"/>
      <c r="G19" s="58"/>
    </row>
    <row r="20" spans="1:7" x14ac:dyDescent="0.25">
      <c r="A20" s="197"/>
      <c r="B20" s="197"/>
      <c r="C20" s="197"/>
      <c r="D20" s="197"/>
      <c r="E20" s="197"/>
      <c r="F20" s="197"/>
      <c r="G20" s="58"/>
    </row>
    <row r="21" spans="1:7" x14ac:dyDescent="0.25">
      <c r="A21" s="197"/>
      <c r="B21" s="197"/>
      <c r="C21" s="197"/>
      <c r="D21" s="197"/>
      <c r="E21" s="197"/>
      <c r="F21" s="197"/>
      <c r="G21" s="58"/>
    </row>
    <row r="22" spans="1:7" x14ac:dyDescent="0.25">
      <c r="A22" s="197"/>
      <c r="B22" s="197"/>
      <c r="C22" s="197"/>
      <c r="D22" s="197"/>
      <c r="E22" s="197"/>
      <c r="F22" s="197"/>
      <c r="G22" s="58"/>
    </row>
    <row r="23" spans="1:7" x14ac:dyDescent="0.25">
      <c r="A23" s="197"/>
      <c r="B23" s="197"/>
      <c r="C23" s="197"/>
      <c r="D23" s="197"/>
      <c r="E23" s="197"/>
      <c r="F23" s="197"/>
      <c r="G23" s="58"/>
    </row>
    <row r="24" spans="1:7" x14ac:dyDescent="0.25">
      <c r="A24" s="197"/>
      <c r="B24" s="197"/>
      <c r="C24" s="197"/>
      <c r="D24" s="197"/>
      <c r="E24" s="197"/>
      <c r="F24" s="197"/>
      <c r="G24" s="58"/>
    </row>
    <row r="25" spans="1:7" x14ac:dyDescent="0.25">
      <c r="A25" s="197"/>
      <c r="B25" s="197"/>
      <c r="C25" s="197"/>
      <c r="D25" s="197"/>
      <c r="E25" s="197"/>
      <c r="F25" s="197"/>
      <c r="G25" s="58"/>
    </row>
    <row r="26" spans="1:7" x14ac:dyDescent="0.25">
      <c r="A26" s="197"/>
      <c r="B26" s="197"/>
      <c r="C26" s="197"/>
      <c r="D26" s="197"/>
      <c r="E26" s="197"/>
      <c r="F26" s="197"/>
      <c r="G26" s="58"/>
    </row>
    <row r="27" spans="1:7" x14ac:dyDescent="0.25">
      <c r="A27" s="197"/>
      <c r="B27" s="197"/>
      <c r="C27" s="197"/>
      <c r="D27" s="197"/>
      <c r="E27" s="197"/>
      <c r="F27" s="197"/>
      <c r="G27" s="58"/>
    </row>
    <row r="28" spans="1:7" x14ac:dyDescent="0.25">
      <c r="A28" s="197"/>
      <c r="B28" s="197"/>
      <c r="C28" s="197"/>
      <c r="D28" s="197"/>
      <c r="E28" s="197"/>
      <c r="F28" s="197"/>
      <c r="G28" s="121"/>
    </row>
    <row r="29" spans="1:7" x14ac:dyDescent="0.25">
      <c r="A29" s="197"/>
      <c r="B29" s="197"/>
      <c r="C29" s="197"/>
      <c r="D29" s="197"/>
      <c r="E29" s="197"/>
      <c r="F29" s="197"/>
      <c r="G29" s="121"/>
    </row>
    <row r="30" spans="1:7" x14ac:dyDescent="0.25">
      <c r="A30" s="197"/>
      <c r="B30" s="197"/>
      <c r="C30" s="197"/>
      <c r="D30" s="197"/>
      <c r="E30" s="197"/>
      <c r="F30" s="197"/>
      <c r="G30" s="121"/>
    </row>
    <row r="31" spans="1:7" x14ac:dyDescent="0.25">
      <c r="A31" s="197"/>
      <c r="B31" s="197"/>
      <c r="C31" s="197"/>
      <c r="D31" s="197"/>
      <c r="E31" s="197"/>
      <c r="F31" s="197"/>
      <c r="G31" s="121"/>
    </row>
    <row r="32" spans="1:7" x14ac:dyDescent="0.25">
      <c r="A32" s="121"/>
      <c r="B32" s="121"/>
      <c r="C32" s="121"/>
      <c r="D32" s="121"/>
      <c r="E32" s="121"/>
      <c r="F32" s="121"/>
      <c r="G32" s="121"/>
    </row>
    <row r="33" spans="1:11" x14ac:dyDescent="0.25">
      <c r="A33" s="121"/>
      <c r="B33" s="121"/>
      <c r="C33" s="121"/>
      <c r="D33" s="121"/>
      <c r="E33" s="121"/>
      <c r="F33" s="121"/>
      <c r="G33" s="121"/>
    </row>
    <row r="34" spans="1:11" x14ac:dyDescent="0.25">
      <c r="A34" s="121"/>
      <c r="B34" s="121"/>
      <c r="C34" s="121"/>
      <c r="D34" s="121"/>
      <c r="E34" s="121"/>
      <c r="F34" s="121"/>
      <c r="G34" s="121"/>
    </row>
    <row r="35" spans="1:11" x14ac:dyDescent="0.25">
      <c r="A35" s="121"/>
      <c r="B35" s="121"/>
      <c r="C35" s="121"/>
      <c r="D35" s="121"/>
      <c r="E35" s="121"/>
      <c r="F35" s="121"/>
      <c r="G35" s="121"/>
      <c r="I35" s="198" t="s">
        <v>86</v>
      </c>
      <c r="J35" s="198"/>
      <c r="K35" s="198"/>
    </row>
    <row r="36" spans="1:11" x14ac:dyDescent="0.25">
      <c r="A36" s="121"/>
      <c r="B36" s="121"/>
      <c r="C36" s="121"/>
      <c r="D36" s="121"/>
      <c r="E36" s="121"/>
      <c r="F36" s="121"/>
      <c r="G36" s="121"/>
      <c r="I36" s="120"/>
      <c r="J36" s="120"/>
      <c r="K36" s="120"/>
    </row>
    <row r="38" spans="1:11" x14ac:dyDescent="0.25">
      <c r="A38" s="178"/>
    </row>
  </sheetData>
  <sortState ref="A91:F99">
    <sortCondition ref="F91"/>
  </sortState>
  <mergeCells count="3">
    <mergeCell ref="A1:G1"/>
    <mergeCell ref="I35:K35"/>
    <mergeCell ref="A19:F31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4"/>
  <sheetViews>
    <sheetView workbookViewId="0">
      <selection sqref="A1:K1"/>
    </sheetView>
  </sheetViews>
  <sheetFormatPr defaultRowHeight="15" x14ac:dyDescent="0.25"/>
  <cols>
    <col min="1" max="1" width="11.140625" customWidth="1"/>
    <col min="2" max="2" width="18.7109375" customWidth="1"/>
    <col min="3" max="3" width="11.85546875" bestFit="1" customWidth="1"/>
    <col min="8" max="8" width="10.140625" bestFit="1" customWidth="1"/>
    <col min="18" max="18" width="25.140625" customWidth="1"/>
  </cols>
  <sheetData>
    <row r="1" spans="1:19" x14ac:dyDescent="0.25">
      <c r="A1" s="213" t="s">
        <v>141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199"/>
      <c r="M1" s="199"/>
      <c r="N1" s="199"/>
      <c r="O1" s="199"/>
      <c r="P1" s="199"/>
      <c r="Q1" s="199"/>
      <c r="R1" s="199"/>
      <c r="S1" s="199"/>
    </row>
    <row r="2" spans="1:19" ht="30" customHeight="1" x14ac:dyDescent="0.25"/>
    <row r="3" spans="1:19" x14ac:dyDescent="0.25">
      <c r="A3" s="55"/>
      <c r="B3" s="161"/>
    </row>
    <row r="4" spans="1:19" x14ac:dyDescent="0.25">
      <c r="A4" s="56"/>
      <c r="B4" s="3" t="s">
        <v>22</v>
      </c>
    </row>
    <row r="5" spans="1:19" x14ac:dyDescent="0.25">
      <c r="A5" s="56">
        <v>2014</v>
      </c>
      <c r="B5" s="5">
        <v>94108</v>
      </c>
    </row>
    <row r="6" spans="1:19" x14ac:dyDescent="0.25">
      <c r="A6" s="56">
        <v>2015</v>
      </c>
      <c r="B6" s="5">
        <v>60224</v>
      </c>
      <c r="C6" s="5">
        <f>B6-B5</f>
        <v>-33884</v>
      </c>
    </row>
    <row r="7" spans="1:19" x14ac:dyDescent="0.25">
      <c r="A7" s="56">
        <v>2016</v>
      </c>
      <c r="B7" s="5">
        <v>65233</v>
      </c>
      <c r="C7" s="5">
        <f>B7-B6</f>
        <v>5009</v>
      </c>
      <c r="D7" s="9">
        <f>B7-B5</f>
        <v>-28875</v>
      </c>
      <c r="O7" s="34"/>
      <c r="P7" s="54"/>
      <c r="Q7" s="34"/>
    </row>
    <row r="9" spans="1:19" x14ac:dyDescent="0.25">
      <c r="A9" s="162"/>
      <c r="B9" s="12"/>
      <c r="C9" s="12"/>
      <c r="D9" s="12"/>
      <c r="E9" s="12"/>
      <c r="F9" s="12"/>
    </row>
    <row r="10" spans="1:19" x14ac:dyDescent="0.25">
      <c r="A10" s="219"/>
      <c r="B10" s="219"/>
      <c r="C10" s="219"/>
      <c r="D10" s="219"/>
      <c r="E10" s="219"/>
      <c r="F10" s="219"/>
      <c r="G10" s="219"/>
    </row>
    <row r="11" spans="1:19" x14ac:dyDescent="0.25">
      <c r="A11" s="209"/>
      <c r="B11" s="209"/>
      <c r="C11" s="209"/>
      <c r="D11" s="209"/>
      <c r="E11" s="209"/>
      <c r="F11" s="209"/>
      <c r="G11" s="209"/>
    </row>
    <row r="12" spans="1:19" x14ac:dyDescent="0.25">
      <c r="A12" s="209"/>
      <c r="B12" s="209"/>
      <c r="C12" s="209"/>
      <c r="D12" s="209"/>
      <c r="E12" s="209"/>
      <c r="F12" s="209"/>
      <c r="G12" s="209"/>
    </row>
    <row r="13" spans="1:19" x14ac:dyDescent="0.25">
      <c r="A13" s="209"/>
      <c r="B13" s="209"/>
      <c r="C13" s="209"/>
      <c r="D13" s="209"/>
      <c r="E13" s="209"/>
      <c r="F13" s="209"/>
      <c r="G13" s="209"/>
    </row>
    <row r="14" spans="1:19" ht="15" customHeight="1" x14ac:dyDescent="0.25">
      <c r="A14" s="209"/>
      <c r="B14" s="209"/>
      <c r="C14" s="209"/>
      <c r="D14" s="209"/>
      <c r="E14" s="209"/>
      <c r="F14" s="209"/>
      <c r="G14" s="209"/>
    </row>
    <row r="15" spans="1:19" x14ac:dyDescent="0.25">
      <c r="A15" s="209"/>
      <c r="B15" s="209"/>
      <c r="C15" s="209"/>
      <c r="D15" s="209"/>
      <c r="E15" s="209"/>
      <c r="F15" s="209"/>
      <c r="G15" s="209"/>
    </row>
    <row r="16" spans="1:19" x14ac:dyDescent="0.25">
      <c r="A16" s="209"/>
      <c r="B16" s="209"/>
      <c r="C16" s="209"/>
      <c r="D16" s="209"/>
      <c r="E16" s="209"/>
      <c r="F16" s="209"/>
      <c r="G16" s="209"/>
    </row>
    <row r="17" spans="1:11" x14ac:dyDescent="0.25">
      <c r="A17" s="209"/>
      <c r="B17" s="209"/>
      <c r="C17" s="209"/>
      <c r="D17" s="209"/>
      <c r="E17" s="209"/>
      <c r="F17" s="209"/>
      <c r="G17" s="209"/>
    </row>
    <row r="18" spans="1:11" x14ac:dyDescent="0.25">
      <c r="A18" s="209"/>
      <c r="B18" s="209"/>
      <c r="C18" s="209"/>
      <c r="D18" s="209"/>
      <c r="E18" s="209"/>
      <c r="F18" s="209"/>
      <c r="G18" s="209"/>
    </row>
    <row r="19" spans="1:11" x14ac:dyDescent="0.25">
      <c r="A19" s="209"/>
      <c r="B19" s="209"/>
      <c r="C19" s="209"/>
      <c r="D19" s="209"/>
      <c r="E19" s="209"/>
      <c r="F19" s="209"/>
      <c r="G19" s="209"/>
    </row>
    <row r="20" spans="1:11" x14ac:dyDescent="0.25">
      <c r="A20" s="209"/>
      <c r="B20" s="209"/>
      <c r="C20" s="209"/>
      <c r="D20" s="209"/>
      <c r="E20" s="209"/>
      <c r="F20" s="209"/>
      <c r="G20" s="209"/>
    </row>
    <row r="21" spans="1:11" x14ac:dyDescent="0.25">
      <c r="A21" s="209"/>
      <c r="B21" s="209"/>
      <c r="C21" s="209"/>
      <c r="D21" s="209"/>
      <c r="E21" s="209"/>
      <c r="F21" s="209"/>
      <c r="G21" s="209"/>
    </row>
    <row r="22" spans="1:11" x14ac:dyDescent="0.25">
      <c r="A22" s="209"/>
      <c r="B22" s="209"/>
      <c r="C22" s="209"/>
      <c r="D22" s="209"/>
      <c r="E22" s="209"/>
      <c r="F22" s="209"/>
      <c r="G22" s="209"/>
    </row>
    <row r="23" spans="1:11" x14ac:dyDescent="0.25">
      <c r="A23" s="209"/>
      <c r="B23" s="209"/>
      <c r="C23" s="209"/>
      <c r="D23" s="209"/>
      <c r="E23" s="209"/>
      <c r="F23" s="209"/>
      <c r="G23" s="209"/>
    </row>
    <row r="24" spans="1:11" x14ac:dyDescent="0.25">
      <c r="A24" s="209"/>
      <c r="B24" s="209"/>
      <c r="C24" s="209"/>
      <c r="D24" s="209"/>
      <c r="E24" s="209"/>
      <c r="F24" s="209"/>
      <c r="G24" s="209"/>
    </row>
    <row r="25" spans="1:11" x14ac:dyDescent="0.25">
      <c r="A25" s="209"/>
      <c r="B25" s="209"/>
      <c r="C25" s="209"/>
      <c r="D25" s="209"/>
      <c r="E25" s="209"/>
      <c r="F25" s="209"/>
      <c r="G25" s="209"/>
    </row>
    <row r="26" spans="1:11" x14ac:dyDescent="0.25">
      <c r="A26" s="209"/>
      <c r="B26" s="209"/>
      <c r="C26" s="209"/>
      <c r="D26" s="209"/>
      <c r="E26" s="209"/>
      <c r="F26" s="209"/>
      <c r="G26" s="209"/>
    </row>
    <row r="27" spans="1:11" x14ac:dyDescent="0.25">
      <c r="A27" s="209"/>
      <c r="B27" s="209"/>
      <c r="C27" s="209"/>
      <c r="D27" s="209"/>
      <c r="E27" s="209"/>
      <c r="F27" s="209"/>
      <c r="G27" s="209"/>
    </row>
    <row r="28" spans="1:11" x14ac:dyDescent="0.25">
      <c r="A28" s="209"/>
      <c r="B28" s="209"/>
      <c r="C28" s="209"/>
      <c r="D28" s="209"/>
      <c r="E28" s="209"/>
      <c r="F28" s="209"/>
      <c r="G28" s="209"/>
    </row>
    <row r="29" spans="1:11" x14ac:dyDescent="0.25">
      <c r="A29" s="209"/>
      <c r="B29" s="209"/>
      <c r="C29" s="209"/>
      <c r="D29" s="209"/>
      <c r="E29" s="209"/>
      <c r="F29" s="209"/>
      <c r="G29" s="209"/>
      <c r="I29" s="207" t="s">
        <v>86</v>
      </c>
      <c r="J29" s="207"/>
      <c r="K29" s="207"/>
    </row>
    <row r="30" spans="1:11" x14ac:dyDescent="0.25">
      <c r="A30" s="209"/>
      <c r="B30" s="209"/>
      <c r="C30" s="209"/>
      <c r="D30" s="209"/>
      <c r="E30" s="209"/>
      <c r="F30" s="209"/>
      <c r="G30" s="209"/>
      <c r="I30" s="152"/>
      <c r="J30" s="152"/>
      <c r="K30" s="152"/>
    </row>
    <row r="31" spans="1:11" x14ac:dyDescent="0.25">
      <c r="A31" s="209"/>
      <c r="B31" s="209"/>
      <c r="C31" s="209"/>
      <c r="D31" s="209"/>
      <c r="E31" s="209"/>
      <c r="F31" s="209"/>
      <c r="G31" s="209"/>
    </row>
    <row r="34" spans="1:1" x14ac:dyDescent="0.25">
      <c r="A34" s="178"/>
    </row>
  </sheetData>
  <mergeCells count="4">
    <mergeCell ref="I29:K29"/>
    <mergeCell ref="A1:K1"/>
    <mergeCell ref="A10:G31"/>
    <mergeCell ref="L1:S1"/>
  </mergeCells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35"/>
  <sheetViews>
    <sheetView workbookViewId="0">
      <selection sqref="A1:K1"/>
    </sheetView>
  </sheetViews>
  <sheetFormatPr defaultRowHeight="15" x14ac:dyDescent="0.25"/>
  <cols>
    <col min="1" max="1" width="35.140625" bestFit="1" customWidth="1"/>
    <col min="2" max="2" width="16.28515625" customWidth="1"/>
    <col min="9" max="9" width="32.42578125" customWidth="1"/>
  </cols>
  <sheetData>
    <row r="1" spans="1:15" x14ac:dyDescent="0.25">
      <c r="A1" s="213" t="s">
        <v>160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5" x14ac:dyDescent="0.25">
      <c r="A2" s="3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x14ac:dyDescent="0.25">
      <c r="A3" s="16"/>
      <c r="B3" s="16">
        <v>2015</v>
      </c>
      <c r="C3" s="16">
        <v>2016</v>
      </c>
    </row>
    <row r="4" spans="1:15" ht="15" customHeight="1" x14ac:dyDescent="0.25">
      <c r="A4" s="16" t="s">
        <v>10</v>
      </c>
      <c r="B4" s="17">
        <v>2136</v>
      </c>
      <c r="C4" s="17">
        <v>2305</v>
      </c>
      <c r="D4" s="27">
        <f>C4/$C$12</f>
        <v>3.5335418199656611E-2</v>
      </c>
      <c r="E4" s="9">
        <f t="shared" ref="E4:E10" si="0">C4-B4</f>
        <v>169</v>
      </c>
      <c r="F4" s="27">
        <f>E4/$E$12</f>
        <v>3.3746006389776359E-2</v>
      </c>
    </row>
    <row r="5" spans="1:15" x14ac:dyDescent="0.25">
      <c r="A5" s="16" t="s">
        <v>11</v>
      </c>
      <c r="B5" s="17">
        <v>2941</v>
      </c>
      <c r="C5" s="17">
        <v>3106</v>
      </c>
      <c r="D5" s="27">
        <f t="shared" ref="D5:D11" si="1">C5/$C$12</f>
        <v>4.7614667647780232E-2</v>
      </c>
      <c r="E5" s="9">
        <f t="shared" si="0"/>
        <v>165</v>
      </c>
      <c r="F5" s="27">
        <f t="shared" ref="F5:F10" si="2">E5/$E$12</f>
        <v>3.2947284345047921E-2</v>
      </c>
    </row>
    <row r="6" spans="1:15" x14ac:dyDescent="0.25">
      <c r="A6" s="16" t="s">
        <v>56</v>
      </c>
      <c r="B6" s="17">
        <v>3114</v>
      </c>
      <c r="C6" s="17">
        <v>3692</v>
      </c>
      <c r="D6" s="27">
        <f t="shared" si="1"/>
        <v>5.6597988717194014E-2</v>
      </c>
      <c r="E6" s="9">
        <f t="shared" si="0"/>
        <v>578</v>
      </c>
      <c r="F6" s="27">
        <f t="shared" si="2"/>
        <v>0.11541533546325879</v>
      </c>
    </row>
    <row r="7" spans="1:15" x14ac:dyDescent="0.25">
      <c r="A7" s="16" t="s">
        <v>7</v>
      </c>
      <c r="B7" s="17">
        <v>4258</v>
      </c>
      <c r="C7" s="17">
        <v>4671</v>
      </c>
      <c r="D7" s="27">
        <f t="shared" si="1"/>
        <v>7.1605960264900667E-2</v>
      </c>
      <c r="E7" s="9">
        <f t="shared" si="0"/>
        <v>413</v>
      </c>
      <c r="F7" s="27">
        <f t="shared" si="2"/>
        <v>8.2468051118210858E-2</v>
      </c>
    </row>
    <row r="8" spans="1:15" x14ac:dyDescent="0.25">
      <c r="A8" s="16" t="s">
        <v>4</v>
      </c>
      <c r="B8" s="17">
        <v>6942</v>
      </c>
      <c r="C8" s="17">
        <v>7646</v>
      </c>
      <c r="D8" s="27">
        <f t="shared" si="1"/>
        <v>0.11721241108658327</v>
      </c>
      <c r="E8" s="9">
        <f t="shared" si="0"/>
        <v>704</v>
      </c>
      <c r="F8" s="27">
        <f t="shared" si="2"/>
        <v>0.14057507987220447</v>
      </c>
    </row>
    <row r="9" spans="1:15" x14ac:dyDescent="0.25">
      <c r="A9" s="16" t="s">
        <v>8</v>
      </c>
      <c r="B9" s="17">
        <v>7586</v>
      </c>
      <c r="C9" s="17">
        <v>7667</v>
      </c>
      <c r="D9" s="27">
        <f t="shared" si="1"/>
        <v>0.11753433897473632</v>
      </c>
      <c r="E9" s="9">
        <f t="shared" si="0"/>
        <v>81</v>
      </c>
      <c r="F9" s="27">
        <f t="shared" si="2"/>
        <v>1.6174121405750797E-2</v>
      </c>
    </row>
    <row r="10" spans="1:15" x14ac:dyDescent="0.25">
      <c r="A10" s="16" t="s">
        <v>6</v>
      </c>
      <c r="B10" s="17">
        <v>7391</v>
      </c>
      <c r="C10" s="17">
        <v>7911</v>
      </c>
      <c r="D10" s="27">
        <f t="shared" si="1"/>
        <v>0.12127483443708609</v>
      </c>
      <c r="E10" s="9">
        <f t="shared" si="0"/>
        <v>520</v>
      </c>
      <c r="F10" s="27">
        <f t="shared" si="2"/>
        <v>0.10383386581469649</v>
      </c>
    </row>
    <row r="11" spans="1:15" x14ac:dyDescent="0.25">
      <c r="A11" s="16" t="s">
        <v>57</v>
      </c>
      <c r="B11" s="17">
        <v>25856</v>
      </c>
      <c r="C11" s="17">
        <v>28234</v>
      </c>
      <c r="D11" s="27">
        <f t="shared" si="1"/>
        <v>0.4328243806720628</v>
      </c>
      <c r="E11" s="9">
        <f>C11-B11</f>
        <v>2378</v>
      </c>
      <c r="F11" s="27">
        <f>E11/$E$12</f>
        <v>0.47484025559105431</v>
      </c>
    </row>
    <row r="12" spans="1:15" x14ac:dyDescent="0.25">
      <c r="A12" s="12"/>
      <c r="B12" s="41">
        <f>SUM(B4:B11)</f>
        <v>60224</v>
      </c>
      <c r="C12" s="41">
        <f>SUM(C4:C11)</f>
        <v>65232</v>
      </c>
      <c r="E12" s="9">
        <f>C12-B12</f>
        <v>5008</v>
      </c>
    </row>
    <row r="14" spans="1:15" x14ac:dyDescent="0.25">
      <c r="A14" s="197"/>
      <c r="B14" s="197"/>
      <c r="C14" s="197"/>
      <c r="D14" s="197"/>
    </row>
    <row r="15" spans="1:15" x14ac:dyDescent="0.25">
      <c r="A15" s="197"/>
      <c r="B15" s="197"/>
      <c r="C15" s="197"/>
      <c r="D15" s="197"/>
    </row>
    <row r="16" spans="1:15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3" spans="1:9" x14ac:dyDescent="0.25">
      <c r="A23" s="197"/>
      <c r="B23" s="197"/>
      <c r="C23" s="197"/>
      <c r="D23" s="197"/>
    </row>
    <row r="24" spans="1:9" x14ac:dyDescent="0.25">
      <c r="A24" s="197"/>
      <c r="B24" s="197"/>
      <c r="C24" s="197"/>
      <c r="D24" s="197"/>
    </row>
    <row r="25" spans="1:9" x14ac:dyDescent="0.25">
      <c r="A25" s="197"/>
      <c r="B25" s="197"/>
      <c r="C25" s="197"/>
      <c r="D25" s="197"/>
    </row>
    <row r="26" spans="1:9" x14ac:dyDescent="0.25">
      <c r="A26" s="197"/>
      <c r="B26" s="197"/>
      <c r="C26" s="197"/>
      <c r="D26" s="197"/>
    </row>
    <row r="27" spans="1:9" x14ac:dyDescent="0.25">
      <c r="A27" s="197"/>
      <c r="B27" s="197"/>
      <c r="C27" s="197"/>
      <c r="D27" s="197"/>
    </row>
    <row r="28" spans="1:9" x14ac:dyDescent="0.25">
      <c r="A28" s="197"/>
      <c r="B28" s="197"/>
      <c r="C28" s="197"/>
      <c r="D28" s="197"/>
      <c r="G28" s="207" t="s">
        <v>86</v>
      </c>
      <c r="H28" s="207"/>
      <c r="I28" s="207"/>
    </row>
    <row r="29" spans="1:9" x14ac:dyDescent="0.25">
      <c r="A29" s="197"/>
      <c r="B29" s="197"/>
      <c r="C29" s="197"/>
      <c r="D29" s="197"/>
    </row>
    <row r="30" spans="1:9" x14ac:dyDescent="0.25">
      <c r="A30" s="197"/>
      <c r="B30" s="197"/>
      <c r="C30" s="197"/>
      <c r="D30" s="197"/>
    </row>
    <row r="31" spans="1:9" x14ac:dyDescent="0.25">
      <c r="A31" s="197"/>
      <c r="B31" s="197"/>
      <c r="C31" s="197"/>
      <c r="D31" s="197"/>
    </row>
    <row r="32" spans="1:9" x14ac:dyDescent="0.25">
      <c r="A32" s="197"/>
      <c r="B32" s="197"/>
      <c r="C32" s="197"/>
      <c r="D32" s="197"/>
    </row>
    <row r="35" spans="1:1" x14ac:dyDescent="0.25">
      <c r="A35" s="178"/>
    </row>
  </sheetData>
  <sortState ref="A3:C11">
    <sortCondition ref="C4"/>
  </sortState>
  <mergeCells count="4">
    <mergeCell ref="A1:K1"/>
    <mergeCell ref="A14:D32"/>
    <mergeCell ref="G28:I28"/>
    <mergeCell ref="B2:O2"/>
  </mergeCell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9"/>
  <sheetViews>
    <sheetView view="pageBreakPreview" zoomScale="60" workbookViewId="0">
      <selection sqref="A1:XFD1048576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142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7" spans="1:9" x14ac:dyDescent="0.25">
      <c r="A27" s="178"/>
    </row>
    <row r="29" spans="1:9" x14ac:dyDescent="0.25">
      <c r="F29" s="198" t="s">
        <v>86</v>
      </c>
      <c r="G29" s="198"/>
      <c r="H29" s="198"/>
      <c r="I29" s="198"/>
    </row>
  </sheetData>
  <mergeCells count="3">
    <mergeCell ref="A1:L1"/>
    <mergeCell ref="A10:D22"/>
    <mergeCell ref="F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U32"/>
  <sheetViews>
    <sheetView zoomScaleNormal="100" workbookViewId="0">
      <selection sqref="A1:I1"/>
    </sheetView>
  </sheetViews>
  <sheetFormatPr defaultRowHeight="15" x14ac:dyDescent="0.25"/>
  <cols>
    <col min="1" max="1" width="25.42578125" customWidth="1"/>
    <col min="3" max="3" width="9.140625" bestFit="1" customWidth="1"/>
  </cols>
  <sheetData>
    <row r="1" spans="1:21" x14ac:dyDescent="0.25">
      <c r="A1" s="193" t="s">
        <v>162</v>
      </c>
      <c r="B1" s="193"/>
      <c r="C1" s="193"/>
      <c r="D1" s="193"/>
      <c r="E1" s="193"/>
      <c r="F1" s="193"/>
      <c r="G1" s="193"/>
      <c r="H1" s="193"/>
      <c r="I1" s="193"/>
    </row>
    <row r="3" spans="1:21" x14ac:dyDescent="0.25">
      <c r="B3" s="16">
        <v>2015</v>
      </c>
      <c r="C3" s="16">
        <v>2016</v>
      </c>
      <c r="P3" s="220"/>
      <c r="Q3" s="220"/>
      <c r="R3" s="220"/>
      <c r="S3" s="220"/>
      <c r="T3" s="220"/>
      <c r="U3" s="220"/>
    </row>
    <row r="4" spans="1:21" x14ac:dyDescent="0.25">
      <c r="A4" s="122" t="s">
        <v>12</v>
      </c>
      <c r="B4" s="17">
        <v>339</v>
      </c>
      <c r="C4" s="60">
        <v>353</v>
      </c>
      <c r="D4" s="180" t="e">
        <f>C4/A$32</f>
        <v>#DIV/0!</v>
      </c>
      <c r="P4" s="220"/>
      <c r="Q4" s="220"/>
      <c r="R4" s="220"/>
      <c r="S4" s="220"/>
      <c r="T4" s="220"/>
      <c r="U4" s="220"/>
    </row>
    <row r="5" spans="1:21" x14ac:dyDescent="0.25">
      <c r="A5" s="122" t="s">
        <v>13</v>
      </c>
      <c r="B5" s="17">
        <v>4019</v>
      </c>
      <c r="C5" s="60">
        <v>4224</v>
      </c>
      <c r="D5" s="180" t="e">
        <f t="shared" ref="D5:D13" si="0">C5/A$32</f>
        <v>#DIV/0!</v>
      </c>
      <c r="P5" s="220"/>
      <c r="Q5" s="220"/>
      <c r="R5" s="220"/>
      <c r="S5" s="220"/>
      <c r="T5" s="220"/>
      <c r="U5" s="220"/>
    </row>
    <row r="6" spans="1:21" x14ac:dyDescent="0.25">
      <c r="A6" s="123" t="s">
        <v>14</v>
      </c>
      <c r="B6" s="17">
        <v>4007</v>
      </c>
      <c r="C6" s="60">
        <v>4269</v>
      </c>
      <c r="D6" s="180" t="e">
        <f t="shared" si="0"/>
        <v>#DIV/0!</v>
      </c>
      <c r="P6" s="220"/>
      <c r="Q6" s="220"/>
      <c r="R6" s="220"/>
      <c r="S6" s="220"/>
      <c r="T6" s="220"/>
      <c r="U6" s="220"/>
    </row>
    <row r="7" spans="1:21" x14ac:dyDescent="0.25">
      <c r="A7" s="123" t="s">
        <v>15</v>
      </c>
      <c r="B7" s="17">
        <v>2232</v>
      </c>
      <c r="C7" s="60">
        <v>2498</v>
      </c>
      <c r="D7" s="180" t="e">
        <f t="shared" si="0"/>
        <v>#DIV/0!</v>
      </c>
      <c r="P7" s="220"/>
      <c r="Q7" s="220"/>
      <c r="R7" s="220"/>
      <c r="S7" s="220"/>
      <c r="T7" s="220"/>
      <c r="U7" s="220"/>
    </row>
    <row r="8" spans="1:21" x14ac:dyDescent="0.25">
      <c r="A8" s="123" t="s">
        <v>16</v>
      </c>
      <c r="B8" s="17">
        <v>18537</v>
      </c>
      <c r="C8" s="60">
        <v>20284</v>
      </c>
      <c r="D8" s="180" t="e">
        <f t="shared" si="0"/>
        <v>#DIV/0!</v>
      </c>
      <c r="P8" s="220"/>
      <c r="Q8" s="220"/>
      <c r="R8" s="220"/>
      <c r="S8" s="220"/>
      <c r="T8" s="220"/>
      <c r="U8" s="220"/>
    </row>
    <row r="9" spans="1:21" x14ac:dyDescent="0.25">
      <c r="A9" s="123" t="s">
        <v>17</v>
      </c>
      <c r="B9" s="17">
        <v>7054</v>
      </c>
      <c r="C9" s="60">
        <v>7379</v>
      </c>
      <c r="D9" s="180" t="e">
        <f t="shared" si="0"/>
        <v>#DIV/0!</v>
      </c>
      <c r="P9" s="220"/>
      <c r="Q9" s="220"/>
      <c r="R9" s="220"/>
      <c r="S9" s="220"/>
      <c r="T9" s="220"/>
      <c r="U9" s="220"/>
    </row>
    <row r="10" spans="1:21" x14ac:dyDescent="0.25">
      <c r="A10" s="123" t="s">
        <v>18</v>
      </c>
      <c r="B10" s="17">
        <v>20597</v>
      </c>
      <c r="C10" s="60">
        <v>22467</v>
      </c>
      <c r="D10" s="180" t="e">
        <f t="shared" si="0"/>
        <v>#DIV/0!</v>
      </c>
      <c r="P10" s="220"/>
      <c r="Q10" s="220"/>
      <c r="R10" s="220"/>
      <c r="S10" s="220"/>
      <c r="T10" s="220"/>
      <c r="U10" s="220"/>
    </row>
    <row r="11" spans="1:21" x14ac:dyDescent="0.25">
      <c r="A11" s="123" t="s">
        <v>19</v>
      </c>
      <c r="B11" s="17">
        <v>3013</v>
      </c>
      <c r="C11" s="60">
        <v>3345</v>
      </c>
      <c r="D11" s="180" t="e">
        <f t="shared" si="0"/>
        <v>#DIV/0!</v>
      </c>
      <c r="P11" s="220"/>
      <c r="Q11" s="220"/>
      <c r="R11" s="220"/>
      <c r="S11" s="220"/>
      <c r="T11" s="220"/>
      <c r="U11" s="220"/>
    </row>
    <row r="12" spans="1:21" x14ac:dyDescent="0.25">
      <c r="A12" s="123" t="s">
        <v>20</v>
      </c>
      <c r="B12" s="17">
        <v>346</v>
      </c>
      <c r="C12" s="60">
        <v>339</v>
      </c>
      <c r="D12" s="180" t="e">
        <f t="shared" si="0"/>
        <v>#DIV/0!</v>
      </c>
      <c r="P12" s="220"/>
      <c r="Q12" s="220"/>
      <c r="R12" s="220"/>
      <c r="S12" s="220"/>
      <c r="T12" s="220"/>
      <c r="U12" s="220"/>
    </row>
    <row r="13" spans="1:21" x14ac:dyDescent="0.25">
      <c r="A13" s="123" t="s">
        <v>21</v>
      </c>
      <c r="B13" s="17">
        <v>80</v>
      </c>
      <c r="C13" s="60">
        <v>74</v>
      </c>
      <c r="D13" s="180" t="e">
        <f t="shared" si="0"/>
        <v>#DIV/0!</v>
      </c>
      <c r="P13" s="220"/>
      <c r="Q13" s="220"/>
      <c r="R13" s="220"/>
      <c r="S13" s="220"/>
      <c r="T13" s="220"/>
      <c r="U13" s="220"/>
    </row>
    <row r="14" spans="1:21" x14ac:dyDescent="0.25">
      <c r="A14" s="124"/>
      <c r="B14" s="41"/>
      <c r="C14" s="62"/>
      <c r="D14" s="180"/>
      <c r="P14" s="220"/>
      <c r="Q14" s="220"/>
      <c r="R14" s="220"/>
      <c r="S14" s="220"/>
      <c r="T14" s="220"/>
      <c r="U14" s="220"/>
    </row>
    <row r="15" spans="1:21" x14ac:dyDescent="0.25">
      <c r="A15" s="20"/>
      <c r="B15" s="125">
        <v>2015</v>
      </c>
      <c r="C15" s="126">
        <v>2016</v>
      </c>
      <c r="P15" s="220"/>
      <c r="Q15" s="220"/>
      <c r="R15" s="220"/>
      <c r="S15" s="220"/>
      <c r="T15" s="220"/>
      <c r="U15" s="220"/>
    </row>
    <row r="16" spans="1:21" x14ac:dyDescent="0.25">
      <c r="A16" s="122" t="s">
        <v>23</v>
      </c>
      <c r="B16" s="61">
        <v>0.17595975026567501</v>
      </c>
      <c r="C16" s="61">
        <v>0.17389971333527501</v>
      </c>
      <c r="P16" s="220"/>
      <c r="Q16" s="220"/>
      <c r="R16" s="220"/>
      <c r="S16" s="220"/>
      <c r="T16" s="220"/>
      <c r="U16" s="220"/>
    </row>
    <row r="17" spans="1:7" x14ac:dyDescent="0.25">
      <c r="A17" s="122" t="s">
        <v>24</v>
      </c>
      <c r="B17" s="61">
        <v>0.42493026036131798</v>
      </c>
      <c r="C17" s="61">
        <v>0.42406450722793698</v>
      </c>
    </row>
    <row r="18" spans="1:7" x14ac:dyDescent="0.25">
      <c r="A18" s="123" t="s">
        <v>25</v>
      </c>
      <c r="B18" s="61">
        <v>0.39910998937300701</v>
      </c>
      <c r="C18" s="61">
        <v>0.40202044977235402</v>
      </c>
    </row>
    <row r="25" spans="1:7" x14ac:dyDescent="0.25">
      <c r="C25" s="178"/>
    </row>
    <row r="27" spans="1:7" x14ac:dyDescent="0.25">
      <c r="E27" s="198" t="s">
        <v>86</v>
      </c>
      <c r="F27" s="198"/>
      <c r="G27" s="198"/>
    </row>
    <row r="31" spans="1:7" x14ac:dyDescent="0.25">
      <c r="A31" s="9"/>
      <c r="B31" s="9"/>
      <c r="C31" s="27"/>
    </row>
    <row r="32" spans="1:7" x14ac:dyDescent="0.25">
      <c r="A32" s="9"/>
    </row>
  </sheetData>
  <mergeCells count="2">
    <mergeCell ref="E27:G27"/>
    <mergeCell ref="P3:U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41"/>
  <sheetViews>
    <sheetView workbookViewId="0">
      <selection sqref="A1:H1"/>
    </sheetView>
  </sheetViews>
  <sheetFormatPr defaultRowHeight="15" x14ac:dyDescent="0.25"/>
  <cols>
    <col min="1" max="1" width="27.140625" customWidth="1"/>
    <col min="2" max="2" width="10.5703125" customWidth="1"/>
  </cols>
  <sheetData>
    <row r="1" spans="1:10" x14ac:dyDescent="0.25">
      <c r="A1" s="192" t="s">
        <v>147</v>
      </c>
      <c r="B1" s="192"/>
      <c r="C1" s="192"/>
      <c r="D1" s="192"/>
      <c r="E1" s="192"/>
      <c r="F1" s="192"/>
      <c r="G1" s="192"/>
      <c r="H1" s="192"/>
      <c r="I1" s="67"/>
      <c r="J1" s="67"/>
    </row>
    <row r="2" spans="1:10" x14ac:dyDescent="0.25">
      <c r="A2" s="64"/>
      <c r="B2" s="192"/>
      <c r="C2" s="64"/>
      <c r="D2" s="64"/>
      <c r="E2" s="64"/>
      <c r="F2" s="64"/>
      <c r="G2" s="64"/>
      <c r="H2" s="64"/>
      <c r="I2" s="64"/>
      <c r="J2" s="64"/>
    </row>
    <row r="3" spans="1:10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x14ac:dyDescent="0.25">
      <c r="A4" s="65"/>
      <c r="B4" s="16">
        <v>2015</v>
      </c>
      <c r="C4" s="16">
        <v>2016</v>
      </c>
    </row>
    <row r="5" spans="1:10" x14ac:dyDescent="0.25">
      <c r="A5" s="163" t="s">
        <v>37</v>
      </c>
      <c r="B5" s="66">
        <v>17388</v>
      </c>
      <c r="C5" s="66">
        <v>18517</v>
      </c>
      <c r="D5" s="27">
        <f>C5/$E$23</f>
        <v>0.28385939631781459</v>
      </c>
    </row>
    <row r="6" spans="1:10" x14ac:dyDescent="0.25">
      <c r="A6" s="163" t="s">
        <v>35</v>
      </c>
      <c r="B6" s="66">
        <v>17510</v>
      </c>
      <c r="C6" s="66">
        <v>17362</v>
      </c>
      <c r="D6" s="27">
        <f t="shared" ref="D6:D23" si="0">C6/$E$23</f>
        <v>0.26615363389695401</v>
      </c>
    </row>
    <row r="7" spans="1:10" ht="30" x14ac:dyDescent="0.25">
      <c r="A7" s="163" t="s">
        <v>34</v>
      </c>
      <c r="B7" s="66">
        <v>9528</v>
      </c>
      <c r="C7" s="66">
        <v>9449</v>
      </c>
      <c r="D7" s="27">
        <f t="shared" si="0"/>
        <v>0.14484999923351677</v>
      </c>
    </row>
    <row r="8" spans="1:10" x14ac:dyDescent="0.25">
      <c r="A8" s="163" t="s">
        <v>33</v>
      </c>
      <c r="B8" s="66">
        <v>6451</v>
      </c>
      <c r="C8" s="66">
        <v>6378</v>
      </c>
      <c r="D8" s="27">
        <f t="shared" si="0"/>
        <v>9.7772599757791304E-2</v>
      </c>
    </row>
    <row r="9" spans="1:10" x14ac:dyDescent="0.25">
      <c r="A9" s="163" t="s">
        <v>40</v>
      </c>
      <c r="B9" s="66">
        <v>4235</v>
      </c>
      <c r="C9" s="66">
        <v>4463</v>
      </c>
      <c r="D9" s="27">
        <f t="shared" si="0"/>
        <v>6.8416292367360076E-2</v>
      </c>
    </row>
    <row r="10" spans="1:10" x14ac:dyDescent="0.25">
      <c r="A10" s="163" t="s">
        <v>31</v>
      </c>
      <c r="B10" s="66">
        <v>2592</v>
      </c>
      <c r="C10" s="66">
        <v>2626</v>
      </c>
      <c r="D10" s="27">
        <f t="shared" si="0"/>
        <v>4.0255698802753211E-2</v>
      </c>
    </row>
    <row r="11" spans="1:10" x14ac:dyDescent="0.25">
      <c r="A11" s="163" t="s">
        <v>30</v>
      </c>
      <c r="B11" s="66">
        <v>895</v>
      </c>
      <c r="C11" s="66">
        <v>828</v>
      </c>
      <c r="D11" s="27">
        <f t="shared" si="0"/>
        <v>1.2692962151058513E-2</v>
      </c>
    </row>
    <row r="12" spans="1:10" x14ac:dyDescent="0.25">
      <c r="A12" s="163" t="s">
        <v>42</v>
      </c>
      <c r="B12" s="66">
        <v>381</v>
      </c>
      <c r="C12" s="66">
        <v>367</v>
      </c>
      <c r="D12" s="27">
        <f t="shared" si="0"/>
        <v>5.6259868471479155E-3</v>
      </c>
    </row>
    <row r="13" spans="1:10" x14ac:dyDescent="0.25">
      <c r="A13" s="163" t="s">
        <v>26</v>
      </c>
      <c r="B13" s="66">
        <v>232</v>
      </c>
      <c r="C13" s="66">
        <v>262</v>
      </c>
      <c r="D13" s="27">
        <f t="shared" si="0"/>
        <v>4.0163720816151337E-3</v>
      </c>
    </row>
    <row r="14" spans="1:10" x14ac:dyDescent="0.25">
      <c r="A14" s="163" t="s">
        <v>27</v>
      </c>
      <c r="B14" s="66">
        <v>214</v>
      </c>
      <c r="C14" s="66">
        <v>218</v>
      </c>
      <c r="D14" s="27">
        <f t="shared" si="0"/>
        <v>3.3418668465347292E-3</v>
      </c>
    </row>
    <row r="15" spans="1:10" x14ac:dyDescent="0.25">
      <c r="A15" s="163" t="s">
        <v>43</v>
      </c>
      <c r="B15" s="66">
        <v>174</v>
      </c>
      <c r="C15" s="66">
        <v>186</v>
      </c>
      <c r="D15" s="27">
        <f t="shared" si="0"/>
        <v>2.8513175846580719E-3</v>
      </c>
    </row>
    <row r="16" spans="1:10" x14ac:dyDescent="0.25">
      <c r="A16" s="163" t="s">
        <v>44</v>
      </c>
      <c r="B16" s="66">
        <v>195</v>
      </c>
      <c r="C16" s="66">
        <v>157</v>
      </c>
      <c r="D16" s="27">
        <f t="shared" si="0"/>
        <v>2.4067573160823511E-3</v>
      </c>
    </row>
    <row r="17" spans="1:6" x14ac:dyDescent="0.25">
      <c r="A17" s="163" t="s">
        <v>41</v>
      </c>
      <c r="B17" s="66">
        <v>101</v>
      </c>
      <c r="C17" s="66">
        <v>98</v>
      </c>
      <c r="D17" s="27">
        <f t="shared" si="0"/>
        <v>1.5023071144972637E-3</v>
      </c>
    </row>
    <row r="18" spans="1:6" x14ac:dyDescent="0.25">
      <c r="A18" s="163" t="s">
        <v>38</v>
      </c>
      <c r="B18" s="66">
        <v>107</v>
      </c>
      <c r="C18" s="66">
        <v>89</v>
      </c>
      <c r="D18" s="27">
        <f t="shared" si="0"/>
        <v>1.3643401345944538E-3</v>
      </c>
    </row>
    <row r="19" spans="1:6" x14ac:dyDescent="0.25">
      <c r="A19" s="163" t="s">
        <v>45</v>
      </c>
      <c r="B19" s="66">
        <v>80</v>
      </c>
      <c r="C19" s="66">
        <v>80</v>
      </c>
      <c r="D19" s="27">
        <f t="shared" si="0"/>
        <v>1.2263731546916438E-3</v>
      </c>
    </row>
    <row r="20" spans="1:6" x14ac:dyDescent="0.25">
      <c r="A20" s="163" t="s">
        <v>32</v>
      </c>
      <c r="B20" s="66">
        <v>55</v>
      </c>
      <c r="C20" s="66">
        <v>60</v>
      </c>
      <c r="D20" s="27">
        <f t="shared" si="0"/>
        <v>9.1977986601873287E-4</v>
      </c>
    </row>
    <row r="21" spans="1:6" x14ac:dyDescent="0.25">
      <c r="A21" s="163" t="s">
        <v>28</v>
      </c>
      <c r="B21" s="66">
        <v>34</v>
      </c>
      <c r="C21" s="66">
        <v>39</v>
      </c>
      <c r="D21" s="27">
        <f t="shared" si="0"/>
        <v>5.9785691291217632E-4</v>
      </c>
    </row>
    <row r="22" spans="1:6" x14ac:dyDescent="0.25">
      <c r="A22" s="163" t="s">
        <v>39</v>
      </c>
      <c r="B22" s="66">
        <v>42</v>
      </c>
      <c r="C22" s="66">
        <v>26</v>
      </c>
      <c r="D22" s="27">
        <f t="shared" si="0"/>
        <v>3.9857127527478421E-4</v>
      </c>
      <c r="E22" s="9">
        <f>SUM(C5:C23)</f>
        <v>61215</v>
      </c>
      <c r="F22" s="27">
        <f>E22/E23</f>
        <v>0.93840540830561214</v>
      </c>
    </row>
    <row r="23" spans="1:6" x14ac:dyDescent="0.25">
      <c r="A23" s="163" t="s">
        <v>46</v>
      </c>
      <c r="B23" s="66">
        <v>10</v>
      </c>
      <c r="C23" s="66">
        <v>10</v>
      </c>
      <c r="D23" s="27">
        <f t="shared" si="0"/>
        <v>1.5329664433645548E-4</v>
      </c>
      <c r="E23" s="9">
        <v>65233</v>
      </c>
    </row>
    <row r="25" spans="1:6" x14ac:dyDescent="0.25">
      <c r="A25" s="220"/>
      <c r="B25" s="220"/>
      <c r="C25" s="220"/>
      <c r="D25" s="220"/>
      <c r="E25" s="220"/>
      <c r="F25" s="220"/>
    </row>
    <row r="26" spans="1:6" x14ac:dyDescent="0.25">
      <c r="A26" s="220"/>
      <c r="B26" s="220"/>
      <c r="C26" s="220"/>
      <c r="D26" s="220"/>
      <c r="E26" s="220"/>
      <c r="F26" s="220"/>
    </row>
    <row r="27" spans="1:6" x14ac:dyDescent="0.25">
      <c r="A27" s="220"/>
      <c r="B27" s="220"/>
      <c r="C27" s="220"/>
      <c r="D27" s="220"/>
      <c r="E27" s="220"/>
      <c r="F27" s="220"/>
    </row>
    <row r="28" spans="1:6" x14ac:dyDescent="0.25">
      <c r="A28" s="220"/>
      <c r="B28" s="220"/>
      <c r="C28" s="220"/>
      <c r="D28" s="220"/>
      <c r="E28" s="220"/>
      <c r="F28" s="220"/>
    </row>
    <row r="29" spans="1:6" x14ac:dyDescent="0.25">
      <c r="A29" s="220"/>
      <c r="B29" s="220"/>
      <c r="C29" s="220"/>
      <c r="D29" s="220"/>
      <c r="E29" s="220"/>
      <c r="F29" s="220"/>
    </row>
    <row r="30" spans="1:6" x14ac:dyDescent="0.25">
      <c r="A30" s="220"/>
      <c r="B30" s="220"/>
      <c r="C30" s="220"/>
      <c r="D30" s="220"/>
      <c r="E30" s="220"/>
      <c r="F30" s="220"/>
    </row>
    <row r="31" spans="1:6" x14ac:dyDescent="0.25">
      <c r="A31" s="220"/>
      <c r="B31" s="220"/>
      <c r="C31" s="220"/>
      <c r="D31" s="220"/>
      <c r="E31" s="220"/>
      <c r="F31" s="220"/>
    </row>
    <row r="32" spans="1:6" x14ac:dyDescent="0.25">
      <c r="A32" s="220"/>
      <c r="B32" s="220"/>
      <c r="C32" s="220"/>
      <c r="D32" s="220"/>
      <c r="E32" s="220"/>
      <c r="F32" s="220"/>
    </row>
    <row r="33" spans="1:10" x14ac:dyDescent="0.25">
      <c r="A33" s="220"/>
      <c r="B33" s="220"/>
      <c r="C33" s="220"/>
      <c r="D33" s="220"/>
      <c r="E33" s="220"/>
      <c r="F33" s="220"/>
    </row>
    <row r="34" spans="1:10" x14ac:dyDescent="0.25">
      <c r="A34" s="220"/>
      <c r="B34" s="220"/>
      <c r="C34" s="220"/>
      <c r="D34" s="220"/>
      <c r="E34" s="220"/>
      <c r="F34" s="220"/>
    </row>
    <row r="35" spans="1:10" x14ac:dyDescent="0.25">
      <c r="A35" s="220"/>
      <c r="B35" s="220"/>
      <c r="C35" s="220"/>
      <c r="D35" s="220"/>
      <c r="E35" s="220"/>
      <c r="F35" s="220"/>
    </row>
    <row r="36" spans="1:10" x14ac:dyDescent="0.25">
      <c r="A36" s="220"/>
      <c r="B36" s="220"/>
      <c r="C36" s="220"/>
      <c r="D36" s="220"/>
      <c r="E36" s="220"/>
      <c r="F36" s="220"/>
    </row>
    <row r="41" spans="1:10" x14ac:dyDescent="0.25">
      <c r="A41" s="178"/>
      <c r="H41" s="198" t="s">
        <v>86</v>
      </c>
      <c r="I41" s="198"/>
      <c r="J41" s="198"/>
    </row>
  </sheetData>
  <sortState ref="A5:C23">
    <sortCondition descending="1" ref="B5"/>
  </sortState>
  <mergeCells count="2">
    <mergeCell ref="A25:F36"/>
    <mergeCell ref="H41:J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0"/>
  <sheetViews>
    <sheetView workbookViewId="0">
      <selection sqref="A1:L1"/>
    </sheetView>
  </sheetViews>
  <sheetFormatPr defaultRowHeight="15" x14ac:dyDescent="0.25"/>
  <cols>
    <col min="1" max="1" width="27.85546875" customWidth="1"/>
  </cols>
  <sheetData>
    <row r="1" spans="1:12" x14ac:dyDescent="0.25">
      <c r="A1" s="213" t="s">
        <v>149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2" x14ac:dyDescent="0.25">
      <c r="D2" s="213"/>
      <c r="E2" s="213"/>
      <c r="F2" s="213"/>
      <c r="G2" s="213"/>
      <c r="H2" s="213"/>
      <c r="I2" s="213"/>
      <c r="J2" s="213"/>
      <c r="K2" s="213"/>
      <c r="L2" s="213"/>
    </row>
    <row r="3" spans="1:12" x14ac:dyDescent="0.25">
      <c r="A3" s="68" t="s">
        <v>50</v>
      </c>
      <c r="B3" s="69">
        <v>1130</v>
      </c>
      <c r="C3" s="27">
        <f>B3/$B$10</f>
        <v>1.7322786362521461E-2</v>
      </c>
    </row>
    <row r="4" spans="1:12" x14ac:dyDescent="0.25">
      <c r="A4" s="68" t="s">
        <v>47</v>
      </c>
      <c r="B4" s="69">
        <v>4720</v>
      </c>
      <c r="C4" s="27">
        <f t="shared" ref="C4:C9" si="0">B4/$B$10</f>
        <v>7.2357125337257786E-2</v>
      </c>
    </row>
    <row r="5" spans="1:12" x14ac:dyDescent="0.25">
      <c r="A5" s="68" t="s">
        <v>48</v>
      </c>
      <c r="B5" s="69">
        <v>5164</v>
      </c>
      <c r="C5" s="27">
        <f t="shared" si="0"/>
        <v>7.9163600686779495E-2</v>
      </c>
    </row>
    <row r="6" spans="1:12" x14ac:dyDescent="0.25">
      <c r="A6" s="68" t="s">
        <v>98</v>
      </c>
      <c r="B6" s="69">
        <v>9830</v>
      </c>
      <c r="C6" s="27">
        <f t="shared" si="0"/>
        <v>0.15069291145450087</v>
      </c>
    </row>
    <row r="7" spans="1:12" x14ac:dyDescent="0.25">
      <c r="A7" s="68" t="s">
        <v>51</v>
      </c>
      <c r="B7" s="69">
        <v>9961</v>
      </c>
      <c r="C7" s="27">
        <f t="shared" si="0"/>
        <v>0.15270112828059848</v>
      </c>
    </row>
    <row r="8" spans="1:12" x14ac:dyDescent="0.25">
      <c r="A8" s="68" t="s">
        <v>55</v>
      </c>
      <c r="B8" s="69">
        <v>15243</v>
      </c>
      <c r="C8" s="27">
        <f t="shared" si="0"/>
        <v>0.23367365710080942</v>
      </c>
    </row>
    <row r="9" spans="1:12" x14ac:dyDescent="0.25">
      <c r="A9" s="68" t="s">
        <v>49</v>
      </c>
      <c r="B9" s="69">
        <v>19184</v>
      </c>
      <c r="C9" s="27">
        <f t="shared" si="0"/>
        <v>0.29408879077753247</v>
      </c>
    </row>
    <row r="10" spans="1:12" x14ac:dyDescent="0.25">
      <c r="B10" s="9">
        <f>SUM(B3:B9)</f>
        <v>65232</v>
      </c>
    </row>
    <row r="13" spans="1:12" x14ac:dyDescent="0.25">
      <c r="A13" s="214"/>
      <c r="B13" s="214"/>
      <c r="C13" s="214"/>
      <c r="D13" s="214"/>
      <c r="E13" s="214"/>
    </row>
    <row r="14" spans="1:12" x14ac:dyDescent="0.25">
      <c r="A14" s="214"/>
      <c r="B14" s="214"/>
      <c r="C14" s="214"/>
      <c r="D14" s="214"/>
      <c r="E14" s="214"/>
    </row>
    <row r="15" spans="1:12" x14ac:dyDescent="0.25">
      <c r="A15" s="214"/>
      <c r="B15" s="214"/>
      <c r="C15" s="214"/>
      <c r="D15" s="214"/>
      <c r="E15" s="214"/>
    </row>
    <row r="16" spans="1:12" x14ac:dyDescent="0.25">
      <c r="A16" s="214"/>
      <c r="B16" s="214"/>
      <c r="C16" s="214"/>
      <c r="D16" s="214"/>
      <c r="E16" s="214"/>
    </row>
    <row r="17" spans="1:9" x14ac:dyDescent="0.25">
      <c r="A17" s="214"/>
      <c r="B17" s="214"/>
      <c r="C17" s="214"/>
      <c r="D17" s="214"/>
      <c r="E17" s="214"/>
    </row>
    <row r="18" spans="1:9" x14ac:dyDescent="0.25">
      <c r="A18" s="214"/>
      <c r="B18" s="214"/>
      <c r="C18" s="214"/>
      <c r="D18" s="214"/>
      <c r="E18" s="214"/>
    </row>
    <row r="19" spans="1:9" x14ac:dyDescent="0.25">
      <c r="A19" s="214"/>
      <c r="B19" s="214"/>
      <c r="C19" s="214"/>
      <c r="D19" s="214"/>
      <c r="E19" s="214"/>
    </row>
    <row r="20" spans="1:9" x14ac:dyDescent="0.25">
      <c r="A20" s="214"/>
      <c r="B20" s="214"/>
      <c r="C20" s="214"/>
      <c r="D20" s="214"/>
      <c r="E20" s="214"/>
    </row>
    <row r="21" spans="1:9" x14ac:dyDescent="0.25">
      <c r="A21" s="214"/>
      <c r="B21" s="214"/>
      <c r="C21" s="214"/>
      <c r="D21" s="214"/>
      <c r="E21" s="214"/>
    </row>
    <row r="22" spans="1:9" x14ac:dyDescent="0.25">
      <c r="A22" s="214"/>
      <c r="B22" s="214"/>
      <c r="C22" s="214"/>
      <c r="D22" s="214"/>
      <c r="E22" s="214"/>
    </row>
    <row r="23" spans="1:9" x14ac:dyDescent="0.25">
      <c r="A23" s="214"/>
      <c r="B23" s="214"/>
      <c r="C23" s="214"/>
      <c r="D23" s="214"/>
      <c r="E23" s="214"/>
    </row>
    <row r="24" spans="1:9" x14ac:dyDescent="0.25">
      <c r="A24" s="214"/>
      <c r="B24" s="214"/>
      <c r="C24" s="214"/>
      <c r="D24" s="214"/>
      <c r="E24" s="214"/>
    </row>
    <row r="25" spans="1:9" x14ac:dyDescent="0.25">
      <c r="A25" s="214"/>
      <c r="B25" s="214"/>
      <c r="C25" s="214"/>
      <c r="D25" s="214"/>
      <c r="E25" s="214"/>
      <c r="G25" s="198" t="s">
        <v>86</v>
      </c>
      <c r="H25" s="198"/>
      <c r="I25" s="198"/>
    </row>
    <row r="26" spans="1:9" x14ac:dyDescent="0.25">
      <c r="A26" s="214"/>
      <c r="B26" s="214"/>
      <c r="C26" s="214"/>
      <c r="D26" s="214"/>
      <c r="E26" s="214"/>
    </row>
    <row r="27" spans="1:9" x14ac:dyDescent="0.25">
      <c r="A27" s="214"/>
      <c r="B27" s="214"/>
      <c r="C27" s="214"/>
      <c r="D27" s="214"/>
      <c r="E27" s="214"/>
    </row>
    <row r="28" spans="1:9" x14ac:dyDescent="0.25">
      <c r="A28" s="214"/>
      <c r="B28" s="214"/>
      <c r="C28" s="214"/>
      <c r="D28" s="214"/>
      <c r="E28" s="214"/>
    </row>
    <row r="30" spans="1:9" x14ac:dyDescent="0.25">
      <c r="A30" s="178"/>
    </row>
  </sheetData>
  <sortState ref="A3:B9">
    <sortCondition ref="B3"/>
  </sortState>
  <mergeCells count="4">
    <mergeCell ref="A1:L1"/>
    <mergeCell ref="A13:E28"/>
    <mergeCell ref="G25:I25"/>
    <mergeCell ref="D2:L2"/>
  </mergeCells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2"/>
  <sheetViews>
    <sheetView workbookViewId="0"/>
  </sheetViews>
  <sheetFormatPr defaultRowHeight="15" x14ac:dyDescent="0.25"/>
  <cols>
    <col min="1" max="1" width="14.7109375" customWidth="1"/>
    <col min="3" max="3" width="10.140625" customWidth="1"/>
    <col min="5" max="5" width="10.5703125" customWidth="1"/>
  </cols>
  <sheetData>
    <row r="1" spans="1:8" x14ac:dyDescent="0.25">
      <c r="A1" s="20" t="s">
        <v>158</v>
      </c>
    </row>
    <row r="3" spans="1:8" x14ac:dyDescent="0.25">
      <c r="A3" s="182"/>
      <c r="B3" s="186">
        <v>2015</v>
      </c>
      <c r="C3" s="186">
        <v>2016</v>
      </c>
      <c r="E3" s="32"/>
      <c r="F3" s="32"/>
      <c r="G3" s="32"/>
    </row>
    <row r="4" spans="1:8" x14ac:dyDescent="0.25">
      <c r="A4" s="183" t="s">
        <v>90</v>
      </c>
      <c r="B4" s="185">
        <v>249</v>
      </c>
      <c r="C4" s="185">
        <v>227</v>
      </c>
      <c r="E4" s="32"/>
      <c r="F4" s="98"/>
      <c r="G4" s="98"/>
    </row>
    <row r="5" spans="1:8" x14ac:dyDescent="0.25">
      <c r="A5" s="183" t="s">
        <v>91</v>
      </c>
      <c r="B5" s="185">
        <v>1607</v>
      </c>
      <c r="C5" s="185">
        <v>2602</v>
      </c>
      <c r="E5" s="32"/>
      <c r="F5" s="98"/>
      <c r="G5" s="98"/>
    </row>
    <row r="6" spans="1:8" x14ac:dyDescent="0.25">
      <c r="A6" s="183" t="s">
        <v>92</v>
      </c>
      <c r="B6" s="185">
        <v>13449</v>
      </c>
      <c r="C6" s="185">
        <v>14800</v>
      </c>
      <c r="E6" s="32"/>
      <c r="F6" s="98"/>
      <c r="G6" s="98"/>
    </row>
    <row r="7" spans="1:8" x14ac:dyDescent="0.25">
      <c r="A7" s="183" t="s">
        <v>93</v>
      </c>
      <c r="B7" s="185">
        <v>4979</v>
      </c>
      <c r="C7" s="185">
        <v>5053</v>
      </c>
      <c r="E7" s="32"/>
      <c r="F7" s="98"/>
      <c r="G7" s="98"/>
    </row>
    <row r="8" spans="1:8" x14ac:dyDescent="0.25">
      <c r="A8" s="183" t="s">
        <v>94</v>
      </c>
      <c r="B8" s="185">
        <v>2200</v>
      </c>
      <c r="C8" s="185">
        <v>2469</v>
      </c>
      <c r="E8" s="32"/>
      <c r="F8" s="98"/>
      <c r="G8" s="98"/>
    </row>
    <row r="9" spans="1:8" x14ac:dyDescent="0.25">
      <c r="A9" s="183" t="s">
        <v>127</v>
      </c>
      <c r="B9" s="184">
        <f>B4+B5+B6+B7+B8</f>
        <v>22484</v>
      </c>
      <c r="C9" s="184">
        <f>C4+C5+C6+C7+C8</f>
        <v>25151</v>
      </c>
      <c r="D9" s="9">
        <f>C9-B9</f>
        <v>2667</v>
      </c>
      <c r="E9" s="99">
        <f>D9/C9</f>
        <v>0.10603952129139994</v>
      </c>
      <c r="F9" s="33">
        <f>D9/B9</f>
        <v>0.11861768368617684</v>
      </c>
      <c r="G9" s="98"/>
    </row>
    <row r="10" spans="1:8" x14ac:dyDescent="0.25">
      <c r="E10" s="32"/>
      <c r="F10" s="98"/>
      <c r="G10" s="98"/>
    </row>
    <row r="11" spans="1:8" x14ac:dyDescent="0.25">
      <c r="A11" s="12"/>
      <c r="B11" s="32"/>
      <c r="C11" s="32"/>
      <c r="E11" s="32"/>
      <c r="F11" s="98"/>
      <c r="G11" s="98"/>
    </row>
    <row r="12" spans="1:8" x14ac:dyDescent="0.25">
      <c r="A12" s="32"/>
      <c r="B12" s="33"/>
      <c r="C12" s="33"/>
      <c r="E12" s="32"/>
      <c r="F12" s="98"/>
      <c r="G12" s="98"/>
    </row>
    <row r="13" spans="1:8" x14ac:dyDescent="0.25">
      <c r="A13" s="32"/>
      <c r="B13" s="33"/>
      <c r="C13" s="33"/>
      <c r="E13" s="32"/>
      <c r="F13" s="98"/>
      <c r="G13" s="98"/>
    </row>
    <row r="14" spans="1:8" x14ac:dyDescent="0.25">
      <c r="E14" s="32"/>
      <c r="F14" s="98"/>
      <c r="G14" s="98"/>
    </row>
    <row r="15" spans="1:8" x14ac:dyDescent="0.25">
      <c r="A15" s="214"/>
      <c r="B15" s="214"/>
      <c r="C15" s="214"/>
      <c r="D15" s="214"/>
      <c r="E15" s="214"/>
      <c r="F15" s="214"/>
      <c r="G15" s="214"/>
      <c r="H15" s="214"/>
    </row>
    <row r="16" spans="1:8" x14ac:dyDescent="0.25">
      <c r="A16" s="214"/>
      <c r="B16" s="214"/>
      <c r="C16" s="214"/>
      <c r="D16" s="214"/>
      <c r="E16" s="214"/>
      <c r="F16" s="214"/>
      <c r="G16" s="214"/>
      <c r="H16" s="214"/>
    </row>
    <row r="17" spans="1:12" x14ac:dyDescent="0.25">
      <c r="A17" s="214"/>
      <c r="B17" s="214"/>
      <c r="C17" s="214"/>
      <c r="D17" s="214"/>
      <c r="E17" s="214"/>
      <c r="F17" s="214"/>
      <c r="G17" s="214"/>
      <c r="H17" s="214"/>
    </row>
    <row r="18" spans="1:12" x14ac:dyDescent="0.25">
      <c r="A18" s="214"/>
      <c r="B18" s="214"/>
      <c r="C18" s="214"/>
      <c r="D18" s="214"/>
      <c r="E18" s="214"/>
      <c r="F18" s="214"/>
      <c r="G18" s="214"/>
      <c r="H18" s="214"/>
    </row>
    <row r="19" spans="1:12" x14ac:dyDescent="0.25">
      <c r="A19" s="214"/>
      <c r="B19" s="214"/>
      <c r="C19" s="214"/>
      <c r="D19" s="214"/>
      <c r="E19" s="214"/>
      <c r="F19" s="214"/>
      <c r="G19" s="214"/>
      <c r="H19" s="214"/>
    </row>
    <row r="20" spans="1:12" x14ac:dyDescent="0.25">
      <c r="A20" s="214"/>
      <c r="B20" s="214"/>
      <c r="C20" s="214"/>
      <c r="D20" s="214"/>
      <c r="E20" s="214"/>
      <c r="F20" s="214"/>
      <c r="G20" s="214"/>
      <c r="H20" s="214"/>
    </row>
    <row r="21" spans="1:12" x14ac:dyDescent="0.25">
      <c r="A21" s="214"/>
      <c r="B21" s="214"/>
      <c r="C21" s="214"/>
      <c r="D21" s="214"/>
      <c r="E21" s="214"/>
      <c r="F21" s="214"/>
      <c r="G21" s="214"/>
      <c r="H21" s="214"/>
    </row>
    <row r="22" spans="1:12" x14ac:dyDescent="0.25">
      <c r="A22" s="214"/>
      <c r="B22" s="214"/>
      <c r="C22" s="214"/>
      <c r="D22" s="214"/>
      <c r="E22" s="214"/>
      <c r="F22" s="214"/>
      <c r="G22" s="214"/>
      <c r="H22" s="214"/>
    </row>
    <row r="23" spans="1:12" x14ac:dyDescent="0.25">
      <c r="A23" s="214"/>
      <c r="B23" s="214"/>
      <c r="C23" s="214"/>
      <c r="D23" s="214"/>
      <c r="E23" s="214"/>
      <c r="F23" s="214"/>
      <c r="G23" s="214"/>
      <c r="H23" s="214"/>
    </row>
    <row r="24" spans="1:12" x14ac:dyDescent="0.25">
      <c r="A24" s="214"/>
      <c r="B24" s="214"/>
      <c r="C24" s="214"/>
      <c r="D24" s="214"/>
      <c r="E24" s="214"/>
      <c r="F24" s="214"/>
      <c r="G24" s="214"/>
      <c r="H24" s="214"/>
    </row>
    <row r="25" spans="1:12" x14ac:dyDescent="0.25">
      <c r="A25" s="214"/>
      <c r="B25" s="214"/>
      <c r="C25" s="214"/>
      <c r="D25" s="214"/>
      <c r="E25" s="214"/>
      <c r="F25" s="214"/>
      <c r="G25" s="214"/>
      <c r="H25" s="214"/>
    </row>
    <row r="26" spans="1:12" x14ac:dyDescent="0.25">
      <c r="A26" s="214"/>
      <c r="B26" s="214"/>
      <c r="C26" s="214"/>
      <c r="D26" s="214"/>
      <c r="E26" s="214"/>
      <c r="F26" s="214"/>
      <c r="G26" s="214"/>
      <c r="H26" s="214"/>
    </row>
    <row r="27" spans="1:12" x14ac:dyDescent="0.25">
      <c r="A27" s="214"/>
      <c r="B27" s="214"/>
      <c r="C27" s="214"/>
      <c r="D27" s="214"/>
      <c r="E27" s="214"/>
      <c r="F27" s="214"/>
      <c r="G27" s="214"/>
      <c r="H27" s="214"/>
    </row>
    <row r="28" spans="1:12" x14ac:dyDescent="0.25">
      <c r="A28" s="214"/>
      <c r="B28" s="214"/>
      <c r="C28" s="214"/>
      <c r="D28" s="214"/>
      <c r="E28" s="214"/>
      <c r="F28" s="214"/>
      <c r="G28" s="214"/>
      <c r="H28" s="214"/>
    </row>
    <row r="32" spans="1:12" x14ac:dyDescent="0.25">
      <c r="A32" s="178"/>
      <c r="J32" s="198" t="s">
        <v>86</v>
      </c>
      <c r="K32" s="198"/>
      <c r="L32" s="198"/>
    </row>
  </sheetData>
  <mergeCells count="2">
    <mergeCell ref="J32:L32"/>
    <mergeCell ref="A15:H28"/>
  </mergeCells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33"/>
  <sheetViews>
    <sheetView workbookViewId="0">
      <selection sqref="A1:E1"/>
    </sheetView>
  </sheetViews>
  <sheetFormatPr defaultRowHeight="15" x14ac:dyDescent="0.25"/>
  <cols>
    <col min="1" max="1" width="36.85546875" bestFit="1" customWidth="1"/>
    <col min="2" max="2" width="25" bestFit="1" customWidth="1"/>
    <col min="3" max="4" width="11.7109375" bestFit="1" customWidth="1"/>
    <col min="9" max="9" width="30.85546875" customWidth="1"/>
  </cols>
  <sheetData>
    <row r="1" spans="1:5" x14ac:dyDescent="0.25">
      <c r="A1" s="199" t="s">
        <v>159</v>
      </c>
      <c r="B1" s="199"/>
      <c r="C1" s="199"/>
      <c r="D1" s="199"/>
      <c r="E1" s="199"/>
    </row>
    <row r="4" spans="1:5" x14ac:dyDescent="0.25">
      <c r="A4" s="32"/>
      <c r="B4" s="16">
        <v>2015</v>
      </c>
      <c r="C4" s="16">
        <v>2016</v>
      </c>
    </row>
    <row r="5" spans="1:5" x14ac:dyDescent="0.25">
      <c r="A5" s="102" t="s">
        <v>4</v>
      </c>
      <c r="B5" s="14">
        <v>0.137564490304216</v>
      </c>
      <c r="C5" s="18">
        <v>0.12913999443362101</v>
      </c>
      <c r="D5" s="28">
        <f>C5+C12</f>
        <v>0.68991292592739906</v>
      </c>
    </row>
    <row r="6" spans="1:5" x14ac:dyDescent="0.25">
      <c r="A6" s="102" t="s">
        <v>5</v>
      </c>
      <c r="B6" s="14">
        <v>6.3378402419498298E-2</v>
      </c>
      <c r="C6" s="18">
        <v>7.9320901753409404E-2</v>
      </c>
      <c r="D6" s="28">
        <f>B5+B12</f>
        <v>0.708815157445294</v>
      </c>
    </row>
    <row r="7" spans="1:5" x14ac:dyDescent="0.25">
      <c r="A7" s="102" t="s">
        <v>6</v>
      </c>
      <c r="B7" s="14">
        <v>9.5312222024550794E-2</v>
      </c>
      <c r="C7" s="18">
        <v>9.4429644944534999E-2</v>
      </c>
      <c r="D7" s="28">
        <f>D5-D6</f>
        <v>-1.8902231517894941E-2</v>
      </c>
    </row>
    <row r="8" spans="1:5" x14ac:dyDescent="0.25">
      <c r="A8" s="102" t="s">
        <v>7</v>
      </c>
      <c r="B8" s="14">
        <v>1.7256715886852899E-2</v>
      </c>
      <c r="C8" s="18">
        <v>2.0396803308019601E-2</v>
      </c>
    </row>
    <row r="9" spans="1:5" x14ac:dyDescent="0.25">
      <c r="A9" s="102" t="s">
        <v>8</v>
      </c>
      <c r="B9" s="14">
        <v>6.3689734922611596E-2</v>
      </c>
      <c r="C9" s="18">
        <v>6.2263925887638703E-2</v>
      </c>
    </row>
    <row r="10" spans="1:5" x14ac:dyDescent="0.25">
      <c r="A10" s="102" t="s">
        <v>10</v>
      </c>
      <c r="B10" s="14">
        <v>7.9612168653264495E-3</v>
      </c>
      <c r="C10" s="18">
        <v>7.4350920440539097E-3</v>
      </c>
    </row>
    <row r="11" spans="1:5" x14ac:dyDescent="0.25">
      <c r="A11" s="102" t="s">
        <v>11</v>
      </c>
      <c r="B11" s="14">
        <v>4.3586550435865498E-2</v>
      </c>
      <c r="C11" s="18">
        <v>4.6240706134944902E-2</v>
      </c>
    </row>
    <row r="12" spans="1:5" x14ac:dyDescent="0.25">
      <c r="A12" s="102" t="s">
        <v>107</v>
      </c>
      <c r="B12" s="14">
        <v>0.57125066714107797</v>
      </c>
      <c r="C12" s="18">
        <v>0.56077293149377805</v>
      </c>
    </row>
    <row r="14" spans="1:5" x14ac:dyDescent="0.25">
      <c r="A14" s="214"/>
      <c r="B14" s="214"/>
      <c r="C14" s="214"/>
    </row>
    <row r="15" spans="1:5" x14ac:dyDescent="0.25">
      <c r="A15" s="214"/>
      <c r="B15" s="214"/>
      <c r="C15" s="214"/>
    </row>
    <row r="16" spans="1:5" x14ac:dyDescent="0.25">
      <c r="A16" s="214"/>
      <c r="B16" s="214"/>
      <c r="C16" s="214"/>
      <c r="D16" s="101"/>
    </row>
    <row r="17" spans="1:8" x14ac:dyDescent="0.25">
      <c r="A17" s="214"/>
      <c r="B17" s="214"/>
      <c r="C17" s="214"/>
    </row>
    <row r="18" spans="1:8" x14ac:dyDescent="0.25">
      <c r="A18" s="214"/>
      <c r="B18" s="214"/>
      <c r="C18" s="214"/>
    </row>
    <row r="19" spans="1:8" x14ac:dyDescent="0.25">
      <c r="A19" s="214"/>
      <c r="B19" s="214"/>
      <c r="C19" s="214"/>
    </row>
    <row r="20" spans="1:8" x14ac:dyDescent="0.25">
      <c r="A20" s="214"/>
      <c r="B20" s="214"/>
      <c r="C20" s="214"/>
    </row>
    <row r="21" spans="1:8" x14ac:dyDescent="0.25">
      <c r="A21" s="214"/>
      <c r="B21" s="214"/>
      <c r="C21" s="214"/>
    </row>
    <row r="22" spans="1:8" x14ac:dyDescent="0.25">
      <c r="A22" s="214"/>
      <c r="B22" s="214"/>
      <c r="C22" s="214"/>
    </row>
    <row r="23" spans="1:8" x14ac:dyDescent="0.25">
      <c r="A23" s="214"/>
      <c r="B23" s="214"/>
      <c r="C23" s="214"/>
    </row>
    <row r="24" spans="1:8" x14ac:dyDescent="0.25">
      <c r="A24" s="214"/>
      <c r="B24" s="214"/>
      <c r="C24" s="214"/>
    </row>
    <row r="25" spans="1:8" x14ac:dyDescent="0.25">
      <c r="A25" s="214"/>
      <c r="B25" s="214"/>
      <c r="C25" s="214"/>
    </row>
    <row r="26" spans="1:8" x14ac:dyDescent="0.25">
      <c r="A26" s="214"/>
      <c r="B26" s="214"/>
      <c r="C26" s="214"/>
    </row>
    <row r="27" spans="1:8" x14ac:dyDescent="0.25">
      <c r="A27" s="214"/>
      <c r="B27" s="214"/>
      <c r="C27" s="214"/>
    </row>
    <row r="28" spans="1:8" x14ac:dyDescent="0.25">
      <c r="A28" s="214"/>
      <c r="B28" s="214"/>
      <c r="C28" s="214"/>
    </row>
    <row r="29" spans="1:8" x14ac:dyDescent="0.25">
      <c r="A29" s="214"/>
      <c r="B29" s="214"/>
      <c r="C29" s="214"/>
      <c r="F29" s="198" t="s">
        <v>86</v>
      </c>
      <c r="G29" s="198"/>
      <c r="H29" s="198"/>
    </row>
    <row r="30" spans="1:8" x14ac:dyDescent="0.25">
      <c r="A30" s="100"/>
      <c r="C30" s="101"/>
    </row>
    <row r="31" spans="1:8" x14ac:dyDescent="0.25">
      <c r="A31" s="100"/>
      <c r="C31" s="101"/>
    </row>
    <row r="33" spans="1:1" x14ac:dyDescent="0.25">
      <c r="A33" s="178"/>
    </row>
  </sheetData>
  <mergeCells count="3">
    <mergeCell ref="A1:E1"/>
    <mergeCell ref="F29:H29"/>
    <mergeCell ref="A14:C29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9"/>
  <sheetViews>
    <sheetView view="pageBreakPreview" zoomScale="60" workbookViewId="0">
      <selection sqref="A1:XFD1048576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161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7" spans="1:9" x14ac:dyDescent="0.25">
      <c r="A27" s="178"/>
    </row>
    <row r="29" spans="1:9" x14ac:dyDescent="0.25">
      <c r="F29" s="198" t="s">
        <v>86</v>
      </c>
      <c r="G29" s="198"/>
      <c r="H29" s="198"/>
      <c r="I29" s="198"/>
    </row>
  </sheetData>
  <mergeCells count="3">
    <mergeCell ref="A1:L1"/>
    <mergeCell ref="A10:D22"/>
    <mergeCell ref="F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view="pageBreakPreview" zoomScale="60" workbookViewId="0">
      <selection activeCell="B5" sqref="B5:D8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130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91">
        <v>0.43120000000000003</v>
      </c>
      <c r="C5" s="191">
        <v>0.3271</v>
      </c>
      <c r="D5" s="191">
        <v>0.42809999999999998</v>
      </c>
    </row>
    <row r="6" spans="1:12" x14ac:dyDescent="0.25">
      <c r="A6" s="16" t="s">
        <v>65</v>
      </c>
      <c r="B6" s="191">
        <v>0.12470000000000001</v>
      </c>
      <c r="C6" s="191">
        <v>0.1167</v>
      </c>
      <c r="D6" s="191">
        <v>0.11210000000000001</v>
      </c>
    </row>
    <row r="7" spans="1:12" x14ac:dyDescent="0.25">
      <c r="A7" s="16" t="s">
        <v>84</v>
      </c>
      <c r="B7" s="191">
        <v>0.1046</v>
      </c>
      <c r="C7" s="191">
        <v>0.15129999999999999</v>
      </c>
      <c r="D7" s="191">
        <v>0.18479999999999999</v>
      </c>
    </row>
    <row r="8" spans="1:12" x14ac:dyDescent="0.25">
      <c r="A8" s="16" t="s">
        <v>85</v>
      </c>
      <c r="B8" s="191">
        <v>0.33950000000000002</v>
      </c>
      <c r="C8" s="191">
        <v>0.40489999999999998</v>
      </c>
      <c r="D8" s="191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6" spans="1:9" x14ac:dyDescent="0.25">
      <c r="F26" s="198" t="s">
        <v>86</v>
      </c>
      <c r="G26" s="198"/>
      <c r="H26" s="198"/>
      <c r="I26" s="198"/>
    </row>
    <row r="27" spans="1:9" x14ac:dyDescent="0.25">
      <c r="A27" s="178"/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1"/>
  <sheetViews>
    <sheetView workbookViewId="0">
      <selection sqref="A1:J1"/>
    </sheetView>
  </sheetViews>
  <sheetFormatPr defaultRowHeight="15" x14ac:dyDescent="0.25"/>
  <cols>
    <col min="1" max="1" width="18.140625" bestFit="1" customWidth="1"/>
    <col min="2" max="3" width="10.140625" bestFit="1" customWidth="1"/>
    <col min="10" max="10" width="15.85546875" bestFit="1" customWidth="1"/>
    <col min="11" max="11" width="10" bestFit="1" customWidth="1"/>
    <col min="12" max="12" width="12" bestFit="1" customWidth="1"/>
  </cols>
  <sheetData>
    <row r="1" spans="1:10" x14ac:dyDescent="0.25">
      <c r="A1" s="199" t="s">
        <v>163</v>
      </c>
      <c r="B1" s="199"/>
      <c r="C1" s="199"/>
      <c r="D1" s="199"/>
      <c r="E1" s="199"/>
      <c r="F1" s="199"/>
      <c r="G1" s="199"/>
      <c r="H1" s="199"/>
      <c r="I1" s="199"/>
      <c r="J1" s="199"/>
    </row>
    <row r="3" spans="1:10" ht="15.75" customHeight="1" x14ac:dyDescent="0.25">
      <c r="A3" s="25"/>
      <c r="B3" s="16">
        <v>2015</v>
      </c>
      <c r="C3" s="16">
        <v>2016</v>
      </c>
    </row>
    <row r="4" spans="1:10" ht="15.75" customHeight="1" x14ac:dyDescent="0.25">
      <c r="A4" s="16" t="s">
        <v>23</v>
      </c>
      <c r="B4" s="18">
        <v>0.13454011741683</v>
      </c>
      <c r="C4" s="18">
        <v>0.137926921394776</v>
      </c>
      <c r="D4" s="28">
        <f>C4-B4</f>
        <v>3.3868039779459957E-3</v>
      </c>
    </row>
    <row r="5" spans="1:10" x14ac:dyDescent="0.25">
      <c r="A5" s="16" t="s">
        <v>24</v>
      </c>
      <c r="B5" s="18">
        <v>0.245774773172033</v>
      </c>
      <c r="C5" s="18">
        <v>0.25521848037851402</v>
      </c>
      <c r="D5" s="28">
        <f>C5-B5</f>
        <v>9.4437072064810224E-3</v>
      </c>
    </row>
    <row r="6" spans="1:10" x14ac:dyDescent="0.25">
      <c r="A6" s="16" t="s">
        <v>25</v>
      </c>
      <c r="B6" s="18">
        <v>0.61968510941113697</v>
      </c>
      <c r="C6" s="18">
        <v>0.60685459822671095</v>
      </c>
      <c r="D6" s="28">
        <f>C6-B6</f>
        <v>-1.2830511184426019E-2</v>
      </c>
    </row>
    <row r="8" spans="1:10" x14ac:dyDescent="0.25">
      <c r="A8" s="25"/>
      <c r="B8" s="16">
        <v>2015</v>
      </c>
      <c r="C8" s="16">
        <v>2016</v>
      </c>
    </row>
    <row r="9" spans="1:10" x14ac:dyDescent="0.25">
      <c r="A9" s="16" t="s">
        <v>23</v>
      </c>
      <c r="B9" s="17">
        <v>3025</v>
      </c>
      <c r="C9" s="17">
        <v>3469</v>
      </c>
    </row>
    <row r="10" spans="1:10" x14ac:dyDescent="0.25">
      <c r="A10" s="16" t="s">
        <v>24</v>
      </c>
      <c r="B10" s="17">
        <v>5526</v>
      </c>
      <c r="C10" s="17">
        <v>6419</v>
      </c>
      <c r="D10" s="9">
        <f>C10-B10</f>
        <v>893</v>
      </c>
    </row>
    <row r="11" spans="1:10" x14ac:dyDescent="0.25">
      <c r="A11" s="16" t="s">
        <v>25</v>
      </c>
      <c r="B11" s="17">
        <v>13933</v>
      </c>
      <c r="C11" s="17">
        <v>15263</v>
      </c>
      <c r="D11" s="9">
        <f>C11-B11</f>
        <v>1330</v>
      </c>
      <c r="E11" s="9">
        <f>B9+B10+B11</f>
        <v>22484</v>
      </c>
      <c r="F11" s="9">
        <f>C9+C10+C11</f>
        <v>25151</v>
      </c>
    </row>
    <row r="13" spans="1:10" x14ac:dyDescent="0.25">
      <c r="A13" s="214"/>
      <c r="B13" s="214"/>
      <c r="C13" s="214"/>
      <c r="D13" s="214"/>
      <c r="E13" s="214"/>
      <c r="F13" s="214"/>
    </row>
    <row r="14" spans="1:10" x14ac:dyDescent="0.25">
      <c r="A14" s="214"/>
      <c r="B14" s="214"/>
      <c r="C14" s="214"/>
      <c r="D14" s="214"/>
      <c r="E14" s="214"/>
      <c r="F14" s="214"/>
    </row>
    <row r="15" spans="1:10" x14ac:dyDescent="0.25">
      <c r="A15" s="214"/>
      <c r="B15" s="214"/>
      <c r="C15" s="214"/>
      <c r="D15" s="214"/>
      <c r="E15" s="214"/>
      <c r="F15" s="214"/>
    </row>
    <row r="16" spans="1:10" x14ac:dyDescent="0.25">
      <c r="A16" s="214"/>
      <c r="B16" s="214"/>
      <c r="C16" s="214"/>
      <c r="D16" s="214"/>
      <c r="E16" s="214"/>
      <c r="F16" s="214"/>
    </row>
    <row r="17" spans="1:10" x14ac:dyDescent="0.25">
      <c r="A17" s="214"/>
      <c r="B17" s="214"/>
      <c r="C17" s="214"/>
      <c r="D17" s="214"/>
      <c r="E17" s="214"/>
      <c r="F17" s="214"/>
    </row>
    <row r="18" spans="1:10" x14ac:dyDescent="0.25">
      <c r="A18" s="214"/>
      <c r="B18" s="214"/>
      <c r="C18" s="214"/>
      <c r="D18" s="214"/>
      <c r="E18" s="214"/>
      <c r="F18" s="214"/>
    </row>
    <row r="19" spans="1:10" x14ac:dyDescent="0.25">
      <c r="A19" s="214"/>
      <c r="B19" s="214"/>
      <c r="C19" s="214"/>
      <c r="D19" s="214"/>
      <c r="E19" s="214"/>
      <c r="F19" s="214"/>
    </row>
    <row r="20" spans="1:10" x14ac:dyDescent="0.25">
      <c r="A20" s="214"/>
      <c r="B20" s="214"/>
      <c r="C20" s="214"/>
      <c r="D20" s="214"/>
      <c r="E20" s="214"/>
      <c r="F20" s="214"/>
    </row>
    <row r="21" spans="1:10" x14ac:dyDescent="0.25">
      <c r="A21" s="214"/>
      <c r="B21" s="214"/>
      <c r="C21" s="214"/>
      <c r="D21" s="214"/>
      <c r="E21" s="214"/>
      <c r="F21" s="214"/>
    </row>
    <row r="22" spans="1:10" x14ac:dyDescent="0.25">
      <c r="A22" s="214"/>
      <c r="B22" s="214"/>
      <c r="C22" s="214"/>
      <c r="D22" s="214"/>
      <c r="E22" s="214"/>
      <c r="F22" s="214"/>
    </row>
    <row r="23" spans="1:10" x14ac:dyDescent="0.25">
      <c r="A23" s="214"/>
      <c r="B23" s="214"/>
      <c r="C23" s="214"/>
      <c r="D23" s="214"/>
      <c r="E23" s="214"/>
      <c r="F23" s="214"/>
    </row>
    <row r="24" spans="1:10" x14ac:dyDescent="0.25">
      <c r="A24" s="214"/>
      <c r="B24" s="214"/>
      <c r="C24" s="214"/>
      <c r="D24" s="214"/>
      <c r="E24" s="214"/>
      <c r="F24" s="214"/>
    </row>
    <row r="25" spans="1:10" x14ac:dyDescent="0.25">
      <c r="A25" s="214"/>
      <c r="B25" s="214"/>
      <c r="C25" s="214"/>
      <c r="D25" s="214"/>
      <c r="E25" s="214"/>
      <c r="F25" s="214"/>
    </row>
    <row r="26" spans="1:10" x14ac:dyDescent="0.25">
      <c r="A26" s="214"/>
      <c r="B26" s="214"/>
      <c r="C26" s="214"/>
      <c r="D26" s="214"/>
      <c r="E26" s="214"/>
      <c r="F26" s="214"/>
    </row>
    <row r="27" spans="1:10" x14ac:dyDescent="0.25">
      <c r="A27" s="214"/>
      <c r="B27" s="214"/>
      <c r="C27" s="214"/>
      <c r="D27" s="214"/>
      <c r="E27" s="214"/>
      <c r="F27" s="214"/>
      <c r="H27" s="198" t="s">
        <v>86</v>
      </c>
      <c r="I27" s="198"/>
      <c r="J27" s="198"/>
    </row>
    <row r="31" spans="1:10" x14ac:dyDescent="0.25">
      <c r="A31" s="178"/>
    </row>
  </sheetData>
  <mergeCells count="3">
    <mergeCell ref="A1:J1"/>
    <mergeCell ref="H27:J27"/>
    <mergeCell ref="A13:F27"/>
  </mergeCells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37"/>
  <sheetViews>
    <sheetView zoomScaleNormal="100" workbookViewId="0">
      <selection sqref="A1:L1"/>
    </sheetView>
  </sheetViews>
  <sheetFormatPr defaultRowHeight="15" x14ac:dyDescent="0.25"/>
  <cols>
    <col min="1" max="1" width="30.42578125" bestFit="1" customWidth="1"/>
    <col min="2" max="2" width="11.85546875" customWidth="1"/>
    <col min="9" max="9" width="11.140625" customWidth="1"/>
  </cols>
  <sheetData>
    <row r="1" spans="1:12" x14ac:dyDescent="0.25">
      <c r="A1" s="218" t="s">
        <v>164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 x14ac:dyDescent="0.25">
      <c r="A3" s="32"/>
      <c r="B3" s="16">
        <v>2015</v>
      </c>
      <c r="C3" s="16">
        <v>2016</v>
      </c>
      <c r="E3" s="20">
        <v>2015</v>
      </c>
      <c r="F3" s="50">
        <v>2016</v>
      </c>
      <c r="H3" s="20"/>
      <c r="I3" s="20"/>
    </row>
    <row r="4" spans="1:12" x14ac:dyDescent="0.25">
      <c r="A4" s="103" t="s">
        <v>43</v>
      </c>
      <c r="B4" s="71">
        <v>133</v>
      </c>
      <c r="C4" s="71">
        <v>111</v>
      </c>
      <c r="E4" s="27">
        <f>B4/B$18</f>
        <v>5.9153175591531758E-3</v>
      </c>
      <c r="F4" s="27">
        <f>C4/C$18</f>
        <v>4.4133434058287943E-3</v>
      </c>
      <c r="G4" s="28">
        <f>F4-E4</f>
        <v>-1.5019741533243815E-3</v>
      </c>
      <c r="H4" s="187">
        <f>C4-B4</f>
        <v>-22</v>
      </c>
      <c r="I4" s="27"/>
    </row>
    <row r="5" spans="1:12" x14ac:dyDescent="0.25">
      <c r="A5" s="103" t="s">
        <v>44</v>
      </c>
      <c r="B5" s="71">
        <v>138</v>
      </c>
      <c r="C5" s="71">
        <v>134</v>
      </c>
      <c r="E5" s="27">
        <f t="shared" ref="E5:E15" si="0">B5/B$18</f>
        <v>6.1376979185198367E-3</v>
      </c>
      <c r="F5" s="27">
        <f t="shared" ref="F5:F16" si="1">C5/C$18</f>
        <v>5.3278199673969222E-3</v>
      </c>
      <c r="G5" s="28">
        <f t="shared" ref="G5:G16" si="2">F5-E5</f>
        <v>-8.0987795112291445E-4</v>
      </c>
      <c r="H5" s="187">
        <f t="shared" ref="H5:H16" si="3">C5-B5</f>
        <v>-4</v>
      </c>
      <c r="I5" s="27"/>
    </row>
    <row r="6" spans="1:12" x14ac:dyDescent="0.25">
      <c r="A6" s="103" t="s">
        <v>30</v>
      </c>
      <c r="B6" s="71">
        <v>198</v>
      </c>
      <c r="C6" s="71">
        <v>188</v>
      </c>
      <c r="E6" s="27">
        <f t="shared" si="0"/>
        <v>8.8062622309197647E-3</v>
      </c>
      <c r="F6" s="27">
        <f t="shared" si="1"/>
        <v>7.4748518945568767E-3</v>
      </c>
      <c r="G6" s="28">
        <f t="shared" si="2"/>
        <v>-1.3314103363628879E-3</v>
      </c>
      <c r="H6" s="187">
        <f t="shared" si="3"/>
        <v>-10</v>
      </c>
      <c r="I6" s="27"/>
    </row>
    <row r="7" spans="1:12" x14ac:dyDescent="0.25">
      <c r="A7" s="103" t="s">
        <v>45</v>
      </c>
      <c r="B7" s="71">
        <v>239</v>
      </c>
      <c r="C7" s="71">
        <v>236</v>
      </c>
      <c r="E7" s="27">
        <f t="shared" si="0"/>
        <v>1.0629781177726384E-2</v>
      </c>
      <c r="F7" s="27">
        <f t="shared" si="1"/>
        <v>9.383324718699057E-3</v>
      </c>
      <c r="G7" s="28">
        <f t="shared" si="2"/>
        <v>-1.2464564590273265E-3</v>
      </c>
      <c r="H7" s="187">
        <f t="shared" si="3"/>
        <v>-3</v>
      </c>
      <c r="I7" s="27"/>
    </row>
    <row r="8" spans="1:12" x14ac:dyDescent="0.25">
      <c r="A8" s="103" t="s">
        <v>27</v>
      </c>
      <c r="B8" s="71">
        <v>654</v>
      </c>
      <c r="C8" s="71">
        <v>605</v>
      </c>
      <c r="D8" s="52"/>
      <c r="E8" s="27">
        <f t="shared" si="0"/>
        <v>2.9087351005159225E-2</v>
      </c>
      <c r="F8" s="27">
        <f t="shared" si="1"/>
        <v>2.4054709554292075E-2</v>
      </c>
      <c r="G8" s="28">
        <f t="shared" si="2"/>
        <v>-5.0326414508671501E-3</v>
      </c>
      <c r="H8" s="187">
        <f t="shared" si="3"/>
        <v>-49</v>
      </c>
      <c r="I8" s="27"/>
    </row>
    <row r="9" spans="1:12" x14ac:dyDescent="0.25">
      <c r="A9" s="103" t="s">
        <v>42</v>
      </c>
      <c r="B9" s="71">
        <v>1088</v>
      </c>
      <c r="C9" s="71">
        <v>1008</v>
      </c>
      <c r="E9" s="27">
        <f t="shared" si="0"/>
        <v>4.8389966198185377E-2</v>
      </c>
      <c r="F9" s="27">
        <f t="shared" si="1"/>
        <v>4.0077929306985803E-2</v>
      </c>
      <c r="G9" s="28">
        <f t="shared" si="2"/>
        <v>-8.3120368911995743E-3</v>
      </c>
      <c r="H9" s="187">
        <f t="shared" si="3"/>
        <v>-80</v>
      </c>
      <c r="I9" s="27"/>
    </row>
    <row r="10" spans="1:12" x14ac:dyDescent="0.25">
      <c r="A10" s="103" t="s">
        <v>40</v>
      </c>
      <c r="B10" s="71">
        <v>1343</v>
      </c>
      <c r="C10" s="71">
        <v>1096</v>
      </c>
      <c r="E10" s="27">
        <f t="shared" si="0"/>
        <v>5.9731364525885074E-2</v>
      </c>
      <c r="F10" s="27">
        <f t="shared" si="1"/>
        <v>4.3576796151246475E-2</v>
      </c>
      <c r="G10" s="28">
        <f t="shared" si="2"/>
        <v>-1.6154568374638599E-2</v>
      </c>
      <c r="H10" s="187">
        <f t="shared" si="3"/>
        <v>-247</v>
      </c>
      <c r="I10" s="27"/>
    </row>
    <row r="11" spans="1:12" x14ac:dyDescent="0.25">
      <c r="A11" s="103" t="s">
        <v>31</v>
      </c>
      <c r="B11" s="71">
        <v>1477</v>
      </c>
      <c r="C11" s="71">
        <v>1267</v>
      </c>
      <c r="E11" s="27">
        <f t="shared" si="0"/>
        <v>6.569115815691158E-2</v>
      </c>
      <c r="F11" s="27">
        <f t="shared" si="1"/>
        <v>5.037573058725299E-2</v>
      </c>
      <c r="G11" s="28">
        <f t="shared" si="2"/>
        <v>-1.5315427569658591E-2</v>
      </c>
      <c r="H11" s="187">
        <f t="shared" si="3"/>
        <v>-210</v>
      </c>
      <c r="I11" s="27"/>
    </row>
    <row r="12" spans="1:12" x14ac:dyDescent="0.25">
      <c r="A12" s="103" t="s">
        <v>35</v>
      </c>
      <c r="B12" s="71">
        <v>3524</v>
      </c>
      <c r="C12" s="71">
        <v>2584</v>
      </c>
      <c r="E12" s="27">
        <f t="shared" si="0"/>
        <v>0.15673367728162249</v>
      </c>
      <c r="F12" s="27">
        <f t="shared" si="1"/>
        <v>0.10273945369965409</v>
      </c>
      <c r="G12" s="28">
        <f t="shared" si="2"/>
        <v>-5.3994223581968398E-2</v>
      </c>
      <c r="H12" s="187">
        <f t="shared" si="3"/>
        <v>-940</v>
      </c>
      <c r="I12" s="27"/>
    </row>
    <row r="13" spans="1:12" x14ac:dyDescent="0.25">
      <c r="A13" s="103" t="s">
        <v>33</v>
      </c>
      <c r="B13" s="71">
        <v>3823</v>
      </c>
      <c r="C13" s="71">
        <v>3315</v>
      </c>
      <c r="E13" s="27">
        <f t="shared" si="0"/>
        <v>0.17003202277174881</v>
      </c>
      <c r="F13" s="27">
        <f t="shared" si="1"/>
        <v>0.1318039044173194</v>
      </c>
      <c r="G13" s="28">
        <f t="shared" si="2"/>
        <v>-3.8228118354429408E-2</v>
      </c>
      <c r="H13" s="187">
        <f t="shared" si="3"/>
        <v>-508</v>
      </c>
      <c r="I13" s="27"/>
    </row>
    <row r="14" spans="1:12" x14ac:dyDescent="0.25">
      <c r="A14" s="105" t="s">
        <v>37</v>
      </c>
      <c r="B14" s="71">
        <v>4483</v>
      </c>
      <c r="C14" s="71">
        <v>3555</v>
      </c>
      <c r="E14" s="27">
        <f t="shared" si="0"/>
        <v>0.19938623020814802</v>
      </c>
      <c r="F14" s="27">
        <f t="shared" si="1"/>
        <v>0.14134626853803028</v>
      </c>
      <c r="G14" s="28">
        <f t="shared" si="2"/>
        <v>-5.803996167011774E-2</v>
      </c>
      <c r="H14" s="187">
        <f t="shared" si="3"/>
        <v>-928</v>
      </c>
      <c r="I14" s="27"/>
    </row>
    <row r="15" spans="1:12" x14ac:dyDescent="0.25">
      <c r="A15" s="104" t="s">
        <v>99</v>
      </c>
      <c r="B15" s="71">
        <v>4620</v>
      </c>
      <c r="C15" s="71">
        <v>4233</v>
      </c>
      <c r="E15" s="27">
        <f t="shared" si="0"/>
        <v>0.20547945205479451</v>
      </c>
      <c r="F15" s="27">
        <f>C15/C$18</f>
        <v>0.16830344717903861</v>
      </c>
      <c r="G15" s="28">
        <f t="shared" si="2"/>
        <v>-3.7176004875755897E-2</v>
      </c>
      <c r="H15" s="187">
        <f t="shared" si="3"/>
        <v>-387</v>
      </c>
      <c r="I15" s="27"/>
    </row>
    <row r="16" spans="1:12" x14ac:dyDescent="0.25">
      <c r="A16" s="142" t="s">
        <v>108</v>
      </c>
      <c r="B16" s="71">
        <v>764</v>
      </c>
      <c r="C16" s="71">
        <v>6819</v>
      </c>
      <c r="E16" s="27">
        <f>B16/B$18</f>
        <v>3.3979718911225761E-2</v>
      </c>
      <c r="F16" s="27">
        <f t="shared" si="1"/>
        <v>0.2711224205796986</v>
      </c>
      <c r="G16" s="28">
        <f t="shared" si="2"/>
        <v>0.23714270166847284</v>
      </c>
      <c r="H16" s="187">
        <f t="shared" si="3"/>
        <v>6055</v>
      </c>
    </row>
    <row r="17" spans="1:23" x14ac:dyDescent="0.25">
      <c r="A17" s="106"/>
      <c r="B17" s="51"/>
      <c r="C17" s="51"/>
    </row>
    <row r="18" spans="1:23" x14ac:dyDescent="0.25">
      <c r="A18" s="106"/>
      <c r="B18" s="51">
        <f>SUM(B4:B17)</f>
        <v>22484</v>
      </c>
      <c r="C18" s="51">
        <f>SUM(C4:C17)</f>
        <v>25151</v>
      </c>
      <c r="E18" s="27"/>
      <c r="F18" s="27"/>
      <c r="H18" s="27"/>
      <c r="I18" s="27"/>
    </row>
    <row r="19" spans="1:23" x14ac:dyDescent="0.25">
      <c r="A19" s="12"/>
      <c r="B19" s="41"/>
      <c r="C19" s="41"/>
    </row>
    <row r="20" spans="1:23" x14ac:dyDescent="0.25">
      <c r="A20" s="12"/>
      <c r="B20" s="41"/>
      <c r="C20" s="41"/>
      <c r="F20" s="41"/>
      <c r="G20" s="41"/>
    </row>
    <row r="22" spans="1:23" x14ac:dyDescent="0.25">
      <c r="A22" s="197"/>
      <c r="B22" s="197"/>
      <c r="C22" s="197"/>
      <c r="D22" s="197"/>
      <c r="E22" s="197"/>
      <c r="F22" s="197"/>
      <c r="G22" s="197"/>
      <c r="H22" s="197"/>
      <c r="I22" s="197"/>
    </row>
    <row r="23" spans="1:23" x14ac:dyDescent="0.25">
      <c r="A23" s="197"/>
      <c r="B23" s="197"/>
      <c r="C23" s="197"/>
      <c r="D23" s="197"/>
      <c r="E23" s="197"/>
      <c r="F23" s="197"/>
      <c r="G23" s="197"/>
      <c r="H23" s="197"/>
      <c r="I23" s="197"/>
    </row>
    <row r="24" spans="1:23" x14ac:dyDescent="0.25">
      <c r="A24" s="197"/>
      <c r="B24" s="197"/>
      <c r="C24" s="197"/>
      <c r="D24" s="197"/>
      <c r="E24" s="197"/>
      <c r="F24" s="197"/>
      <c r="G24" s="197"/>
      <c r="H24" s="197"/>
      <c r="I24" s="197"/>
    </row>
    <row r="25" spans="1:23" x14ac:dyDescent="0.25">
      <c r="A25" s="197"/>
      <c r="B25" s="197"/>
      <c r="C25" s="197"/>
      <c r="D25" s="197"/>
      <c r="E25" s="197"/>
      <c r="F25" s="197"/>
      <c r="G25" s="197"/>
      <c r="H25" s="197"/>
      <c r="I25" s="197"/>
    </row>
    <row r="26" spans="1:23" x14ac:dyDescent="0.25">
      <c r="A26" s="197"/>
      <c r="B26" s="197"/>
      <c r="C26" s="197"/>
      <c r="D26" s="197"/>
      <c r="E26" s="197"/>
      <c r="F26" s="197"/>
      <c r="G26" s="197"/>
      <c r="H26" s="197"/>
      <c r="I26" s="197"/>
    </row>
    <row r="27" spans="1:23" x14ac:dyDescent="0.25">
      <c r="A27" s="197"/>
      <c r="B27" s="197"/>
      <c r="C27" s="197"/>
      <c r="D27" s="197"/>
      <c r="E27" s="197"/>
      <c r="F27" s="197"/>
      <c r="G27" s="197"/>
      <c r="H27" s="197"/>
      <c r="I27" s="197"/>
    </row>
    <row r="28" spans="1:23" x14ac:dyDescent="0.25">
      <c r="A28" s="197"/>
      <c r="B28" s="197"/>
      <c r="C28" s="197"/>
      <c r="D28" s="197"/>
      <c r="E28" s="197"/>
      <c r="F28" s="197"/>
      <c r="G28" s="197"/>
      <c r="H28" s="197"/>
      <c r="I28" s="197"/>
    </row>
    <row r="29" spans="1:23" x14ac:dyDescent="0.25">
      <c r="A29" s="197"/>
      <c r="B29" s="197"/>
      <c r="C29" s="197"/>
      <c r="D29" s="197"/>
      <c r="E29" s="197"/>
      <c r="F29" s="197"/>
      <c r="G29" s="197"/>
      <c r="H29" s="197"/>
      <c r="I29" s="197"/>
    </row>
    <row r="30" spans="1:23" x14ac:dyDescent="0.25">
      <c r="A30" s="197"/>
      <c r="B30" s="197"/>
      <c r="C30" s="197"/>
      <c r="D30" s="197"/>
      <c r="E30" s="197"/>
      <c r="F30" s="197"/>
      <c r="G30" s="197"/>
      <c r="H30" s="197"/>
      <c r="I30" s="197"/>
    </row>
    <row r="31" spans="1:23" ht="15" customHeight="1" x14ac:dyDescent="0.25">
      <c r="A31" s="197"/>
      <c r="B31" s="197"/>
      <c r="C31" s="197"/>
      <c r="D31" s="197"/>
      <c r="E31" s="197"/>
      <c r="F31" s="197"/>
      <c r="G31" s="197"/>
      <c r="H31" s="197"/>
      <c r="I31" s="197"/>
      <c r="K31" s="211" t="s">
        <v>119</v>
      </c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</row>
    <row r="32" spans="1:23" x14ac:dyDescent="0.25">
      <c r="A32" s="197"/>
      <c r="B32" s="197"/>
      <c r="C32" s="197"/>
      <c r="D32" s="197"/>
      <c r="E32" s="197"/>
      <c r="F32" s="197"/>
      <c r="G32" s="197"/>
      <c r="H32" s="197"/>
      <c r="I32" s="197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</row>
    <row r="33" spans="1:23" x14ac:dyDescent="0.25">
      <c r="A33" s="85"/>
      <c r="B33" s="85"/>
      <c r="C33" s="85"/>
      <c r="D33" s="85"/>
      <c r="E33" s="85"/>
      <c r="F33" s="85"/>
      <c r="G33" s="85"/>
      <c r="H33" s="85"/>
      <c r="I33" s="85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</row>
    <row r="37" spans="1:23" x14ac:dyDescent="0.25">
      <c r="A37" s="178"/>
    </row>
  </sheetData>
  <sortState ref="A4:C16">
    <sortCondition ref="C4"/>
  </sortState>
  <mergeCells count="3">
    <mergeCell ref="A22:I32"/>
    <mergeCell ref="K31:W33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49"/>
  <sheetViews>
    <sheetView workbookViewId="0">
      <selection sqref="A1:L1"/>
    </sheetView>
  </sheetViews>
  <sheetFormatPr defaultRowHeight="15" x14ac:dyDescent="0.25"/>
  <cols>
    <col min="1" max="1" width="22.28515625" customWidth="1"/>
    <col min="2" max="2" width="9.7109375" customWidth="1"/>
    <col min="3" max="3" width="10.5703125" customWidth="1"/>
    <col min="4" max="4" width="11.28515625" customWidth="1"/>
    <col min="5" max="5" width="8.140625" customWidth="1"/>
    <col min="6" max="6" width="12.28515625" customWidth="1"/>
    <col min="7" max="7" width="10.42578125" customWidth="1"/>
    <col min="8" max="8" width="8.42578125" customWidth="1"/>
    <col min="9" max="9" width="21.85546875" bestFit="1" customWidth="1"/>
  </cols>
  <sheetData>
    <row r="1" spans="1:12" x14ac:dyDescent="0.25">
      <c r="A1" s="218" t="s">
        <v>165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5" spans="1:12" x14ac:dyDescent="0.25">
      <c r="A5" s="25"/>
      <c r="B5">
        <v>2012</v>
      </c>
      <c r="C5" s="143">
        <v>2013</v>
      </c>
      <c r="D5" s="143">
        <v>2014</v>
      </c>
      <c r="E5" s="143">
        <v>2015</v>
      </c>
      <c r="F5" s="143">
        <v>2016</v>
      </c>
      <c r="G5" s="143">
        <v>2017</v>
      </c>
    </row>
    <row r="6" spans="1:12" ht="30" x14ac:dyDescent="0.25">
      <c r="A6" s="146" t="s">
        <v>98</v>
      </c>
      <c r="B6" s="144">
        <v>76</v>
      </c>
      <c r="C6" s="144">
        <v>1034</v>
      </c>
      <c r="D6" s="144">
        <v>4779</v>
      </c>
      <c r="E6" s="144">
        <v>1903</v>
      </c>
      <c r="F6" s="144">
        <v>701</v>
      </c>
      <c r="G6" s="17">
        <f t="shared" ref="G6:G14" si="0">SUM(B6:F6)</f>
        <v>8493</v>
      </c>
      <c r="H6" s="27">
        <f>G6/$G$15</f>
        <v>0.33768041032165719</v>
      </c>
    </row>
    <row r="7" spans="1:12" x14ac:dyDescent="0.25">
      <c r="A7" s="146" t="s">
        <v>55</v>
      </c>
      <c r="B7" s="144">
        <v>61</v>
      </c>
      <c r="C7" s="144">
        <v>538</v>
      </c>
      <c r="D7" s="144">
        <v>3650</v>
      </c>
      <c r="E7" s="144">
        <v>1271</v>
      </c>
      <c r="F7" s="144">
        <v>804</v>
      </c>
      <c r="G7" s="17">
        <f t="shared" si="0"/>
        <v>6324</v>
      </c>
      <c r="H7" s="27">
        <f t="shared" ref="H7:H14" si="1">G7/$G$15</f>
        <v>0.25144129458073239</v>
      </c>
    </row>
    <row r="8" spans="1:12" ht="30" x14ac:dyDescent="0.25">
      <c r="A8" s="146" t="s">
        <v>109</v>
      </c>
      <c r="B8" s="144">
        <v>21</v>
      </c>
      <c r="C8" s="144">
        <v>237</v>
      </c>
      <c r="D8" s="144">
        <v>1871</v>
      </c>
      <c r="E8" s="144">
        <v>516</v>
      </c>
      <c r="F8" s="144">
        <v>271</v>
      </c>
      <c r="G8" s="17">
        <f t="shared" si="0"/>
        <v>2916</v>
      </c>
      <c r="H8" s="27">
        <f t="shared" si="1"/>
        <v>0.11593972406663751</v>
      </c>
    </row>
    <row r="9" spans="1:12" x14ac:dyDescent="0.25">
      <c r="A9" s="146" t="s">
        <v>51</v>
      </c>
      <c r="B9" s="144">
        <v>19</v>
      </c>
      <c r="C9" s="144">
        <v>201</v>
      </c>
      <c r="D9" s="144">
        <v>1715</v>
      </c>
      <c r="E9" s="144">
        <v>531</v>
      </c>
      <c r="F9" s="144">
        <v>252</v>
      </c>
      <c r="G9" s="17">
        <f t="shared" si="0"/>
        <v>2718</v>
      </c>
      <c r="H9" s="27">
        <f t="shared" si="1"/>
        <v>0.10806727366705102</v>
      </c>
    </row>
    <row r="10" spans="1:12" x14ac:dyDescent="0.25">
      <c r="A10" s="146" t="s">
        <v>47</v>
      </c>
      <c r="B10" s="144">
        <v>17</v>
      </c>
      <c r="C10" s="144">
        <v>330</v>
      </c>
      <c r="D10" s="144">
        <v>1104</v>
      </c>
      <c r="E10" s="144">
        <v>392</v>
      </c>
      <c r="F10" s="144">
        <v>191</v>
      </c>
      <c r="G10" s="17">
        <f t="shared" si="0"/>
        <v>2034</v>
      </c>
      <c r="H10" s="27">
        <f t="shared" si="1"/>
        <v>8.0871535923024929E-2</v>
      </c>
    </row>
    <row r="11" spans="1:12" x14ac:dyDescent="0.25">
      <c r="A11" s="146" t="s">
        <v>68</v>
      </c>
      <c r="B11" s="144">
        <v>13</v>
      </c>
      <c r="C11" s="144">
        <v>110</v>
      </c>
      <c r="D11" s="144">
        <v>807</v>
      </c>
      <c r="E11" s="144">
        <v>160</v>
      </c>
      <c r="F11" s="144">
        <v>108</v>
      </c>
      <c r="G11" s="17">
        <f t="shared" si="0"/>
        <v>1198</v>
      </c>
      <c r="H11" s="27">
        <f t="shared" si="1"/>
        <v>4.7632300902548608E-2</v>
      </c>
    </row>
    <row r="12" spans="1:12" x14ac:dyDescent="0.25">
      <c r="A12" s="146" t="s">
        <v>48</v>
      </c>
      <c r="B12" s="144">
        <v>9</v>
      </c>
      <c r="C12" s="144">
        <v>65</v>
      </c>
      <c r="D12" s="144">
        <v>567</v>
      </c>
      <c r="E12" s="144">
        <v>200</v>
      </c>
      <c r="F12" s="144">
        <v>77</v>
      </c>
      <c r="G12" s="17">
        <f t="shared" si="0"/>
        <v>918</v>
      </c>
      <c r="H12" s="27">
        <f t="shared" si="1"/>
        <v>3.6499542761719218E-2</v>
      </c>
    </row>
    <row r="13" spans="1:12" x14ac:dyDescent="0.25">
      <c r="A13" s="146" t="s">
        <v>50</v>
      </c>
      <c r="B13" s="145">
        <v>7</v>
      </c>
      <c r="C13" s="145">
        <v>52</v>
      </c>
      <c r="D13" s="145">
        <v>148</v>
      </c>
      <c r="E13" s="145">
        <v>51</v>
      </c>
      <c r="F13" s="145">
        <v>39</v>
      </c>
      <c r="G13" s="17">
        <f t="shared" si="0"/>
        <v>297</v>
      </c>
      <c r="H13" s="27">
        <f t="shared" si="1"/>
        <v>1.1808675599379747E-2</v>
      </c>
    </row>
    <row r="14" spans="1:12" x14ac:dyDescent="0.25">
      <c r="A14" s="146" t="s">
        <v>69</v>
      </c>
      <c r="B14" s="145">
        <v>4</v>
      </c>
      <c r="C14" s="145">
        <v>35</v>
      </c>
      <c r="D14" s="145">
        <v>159</v>
      </c>
      <c r="E14" s="145">
        <v>29</v>
      </c>
      <c r="F14" s="145">
        <v>26</v>
      </c>
      <c r="G14" s="17">
        <f t="shared" si="0"/>
        <v>253</v>
      </c>
      <c r="H14" s="27">
        <f t="shared" si="1"/>
        <v>1.0059242177249414E-2</v>
      </c>
    </row>
    <row r="15" spans="1:12" x14ac:dyDescent="0.25">
      <c r="A15" s="147" t="s">
        <v>22</v>
      </c>
      <c r="B15" s="9">
        <f t="shared" ref="B15:G15" si="2">SUM(B6:B14)</f>
        <v>227</v>
      </c>
      <c r="C15" s="9">
        <f t="shared" si="2"/>
        <v>2602</v>
      </c>
      <c r="D15" s="9">
        <f t="shared" si="2"/>
        <v>14800</v>
      </c>
      <c r="E15" s="9">
        <f t="shared" si="2"/>
        <v>5053</v>
      </c>
      <c r="F15" s="9">
        <f t="shared" si="2"/>
        <v>2469</v>
      </c>
      <c r="G15" s="9">
        <f t="shared" si="2"/>
        <v>25151</v>
      </c>
    </row>
    <row r="16" spans="1:12" x14ac:dyDescent="0.25">
      <c r="A16" s="50"/>
      <c r="B16" s="9">
        <v>13</v>
      </c>
      <c r="C16" s="9">
        <v>97</v>
      </c>
      <c r="D16" s="9">
        <v>812</v>
      </c>
      <c r="E16" s="9">
        <v>316</v>
      </c>
      <c r="F16" s="9">
        <v>107</v>
      </c>
      <c r="G16" s="9">
        <f>SUM(B16:F16)</f>
        <v>1345</v>
      </c>
    </row>
    <row r="17" spans="1:7" x14ac:dyDescent="0.25">
      <c r="A17" s="50"/>
      <c r="B17" s="9">
        <f>B15/B16</f>
        <v>17.46153846153846</v>
      </c>
      <c r="C17" s="9">
        <f t="shared" ref="C17:F17" si="3">C15/C16</f>
        <v>26.824742268041238</v>
      </c>
      <c r="D17" s="9">
        <f t="shared" si="3"/>
        <v>18.226600985221676</v>
      </c>
      <c r="E17" s="9">
        <f t="shared" si="3"/>
        <v>15.990506329113924</v>
      </c>
      <c r="F17" s="9">
        <f t="shared" si="3"/>
        <v>23.074766355140188</v>
      </c>
      <c r="G17" s="9">
        <f>G15/G16</f>
        <v>18.699628252788106</v>
      </c>
    </row>
    <row r="18" spans="1:7" x14ac:dyDescent="0.25">
      <c r="A18" s="50"/>
      <c r="B18" s="27">
        <f>B15/$G15</f>
        <v>9.0254860641723993E-3</v>
      </c>
      <c r="C18" s="27">
        <f t="shared" ref="C18:F18" si="4">C15/$G15</f>
        <v>0.1034551310087074</v>
      </c>
      <c r="D18" s="27">
        <f>D15/$G15</f>
        <v>0.58844578744383924</v>
      </c>
      <c r="E18" s="27">
        <f t="shared" si="4"/>
        <v>0.20090652459146754</v>
      </c>
      <c r="F18" s="27">
        <f t="shared" si="4"/>
        <v>9.8167070891813452E-2</v>
      </c>
      <c r="G18" s="27"/>
    </row>
    <row r="19" spans="1:7" x14ac:dyDescent="0.25">
      <c r="B19" s="27">
        <f>B16/$G16</f>
        <v>9.6654275092936809E-3</v>
      </c>
      <c r="C19" s="27">
        <f t="shared" ref="C19:F19" si="5">C16/$G16</f>
        <v>7.2118959107806691E-2</v>
      </c>
      <c r="D19" s="27">
        <f>D16/$G16</f>
        <v>0.6037174721189591</v>
      </c>
      <c r="E19" s="27">
        <f t="shared" si="5"/>
        <v>0.23494423791821561</v>
      </c>
      <c r="F19" s="27">
        <f t="shared" si="5"/>
        <v>7.9553903345724902E-2</v>
      </c>
    </row>
    <row r="20" spans="1:7" ht="15" customHeight="1" x14ac:dyDescent="0.25">
      <c r="A20" s="197"/>
      <c r="B20" s="197"/>
      <c r="C20" s="197"/>
      <c r="D20" s="197"/>
      <c r="E20" s="197"/>
      <c r="F20" s="197"/>
      <c r="G20" s="197"/>
    </row>
    <row r="21" spans="1:7" x14ac:dyDescent="0.25">
      <c r="A21" s="197"/>
      <c r="B21" s="197"/>
      <c r="C21" s="197"/>
      <c r="D21" s="197"/>
      <c r="E21" s="197"/>
      <c r="F21" s="197"/>
      <c r="G21" s="197"/>
    </row>
    <row r="22" spans="1:7" x14ac:dyDescent="0.25">
      <c r="A22" s="197"/>
      <c r="B22" s="197"/>
      <c r="C22" s="197"/>
      <c r="D22" s="197"/>
      <c r="E22" s="197"/>
      <c r="F22" s="197"/>
      <c r="G22" s="197"/>
    </row>
    <row r="23" spans="1:7" x14ac:dyDescent="0.25">
      <c r="A23" s="197"/>
      <c r="B23" s="197"/>
      <c r="C23" s="197"/>
      <c r="D23" s="197"/>
      <c r="E23" s="197"/>
      <c r="F23" s="197"/>
      <c r="G23" s="197"/>
    </row>
    <row r="24" spans="1:7" x14ac:dyDescent="0.25">
      <c r="A24" s="197"/>
      <c r="B24" s="197"/>
      <c r="C24" s="197"/>
      <c r="D24" s="197"/>
      <c r="E24" s="197"/>
      <c r="F24" s="197"/>
      <c r="G24" s="197"/>
    </row>
    <row r="25" spans="1:7" x14ac:dyDescent="0.25">
      <c r="A25" s="197"/>
      <c r="B25" s="197"/>
      <c r="C25" s="197"/>
      <c r="D25" s="197"/>
      <c r="E25" s="197"/>
      <c r="F25" s="197"/>
      <c r="G25" s="197"/>
    </row>
    <row r="26" spans="1:7" x14ac:dyDescent="0.25">
      <c r="A26" s="197"/>
      <c r="B26" s="197"/>
      <c r="C26" s="197"/>
      <c r="D26" s="197"/>
      <c r="E26" s="197"/>
      <c r="F26" s="197"/>
      <c r="G26" s="197"/>
    </row>
    <row r="27" spans="1:7" x14ac:dyDescent="0.25">
      <c r="A27" s="197"/>
      <c r="B27" s="197"/>
      <c r="C27" s="197"/>
      <c r="D27" s="197"/>
      <c r="E27" s="197"/>
      <c r="F27" s="197"/>
      <c r="G27" s="197"/>
    </row>
    <row r="28" spans="1:7" x14ac:dyDescent="0.25">
      <c r="A28" s="197"/>
      <c r="B28" s="197"/>
      <c r="C28" s="197"/>
      <c r="D28" s="197"/>
      <c r="E28" s="197"/>
      <c r="F28" s="197"/>
      <c r="G28" s="197"/>
    </row>
    <row r="29" spans="1:7" x14ac:dyDescent="0.25">
      <c r="A29" s="197"/>
      <c r="B29" s="197"/>
      <c r="C29" s="197"/>
      <c r="D29" s="197"/>
      <c r="E29" s="197"/>
      <c r="F29" s="197"/>
      <c r="G29" s="197"/>
    </row>
    <row r="30" spans="1:7" x14ac:dyDescent="0.25">
      <c r="A30" s="197"/>
      <c r="B30" s="197"/>
      <c r="C30" s="197"/>
      <c r="D30" s="197"/>
      <c r="E30" s="197"/>
      <c r="F30" s="197"/>
      <c r="G30" s="197"/>
    </row>
    <row r="31" spans="1:7" x14ac:dyDescent="0.25">
      <c r="A31" s="197"/>
      <c r="B31" s="197"/>
      <c r="C31" s="197"/>
      <c r="D31" s="197"/>
      <c r="E31" s="197"/>
      <c r="F31" s="197"/>
      <c r="G31" s="197"/>
    </row>
    <row r="32" spans="1:7" x14ac:dyDescent="0.25">
      <c r="A32" s="197"/>
      <c r="B32" s="197"/>
      <c r="C32" s="197"/>
      <c r="D32" s="197"/>
      <c r="E32" s="197"/>
      <c r="F32" s="197"/>
      <c r="G32" s="197"/>
    </row>
    <row r="33" spans="1:11" x14ac:dyDescent="0.25">
      <c r="A33" s="197"/>
      <c r="B33" s="197"/>
      <c r="C33" s="197"/>
      <c r="D33" s="197"/>
      <c r="E33" s="197"/>
      <c r="F33" s="197"/>
      <c r="G33" s="197"/>
    </row>
    <row r="34" spans="1:11" x14ac:dyDescent="0.25">
      <c r="A34" s="197"/>
      <c r="B34" s="197"/>
      <c r="C34" s="197"/>
      <c r="D34" s="197"/>
      <c r="E34" s="197"/>
      <c r="F34" s="197"/>
      <c r="G34" s="197"/>
    </row>
    <row r="35" spans="1:11" x14ac:dyDescent="0.25">
      <c r="A35" s="197"/>
      <c r="B35" s="197"/>
      <c r="C35" s="197"/>
      <c r="D35" s="197"/>
      <c r="E35" s="197"/>
      <c r="F35" s="197"/>
      <c r="G35" s="197"/>
    </row>
    <row r="36" spans="1:11" x14ac:dyDescent="0.25">
      <c r="A36" s="197"/>
      <c r="B36" s="197"/>
      <c r="C36" s="197"/>
      <c r="D36" s="197"/>
      <c r="E36" s="197"/>
      <c r="F36" s="197"/>
      <c r="G36" s="197"/>
    </row>
    <row r="37" spans="1:11" x14ac:dyDescent="0.25">
      <c r="A37" s="197"/>
      <c r="B37" s="197"/>
      <c r="C37" s="197"/>
      <c r="D37" s="197"/>
      <c r="E37" s="197"/>
      <c r="F37" s="197"/>
      <c r="G37" s="197"/>
    </row>
    <row r="38" spans="1:11" x14ac:dyDescent="0.25">
      <c r="A38" s="197"/>
      <c r="B38" s="197"/>
      <c r="C38" s="197"/>
      <c r="D38" s="197"/>
      <c r="E38" s="197"/>
      <c r="F38" s="197"/>
      <c r="G38" s="197"/>
    </row>
    <row r="39" spans="1:11" x14ac:dyDescent="0.25">
      <c r="A39" s="197"/>
      <c r="B39" s="197"/>
      <c r="C39" s="197"/>
      <c r="D39" s="197"/>
      <c r="E39" s="197"/>
      <c r="F39" s="197"/>
      <c r="G39" s="197"/>
    </row>
    <row r="40" spans="1:11" x14ac:dyDescent="0.25">
      <c r="A40" s="197"/>
      <c r="B40" s="197"/>
      <c r="C40" s="197"/>
      <c r="D40" s="197"/>
      <c r="E40" s="197"/>
      <c r="F40" s="197"/>
      <c r="G40" s="197"/>
    </row>
    <row r="41" spans="1:11" x14ac:dyDescent="0.25">
      <c r="A41" s="197"/>
      <c r="B41" s="197"/>
      <c r="C41" s="197"/>
      <c r="D41" s="197"/>
      <c r="E41" s="197"/>
      <c r="F41" s="197"/>
      <c r="G41" s="197"/>
    </row>
    <row r="42" spans="1:11" x14ac:dyDescent="0.25">
      <c r="A42" s="197"/>
      <c r="B42" s="197"/>
      <c r="C42" s="197"/>
      <c r="D42" s="197"/>
      <c r="E42" s="197"/>
      <c r="F42" s="197"/>
      <c r="G42" s="197"/>
    </row>
    <row r="43" spans="1:11" x14ac:dyDescent="0.25">
      <c r="A43" s="197"/>
      <c r="B43" s="197"/>
      <c r="C43" s="197"/>
      <c r="D43" s="197"/>
      <c r="E43" s="197"/>
      <c r="F43" s="197"/>
      <c r="G43" s="197"/>
    </row>
    <row r="44" spans="1:11" x14ac:dyDescent="0.25">
      <c r="A44" s="50"/>
      <c r="B44" s="28"/>
      <c r="C44" s="28"/>
      <c r="D44" s="28"/>
      <c r="E44" s="28"/>
      <c r="F44" s="28"/>
    </row>
    <row r="46" spans="1:11" x14ac:dyDescent="0.25">
      <c r="I46" s="198" t="s">
        <v>86</v>
      </c>
      <c r="J46" s="198"/>
      <c r="K46" s="198"/>
    </row>
    <row r="49" spans="1:1" x14ac:dyDescent="0.25">
      <c r="A49" s="178"/>
    </row>
  </sheetData>
  <sortState ref="A122:G131">
    <sortCondition descending="1" ref="G122"/>
  </sortState>
  <mergeCells count="3">
    <mergeCell ref="A1:L1"/>
    <mergeCell ref="I46:K46"/>
    <mergeCell ref="A20:G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/>
  </sheetViews>
  <sheetFormatPr defaultRowHeight="15" x14ac:dyDescent="0.25"/>
  <cols>
    <col min="1" max="1" width="12.42578125" bestFit="1" customWidth="1"/>
    <col min="2" max="2" width="27.42578125" bestFit="1" customWidth="1"/>
  </cols>
  <sheetData>
    <row r="1" spans="1:8" x14ac:dyDescent="0.25">
      <c r="A1" s="20" t="s">
        <v>166</v>
      </c>
    </row>
    <row r="3" spans="1:8" x14ac:dyDescent="0.25">
      <c r="A3" s="3"/>
      <c r="B3" s="4" t="s">
        <v>0</v>
      </c>
    </row>
    <row r="4" spans="1:8" x14ac:dyDescent="0.25">
      <c r="A4" s="4">
        <v>2012</v>
      </c>
      <c r="B4" s="5">
        <v>67026</v>
      </c>
    </row>
    <row r="5" spans="1:8" x14ac:dyDescent="0.25">
      <c r="A5" s="4">
        <v>2013</v>
      </c>
      <c r="B5" s="5">
        <v>59086</v>
      </c>
    </row>
    <row r="6" spans="1:8" x14ac:dyDescent="0.25">
      <c r="A6" s="4">
        <v>2014</v>
      </c>
      <c r="B6" s="5">
        <v>75613</v>
      </c>
    </row>
    <row r="7" spans="1:8" x14ac:dyDescent="0.25">
      <c r="A7" s="4">
        <v>2015</v>
      </c>
      <c r="B7" s="5">
        <v>83824</v>
      </c>
    </row>
    <row r="8" spans="1:8" x14ac:dyDescent="0.25">
      <c r="A8" s="4">
        <v>2016</v>
      </c>
      <c r="B8" s="5">
        <v>89384</v>
      </c>
      <c r="C8" s="9">
        <f>B8-B4</f>
        <v>22358</v>
      </c>
      <c r="D8" s="9">
        <f>B8-B7</f>
        <v>5560</v>
      </c>
    </row>
    <row r="14" spans="1:8" ht="15" customHeight="1" x14ac:dyDescent="0.25">
      <c r="A14" s="197"/>
      <c r="B14" s="197"/>
      <c r="C14" s="197"/>
      <c r="D14" s="197"/>
      <c r="E14" s="197"/>
      <c r="F14" s="197"/>
      <c r="G14" s="197"/>
      <c r="H14" s="58"/>
    </row>
    <row r="15" spans="1:8" x14ac:dyDescent="0.25">
      <c r="A15" s="197"/>
      <c r="B15" s="197"/>
      <c r="C15" s="197"/>
      <c r="D15" s="197"/>
      <c r="E15" s="197"/>
      <c r="F15" s="197"/>
      <c r="G15" s="197"/>
      <c r="H15" s="58"/>
    </row>
    <row r="16" spans="1:8" x14ac:dyDescent="0.25">
      <c r="A16" s="197"/>
      <c r="B16" s="197"/>
      <c r="C16" s="197"/>
      <c r="D16" s="197"/>
      <c r="E16" s="197"/>
      <c r="F16" s="197"/>
      <c r="G16" s="197"/>
      <c r="H16" s="58"/>
    </row>
    <row r="17" spans="1:12" x14ac:dyDescent="0.25">
      <c r="A17" s="197"/>
      <c r="B17" s="197"/>
      <c r="C17" s="197"/>
      <c r="D17" s="197"/>
      <c r="E17" s="197"/>
      <c r="F17" s="197"/>
      <c r="G17" s="197"/>
      <c r="H17" s="58"/>
    </row>
    <row r="18" spans="1:12" x14ac:dyDescent="0.25">
      <c r="A18" s="197"/>
      <c r="B18" s="197"/>
      <c r="C18" s="197"/>
      <c r="D18" s="197"/>
      <c r="E18" s="197"/>
      <c r="F18" s="197"/>
      <c r="G18" s="197"/>
      <c r="H18" s="58"/>
    </row>
    <row r="19" spans="1:12" x14ac:dyDescent="0.25">
      <c r="A19" s="197"/>
      <c r="B19" s="197"/>
      <c r="C19" s="197"/>
      <c r="D19" s="197"/>
      <c r="E19" s="197"/>
      <c r="F19" s="197"/>
      <c r="G19" s="197"/>
      <c r="H19" s="58"/>
    </row>
    <row r="20" spans="1:12" x14ac:dyDescent="0.25">
      <c r="A20" s="197"/>
      <c r="B20" s="197"/>
      <c r="C20" s="197"/>
      <c r="D20" s="197"/>
      <c r="E20" s="197"/>
      <c r="F20" s="197"/>
      <c r="G20" s="197"/>
      <c r="H20" s="58"/>
    </row>
    <row r="21" spans="1:12" x14ac:dyDescent="0.25">
      <c r="A21" s="197"/>
      <c r="B21" s="197"/>
      <c r="C21" s="197"/>
      <c r="D21" s="197"/>
      <c r="E21" s="197"/>
      <c r="F21" s="197"/>
      <c r="G21" s="197"/>
      <c r="H21" s="58"/>
    </row>
    <row r="22" spans="1:12" x14ac:dyDescent="0.25">
      <c r="A22" s="197"/>
      <c r="B22" s="197"/>
      <c r="C22" s="197"/>
      <c r="D22" s="197"/>
      <c r="E22" s="197"/>
      <c r="F22" s="197"/>
      <c r="G22" s="197"/>
      <c r="H22" s="58"/>
    </row>
    <row r="23" spans="1:12" x14ac:dyDescent="0.25">
      <c r="A23" s="197"/>
      <c r="B23" s="197"/>
      <c r="C23" s="197"/>
      <c r="D23" s="197"/>
      <c r="E23" s="197"/>
      <c r="F23" s="197"/>
      <c r="G23" s="197"/>
      <c r="H23" s="58"/>
    </row>
    <row r="24" spans="1:12" x14ac:dyDescent="0.25">
      <c r="A24" s="197"/>
      <c r="B24" s="197"/>
      <c r="C24" s="197"/>
      <c r="D24" s="197"/>
      <c r="E24" s="197"/>
      <c r="F24" s="197"/>
      <c r="G24" s="197"/>
      <c r="H24" s="58"/>
    </row>
    <row r="25" spans="1:12" x14ac:dyDescent="0.25">
      <c r="A25" s="197"/>
      <c r="B25" s="197"/>
      <c r="C25" s="197"/>
      <c r="D25" s="197"/>
      <c r="E25" s="197"/>
      <c r="F25" s="197"/>
      <c r="G25" s="197"/>
      <c r="H25" s="58"/>
    </row>
    <row r="26" spans="1:12" x14ac:dyDescent="0.25">
      <c r="A26" s="197"/>
      <c r="B26" s="197"/>
      <c r="C26" s="197"/>
      <c r="D26" s="197"/>
      <c r="E26" s="197"/>
      <c r="F26" s="197"/>
      <c r="G26" s="197"/>
      <c r="H26" s="58"/>
    </row>
    <row r="27" spans="1:12" x14ac:dyDescent="0.25">
      <c r="A27" s="197"/>
      <c r="B27" s="197"/>
      <c r="C27" s="197"/>
      <c r="D27" s="197"/>
      <c r="E27" s="197"/>
      <c r="F27" s="197"/>
      <c r="G27" s="197"/>
      <c r="H27" s="58"/>
    </row>
    <row r="28" spans="1:12" x14ac:dyDescent="0.25">
      <c r="A28" s="197"/>
      <c r="B28" s="197"/>
      <c r="C28" s="197"/>
      <c r="D28" s="197"/>
      <c r="E28" s="197"/>
      <c r="F28" s="197"/>
      <c r="G28" s="197"/>
      <c r="H28" s="58"/>
    </row>
    <row r="29" spans="1:12" x14ac:dyDescent="0.25">
      <c r="A29" s="58"/>
      <c r="B29" s="58"/>
      <c r="C29" s="58"/>
      <c r="D29" s="58"/>
      <c r="E29" s="58"/>
      <c r="F29" s="58"/>
      <c r="G29" s="58"/>
      <c r="H29" s="58"/>
      <c r="J29" s="198" t="s">
        <v>86</v>
      </c>
      <c r="K29" s="198"/>
      <c r="L29" s="198"/>
    </row>
    <row r="30" spans="1:12" x14ac:dyDescent="0.25">
      <c r="A30" s="58"/>
      <c r="B30" s="58"/>
      <c r="C30" s="58"/>
      <c r="D30" s="58"/>
      <c r="E30" s="58"/>
      <c r="F30" s="58"/>
      <c r="G30" s="58"/>
      <c r="H30" s="58"/>
    </row>
    <row r="33" spans="1:1" x14ac:dyDescent="0.25">
      <c r="A33" s="178"/>
    </row>
  </sheetData>
  <mergeCells count="2">
    <mergeCell ref="J29:L29"/>
    <mergeCell ref="A14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32"/>
  <sheetViews>
    <sheetView workbookViewId="0">
      <selection sqref="A1:H1"/>
    </sheetView>
  </sheetViews>
  <sheetFormatPr defaultRowHeight="15" x14ac:dyDescent="0.25"/>
  <cols>
    <col min="1" max="1" width="43.7109375" bestFit="1" customWidth="1"/>
    <col min="12" max="12" width="34.85546875" customWidth="1"/>
    <col min="18" max="18" width="34.28515625" customWidth="1"/>
  </cols>
  <sheetData>
    <row r="1" spans="1:8" x14ac:dyDescent="0.25">
      <c r="A1" s="199" t="s">
        <v>167</v>
      </c>
      <c r="B1" s="199"/>
      <c r="C1" s="199"/>
      <c r="D1" s="199"/>
      <c r="E1" s="199"/>
      <c r="F1" s="199"/>
      <c r="G1" s="199"/>
      <c r="H1" s="199"/>
    </row>
    <row r="3" spans="1:8" x14ac:dyDescent="0.25">
      <c r="A3" s="10"/>
      <c r="B3" s="16">
        <v>2016</v>
      </c>
    </row>
    <row r="4" spans="1:8" x14ac:dyDescent="0.25">
      <c r="A4" s="16" t="s">
        <v>110</v>
      </c>
      <c r="B4" s="61">
        <v>0.13444240579969599</v>
      </c>
    </row>
    <row r="5" spans="1:8" x14ac:dyDescent="0.25">
      <c r="A5" s="16" t="s">
        <v>111</v>
      </c>
      <c r="B5" s="61">
        <v>0.16520853844088401</v>
      </c>
    </row>
    <row r="6" spans="1:8" x14ac:dyDescent="0.25">
      <c r="A6" s="16" t="s">
        <v>6</v>
      </c>
      <c r="B6" s="61">
        <v>8.5384408842745896E-2</v>
      </c>
    </row>
    <row r="7" spans="1:8" ht="30" x14ac:dyDescent="0.25">
      <c r="A7" s="30" t="s">
        <v>112</v>
      </c>
      <c r="B7" s="61">
        <v>0.121364002506041</v>
      </c>
    </row>
    <row r="8" spans="1:8" x14ac:dyDescent="0.25">
      <c r="A8" s="16" t="s">
        <v>7</v>
      </c>
      <c r="B8" s="61">
        <v>2.5519108565291299E-2</v>
      </c>
    </row>
    <row r="9" spans="1:8" x14ac:dyDescent="0.25">
      <c r="A9" s="16" t="s">
        <v>8</v>
      </c>
      <c r="B9" s="61">
        <v>9.61581491094603E-2</v>
      </c>
    </row>
    <row r="10" spans="1:8" x14ac:dyDescent="0.25">
      <c r="A10" s="16" t="s">
        <v>67</v>
      </c>
      <c r="B10" s="61">
        <v>9.7444732838091793E-3</v>
      </c>
    </row>
    <row r="11" spans="1:8" x14ac:dyDescent="0.25">
      <c r="A11" s="16" t="s">
        <v>11</v>
      </c>
      <c r="B11" s="61">
        <v>4.4582923118231498E-2</v>
      </c>
    </row>
    <row r="12" spans="1:8" x14ac:dyDescent="0.25">
      <c r="A12" s="16" t="s">
        <v>57</v>
      </c>
      <c r="B12" s="61">
        <v>0.31759599033384001</v>
      </c>
    </row>
    <row r="14" spans="1:8" x14ac:dyDescent="0.25">
      <c r="A14" s="210"/>
      <c r="B14" s="210"/>
      <c r="C14" s="210"/>
      <c r="D14" s="210"/>
    </row>
    <row r="15" spans="1:8" x14ac:dyDescent="0.25">
      <c r="A15" s="210"/>
      <c r="B15" s="210"/>
      <c r="C15" s="210"/>
      <c r="D15" s="210"/>
    </row>
    <row r="16" spans="1:8" x14ac:dyDescent="0.25">
      <c r="A16" s="210"/>
      <c r="B16" s="210"/>
      <c r="C16" s="210"/>
      <c r="D16" s="210"/>
    </row>
    <row r="17" spans="1:8" x14ac:dyDescent="0.25">
      <c r="A17" s="210"/>
      <c r="B17" s="210"/>
      <c r="C17" s="210"/>
      <c r="D17" s="210"/>
    </row>
    <row r="18" spans="1:8" x14ac:dyDescent="0.25">
      <c r="A18" s="210"/>
      <c r="B18" s="210"/>
      <c r="C18" s="210"/>
      <c r="D18" s="210"/>
    </row>
    <row r="19" spans="1:8" x14ac:dyDescent="0.25">
      <c r="A19" s="210"/>
      <c r="B19" s="210"/>
      <c r="C19" s="210"/>
      <c r="D19" s="210"/>
    </row>
    <row r="20" spans="1:8" x14ac:dyDescent="0.25">
      <c r="A20" s="210"/>
      <c r="B20" s="210"/>
      <c r="C20" s="210"/>
      <c r="D20" s="210"/>
    </row>
    <row r="21" spans="1:8" x14ac:dyDescent="0.25">
      <c r="A21" s="210"/>
      <c r="B21" s="210"/>
      <c r="C21" s="210"/>
      <c r="D21" s="210"/>
    </row>
    <row r="22" spans="1:8" x14ac:dyDescent="0.25">
      <c r="A22" s="210"/>
      <c r="B22" s="210"/>
      <c r="C22" s="210"/>
      <c r="D22" s="210"/>
    </row>
    <row r="23" spans="1:8" x14ac:dyDescent="0.25">
      <c r="A23" s="210"/>
      <c r="B23" s="210"/>
      <c r="C23" s="210"/>
      <c r="D23" s="210"/>
    </row>
    <row r="24" spans="1:8" x14ac:dyDescent="0.25">
      <c r="A24" s="210"/>
      <c r="B24" s="210"/>
      <c r="C24" s="210"/>
      <c r="D24" s="210"/>
    </row>
    <row r="25" spans="1:8" x14ac:dyDescent="0.25">
      <c r="A25" s="210"/>
      <c r="B25" s="210"/>
      <c r="C25" s="210"/>
      <c r="D25" s="210"/>
    </row>
    <row r="26" spans="1:8" x14ac:dyDescent="0.25">
      <c r="A26" s="210"/>
      <c r="B26" s="210"/>
      <c r="C26" s="210"/>
      <c r="D26" s="210"/>
    </row>
    <row r="27" spans="1:8" x14ac:dyDescent="0.25">
      <c r="A27" s="210"/>
      <c r="B27" s="210"/>
      <c r="C27" s="210"/>
      <c r="D27" s="210"/>
    </row>
    <row r="28" spans="1:8" x14ac:dyDescent="0.25">
      <c r="A28" s="210"/>
      <c r="B28" s="210"/>
      <c r="C28" s="210"/>
      <c r="D28" s="210"/>
      <c r="F28" s="198" t="s">
        <v>86</v>
      </c>
      <c r="G28" s="198"/>
      <c r="H28" s="198"/>
    </row>
    <row r="32" spans="1:8" x14ac:dyDescent="0.25">
      <c r="A32" s="178"/>
    </row>
  </sheetData>
  <mergeCells count="3">
    <mergeCell ref="A14:D28"/>
    <mergeCell ref="A1:H1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9"/>
  <sheetViews>
    <sheetView view="pageBreakPreview" zoomScale="60" workbookViewId="0">
      <selection sqref="A1:L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168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7" spans="1:9" x14ac:dyDescent="0.25">
      <c r="A27" s="178"/>
    </row>
    <row r="29" spans="1:9" x14ac:dyDescent="0.25">
      <c r="F29" s="198" t="s">
        <v>86</v>
      </c>
      <c r="G29" s="198"/>
      <c r="H29" s="198"/>
      <c r="I29" s="198"/>
    </row>
  </sheetData>
  <mergeCells count="3">
    <mergeCell ref="A1:L1"/>
    <mergeCell ref="A10:D22"/>
    <mergeCell ref="F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26"/>
  <sheetViews>
    <sheetView workbookViewId="0">
      <selection activeCell="F2" sqref="F2"/>
    </sheetView>
  </sheetViews>
  <sheetFormatPr defaultRowHeight="15" x14ac:dyDescent="0.25"/>
  <cols>
    <col min="1" max="1" width="17.7109375" customWidth="1"/>
    <col min="2" max="2" width="18.5703125" customWidth="1"/>
    <col min="8" max="8" width="18.5703125" customWidth="1"/>
    <col min="18" max="18" width="10.85546875" customWidth="1"/>
  </cols>
  <sheetData>
    <row r="1" spans="1:10" x14ac:dyDescent="0.25">
      <c r="A1" s="199" t="s">
        <v>169</v>
      </c>
      <c r="B1" s="199"/>
      <c r="C1" s="199"/>
      <c r="D1" s="199"/>
      <c r="E1" s="199"/>
      <c r="F1" s="199"/>
      <c r="G1" s="199"/>
      <c r="H1" s="199"/>
      <c r="I1" s="199"/>
      <c r="J1" s="199"/>
    </row>
    <row r="3" spans="1:10" x14ac:dyDescent="0.25">
      <c r="A3" s="16"/>
      <c r="B3" s="16">
        <v>2013</v>
      </c>
      <c r="C3" s="16">
        <v>2014</v>
      </c>
      <c r="D3" s="16">
        <v>2015</v>
      </c>
      <c r="E3" s="16">
        <v>2016</v>
      </c>
    </row>
    <row r="4" spans="1:10" x14ac:dyDescent="0.25">
      <c r="A4" s="16" t="s">
        <v>23</v>
      </c>
      <c r="B4" s="18">
        <v>0.29553532139593136</v>
      </c>
      <c r="C4" s="14">
        <v>0.29631344329951453</v>
      </c>
      <c r="D4" s="18">
        <v>0.28938012979576255</v>
      </c>
      <c r="E4" s="18">
        <v>0.27610086816432472</v>
      </c>
      <c r="F4" s="28">
        <f>E4-B4</f>
        <v>-1.9434453231606641E-2</v>
      </c>
    </row>
    <row r="5" spans="1:10" x14ac:dyDescent="0.25">
      <c r="A5" s="16" t="s">
        <v>24</v>
      </c>
      <c r="B5" s="18">
        <v>0.46115831161358023</v>
      </c>
      <c r="C5" s="14">
        <v>0.46082620140478048</v>
      </c>
      <c r="D5" s="18">
        <v>0.46591668257301011</v>
      </c>
      <c r="E5" s="18">
        <v>0.47752394164503714</v>
      </c>
      <c r="F5" s="28">
        <f>E5-B5</f>
        <v>1.6365630031456913E-2</v>
      </c>
    </row>
    <row r="6" spans="1:10" x14ac:dyDescent="0.25">
      <c r="A6" s="16" t="s">
        <v>25</v>
      </c>
      <c r="B6" s="18">
        <v>0.24330636699048844</v>
      </c>
      <c r="C6" s="14">
        <v>0.24286035529570496</v>
      </c>
      <c r="D6" s="18">
        <v>0.24470318763122734</v>
      </c>
      <c r="E6" s="18">
        <v>0.24637519019063814</v>
      </c>
      <c r="F6" s="28">
        <f>E6-B6</f>
        <v>3.0688232001497007E-3</v>
      </c>
    </row>
    <row r="8" spans="1:10" x14ac:dyDescent="0.25">
      <c r="A8" s="206"/>
      <c r="B8" s="206"/>
      <c r="C8" s="206"/>
      <c r="D8" s="206"/>
      <c r="E8" s="206"/>
    </row>
    <row r="9" spans="1:10" x14ac:dyDescent="0.25">
      <c r="A9" s="206"/>
      <c r="B9" s="206"/>
      <c r="C9" s="206"/>
      <c r="D9" s="206"/>
      <c r="E9" s="206"/>
    </row>
    <row r="10" spans="1:10" x14ac:dyDescent="0.25">
      <c r="A10" s="206"/>
      <c r="B10" s="206"/>
      <c r="C10" s="206"/>
      <c r="D10" s="206"/>
      <c r="E10" s="206"/>
    </row>
    <row r="11" spans="1:10" x14ac:dyDescent="0.25">
      <c r="A11" s="206"/>
      <c r="B11" s="206"/>
      <c r="C11" s="206"/>
      <c r="D11" s="206"/>
      <c r="E11" s="206"/>
    </row>
    <row r="12" spans="1:10" x14ac:dyDescent="0.25">
      <c r="A12" s="206"/>
      <c r="B12" s="206"/>
      <c r="C12" s="206"/>
      <c r="D12" s="206"/>
      <c r="E12" s="206"/>
    </row>
    <row r="13" spans="1:10" x14ac:dyDescent="0.25">
      <c r="A13" s="206"/>
      <c r="B13" s="206"/>
      <c r="C13" s="206"/>
      <c r="D13" s="206"/>
      <c r="E13" s="206"/>
    </row>
    <row r="14" spans="1:10" x14ac:dyDescent="0.25">
      <c r="A14" s="206"/>
      <c r="B14" s="206"/>
      <c r="C14" s="206"/>
      <c r="D14" s="206"/>
      <c r="E14" s="206"/>
    </row>
    <row r="15" spans="1:10" x14ac:dyDescent="0.25">
      <c r="A15" s="206"/>
      <c r="B15" s="206"/>
      <c r="C15" s="206"/>
      <c r="D15" s="206"/>
      <c r="E15" s="206"/>
    </row>
    <row r="16" spans="1:10" x14ac:dyDescent="0.25">
      <c r="A16" s="206"/>
      <c r="B16" s="206"/>
      <c r="C16" s="206"/>
      <c r="D16" s="206"/>
      <c r="E16" s="206"/>
    </row>
    <row r="17" spans="1:9" x14ac:dyDescent="0.25">
      <c r="A17" s="206"/>
      <c r="B17" s="206"/>
      <c r="C17" s="206"/>
      <c r="D17" s="206"/>
      <c r="E17" s="206"/>
    </row>
    <row r="18" spans="1:9" x14ac:dyDescent="0.25">
      <c r="A18" s="206"/>
      <c r="B18" s="206"/>
      <c r="C18" s="206"/>
      <c r="D18" s="206"/>
      <c r="E18" s="206"/>
    </row>
    <row r="19" spans="1:9" x14ac:dyDescent="0.25">
      <c r="A19" s="206"/>
      <c r="B19" s="206"/>
      <c r="C19" s="206"/>
      <c r="D19" s="206"/>
      <c r="E19" s="206"/>
    </row>
    <row r="20" spans="1:9" x14ac:dyDescent="0.25">
      <c r="A20" s="206"/>
      <c r="B20" s="206"/>
      <c r="C20" s="206"/>
      <c r="D20" s="206"/>
      <c r="E20" s="206"/>
    </row>
    <row r="25" spans="1:9" x14ac:dyDescent="0.25">
      <c r="G25" s="198" t="s">
        <v>86</v>
      </c>
      <c r="H25" s="198"/>
      <c r="I25" s="198"/>
    </row>
    <row r="26" spans="1:9" x14ac:dyDescent="0.25">
      <c r="A26" s="178"/>
    </row>
  </sheetData>
  <mergeCells count="3">
    <mergeCell ref="A8:E20"/>
    <mergeCell ref="A1:J1"/>
    <mergeCell ref="G25:I25"/>
  </mergeCells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44"/>
  <sheetViews>
    <sheetView workbookViewId="0">
      <selection activeCell="E17" sqref="E17"/>
    </sheetView>
  </sheetViews>
  <sheetFormatPr defaultRowHeight="15" x14ac:dyDescent="0.25"/>
  <cols>
    <col min="1" max="1" width="30.42578125" bestFit="1" customWidth="1"/>
    <col min="5" max="5" width="12" bestFit="1" customWidth="1"/>
    <col min="7" max="7" width="11.140625" style="11" customWidth="1"/>
    <col min="12" max="12" width="19.140625" customWidth="1"/>
    <col min="13" max="13" width="8.85546875" bestFit="1" customWidth="1"/>
    <col min="14" max="14" width="6.5703125" bestFit="1" customWidth="1"/>
    <col min="15" max="15" width="7.140625" bestFit="1" customWidth="1"/>
    <col min="20" max="20" width="11.42578125" customWidth="1"/>
  </cols>
  <sheetData>
    <row r="1" spans="1:12" x14ac:dyDescent="0.25">
      <c r="A1" s="218" t="s">
        <v>170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 x14ac:dyDescent="0.25">
      <c r="B3" s="109">
        <v>2014</v>
      </c>
      <c r="C3" s="109">
        <v>2015</v>
      </c>
      <c r="D3" s="109">
        <v>2016</v>
      </c>
      <c r="E3" s="111">
        <v>2016</v>
      </c>
      <c r="F3" s="111">
        <v>2015</v>
      </c>
      <c r="G3" s="11">
        <v>2014</v>
      </c>
    </row>
    <row r="4" spans="1:12" x14ac:dyDescent="0.25">
      <c r="A4" s="107" t="s">
        <v>35</v>
      </c>
      <c r="B4" s="26">
        <v>20853</v>
      </c>
      <c r="C4" s="110">
        <v>25366</v>
      </c>
      <c r="D4" s="110">
        <v>43669</v>
      </c>
      <c r="E4" s="27">
        <f>D4/$D$14</f>
        <v>0.48855499865747787</v>
      </c>
      <c r="F4" s="27">
        <f>C4/$C$14</f>
        <v>0.30261023096010686</v>
      </c>
      <c r="G4" s="112">
        <f>B4/$B$16</f>
        <v>0.2757859098303202</v>
      </c>
    </row>
    <row r="5" spans="1:12" x14ac:dyDescent="0.25">
      <c r="A5" s="107" t="s">
        <v>37</v>
      </c>
      <c r="B5" s="26">
        <v>34458</v>
      </c>
      <c r="C5" s="110">
        <v>37538</v>
      </c>
      <c r="D5" s="110">
        <v>24692</v>
      </c>
      <c r="E5" s="27">
        <f t="shared" ref="E5:E10" si="0">D5/$D$14</f>
        <v>0.27624630806408307</v>
      </c>
      <c r="F5" s="27">
        <f t="shared" ref="F5:F10" si="1">C5/$C$14</f>
        <v>0.44781924031303683</v>
      </c>
      <c r="G5" s="112">
        <f t="shared" ref="G5:G10" si="2">B5/$B$16</f>
        <v>0.45571528705381348</v>
      </c>
    </row>
    <row r="6" spans="1:12" x14ac:dyDescent="0.25">
      <c r="A6" s="107" t="s">
        <v>99</v>
      </c>
      <c r="B6" s="26">
        <v>6159</v>
      </c>
      <c r="C6" s="26">
        <v>7535</v>
      </c>
      <c r="D6" s="26">
        <v>7563</v>
      </c>
      <c r="E6" s="27">
        <f t="shared" si="0"/>
        <v>8.4612458605566987E-2</v>
      </c>
      <c r="F6" s="27">
        <f t="shared" si="1"/>
        <v>8.9890723420500099E-2</v>
      </c>
      <c r="G6" s="112">
        <f t="shared" si="2"/>
        <v>8.1454247285519685E-2</v>
      </c>
    </row>
    <row r="7" spans="1:12" x14ac:dyDescent="0.25">
      <c r="A7" s="107" t="s">
        <v>40</v>
      </c>
      <c r="B7" s="26">
        <v>4789</v>
      </c>
      <c r="C7" s="110">
        <v>5610</v>
      </c>
      <c r="D7" s="110">
        <v>5810</v>
      </c>
      <c r="E7" s="27">
        <f t="shared" si="0"/>
        <v>6.5000447507383874E-2</v>
      </c>
      <c r="F7" s="27">
        <f t="shared" si="1"/>
        <v>6.6925940064897882E-2</v>
      </c>
      <c r="G7" s="112">
        <f t="shared" si="2"/>
        <v>6.33356697922315E-2</v>
      </c>
    </row>
    <row r="8" spans="1:12" x14ac:dyDescent="0.25">
      <c r="A8" s="107" t="s">
        <v>31</v>
      </c>
      <c r="B8" s="26">
        <v>3212</v>
      </c>
      <c r="C8" s="110">
        <v>3753</v>
      </c>
      <c r="D8" s="110">
        <v>3896</v>
      </c>
      <c r="E8" s="27">
        <f t="shared" si="0"/>
        <v>4.3587219189116622E-2</v>
      </c>
      <c r="F8" s="27">
        <f t="shared" si="1"/>
        <v>4.4772380225233825E-2</v>
      </c>
      <c r="G8" s="112">
        <f t="shared" si="2"/>
        <v>4.2479467816380782E-2</v>
      </c>
    </row>
    <row r="9" spans="1:12" x14ac:dyDescent="0.25">
      <c r="A9" s="107" t="s">
        <v>33</v>
      </c>
      <c r="B9" s="26">
        <v>1848</v>
      </c>
      <c r="C9" s="110">
        <v>2078</v>
      </c>
      <c r="D9" s="110">
        <v>2092</v>
      </c>
      <c r="E9" s="27">
        <f t="shared" si="0"/>
        <v>2.3404636176496914E-2</v>
      </c>
      <c r="F9" s="27">
        <f t="shared" si="1"/>
        <v>2.4790036266463065E-2</v>
      </c>
      <c r="G9" s="112">
        <f t="shared" si="2"/>
        <v>2.4440241757369766E-2</v>
      </c>
    </row>
    <row r="10" spans="1:12" x14ac:dyDescent="0.25">
      <c r="A10" s="108" t="s">
        <v>44</v>
      </c>
      <c r="B10" s="26">
        <v>1369</v>
      </c>
      <c r="C10" s="110">
        <v>1944</v>
      </c>
      <c r="D10" s="110">
        <v>1662</v>
      </c>
      <c r="E10" s="27">
        <f t="shared" si="0"/>
        <v>1.8593931799874699E-2</v>
      </c>
      <c r="F10" s="27">
        <f t="shared" si="1"/>
        <v>2.3191448749761406E-2</v>
      </c>
      <c r="G10" s="112">
        <f t="shared" si="2"/>
        <v>1.8105352254241997E-2</v>
      </c>
    </row>
    <row r="11" spans="1:12" x14ac:dyDescent="0.25">
      <c r="A11" s="107"/>
      <c r="B11" s="26"/>
      <c r="C11" s="110"/>
      <c r="D11" s="110"/>
      <c r="E11" s="27"/>
      <c r="F11" s="27"/>
      <c r="G11" s="112"/>
    </row>
    <row r="12" spans="1:12" x14ac:dyDescent="0.25">
      <c r="A12" s="108"/>
      <c r="B12" s="26"/>
      <c r="C12" s="110"/>
      <c r="D12" s="110"/>
      <c r="E12" s="27"/>
      <c r="F12" s="27"/>
      <c r="G12" s="112"/>
    </row>
    <row r="14" spans="1:12" x14ac:dyDescent="0.25">
      <c r="B14" s="9">
        <f>SUM(B4:B13)</f>
        <v>72688</v>
      </c>
      <c r="C14" s="9">
        <f>SUM(C4:C13)</f>
        <v>83824</v>
      </c>
      <c r="D14" s="9">
        <f>SUM(D4:D13)</f>
        <v>89384</v>
      </c>
      <c r="E14" s="28">
        <f>SUM(E4:E13)</f>
        <v>0.99999999999999989</v>
      </c>
    </row>
    <row r="15" spans="1:12" x14ac:dyDescent="0.25">
      <c r="B15">
        <v>2925</v>
      </c>
    </row>
    <row r="16" spans="1:12" x14ac:dyDescent="0.25">
      <c r="B16" s="9">
        <f>SUM(B14:B15)</f>
        <v>75613</v>
      </c>
    </row>
    <row r="18" spans="1:7" ht="15" customHeight="1" x14ac:dyDescent="0.25">
      <c r="A18" s="214"/>
      <c r="B18" s="214"/>
      <c r="C18" s="214"/>
      <c r="D18" s="214"/>
      <c r="E18" s="214"/>
      <c r="F18" s="214"/>
      <c r="G18" s="214"/>
    </row>
    <row r="19" spans="1:7" x14ac:dyDescent="0.25">
      <c r="A19" s="214"/>
      <c r="B19" s="214"/>
      <c r="C19" s="214"/>
      <c r="D19" s="214"/>
      <c r="E19" s="214"/>
      <c r="F19" s="214"/>
      <c r="G19" s="214"/>
    </row>
    <row r="20" spans="1:7" x14ac:dyDescent="0.25">
      <c r="A20" s="214"/>
      <c r="B20" s="214"/>
      <c r="C20" s="214"/>
      <c r="D20" s="214"/>
      <c r="E20" s="214"/>
      <c r="F20" s="214"/>
      <c r="G20" s="214"/>
    </row>
    <row r="21" spans="1:7" x14ac:dyDescent="0.25">
      <c r="A21" s="214"/>
      <c r="B21" s="214"/>
      <c r="C21" s="214"/>
      <c r="D21" s="214"/>
      <c r="E21" s="214"/>
      <c r="F21" s="214"/>
      <c r="G21" s="214"/>
    </row>
    <row r="22" spans="1:7" x14ac:dyDescent="0.25">
      <c r="A22" s="214"/>
      <c r="B22" s="214"/>
      <c r="C22" s="214"/>
      <c r="D22" s="214"/>
      <c r="E22" s="214"/>
      <c r="F22" s="214"/>
      <c r="G22" s="214"/>
    </row>
    <row r="23" spans="1:7" x14ac:dyDescent="0.25">
      <c r="A23" s="214"/>
      <c r="B23" s="214"/>
      <c r="C23" s="214"/>
      <c r="D23" s="214"/>
      <c r="E23" s="214"/>
      <c r="F23" s="214"/>
      <c r="G23" s="214"/>
    </row>
    <row r="24" spans="1:7" x14ac:dyDescent="0.25">
      <c r="A24" s="214"/>
      <c r="B24" s="214"/>
      <c r="C24" s="214"/>
      <c r="D24" s="214"/>
      <c r="E24" s="214"/>
      <c r="F24" s="214"/>
      <c r="G24" s="214"/>
    </row>
    <row r="25" spans="1:7" x14ac:dyDescent="0.25">
      <c r="A25" s="214"/>
      <c r="B25" s="214"/>
      <c r="C25" s="214"/>
      <c r="D25" s="214"/>
      <c r="E25" s="214"/>
      <c r="F25" s="214"/>
      <c r="G25" s="214"/>
    </row>
    <row r="26" spans="1:7" x14ac:dyDescent="0.25">
      <c r="A26" s="214"/>
      <c r="B26" s="214"/>
      <c r="C26" s="214"/>
      <c r="D26" s="214"/>
      <c r="E26" s="214"/>
      <c r="F26" s="214"/>
      <c r="G26" s="214"/>
    </row>
    <row r="27" spans="1:7" x14ac:dyDescent="0.25">
      <c r="A27" s="214"/>
      <c r="B27" s="214"/>
      <c r="C27" s="214"/>
      <c r="D27" s="214"/>
      <c r="E27" s="214"/>
      <c r="F27" s="214"/>
      <c r="G27" s="214"/>
    </row>
    <row r="28" spans="1:7" x14ac:dyDescent="0.25">
      <c r="A28" s="214"/>
      <c r="B28" s="214"/>
      <c r="C28" s="214"/>
      <c r="D28" s="214"/>
      <c r="E28" s="214"/>
      <c r="F28" s="214"/>
      <c r="G28" s="214"/>
    </row>
    <row r="29" spans="1:7" x14ac:dyDescent="0.25">
      <c r="A29" s="214"/>
      <c r="B29" s="214"/>
      <c r="C29" s="214"/>
      <c r="D29" s="214"/>
      <c r="E29" s="214"/>
      <c r="F29" s="214"/>
      <c r="G29" s="214"/>
    </row>
    <row r="30" spans="1:7" x14ac:dyDescent="0.25">
      <c r="A30" s="214"/>
      <c r="B30" s="214"/>
      <c r="C30" s="214"/>
      <c r="D30" s="214"/>
      <c r="E30" s="214"/>
      <c r="F30" s="214"/>
      <c r="G30" s="214"/>
    </row>
    <row r="31" spans="1:7" x14ac:dyDescent="0.25">
      <c r="A31" s="214"/>
      <c r="B31" s="214"/>
      <c r="C31" s="214"/>
      <c r="D31" s="214"/>
      <c r="E31" s="214"/>
      <c r="F31" s="214"/>
      <c r="G31" s="214"/>
    </row>
    <row r="32" spans="1:7" x14ac:dyDescent="0.25">
      <c r="A32" s="214"/>
      <c r="B32" s="214"/>
      <c r="C32" s="214"/>
      <c r="D32" s="214"/>
      <c r="E32" s="214"/>
      <c r="F32" s="214"/>
      <c r="G32" s="214"/>
    </row>
    <row r="33" spans="1:20" x14ac:dyDescent="0.25">
      <c r="A33" s="214"/>
      <c r="B33" s="214"/>
      <c r="C33" s="214"/>
      <c r="D33" s="214"/>
      <c r="E33" s="214"/>
      <c r="F33" s="214"/>
      <c r="G33" s="214"/>
    </row>
    <row r="34" spans="1:20" x14ac:dyDescent="0.25">
      <c r="A34" s="214"/>
      <c r="B34" s="214"/>
      <c r="C34" s="214"/>
      <c r="D34" s="214"/>
      <c r="E34" s="214"/>
      <c r="F34" s="214"/>
      <c r="G34" s="214"/>
    </row>
    <row r="35" spans="1:20" x14ac:dyDescent="0.25">
      <c r="A35" s="214"/>
      <c r="B35" s="214"/>
      <c r="C35" s="214"/>
      <c r="D35" s="214"/>
      <c r="E35" s="214"/>
      <c r="F35" s="214"/>
      <c r="G35" s="214"/>
    </row>
    <row r="36" spans="1:20" x14ac:dyDescent="0.25">
      <c r="A36" s="214"/>
      <c r="B36" s="214"/>
      <c r="C36" s="214"/>
      <c r="D36" s="214"/>
      <c r="E36" s="214"/>
      <c r="F36" s="214"/>
      <c r="G36" s="214"/>
    </row>
    <row r="37" spans="1:20" ht="15" customHeight="1" x14ac:dyDescent="0.25">
      <c r="A37" s="214"/>
      <c r="B37" s="214"/>
      <c r="C37" s="214"/>
      <c r="D37" s="214"/>
      <c r="E37" s="214"/>
      <c r="F37" s="214"/>
      <c r="G37" s="214"/>
      <c r="I37" s="221" t="s">
        <v>120</v>
      </c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 ht="15" customHeight="1" x14ac:dyDescent="0.25">
      <c r="A38" s="214"/>
      <c r="B38" s="214"/>
      <c r="C38" s="214"/>
      <c r="D38" s="214"/>
      <c r="E38" s="214"/>
      <c r="F38" s="214"/>
      <c r="G38" s="214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</row>
    <row r="39" spans="1:20" ht="15" customHeight="1" x14ac:dyDescent="0.25">
      <c r="A39" s="58"/>
      <c r="B39" s="58"/>
      <c r="C39" s="58"/>
      <c r="D39" s="58"/>
      <c r="E39" s="58"/>
      <c r="H39" s="58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 x14ac:dyDescent="0.25">
      <c r="A40" s="58"/>
      <c r="B40" s="58"/>
      <c r="C40" s="58"/>
      <c r="D40" s="58"/>
      <c r="E40" s="58"/>
      <c r="H40" s="58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</row>
    <row r="41" spans="1:20" x14ac:dyDescent="0.25">
      <c r="A41" s="58"/>
      <c r="B41" s="58"/>
      <c r="C41" s="58"/>
      <c r="D41" s="58"/>
      <c r="E41" s="58"/>
      <c r="H41" s="58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 x14ac:dyDescent="0.25">
      <c r="A42" s="58"/>
      <c r="B42" s="58"/>
      <c r="C42" s="58"/>
      <c r="D42" s="58"/>
      <c r="E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4" spans="1:20" x14ac:dyDescent="0.25">
      <c r="A44" s="178"/>
    </row>
  </sheetData>
  <sortState ref="A4:E12">
    <sortCondition descending="1" ref="D4"/>
  </sortState>
  <mergeCells count="3">
    <mergeCell ref="A1:L1"/>
    <mergeCell ref="I37:T41"/>
    <mergeCell ref="A18:G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4"/>
  <sheetViews>
    <sheetView workbookViewId="0">
      <selection activeCell="F37" sqref="F37"/>
    </sheetView>
  </sheetViews>
  <sheetFormatPr defaultRowHeight="15" x14ac:dyDescent="0.25"/>
  <cols>
    <col min="1" max="1" width="17.5703125" customWidth="1"/>
    <col min="2" max="2" width="12.7109375" customWidth="1"/>
    <col min="3" max="3" width="11.42578125" customWidth="1"/>
    <col min="4" max="4" width="11" customWidth="1"/>
    <col min="5" max="5" width="12.28515625" customWidth="1"/>
    <col min="6" max="6" width="17.85546875" customWidth="1"/>
    <col min="7" max="7" width="11.5703125" customWidth="1"/>
    <col min="8" max="8" width="10" customWidth="1"/>
    <col min="9" max="9" width="10.42578125" customWidth="1"/>
    <col min="10" max="10" width="8.28515625" customWidth="1"/>
    <col min="11" max="11" width="18" customWidth="1"/>
    <col min="12" max="12" width="13.140625" bestFit="1" customWidth="1"/>
    <col min="13" max="13" width="9.7109375" bestFit="1" customWidth="1"/>
    <col min="14" max="14" width="7.28515625" bestFit="1" customWidth="1"/>
  </cols>
  <sheetData>
    <row r="1" spans="1:12" x14ac:dyDescent="0.25">
      <c r="A1" s="218" t="s">
        <v>171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4" spans="1:12" x14ac:dyDescent="0.25">
      <c r="G4" s="113"/>
    </row>
    <row r="5" spans="1:12" x14ac:dyDescent="0.25">
      <c r="B5" s="16">
        <v>2015</v>
      </c>
      <c r="C5" s="16">
        <v>2016</v>
      </c>
      <c r="G5" s="113"/>
    </row>
    <row r="6" spans="1:12" x14ac:dyDescent="0.25">
      <c r="A6" s="148" t="s">
        <v>113</v>
      </c>
      <c r="B6" s="114">
        <v>390</v>
      </c>
      <c r="C6" s="114">
        <v>235</v>
      </c>
      <c r="D6" s="9">
        <f t="shared" ref="D6:D18" si="0">C6-B6</f>
        <v>-155</v>
      </c>
      <c r="E6" s="27">
        <f>C6/C$19</f>
        <v>2.6291058802470242E-3</v>
      </c>
      <c r="G6" s="113"/>
    </row>
    <row r="7" spans="1:12" x14ac:dyDescent="0.25">
      <c r="A7" s="149" t="s">
        <v>50</v>
      </c>
      <c r="B7" s="114">
        <v>235</v>
      </c>
      <c r="C7" s="114">
        <v>277</v>
      </c>
      <c r="D7" s="9">
        <f t="shared" si="0"/>
        <v>42</v>
      </c>
      <c r="E7" s="27">
        <f t="shared" ref="E7:E18" si="1">C7/C$19</f>
        <v>3.0989886333124498E-3</v>
      </c>
      <c r="G7" s="113"/>
    </row>
    <row r="8" spans="1:12" x14ac:dyDescent="0.25">
      <c r="A8" s="149" t="s">
        <v>72</v>
      </c>
      <c r="B8" s="114">
        <v>686</v>
      </c>
      <c r="C8" s="114">
        <v>1144</v>
      </c>
      <c r="D8" s="9">
        <f t="shared" si="0"/>
        <v>458</v>
      </c>
      <c r="E8" s="27">
        <f t="shared" si="1"/>
        <v>1.279871117873445E-2</v>
      </c>
      <c r="G8" s="113"/>
    </row>
    <row r="9" spans="1:12" ht="24" x14ac:dyDescent="0.25">
      <c r="A9" s="149" t="s">
        <v>70</v>
      </c>
      <c r="B9" s="114">
        <v>1589</v>
      </c>
      <c r="C9" s="114">
        <v>1731</v>
      </c>
      <c r="D9" s="9">
        <f t="shared" si="0"/>
        <v>142</v>
      </c>
      <c r="E9" s="27">
        <f t="shared" si="1"/>
        <v>1.9365882037053611E-2</v>
      </c>
      <c r="G9" s="113"/>
    </row>
    <row r="10" spans="1:12" ht="24" x14ac:dyDescent="0.25">
      <c r="A10" s="149" t="s">
        <v>69</v>
      </c>
      <c r="B10" s="114">
        <v>1068</v>
      </c>
      <c r="C10" s="114">
        <v>1853</v>
      </c>
      <c r="D10" s="9">
        <f t="shared" si="0"/>
        <v>785</v>
      </c>
      <c r="E10" s="27">
        <f t="shared" si="1"/>
        <v>2.0730779557862705E-2</v>
      </c>
      <c r="G10" s="113"/>
    </row>
    <row r="11" spans="1:12" x14ac:dyDescent="0.25">
      <c r="A11" s="149" t="s">
        <v>71</v>
      </c>
      <c r="B11" s="114">
        <v>2260</v>
      </c>
      <c r="C11" s="114">
        <v>3479</v>
      </c>
      <c r="D11" s="9">
        <f t="shared" si="0"/>
        <v>1219</v>
      </c>
      <c r="E11" s="27">
        <f t="shared" si="1"/>
        <v>3.8921954712252751E-2</v>
      </c>
      <c r="G11" s="113"/>
    </row>
    <row r="12" spans="1:12" x14ac:dyDescent="0.25">
      <c r="A12" s="149" t="s">
        <v>48</v>
      </c>
      <c r="B12" s="114">
        <v>3907</v>
      </c>
      <c r="C12" s="114">
        <v>4131</v>
      </c>
      <c r="D12" s="9">
        <f t="shared" si="0"/>
        <v>224</v>
      </c>
      <c r="E12" s="27">
        <f t="shared" si="1"/>
        <v>4.6216325069363642E-2</v>
      </c>
      <c r="G12" s="113"/>
    </row>
    <row r="13" spans="1:12" ht="24" x14ac:dyDescent="0.25">
      <c r="A13" s="149" t="s">
        <v>47</v>
      </c>
      <c r="B13" s="114">
        <v>5890</v>
      </c>
      <c r="C13" s="114">
        <v>5438</v>
      </c>
      <c r="D13" s="9">
        <f t="shared" si="0"/>
        <v>-452</v>
      </c>
      <c r="E13" s="27">
        <f t="shared" si="1"/>
        <v>6.0838628837375813E-2</v>
      </c>
      <c r="G13" s="113"/>
    </row>
    <row r="14" spans="1:12" x14ac:dyDescent="0.25">
      <c r="A14" s="149" t="s">
        <v>49</v>
      </c>
      <c r="B14" s="114">
        <v>9809</v>
      </c>
      <c r="C14" s="114">
        <v>9697</v>
      </c>
      <c r="D14" s="9">
        <f t="shared" si="0"/>
        <v>-112</v>
      </c>
      <c r="E14" s="27">
        <f t="shared" si="1"/>
        <v>0.10848697753512933</v>
      </c>
      <c r="G14" s="113"/>
    </row>
    <row r="15" spans="1:12" x14ac:dyDescent="0.25">
      <c r="A15" s="149" t="s">
        <v>55</v>
      </c>
      <c r="B15" s="114">
        <v>5853</v>
      </c>
      <c r="C15" s="114">
        <v>9790</v>
      </c>
      <c r="D15" s="9">
        <f t="shared" si="0"/>
        <v>3937</v>
      </c>
      <c r="E15" s="27">
        <f t="shared" si="1"/>
        <v>0.10952743220263135</v>
      </c>
      <c r="G15" s="113"/>
    </row>
    <row r="16" spans="1:12" ht="24" x14ac:dyDescent="0.25">
      <c r="A16" s="149" t="s">
        <v>53</v>
      </c>
      <c r="B16" s="114">
        <v>12597</v>
      </c>
      <c r="C16" s="114">
        <v>13011</v>
      </c>
      <c r="D16" s="9">
        <f t="shared" si="0"/>
        <v>414</v>
      </c>
      <c r="E16" s="27">
        <f t="shared" si="1"/>
        <v>0.14556296428891077</v>
      </c>
      <c r="G16" s="113"/>
    </row>
    <row r="17" spans="1:9" x14ac:dyDescent="0.25">
      <c r="A17" s="149" t="s">
        <v>51</v>
      </c>
      <c r="B17" s="114">
        <v>19321</v>
      </c>
      <c r="C17" s="114">
        <v>17941</v>
      </c>
      <c r="D17" s="9">
        <f t="shared" si="0"/>
        <v>-1380</v>
      </c>
      <c r="E17" s="27">
        <f t="shared" si="1"/>
        <v>0.20071824935111429</v>
      </c>
      <c r="G17" s="113"/>
    </row>
    <row r="18" spans="1:9" x14ac:dyDescent="0.25">
      <c r="A18" s="149" t="s">
        <v>68</v>
      </c>
      <c r="B18" s="114">
        <v>20219</v>
      </c>
      <c r="C18" s="114">
        <v>20657</v>
      </c>
      <c r="D18" s="9">
        <f t="shared" si="0"/>
        <v>438</v>
      </c>
      <c r="E18" s="27">
        <f t="shared" si="1"/>
        <v>0.23110400071601181</v>
      </c>
      <c r="G18" s="113"/>
    </row>
    <row r="19" spans="1:9" x14ac:dyDescent="0.25">
      <c r="A19" s="150"/>
      <c r="B19" s="151">
        <f>SUM(B6:B18)</f>
        <v>83824</v>
      </c>
      <c r="C19" s="151">
        <f>SUM(C6:C18)</f>
        <v>89384</v>
      </c>
      <c r="D19" s="9">
        <f>C19-B19</f>
        <v>5560</v>
      </c>
      <c r="G19" s="113"/>
    </row>
    <row r="20" spans="1:9" x14ac:dyDescent="0.25">
      <c r="A20" s="150"/>
      <c r="B20" s="151"/>
      <c r="C20" s="151"/>
      <c r="G20" s="113"/>
    </row>
    <row r="21" spans="1:9" ht="15" customHeight="1" x14ac:dyDescent="0.25">
      <c r="A21" s="214"/>
      <c r="B21" s="214"/>
      <c r="C21" s="214"/>
      <c r="D21" s="214"/>
      <c r="E21" s="214"/>
      <c r="F21" s="214"/>
      <c r="G21" s="113"/>
    </row>
    <row r="22" spans="1:9" x14ac:dyDescent="0.25">
      <c r="A22" s="214"/>
      <c r="B22" s="214"/>
      <c r="C22" s="214"/>
      <c r="D22" s="214"/>
      <c r="E22" s="214"/>
      <c r="F22" s="214"/>
      <c r="G22" s="113"/>
    </row>
    <row r="23" spans="1:9" x14ac:dyDescent="0.25">
      <c r="A23" s="214"/>
      <c r="B23" s="214"/>
      <c r="C23" s="214"/>
      <c r="D23" s="214"/>
      <c r="E23" s="214"/>
      <c r="F23" s="214"/>
      <c r="G23" s="113"/>
    </row>
    <row r="24" spans="1:9" x14ac:dyDescent="0.25">
      <c r="A24" s="214"/>
      <c r="B24" s="214"/>
      <c r="C24" s="214"/>
      <c r="D24" s="214"/>
      <c r="E24" s="214"/>
      <c r="F24" s="214"/>
      <c r="G24" s="113"/>
    </row>
    <row r="25" spans="1:9" x14ac:dyDescent="0.25">
      <c r="A25" s="214"/>
      <c r="B25" s="214"/>
      <c r="C25" s="214"/>
      <c r="D25" s="214"/>
      <c r="E25" s="214"/>
      <c r="F25" s="214"/>
      <c r="G25" s="113"/>
    </row>
    <row r="26" spans="1:9" x14ac:dyDescent="0.25">
      <c r="A26" s="214"/>
      <c r="B26" s="214"/>
      <c r="C26" s="214"/>
      <c r="D26" s="214"/>
      <c r="E26" s="214"/>
      <c r="F26" s="214"/>
      <c r="G26" s="113"/>
    </row>
    <row r="27" spans="1:9" x14ac:dyDescent="0.25">
      <c r="A27" s="214"/>
      <c r="B27" s="214"/>
      <c r="C27" s="214"/>
      <c r="D27" s="214"/>
      <c r="E27" s="214"/>
      <c r="F27" s="214"/>
      <c r="G27" s="113"/>
    </row>
    <row r="28" spans="1:9" x14ac:dyDescent="0.25">
      <c r="A28" s="214"/>
      <c r="B28" s="214"/>
      <c r="C28" s="214"/>
      <c r="D28" s="214"/>
      <c r="E28" s="214"/>
      <c r="F28" s="214"/>
      <c r="G28" s="113"/>
    </row>
    <row r="29" spans="1:9" x14ac:dyDescent="0.25">
      <c r="A29" s="214"/>
      <c r="B29" s="214"/>
      <c r="C29" s="214"/>
      <c r="D29" s="214"/>
      <c r="E29" s="214"/>
      <c r="F29" s="214"/>
      <c r="G29" s="113"/>
    </row>
    <row r="30" spans="1:9" x14ac:dyDescent="0.25">
      <c r="A30" s="214"/>
      <c r="B30" s="214"/>
      <c r="C30" s="214"/>
      <c r="D30" s="214"/>
      <c r="E30" s="214"/>
      <c r="F30" s="214"/>
      <c r="G30" s="113"/>
    </row>
    <row r="31" spans="1:9" x14ac:dyDescent="0.25">
      <c r="A31" s="150"/>
      <c r="B31" s="151"/>
      <c r="C31" s="151"/>
      <c r="G31" s="198" t="s">
        <v>86</v>
      </c>
      <c r="H31" s="198"/>
      <c r="I31" s="198"/>
    </row>
    <row r="32" spans="1:9" x14ac:dyDescent="0.25">
      <c r="G32" s="113"/>
    </row>
    <row r="34" spans="1:1" x14ac:dyDescent="0.25">
      <c r="A34" s="178"/>
    </row>
  </sheetData>
  <sortState ref="A117:D129">
    <sortCondition ref="C117"/>
  </sortState>
  <mergeCells count="3">
    <mergeCell ref="A1:L1"/>
    <mergeCell ref="G31:I31"/>
    <mergeCell ref="A21:F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tabSelected="1" workbookViewId="0">
      <selection sqref="A1:L1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0" bestFit="1" customWidth="1"/>
  </cols>
  <sheetData>
    <row r="1" spans="1:12" x14ac:dyDescent="0.25">
      <c r="A1" s="218" t="s">
        <v>177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4" spans="1:12" x14ac:dyDescent="0.25">
      <c r="B4" s="10" t="s">
        <v>106</v>
      </c>
      <c r="C4" s="10" t="s">
        <v>60</v>
      </c>
    </row>
    <row r="5" spans="1:12" x14ac:dyDescent="0.25">
      <c r="A5" s="10" t="s">
        <v>121</v>
      </c>
      <c r="B5" s="8">
        <v>72853</v>
      </c>
      <c r="C5" s="8">
        <v>16185</v>
      </c>
      <c r="D5" s="9">
        <f>SUM(B5:C5)</f>
        <v>89038</v>
      </c>
    </row>
    <row r="6" spans="1:12" x14ac:dyDescent="0.25">
      <c r="A6" s="10" t="s">
        <v>122</v>
      </c>
      <c r="B6" s="8">
        <v>50459</v>
      </c>
      <c r="C6" s="8">
        <v>14774</v>
      </c>
      <c r="D6" s="9">
        <f t="shared" ref="D6:D10" si="0">SUM(B6:C6)</f>
        <v>65233</v>
      </c>
    </row>
    <row r="7" spans="1:12" x14ac:dyDescent="0.25">
      <c r="A7" s="10" t="s">
        <v>123</v>
      </c>
      <c r="B7" s="8">
        <v>18380</v>
      </c>
      <c r="C7" s="8">
        <v>4300</v>
      </c>
      <c r="D7" s="9">
        <f t="shared" si="0"/>
        <v>22680</v>
      </c>
    </row>
    <row r="8" spans="1:12" x14ac:dyDescent="0.25">
      <c r="A8" s="10" t="s">
        <v>124</v>
      </c>
      <c r="B8" s="8">
        <v>2036</v>
      </c>
      <c r="C8" s="8">
        <v>1080</v>
      </c>
      <c r="D8" s="9">
        <f t="shared" si="0"/>
        <v>3116</v>
      </c>
    </row>
    <row r="9" spans="1:12" x14ac:dyDescent="0.25">
      <c r="A9" s="10" t="s">
        <v>125</v>
      </c>
      <c r="B9" s="8">
        <v>21255</v>
      </c>
      <c r="C9" s="8">
        <v>3896</v>
      </c>
      <c r="D9" s="9">
        <f t="shared" si="0"/>
        <v>25151</v>
      </c>
    </row>
    <row r="10" spans="1:12" x14ac:dyDescent="0.25">
      <c r="A10" s="10" t="s">
        <v>126</v>
      </c>
      <c r="B10" s="8">
        <v>72097</v>
      </c>
      <c r="C10" s="8">
        <v>17287</v>
      </c>
      <c r="D10" s="9">
        <f t="shared" si="0"/>
        <v>89384</v>
      </c>
    </row>
    <row r="12" spans="1:12" x14ac:dyDescent="0.25">
      <c r="B12" s="10" t="s">
        <v>106</v>
      </c>
      <c r="C12" s="10" t="s">
        <v>60</v>
      </c>
    </row>
    <row r="13" spans="1:12" x14ac:dyDescent="0.25">
      <c r="A13" s="10" t="s">
        <v>121</v>
      </c>
      <c r="B13" s="14">
        <f>B5/$D5</f>
        <v>0.81822367977717381</v>
      </c>
      <c r="C13" s="14">
        <f>C5/$D5</f>
        <v>0.18177632022282622</v>
      </c>
    </row>
    <row r="14" spans="1:12" x14ac:dyDescent="0.25">
      <c r="A14" s="10" t="s">
        <v>122</v>
      </c>
      <c r="B14" s="14">
        <f t="shared" ref="B14:C14" si="1">B6/$D6</f>
        <v>0.77351953765732073</v>
      </c>
      <c r="C14" s="14">
        <f t="shared" si="1"/>
        <v>0.22648046234267932</v>
      </c>
    </row>
    <row r="15" spans="1:12" x14ac:dyDescent="0.25">
      <c r="A15" s="10" t="s">
        <v>123</v>
      </c>
      <c r="B15" s="14">
        <f t="shared" ref="B15:C15" si="2">B7/$D7</f>
        <v>0.81040564373897706</v>
      </c>
      <c r="C15" s="14">
        <f t="shared" si="2"/>
        <v>0.18959435626102292</v>
      </c>
    </row>
    <row r="16" spans="1:12" x14ac:dyDescent="0.25">
      <c r="A16" s="10" t="s">
        <v>124</v>
      </c>
      <c r="B16" s="14">
        <f t="shared" ref="B16:C16" si="3">B8/$D8</f>
        <v>0.65340179717586655</v>
      </c>
      <c r="C16" s="14">
        <f t="shared" si="3"/>
        <v>0.34659820282413351</v>
      </c>
    </row>
    <row r="17" spans="1:10" x14ac:dyDescent="0.25">
      <c r="A17" s="10" t="s">
        <v>125</v>
      </c>
      <c r="B17" s="14">
        <f t="shared" ref="B17:C17" si="4">B9/$D9</f>
        <v>0.84509562244045966</v>
      </c>
      <c r="C17" s="14">
        <f t="shared" si="4"/>
        <v>0.15490437755954037</v>
      </c>
    </row>
    <row r="18" spans="1:10" x14ac:dyDescent="0.25">
      <c r="A18" s="10" t="s">
        <v>126</v>
      </c>
      <c r="B18" s="14">
        <f t="shared" ref="B18:C18" si="5">B10/$D10</f>
        <v>0.80659849637519021</v>
      </c>
      <c r="C18" s="14">
        <f t="shared" si="5"/>
        <v>0.19340150362480982</v>
      </c>
    </row>
    <row r="20" spans="1:10" ht="15" customHeight="1" x14ac:dyDescent="0.25">
      <c r="A20" s="197"/>
      <c r="B20" s="197"/>
      <c r="C20" s="197"/>
      <c r="D20" s="197"/>
      <c r="E20" s="197"/>
      <c r="F20" s="197"/>
    </row>
    <row r="21" spans="1:10" x14ac:dyDescent="0.25">
      <c r="A21" s="197"/>
      <c r="B21" s="197"/>
      <c r="C21" s="197"/>
      <c r="D21" s="197"/>
      <c r="E21" s="197"/>
      <c r="F21" s="197"/>
    </row>
    <row r="22" spans="1:10" x14ac:dyDescent="0.25">
      <c r="A22" s="197"/>
      <c r="B22" s="197"/>
      <c r="C22" s="197"/>
      <c r="D22" s="197"/>
      <c r="E22" s="197"/>
      <c r="F22" s="197"/>
    </row>
    <row r="23" spans="1:10" x14ac:dyDescent="0.25">
      <c r="A23" s="197"/>
      <c r="B23" s="197"/>
      <c r="C23" s="197"/>
      <c r="D23" s="197"/>
      <c r="E23" s="197"/>
      <c r="F23" s="197"/>
    </row>
    <row r="24" spans="1:10" x14ac:dyDescent="0.25">
      <c r="A24" s="197"/>
      <c r="B24" s="197"/>
      <c r="C24" s="197"/>
      <c r="D24" s="197"/>
      <c r="E24" s="197"/>
      <c r="F24" s="197"/>
    </row>
    <row r="25" spans="1:10" x14ac:dyDescent="0.25">
      <c r="A25" s="197"/>
      <c r="B25" s="197"/>
      <c r="C25" s="197"/>
      <c r="D25" s="197"/>
      <c r="E25" s="197"/>
      <c r="F25" s="197"/>
    </row>
    <row r="26" spans="1:10" x14ac:dyDescent="0.25">
      <c r="A26" s="197"/>
      <c r="B26" s="197"/>
      <c r="C26" s="197"/>
      <c r="D26" s="197"/>
      <c r="E26" s="197"/>
      <c r="F26" s="197"/>
    </row>
    <row r="27" spans="1:10" x14ac:dyDescent="0.25">
      <c r="A27" s="197"/>
      <c r="B27" s="197"/>
      <c r="C27" s="197"/>
      <c r="D27" s="197"/>
      <c r="E27" s="197"/>
      <c r="F27" s="197"/>
      <c r="H27" s="198" t="s">
        <v>86</v>
      </c>
      <c r="I27" s="198"/>
      <c r="J27" s="198"/>
    </row>
    <row r="28" spans="1:10" x14ac:dyDescent="0.25">
      <c r="A28" s="197"/>
      <c r="B28" s="197"/>
      <c r="C28" s="197"/>
      <c r="D28" s="197"/>
      <c r="E28" s="197"/>
      <c r="F28" s="197"/>
    </row>
    <row r="29" spans="1:10" x14ac:dyDescent="0.25">
      <c r="A29" s="197"/>
      <c r="B29" s="197"/>
      <c r="C29" s="197"/>
      <c r="D29" s="197"/>
      <c r="E29" s="197"/>
      <c r="F29" s="197"/>
    </row>
    <row r="30" spans="1:10" x14ac:dyDescent="0.25">
      <c r="A30" s="197"/>
      <c r="B30" s="197"/>
      <c r="C30" s="197"/>
      <c r="D30" s="197"/>
      <c r="E30" s="197"/>
      <c r="F30" s="197"/>
    </row>
    <row r="31" spans="1:10" x14ac:dyDescent="0.25">
      <c r="A31" s="197"/>
      <c r="B31" s="197"/>
      <c r="C31" s="197"/>
      <c r="D31" s="197"/>
      <c r="E31" s="197"/>
      <c r="F31" s="197"/>
    </row>
    <row r="32" spans="1:10" x14ac:dyDescent="0.25">
      <c r="A32" s="197"/>
      <c r="B32" s="197"/>
      <c r="C32" s="197"/>
      <c r="D32" s="197"/>
      <c r="E32" s="197"/>
      <c r="F32" s="197"/>
    </row>
    <row r="33" spans="1:6" x14ac:dyDescent="0.25">
      <c r="A33" s="197"/>
      <c r="B33" s="197"/>
      <c r="C33" s="197"/>
      <c r="D33" s="197"/>
      <c r="E33" s="197"/>
      <c r="F33" s="197"/>
    </row>
  </sheetData>
  <mergeCells count="3">
    <mergeCell ref="A1:L1"/>
    <mergeCell ref="H27:J27"/>
    <mergeCell ref="A20:F3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31"/>
  <sheetViews>
    <sheetView zoomScale="68" zoomScaleNormal="68" workbookViewId="0">
      <selection activeCell="A23" sqref="A23"/>
    </sheetView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8" width="9.28515625" customWidth="1"/>
  </cols>
  <sheetData>
    <row r="1" spans="1:9" x14ac:dyDescent="0.25">
      <c r="A1" s="20" t="s">
        <v>136</v>
      </c>
    </row>
    <row r="2" spans="1:9" x14ac:dyDescent="0.25">
      <c r="B2" t="s">
        <v>115</v>
      </c>
    </row>
    <row r="3" spans="1:9" x14ac:dyDescent="0.25">
      <c r="B3" s="200" t="s">
        <v>74</v>
      </c>
      <c r="C3" s="200"/>
    </row>
    <row r="4" spans="1:9" s="11" customFormat="1" x14ac:dyDescent="0.25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</row>
    <row r="5" spans="1:9" x14ac:dyDescent="0.25">
      <c r="A5" s="30" t="s">
        <v>81</v>
      </c>
      <c r="B5" s="115">
        <v>0.216</v>
      </c>
      <c r="C5" s="115">
        <v>0.24</v>
      </c>
      <c r="D5" s="115">
        <v>0.24357902281686775</v>
      </c>
      <c r="E5" s="115">
        <v>0.19800000000000001</v>
      </c>
      <c r="F5" s="115">
        <v>0.19565375920659228</v>
      </c>
      <c r="G5" s="115">
        <v>0.16552838363809944</v>
      </c>
      <c r="H5" s="18">
        <v>0.16777681243363257</v>
      </c>
      <c r="I5" s="28">
        <f>H5-B5</f>
        <v>-4.8223187566367426E-2</v>
      </c>
    </row>
    <row r="6" spans="1:9" x14ac:dyDescent="0.25">
      <c r="A6" s="30" t="s">
        <v>82</v>
      </c>
      <c r="B6" s="115">
        <v>0.52700000000000002</v>
      </c>
      <c r="C6" s="115">
        <v>0.42799999999999999</v>
      </c>
      <c r="D6" s="115">
        <v>0.43859753912316329</v>
      </c>
      <c r="E6" s="115">
        <v>0.45900000000000002</v>
      </c>
      <c r="F6" s="115">
        <v>0.4047983665135273</v>
      </c>
      <c r="G6" s="115">
        <v>0.42630535360211502</v>
      </c>
      <c r="H6" s="18">
        <v>0.39434308330919976</v>
      </c>
      <c r="I6" s="28">
        <f t="shared" ref="I6:I7" si="0">H6-B6</f>
        <v>-0.13265691669080026</v>
      </c>
    </row>
    <row r="7" spans="1:9" x14ac:dyDescent="0.25">
      <c r="A7" s="30" t="s">
        <v>83</v>
      </c>
      <c r="B7" s="115">
        <v>0.26300000000000001</v>
      </c>
      <c r="C7" s="115">
        <v>0.33200000000000002</v>
      </c>
      <c r="D7" s="115">
        <v>0.31782343805996893</v>
      </c>
      <c r="E7" s="115">
        <v>0.34300000000000003</v>
      </c>
      <c r="F7" s="115">
        <v>0.39954787427988042</v>
      </c>
      <c r="G7" s="115">
        <v>0.40816626275978557</v>
      </c>
      <c r="H7" s="18">
        <v>0.43788010425716772</v>
      </c>
      <c r="I7" s="28">
        <f t="shared" si="0"/>
        <v>0.17488010425716771</v>
      </c>
    </row>
    <row r="8" spans="1:9" x14ac:dyDescent="0.25">
      <c r="B8" s="28">
        <f>B7-B6</f>
        <v>-0.26400000000000001</v>
      </c>
      <c r="C8" s="28">
        <f t="shared" ref="C8:F8" si="1">C7-C6</f>
        <v>-9.5999999999999974E-2</v>
      </c>
      <c r="D8" s="28">
        <f t="shared" si="1"/>
        <v>-0.12077410106319436</v>
      </c>
      <c r="E8" s="28">
        <f t="shared" si="1"/>
        <v>-0.11599999999999999</v>
      </c>
      <c r="F8" s="28">
        <f t="shared" si="1"/>
        <v>-5.2504922336468751E-3</v>
      </c>
      <c r="G8" s="28">
        <f>G7-G6</f>
        <v>-1.8139090842329453E-2</v>
      </c>
      <c r="H8" s="28">
        <f>H7-H6</f>
        <v>4.3537020947967964E-2</v>
      </c>
    </row>
    <row r="9" spans="1:9" x14ac:dyDescent="0.25">
      <c r="A9" s="197"/>
      <c r="B9" s="197"/>
      <c r="C9" s="197"/>
      <c r="D9" s="197"/>
      <c r="E9" s="197"/>
      <c r="F9" s="197"/>
      <c r="G9" s="197"/>
      <c r="H9" s="197"/>
    </row>
    <row r="10" spans="1:9" x14ac:dyDescent="0.25">
      <c r="A10" s="197"/>
      <c r="B10" s="197"/>
      <c r="C10" s="197"/>
      <c r="D10" s="197"/>
      <c r="E10" s="197"/>
      <c r="F10" s="197"/>
      <c r="G10" s="197"/>
      <c r="H10" s="197"/>
    </row>
    <row r="11" spans="1:9" x14ac:dyDescent="0.25">
      <c r="A11" s="197"/>
      <c r="B11" s="197"/>
      <c r="C11" s="197"/>
      <c r="D11" s="197"/>
      <c r="E11" s="197"/>
      <c r="F11" s="197"/>
      <c r="G11" s="197"/>
      <c r="H11" s="197"/>
    </row>
    <row r="12" spans="1:9" x14ac:dyDescent="0.25">
      <c r="A12" s="197"/>
      <c r="B12" s="197"/>
      <c r="C12" s="197"/>
      <c r="D12" s="197"/>
      <c r="E12" s="197"/>
      <c r="F12" s="197"/>
      <c r="G12" s="197"/>
      <c r="H12" s="197"/>
    </row>
    <row r="13" spans="1:9" x14ac:dyDescent="0.25">
      <c r="A13" s="197"/>
      <c r="B13" s="197"/>
      <c r="C13" s="197"/>
      <c r="D13" s="197"/>
      <c r="E13" s="197"/>
      <c r="F13" s="197"/>
      <c r="G13" s="197"/>
      <c r="H13" s="197"/>
    </row>
    <row r="14" spans="1:9" x14ac:dyDescent="0.25">
      <c r="A14" s="197"/>
      <c r="B14" s="197"/>
      <c r="C14" s="197"/>
      <c r="D14" s="197"/>
      <c r="E14" s="197"/>
      <c r="F14" s="197"/>
      <c r="G14" s="197"/>
      <c r="H14" s="197"/>
    </row>
    <row r="15" spans="1:9" x14ac:dyDescent="0.25">
      <c r="A15" s="197"/>
      <c r="B15" s="197"/>
      <c r="C15" s="197"/>
      <c r="D15" s="197"/>
      <c r="E15" s="197"/>
      <c r="F15" s="197"/>
      <c r="G15" s="197"/>
      <c r="H15" s="197"/>
    </row>
    <row r="16" spans="1:9" x14ac:dyDescent="0.25">
      <c r="A16" s="197"/>
      <c r="B16" s="197"/>
      <c r="C16" s="197"/>
      <c r="D16" s="197"/>
      <c r="E16" s="197"/>
      <c r="F16" s="197"/>
      <c r="G16" s="197"/>
      <c r="H16" s="197"/>
    </row>
    <row r="17" spans="1:13" x14ac:dyDescent="0.25">
      <c r="A17" s="197"/>
      <c r="B17" s="197"/>
      <c r="C17" s="197"/>
      <c r="D17" s="197"/>
      <c r="E17" s="197"/>
      <c r="F17" s="197"/>
      <c r="G17" s="197"/>
      <c r="H17" s="197"/>
    </row>
    <row r="18" spans="1:13" x14ac:dyDescent="0.25">
      <c r="A18" s="197"/>
      <c r="B18" s="197"/>
      <c r="C18" s="197"/>
      <c r="D18" s="197"/>
      <c r="E18" s="197"/>
      <c r="F18" s="197"/>
      <c r="G18" s="197"/>
      <c r="H18" s="197"/>
    </row>
    <row r="19" spans="1:13" x14ac:dyDescent="0.25">
      <c r="A19" s="197"/>
      <c r="B19" s="197"/>
      <c r="C19" s="197"/>
      <c r="D19" s="197"/>
      <c r="E19" s="197"/>
      <c r="F19" s="197"/>
      <c r="G19" s="197"/>
      <c r="H19" s="197"/>
    </row>
    <row r="22" spans="1:13" x14ac:dyDescent="0.25">
      <c r="J22" s="198" t="s">
        <v>86</v>
      </c>
      <c r="K22" s="198"/>
      <c r="L22" s="198"/>
      <c r="M22" s="198"/>
    </row>
    <row r="23" spans="1:13" x14ac:dyDescent="0.25">
      <c r="A23" s="178"/>
    </row>
    <row r="26" spans="1:13" x14ac:dyDescent="0.25">
      <c r="B26" s="28"/>
    </row>
    <row r="29" spans="1:13" x14ac:dyDescent="0.25">
      <c r="B29" s="28"/>
    </row>
    <row r="30" spans="1:13" x14ac:dyDescent="0.25">
      <c r="B30" s="28"/>
    </row>
    <row r="31" spans="1:13" x14ac:dyDescent="0.25">
      <c r="B31" s="28"/>
    </row>
  </sheetData>
  <mergeCells count="3">
    <mergeCell ref="B3:C3"/>
    <mergeCell ref="J22:M22"/>
    <mergeCell ref="A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35"/>
  <sheetViews>
    <sheetView zoomScale="64" zoomScaleNormal="64" workbookViewId="0">
      <selection activeCell="V15" sqref="V15:V16"/>
    </sheetView>
  </sheetViews>
  <sheetFormatPr defaultRowHeight="15" x14ac:dyDescent="0.25"/>
  <cols>
    <col min="1" max="1" width="34.42578125" customWidth="1"/>
    <col min="2" max="2" width="10.140625" bestFit="1" customWidth="1"/>
  </cols>
  <sheetData>
    <row r="1" spans="1:3" x14ac:dyDescent="0.25">
      <c r="A1" s="20" t="s">
        <v>172</v>
      </c>
    </row>
    <row r="4" spans="1:3" x14ac:dyDescent="0.25">
      <c r="A4" s="16" t="s">
        <v>74</v>
      </c>
      <c r="B4" s="16">
        <v>2016</v>
      </c>
    </row>
    <row r="5" spans="1:3" x14ac:dyDescent="0.25">
      <c r="A5" s="38" t="s">
        <v>78</v>
      </c>
      <c r="B5" s="37">
        <v>1</v>
      </c>
      <c r="C5" s="27">
        <f>B5/$C$22</f>
        <v>2.93513354857646E-4</v>
      </c>
    </row>
    <row r="6" spans="1:3" x14ac:dyDescent="0.25">
      <c r="A6" s="38" t="s">
        <v>28</v>
      </c>
      <c r="B6" s="37">
        <v>1.0000000000000002</v>
      </c>
      <c r="C6" s="27">
        <f t="shared" ref="C6:C21" si="0">B6/$C$22</f>
        <v>2.9351335485764611E-4</v>
      </c>
    </row>
    <row r="7" spans="1:3" x14ac:dyDescent="0.25">
      <c r="A7" s="38" t="s">
        <v>77</v>
      </c>
      <c r="B7" s="37">
        <v>7.0000000000000009</v>
      </c>
      <c r="C7" s="27">
        <f t="shared" si="0"/>
        <v>2.0545934840035225E-3</v>
      </c>
    </row>
    <row r="8" spans="1:3" x14ac:dyDescent="0.25">
      <c r="A8" s="38" t="s">
        <v>76</v>
      </c>
      <c r="B8" s="37">
        <v>8</v>
      </c>
      <c r="C8" s="27">
        <f t="shared" si="0"/>
        <v>2.348106838861168E-3</v>
      </c>
    </row>
    <row r="9" spans="1:3" x14ac:dyDescent="0.25">
      <c r="A9" s="38" t="s">
        <v>27</v>
      </c>
      <c r="B9" s="37">
        <v>16</v>
      </c>
      <c r="C9" s="27">
        <f t="shared" si="0"/>
        <v>4.696213677722336E-3</v>
      </c>
    </row>
    <row r="10" spans="1:3" x14ac:dyDescent="0.25">
      <c r="A10" s="38" t="s">
        <v>79</v>
      </c>
      <c r="B10" s="37">
        <v>17.000000000000004</v>
      </c>
      <c r="C10" s="27">
        <f t="shared" si="0"/>
        <v>4.9897270325799832E-3</v>
      </c>
    </row>
    <row r="11" spans="1:3" x14ac:dyDescent="0.25">
      <c r="A11" s="38" t="s">
        <v>80</v>
      </c>
      <c r="B11" s="37">
        <v>28.000000000000004</v>
      </c>
      <c r="C11" s="27">
        <f t="shared" si="0"/>
        <v>8.2183739360140902E-3</v>
      </c>
    </row>
    <row r="12" spans="1:3" x14ac:dyDescent="0.25">
      <c r="A12" s="38" t="s">
        <v>88</v>
      </c>
      <c r="B12" s="37">
        <v>38</v>
      </c>
      <c r="C12" s="27">
        <f t="shared" si="0"/>
        <v>1.1153507484590548E-2</v>
      </c>
    </row>
    <row r="13" spans="1:3" x14ac:dyDescent="0.25">
      <c r="A13" s="38" t="s">
        <v>32</v>
      </c>
      <c r="B13" s="37">
        <v>71</v>
      </c>
      <c r="C13" s="27">
        <f t="shared" si="0"/>
        <v>2.0839448194892869E-2</v>
      </c>
    </row>
    <row r="14" spans="1:3" x14ac:dyDescent="0.25">
      <c r="A14" s="38" t="s">
        <v>75</v>
      </c>
      <c r="B14" s="37">
        <v>82.000000000000014</v>
      </c>
      <c r="C14" s="27">
        <f t="shared" si="0"/>
        <v>2.406809509832698E-2</v>
      </c>
    </row>
    <row r="15" spans="1:3" x14ac:dyDescent="0.25">
      <c r="A15" s="38" t="s">
        <v>41</v>
      </c>
      <c r="B15" s="37">
        <v>101.00000000000001</v>
      </c>
      <c r="C15" s="27">
        <f t="shared" si="0"/>
        <v>2.9644848840622254E-2</v>
      </c>
    </row>
    <row r="16" spans="1:3" x14ac:dyDescent="0.25">
      <c r="A16" s="38" t="s">
        <v>30</v>
      </c>
      <c r="B16" s="37">
        <v>247.00000000000006</v>
      </c>
      <c r="C16" s="27">
        <f t="shared" si="0"/>
        <v>7.2497798649838588E-2</v>
      </c>
    </row>
    <row r="17" spans="1:11" x14ac:dyDescent="0.25">
      <c r="A17" s="38" t="s">
        <v>26</v>
      </c>
      <c r="B17" s="37">
        <v>274</v>
      </c>
      <c r="C17" s="27">
        <f t="shared" si="0"/>
        <v>8.0422659230995008E-2</v>
      </c>
    </row>
    <row r="18" spans="1:11" x14ac:dyDescent="0.25">
      <c r="A18" s="38" t="s">
        <v>33</v>
      </c>
      <c r="B18" s="37">
        <v>309.99999999999994</v>
      </c>
      <c r="C18" s="27">
        <f t="shared" si="0"/>
        <v>9.0989140005870245E-2</v>
      </c>
    </row>
    <row r="19" spans="1:11" x14ac:dyDescent="0.25">
      <c r="A19" s="38" t="s">
        <v>31</v>
      </c>
      <c r="B19" s="36">
        <v>344</v>
      </c>
      <c r="C19" s="27">
        <f t="shared" si="0"/>
        <v>0.10096859407103023</v>
      </c>
    </row>
    <row r="20" spans="1:11" x14ac:dyDescent="0.25">
      <c r="A20" s="39" t="s">
        <v>36</v>
      </c>
      <c r="B20" s="37">
        <v>863</v>
      </c>
      <c r="C20" s="27">
        <f t="shared" si="0"/>
        <v>0.25330202524214851</v>
      </c>
    </row>
    <row r="21" spans="1:11" x14ac:dyDescent="0.25">
      <c r="A21" s="38" t="s">
        <v>40</v>
      </c>
      <c r="B21" s="15">
        <v>999.00000000000011</v>
      </c>
      <c r="C21" s="27">
        <f t="shared" si="0"/>
        <v>0.2932198415027884</v>
      </c>
    </row>
    <row r="22" spans="1:11" x14ac:dyDescent="0.25">
      <c r="C22" s="31">
        <f>SUM(B5:B21)</f>
        <v>3407</v>
      </c>
    </row>
    <row r="23" spans="1:11" x14ac:dyDescent="0.25">
      <c r="C23" s="31"/>
    </row>
    <row r="24" spans="1:11" x14ac:dyDescent="0.25">
      <c r="A24" s="197"/>
      <c r="B24" s="197"/>
      <c r="C24" s="197"/>
      <c r="D24" s="197"/>
      <c r="E24" s="197"/>
      <c r="F24" s="197"/>
    </row>
    <row r="25" spans="1:11" x14ac:dyDescent="0.25">
      <c r="A25" s="197"/>
      <c r="B25" s="197"/>
      <c r="C25" s="197"/>
      <c r="D25" s="197"/>
      <c r="E25" s="197"/>
      <c r="F25" s="197"/>
    </row>
    <row r="26" spans="1:11" x14ac:dyDescent="0.25">
      <c r="A26" s="197"/>
      <c r="B26" s="197"/>
      <c r="C26" s="197"/>
      <c r="D26" s="197"/>
      <c r="E26" s="197"/>
      <c r="F26" s="197"/>
    </row>
    <row r="27" spans="1:11" x14ac:dyDescent="0.25">
      <c r="A27" s="197"/>
      <c r="B27" s="197"/>
      <c r="C27" s="197"/>
      <c r="D27" s="197"/>
      <c r="E27" s="197"/>
      <c r="F27" s="197"/>
    </row>
    <row r="28" spans="1:11" x14ac:dyDescent="0.25">
      <c r="A28" s="197"/>
      <c r="B28" s="197"/>
      <c r="C28" s="197"/>
      <c r="D28" s="197"/>
      <c r="E28" s="197"/>
      <c r="F28" s="197"/>
    </row>
    <row r="29" spans="1:11" x14ac:dyDescent="0.25">
      <c r="A29" s="197"/>
      <c r="B29" s="197"/>
      <c r="C29" s="197"/>
      <c r="D29" s="197"/>
      <c r="E29" s="197"/>
      <c r="F29" s="197"/>
    </row>
    <row r="30" spans="1:11" x14ac:dyDescent="0.25">
      <c r="A30" s="197"/>
      <c r="B30" s="197"/>
      <c r="C30" s="197"/>
      <c r="D30" s="197"/>
      <c r="E30" s="197"/>
      <c r="F30" s="197"/>
    </row>
    <row r="31" spans="1:11" x14ac:dyDescent="0.25">
      <c r="A31" s="197"/>
      <c r="B31" s="197"/>
      <c r="C31" s="197"/>
      <c r="D31" s="197"/>
      <c r="E31" s="197"/>
      <c r="F31" s="197"/>
      <c r="H31" s="198" t="s">
        <v>86</v>
      </c>
      <c r="I31" s="198"/>
      <c r="J31" s="198"/>
      <c r="K31" s="198"/>
    </row>
    <row r="32" spans="1:11" x14ac:dyDescent="0.25">
      <c r="A32" s="197"/>
      <c r="B32" s="197"/>
      <c r="C32" s="197"/>
      <c r="D32" s="197"/>
      <c r="E32" s="197"/>
      <c r="F32" s="197"/>
    </row>
    <row r="33" spans="1:6" x14ac:dyDescent="0.25">
      <c r="A33" s="197"/>
      <c r="B33" s="197"/>
      <c r="C33" s="197"/>
      <c r="D33" s="197"/>
      <c r="E33" s="197"/>
      <c r="F33" s="197"/>
    </row>
    <row r="35" spans="1:6" x14ac:dyDescent="0.25">
      <c r="A35" s="178"/>
    </row>
  </sheetData>
  <sortState ref="A5:B21">
    <sortCondition ref="B5"/>
  </sortState>
  <mergeCells count="2">
    <mergeCell ref="A24:F33"/>
    <mergeCell ref="H31:K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35"/>
  <sheetViews>
    <sheetView zoomScale="50" zoomScaleNormal="50" workbookViewId="0">
      <selection sqref="A1:L1"/>
    </sheetView>
  </sheetViews>
  <sheetFormatPr defaultRowHeight="15" x14ac:dyDescent="0.25"/>
  <cols>
    <col min="1" max="1" width="15.85546875" customWidth="1"/>
    <col min="2" max="2" width="10.5703125" bestFit="1" customWidth="1"/>
  </cols>
  <sheetData>
    <row r="1" spans="1:23" x14ac:dyDescent="0.25">
      <c r="A1" s="196" t="s">
        <v>131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4" spans="1:23" x14ac:dyDescent="0.25">
      <c r="A4" s="154">
        <v>2010</v>
      </c>
      <c r="B4" s="153">
        <v>220730</v>
      </c>
    </row>
    <row r="5" spans="1:23" x14ac:dyDescent="0.25">
      <c r="A5" s="154">
        <v>2011</v>
      </c>
      <c r="B5" s="153">
        <v>232085</v>
      </c>
      <c r="C5" s="9"/>
    </row>
    <row r="6" spans="1:23" x14ac:dyDescent="0.25">
      <c r="A6" s="154">
        <v>2012</v>
      </c>
      <c r="B6" s="153">
        <v>243136</v>
      </c>
      <c r="C6" s="9"/>
      <c r="P6" s="197"/>
      <c r="Q6" s="197"/>
      <c r="R6" s="197"/>
      <c r="S6" s="197"/>
      <c r="T6" s="197"/>
      <c r="U6" s="197"/>
      <c r="V6" s="197"/>
      <c r="W6" s="197"/>
    </row>
    <row r="7" spans="1:23" x14ac:dyDescent="0.25">
      <c r="A7" s="154">
        <v>2013</v>
      </c>
      <c r="B7" s="153">
        <v>245239</v>
      </c>
      <c r="C7" s="9"/>
      <c r="P7" s="197"/>
      <c r="Q7" s="197"/>
      <c r="R7" s="197"/>
      <c r="S7" s="197"/>
      <c r="T7" s="197"/>
      <c r="U7" s="197"/>
      <c r="V7" s="197"/>
      <c r="W7" s="197"/>
    </row>
    <row r="8" spans="1:23" x14ac:dyDescent="0.25">
      <c r="A8" s="154">
        <v>2014</v>
      </c>
      <c r="B8" s="153">
        <v>256858</v>
      </c>
      <c r="C8" s="9"/>
      <c r="P8" s="197"/>
      <c r="Q8" s="197"/>
      <c r="R8" s="197"/>
      <c r="S8" s="197"/>
      <c r="T8" s="197"/>
      <c r="U8" s="197"/>
      <c r="V8" s="197"/>
      <c r="W8" s="197"/>
    </row>
    <row r="9" spans="1:23" x14ac:dyDescent="0.25">
      <c r="A9" s="154">
        <v>2015</v>
      </c>
      <c r="B9" s="153">
        <v>244478</v>
      </c>
      <c r="C9" s="9"/>
      <c r="P9" s="197"/>
      <c r="Q9" s="197"/>
      <c r="R9" s="197"/>
      <c r="S9" s="197"/>
      <c r="T9" s="197"/>
      <c r="U9" s="197"/>
      <c r="V9" s="197"/>
      <c r="W9" s="197"/>
    </row>
    <row r="10" spans="1:23" x14ac:dyDescent="0.25">
      <c r="A10" s="154">
        <v>2016</v>
      </c>
      <c r="B10" s="153">
        <v>239815</v>
      </c>
      <c r="C10" s="9"/>
      <c r="P10" s="197"/>
      <c r="Q10" s="197"/>
      <c r="R10" s="197"/>
      <c r="S10" s="197"/>
      <c r="T10" s="197"/>
      <c r="U10" s="197"/>
      <c r="V10" s="197"/>
      <c r="W10" s="197"/>
    </row>
    <row r="11" spans="1:23" x14ac:dyDescent="0.25">
      <c r="A11" s="52"/>
      <c r="B11" s="52"/>
      <c r="P11" s="197"/>
      <c r="Q11" s="197"/>
      <c r="R11" s="197"/>
      <c r="S11" s="197"/>
      <c r="T11" s="197"/>
      <c r="U11" s="197"/>
      <c r="V11" s="197"/>
      <c r="W11" s="197"/>
    </row>
    <row r="12" spans="1:23" x14ac:dyDescent="0.25">
      <c r="A12" s="73"/>
      <c r="B12" s="51"/>
      <c r="P12" s="197"/>
      <c r="Q12" s="197"/>
      <c r="R12" s="197"/>
      <c r="S12" s="197"/>
      <c r="T12" s="197"/>
      <c r="U12" s="197"/>
      <c r="V12" s="197"/>
      <c r="W12" s="197"/>
    </row>
    <row r="13" spans="1:23" x14ac:dyDescent="0.25">
      <c r="A13" s="73"/>
      <c r="B13" s="51"/>
      <c r="P13" s="197"/>
      <c r="Q13" s="197"/>
      <c r="R13" s="197"/>
      <c r="S13" s="197"/>
      <c r="T13" s="197"/>
      <c r="U13" s="197"/>
      <c r="V13" s="197"/>
      <c r="W13" s="197"/>
    </row>
    <row r="14" spans="1:23" x14ac:dyDescent="0.25">
      <c r="A14" s="73"/>
      <c r="B14" s="73"/>
      <c r="P14" s="197"/>
      <c r="Q14" s="197"/>
      <c r="R14" s="197"/>
      <c r="S14" s="197"/>
      <c r="T14" s="197"/>
      <c r="U14" s="197"/>
      <c r="V14" s="197"/>
      <c r="W14" s="197"/>
    </row>
    <row r="15" spans="1:23" x14ac:dyDescent="0.25">
      <c r="A15" s="73"/>
      <c r="B15" s="51"/>
      <c r="P15" s="197"/>
      <c r="Q15" s="197"/>
      <c r="R15" s="197"/>
      <c r="S15" s="197"/>
      <c r="T15" s="197"/>
      <c r="U15" s="197"/>
      <c r="V15" s="197"/>
      <c r="W15" s="197"/>
    </row>
    <row r="16" spans="1:23" x14ac:dyDescent="0.25">
      <c r="A16" s="73"/>
      <c r="B16" s="73"/>
      <c r="P16" s="197"/>
      <c r="Q16" s="197"/>
      <c r="R16" s="197"/>
      <c r="S16" s="197"/>
      <c r="T16" s="197"/>
      <c r="U16" s="197"/>
      <c r="V16" s="197"/>
      <c r="W16" s="197"/>
    </row>
    <row r="17" spans="1:23" x14ac:dyDescent="0.25">
      <c r="A17" s="73"/>
      <c r="B17" s="73"/>
      <c r="P17" s="197"/>
      <c r="Q17" s="197"/>
      <c r="R17" s="197"/>
      <c r="S17" s="197"/>
      <c r="T17" s="197"/>
      <c r="U17" s="197"/>
      <c r="V17" s="197"/>
      <c r="W17" s="197"/>
    </row>
    <row r="18" spans="1:23" x14ac:dyDescent="0.25">
      <c r="A18" s="73"/>
      <c r="B18" s="73"/>
      <c r="P18" s="197"/>
      <c r="Q18" s="197"/>
      <c r="R18" s="197"/>
      <c r="S18" s="197"/>
      <c r="T18" s="197"/>
      <c r="U18" s="197"/>
      <c r="V18" s="197"/>
      <c r="W18" s="197"/>
    </row>
    <row r="19" spans="1:23" x14ac:dyDescent="0.25">
      <c r="A19" s="73"/>
      <c r="B19" s="73"/>
      <c r="P19" s="197"/>
      <c r="Q19" s="197"/>
      <c r="R19" s="197"/>
      <c r="S19" s="197"/>
      <c r="T19" s="197"/>
      <c r="U19" s="197"/>
      <c r="V19" s="197"/>
      <c r="W19" s="197"/>
    </row>
    <row r="20" spans="1:23" x14ac:dyDescent="0.25">
      <c r="A20" s="52"/>
      <c r="B20" s="52"/>
    </row>
    <row r="22" spans="1:23" x14ac:dyDescent="0.25">
      <c r="P22" s="177"/>
    </row>
    <row r="25" spans="1:23" x14ac:dyDescent="0.25">
      <c r="D25" s="198" t="s">
        <v>86</v>
      </c>
      <c r="E25" s="198"/>
      <c r="F25" s="198"/>
      <c r="G25" s="198"/>
    </row>
    <row r="31" spans="1:23" x14ac:dyDescent="0.25">
      <c r="A31" s="100"/>
    </row>
    <row r="32" spans="1:23" x14ac:dyDescent="0.25">
      <c r="A32" s="100"/>
    </row>
    <row r="33" spans="1:1" x14ac:dyDescent="0.25">
      <c r="A33" s="100"/>
    </row>
    <row r="35" spans="1:1" x14ac:dyDescent="0.25">
      <c r="A35" s="100"/>
    </row>
  </sheetData>
  <mergeCells count="3">
    <mergeCell ref="A1:L1"/>
    <mergeCell ref="D25:G25"/>
    <mergeCell ref="P6:W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26"/>
  <sheetViews>
    <sheetView zoomScale="68" zoomScaleNormal="68" workbookViewId="0">
      <selection activeCell="I26" sqref="I26"/>
    </sheetView>
  </sheetViews>
  <sheetFormatPr defaultRowHeight="15" x14ac:dyDescent="0.25"/>
  <cols>
    <col min="1" max="1" width="28.85546875" customWidth="1"/>
  </cols>
  <sheetData>
    <row r="1" spans="1:14" x14ac:dyDescent="0.25">
      <c r="A1" s="196" t="s">
        <v>133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3" spans="1:14" x14ac:dyDescent="0.25">
      <c r="A3" s="16"/>
      <c r="B3" s="16">
        <v>2010</v>
      </c>
      <c r="C3" s="16">
        <v>2011</v>
      </c>
      <c r="D3" s="25">
        <v>2012</v>
      </c>
      <c r="E3" s="16">
        <v>2013</v>
      </c>
      <c r="F3" s="16">
        <v>2014</v>
      </c>
      <c r="G3" s="16">
        <v>2015</v>
      </c>
      <c r="H3" s="16">
        <v>2016</v>
      </c>
    </row>
    <row r="4" spans="1:14" x14ac:dyDescent="0.25">
      <c r="A4" s="16" t="s">
        <v>87</v>
      </c>
      <c r="B4" s="116">
        <v>0.38600000000000001</v>
      </c>
      <c r="C4" s="115">
        <v>0.34</v>
      </c>
      <c r="D4" s="116">
        <v>0.35894118325737856</v>
      </c>
      <c r="E4" s="115">
        <v>0.35799999999999998</v>
      </c>
      <c r="F4" s="115">
        <v>0.35099999999999998</v>
      </c>
      <c r="G4" s="115">
        <v>0.36199999999999999</v>
      </c>
      <c r="H4" s="18">
        <v>0.38092696453516184</v>
      </c>
      <c r="I4" s="28">
        <f>H4-G4</f>
        <v>1.892696453516185E-2</v>
      </c>
      <c r="J4" s="28">
        <f>H4-C4</f>
        <v>4.0926964535161814E-2</v>
      </c>
    </row>
    <row r="5" spans="1:14" x14ac:dyDescent="0.25">
      <c r="A5" s="16" t="s">
        <v>65</v>
      </c>
      <c r="B5" s="116">
        <v>0.128</v>
      </c>
      <c r="C5" s="115">
        <v>0.13500000000000001</v>
      </c>
      <c r="D5" s="116">
        <v>0.12938941677723478</v>
      </c>
      <c r="E5" s="115">
        <v>0.107</v>
      </c>
      <c r="F5" s="115">
        <v>0.11</v>
      </c>
      <c r="G5" s="115">
        <v>0.108</v>
      </c>
      <c r="H5" s="18">
        <v>0.11618539290703286</v>
      </c>
      <c r="I5" s="28">
        <f t="shared" ref="I5:I7" si="0">H5-G5</f>
        <v>8.1853929070328652E-3</v>
      </c>
    </row>
    <row r="6" spans="1:14" x14ac:dyDescent="0.25">
      <c r="A6" s="16" t="s">
        <v>84</v>
      </c>
      <c r="B6" s="116">
        <v>0.17499999999999999</v>
      </c>
      <c r="C6" s="115">
        <v>0.17199999999999999</v>
      </c>
      <c r="D6" s="116">
        <v>0.15217606289608795</v>
      </c>
      <c r="E6" s="115">
        <v>0.16800000000000001</v>
      </c>
      <c r="F6" s="115">
        <v>0.16900000000000001</v>
      </c>
      <c r="G6" s="115">
        <v>0.16400000000000001</v>
      </c>
      <c r="H6" s="18">
        <v>0.15678335383524858</v>
      </c>
      <c r="I6" s="28">
        <f t="shared" si="0"/>
        <v>-7.2166461647514279E-3</v>
      </c>
    </row>
    <row r="7" spans="1:14" x14ac:dyDescent="0.25">
      <c r="A7" s="16" t="s">
        <v>85</v>
      </c>
      <c r="B7" s="116">
        <v>0.311</v>
      </c>
      <c r="C7" s="115">
        <v>0.35399999999999998</v>
      </c>
      <c r="D7" s="116">
        <v>0.3594933370692987</v>
      </c>
      <c r="E7" s="115">
        <v>0.36699999999999999</v>
      </c>
      <c r="F7" s="115">
        <v>0.37</v>
      </c>
      <c r="G7" s="115">
        <v>0.36599999999999999</v>
      </c>
      <c r="H7" s="18">
        <v>0.34610428872255744</v>
      </c>
      <c r="I7" s="28">
        <f t="shared" si="0"/>
        <v>-1.9895711277442552E-2</v>
      </c>
    </row>
    <row r="9" spans="1:14" x14ac:dyDescent="0.25">
      <c r="A9" s="197"/>
      <c r="B9" s="197"/>
      <c r="C9" s="197"/>
      <c r="D9" s="197"/>
      <c r="E9" s="197"/>
      <c r="F9" s="197"/>
      <c r="G9" s="197"/>
      <c r="H9" s="197"/>
    </row>
    <row r="10" spans="1:14" x14ac:dyDescent="0.25">
      <c r="A10" s="197"/>
      <c r="B10" s="197"/>
      <c r="C10" s="197"/>
      <c r="D10" s="197"/>
      <c r="E10" s="197"/>
      <c r="F10" s="197"/>
      <c r="G10" s="197"/>
      <c r="H10" s="197"/>
    </row>
    <row r="11" spans="1:14" x14ac:dyDescent="0.25">
      <c r="A11" s="197"/>
      <c r="B11" s="197"/>
      <c r="C11" s="197"/>
      <c r="D11" s="197"/>
      <c r="E11" s="197"/>
      <c r="F11" s="197"/>
      <c r="G11" s="197"/>
      <c r="H11" s="197"/>
    </row>
    <row r="12" spans="1:14" x14ac:dyDescent="0.25">
      <c r="A12" s="197"/>
      <c r="B12" s="197"/>
      <c r="C12" s="197"/>
      <c r="D12" s="197"/>
      <c r="E12" s="197"/>
      <c r="F12" s="197"/>
      <c r="G12" s="197"/>
      <c r="H12" s="197"/>
    </row>
    <row r="13" spans="1:14" x14ac:dyDescent="0.25">
      <c r="A13" s="197"/>
      <c r="B13" s="197"/>
      <c r="C13" s="197"/>
      <c r="D13" s="197"/>
      <c r="E13" s="197"/>
      <c r="F13" s="197"/>
      <c r="G13" s="197"/>
      <c r="H13" s="197"/>
    </row>
    <row r="14" spans="1:14" x14ac:dyDescent="0.25">
      <c r="A14" s="197"/>
      <c r="B14" s="197"/>
      <c r="C14" s="197"/>
      <c r="D14" s="197"/>
      <c r="E14" s="197"/>
      <c r="F14" s="197"/>
      <c r="G14" s="197"/>
      <c r="H14" s="197"/>
    </row>
    <row r="15" spans="1:14" x14ac:dyDescent="0.25">
      <c r="A15" s="197"/>
      <c r="B15" s="197"/>
      <c r="C15" s="197"/>
      <c r="D15" s="197"/>
      <c r="E15" s="197"/>
      <c r="F15" s="197"/>
      <c r="G15" s="197"/>
      <c r="H15" s="197"/>
    </row>
    <row r="16" spans="1:14" x14ac:dyDescent="0.25">
      <c r="A16" s="197"/>
      <c r="B16" s="197"/>
      <c r="C16" s="197"/>
      <c r="D16" s="197"/>
      <c r="E16" s="197"/>
      <c r="F16" s="197"/>
      <c r="G16" s="197"/>
      <c r="H16" s="197"/>
    </row>
    <row r="17" spans="1:15" x14ac:dyDescent="0.25">
      <c r="A17" s="197"/>
      <c r="B17" s="197"/>
      <c r="C17" s="197"/>
      <c r="D17" s="197"/>
      <c r="E17" s="197"/>
      <c r="F17" s="197"/>
      <c r="G17" s="197"/>
      <c r="H17" s="197"/>
    </row>
    <row r="18" spans="1:15" x14ac:dyDescent="0.25">
      <c r="A18" s="197"/>
      <c r="B18" s="197"/>
      <c r="C18" s="197"/>
      <c r="D18" s="197"/>
      <c r="E18" s="197"/>
      <c r="F18" s="197"/>
      <c r="G18" s="197"/>
      <c r="H18" s="197"/>
    </row>
    <row r="19" spans="1:15" x14ac:dyDescent="0.25">
      <c r="A19" s="197"/>
      <c r="B19" s="197"/>
      <c r="C19" s="197"/>
      <c r="D19" s="197"/>
      <c r="E19" s="197"/>
      <c r="F19" s="197"/>
      <c r="G19" s="197"/>
      <c r="H19" s="197"/>
    </row>
    <row r="20" spans="1:15" x14ac:dyDescent="0.25">
      <c r="A20" s="197"/>
      <c r="B20" s="197"/>
      <c r="C20" s="197"/>
      <c r="D20" s="197"/>
      <c r="E20" s="197"/>
      <c r="F20" s="197"/>
      <c r="G20" s="197"/>
      <c r="H20" s="197"/>
    </row>
    <row r="21" spans="1:15" x14ac:dyDescent="0.25">
      <c r="A21" s="197"/>
      <c r="B21" s="197"/>
      <c r="C21" s="197"/>
      <c r="D21" s="197"/>
      <c r="E21" s="197"/>
      <c r="F21" s="197"/>
      <c r="G21" s="197"/>
      <c r="H21" s="197"/>
    </row>
    <row r="22" spans="1:15" x14ac:dyDescent="0.25">
      <c r="A22" s="197"/>
      <c r="B22" s="197"/>
      <c r="C22" s="197"/>
      <c r="D22" s="197"/>
      <c r="E22" s="197"/>
      <c r="F22" s="197"/>
      <c r="G22" s="197"/>
      <c r="H22" s="197"/>
    </row>
    <row r="24" spans="1:15" x14ac:dyDescent="0.25">
      <c r="L24" s="198" t="s">
        <v>86</v>
      </c>
      <c r="M24" s="198"/>
      <c r="N24" s="198"/>
      <c r="O24" s="198"/>
    </row>
    <row r="26" spans="1:15" x14ac:dyDescent="0.25">
      <c r="I26" s="177"/>
    </row>
  </sheetData>
  <mergeCells count="3">
    <mergeCell ref="A1:N1"/>
    <mergeCell ref="L24:O24"/>
    <mergeCell ref="A9:H2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zoomScale="53" zoomScaleNormal="53" workbookViewId="0">
      <selection sqref="A1:L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199" t="s">
        <v>135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2" x14ac:dyDescent="0.25">
      <c r="A2" s="20"/>
    </row>
    <row r="3" spans="1:12" x14ac:dyDescent="0.25">
      <c r="B3" s="155"/>
      <c r="C3" s="155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v>0.43120000000000003</v>
      </c>
      <c r="C5" s="14">
        <v>0.3271</v>
      </c>
      <c r="D5" s="14">
        <v>0.42809999999999998</v>
      </c>
    </row>
    <row r="6" spans="1:12" x14ac:dyDescent="0.25">
      <c r="A6" s="16" t="s">
        <v>65</v>
      </c>
      <c r="B6" s="14">
        <v>0.12470000000000001</v>
      </c>
      <c r="C6" s="14">
        <v>0.1167</v>
      </c>
      <c r="D6" s="14">
        <v>0.11210000000000001</v>
      </c>
    </row>
    <row r="7" spans="1:12" x14ac:dyDescent="0.25">
      <c r="A7" s="16" t="s">
        <v>84</v>
      </c>
      <c r="B7" s="14">
        <v>0.1046</v>
      </c>
      <c r="C7" s="14">
        <v>0.15129999999999999</v>
      </c>
      <c r="D7" s="14">
        <v>0.18479999999999999</v>
      </c>
    </row>
    <row r="8" spans="1:12" x14ac:dyDescent="0.25">
      <c r="A8" s="16" t="s">
        <v>85</v>
      </c>
      <c r="B8" s="14">
        <v>0.33950000000000002</v>
      </c>
      <c r="C8" s="14">
        <v>0.40489999999999998</v>
      </c>
      <c r="D8" s="14">
        <v>0.27510000000000001</v>
      </c>
    </row>
    <row r="10" spans="1:12" x14ac:dyDescent="0.25">
      <c r="A10" s="197"/>
      <c r="B10" s="197"/>
      <c r="C10" s="197"/>
      <c r="D10" s="197"/>
    </row>
    <row r="11" spans="1:12" x14ac:dyDescent="0.25">
      <c r="A11" s="197"/>
      <c r="B11" s="197"/>
      <c r="C11" s="197"/>
      <c r="D11" s="197"/>
    </row>
    <row r="12" spans="1:12" x14ac:dyDescent="0.25">
      <c r="A12" s="197"/>
      <c r="B12" s="197"/>
      <c r="C12" s="197"/>
      <c r="D12" s="197"/>
    </row>
    <row r="13" spans="1:12" x14ac:dyDescent="0.25">
      <c r="A13" s="197"/>
      <c r="B13" s="197"/>
      <c r="C13" s="197"/>
      <c r="D13" s="197"/>
    </row>
    <row r="14" spans="1:12" x14ac:dyDescent="0.25">
      <c r="A14" s="197"/>
      <c r="B14" s="197"/>
      <c r="C14" s="197"/>
      <c r="D14" s="197"/>
    </row>
    <row r="15" spans="1:12" x14ac:dyDescent="0.25">
      <c r="A15" s="197"/>
      <c r="B15" s="197"/>
      <c r="C15" s="197"/>
      <c r="D15" s="197"/>
    </row>
    <row r="16" spans="1:12" x14ac:dyDescent="0.25">
      <c r="A16" s="197"/>
      <c r="B16" s="197"/>
      <c r="C16" s="197"/>
      <c r="D16" s="197"/>
    </row>
    <row r="17" spans="1:9" x14ac:dyDescent="0.25">
      <c r="A17" s="197"/>
      <c r="B17" s="197"/>
      <c r="C17" s="197"/>
      <c r="D17" s="197"/>
    </row>
    <row r="18" spans="1:9" x14ac:dyDescent="0.25">
      <c r="A18" s="197"/>
      <c r="B18" s="197"/>
      <c r="C18" s="197"/>
      <c r="D18" s="197"/>
    </row>
    <row r="19" spans="1:9" x14ac:dyDescent="0.25">
      <c r="A19" s="197"/>
      <c r="B19" s="197"/>
      <c r="C19" s="197"/>
      <c r="D19" s="197"/>
    </row>
    <row r="20" spans="1:9" x14ac:dyDescent="0.25">
      <c r="A20" s="197"/>
      <c r="B20" s="197"/>
      <c r="C20" s="197"/>
      <c r="D20" s="197"/>
    </row>
    <row r="21" spans="1:9" x14ac:dyDescent="0.25">
      <c r="A21" s="197"/>
      <c r="B21" s="197"/>
      <c r="C21" s="197"/>
      <c r="D21" s="197"/>
    </row>
    <row r="22" spans="1:9" x14ac:dyDescent="0.25">
      <c r="A22" s="197"/>
      <c r="B22" s="197"/>
      <c r="C22" s="197"/>
      <c r="D22" s="197"/>
    </row>
    <row r="26" spans="1:9" x14ac:dyDescent="0.25">
      <c r="F26" s="198" t="s">
        <v>86</v>
      </c>
      <c r="G26" s="198"/>
      <c r="H26" s="198"/>
      <c r="I26" s="198"/>
    </row>
    <row r="27" spans="1:9" x14ac:dyDescent="0.25">
      <c r="A27" s="178"/>
    </row>
  </sheetData>
  <mergeCells count="3">
    <mergeCell ref="A10:D22"/>
    <mergeCell ref="F26:I26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49</vt:i4>
      </vt:variant>
    </vt:vector>
  </HeadingPairs>
  <TitlesOfParts>
    <vt:vector size="49" baseType="lpstr">
      <vt:lpstr>Apresentação</vt:lpstr>
      <vt:lpstr>GE Gráfico 1</vt:lpstr>
      <vt:lpstr>GE Gráfico 2</vt:lpstr>
      <vt:lpstr>GE Grafico3</vt:lpstr>
      <vt:lpstr>GE Gráfico 4</vt:lpstr>
      <vt:lpstr>GE Gráfico _5</vt:lpstr>
      <vt:lpstr>GM Gráfico 1</vt:lpstr>
      <vt:lpstr>GM Gráfico 2</vt:lpstr>
      <vt:lpstr>GM Gráfico 3</vt:lpstr>
      <vt:lpstr>GM Grafico 4</vt:lpstr>
      <vt:lpstr>GM Gráfico_5 </vt:lpstr>
      <vt:lpstr>GM Gráfico 6</vt:lpstr>
      <vt:lpstr>CRAS Gráfico 1</vt:lpstr>
      <vt:lpstr>CRAS Gráfico 2</vt:lpstr>
      <vt:lpstr>CRAS Grafico 3</vt:lpstr>
      <vt:lpstr>CRAS Gráfico 4</vt:lpstr>
      <vt:lpstr>CRAS Gráfico 5</vt:lpstr>
      <vt:lpstr>CRAS Gráfico 6</vt:lpstr>
      <vt:lpstr>CREAS Gráfico 1</vt:lpstr>
      <vt:lpstr>CREAS Gráfico 2</vt:lpstr>
      <vt:lpstr>CREAS Grafico 3</vt:lpstr>
      <vt:lpstr>CREAS Gráfico 4</vt:lpstr>
      <vt:lpstr>CREAS Gráfico 5</vt:lpstr>
      <vt:lpstr>CREAS Gráfico 6</vt:lpstr>
      <vt:lpstr>CPOP Gráfico 1</vt:lpstr>
      <vt:lpstr>CPOP Gráfico 2</vt:lpstr>
      <vt:lpstr>CPOP Grafico 3</vt:lpstr>
      <vt:lpstr>CPOP Gráfico 4</vt:lpstr>
      <vt:lpstr>CPOP Gráfico 5</vt:lpstr>
      <vt:lpstr>CPOP Gráfico 6</vt:lpstr>
      <vt:lpstr>CCONV Gráfico 1</vt:lpstr>
      <vt:lpstr>CCONV Gráfico 2</vt:lpstr>
      <vt:lpstr>CCONV Grafico 3</vt:lpstr>
      <vt:lpstr>CCONV Gráfico 4</vt:lpstr>
      <vt:lpstr>CCONV Gráfico 5</vt:lpstr>
      <vt:lpstr>CCONV Gráfico 6</vt:lpstr>
      <vt:lpstr>CDIA Gráfico 1</vt:lpstr>
      <vt:lpstr>CDIA Gráfico 2</vt:lpstr>
      <vt:lpstr>CDIA Grafico 3</vt:lpstr>
      <vt:lpstr>CDIA Gráfico 4</vt:lpstr>
      <vt:lpstr>CDIA Gráfico 5</vt:lpstr>
      <vt:lpstr>CDIA Gráfico 6</vt:lpstr>
      <vt:lpstr>UNACOL Gráfico 1</vt:lpstr>
      <vt:lpstr>UNACOL Gráfico 2</vt:lpstr>
      <vt:lpstr>UNACOL GRafico 3</vt:lpstr>
      <vt:lpstr>UNACOL Gráfico 4</vt:lpstr>
      <vt:lpstr>UNACOL Gráfico 5</vt:lpstr>
      <vt:lpstr>UNACOL Gráfico 6</vt:lpstr>
      <vt:lpstr>COMP Gráfico 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Frutuoso Furtado</dc:creator>
  <cp:lastModifiedBy>Dionara Borges Andreani Barbosa</cp:lastModifiedBy>
  <dcterms:created xsi:type="dcterms:W3CDTF">2017-11-29T19:32:00Z</dcterms:created>
  <dcterms:modified xsi:type="dcterms:W3CDTF">2018-08-29T18:52:19Z</dcterms:modified>
</cp:coreProperties>
</file>